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era\Desktop\Новая папка (2)\"/>
    </mc:Choice>
  </mc:AlternateContent>
  <bookViews>
    <workbookView xWindow="0" yWindow="0" windowWidth="19200" windowHeight="7190" tabRatio="637"/>
  </bookViews>
  <sheets>
    <sheet name="1" sheetId="1" r:id="rId1"/>
    <sheet name="2" sheetId="2" r:id="rId2"/>
    <sheet name="3" sheetId="3" r:id="rId3"/>
    <sheet name="4-1" sheetId="4" r:id="rId4"/>
    <sheet name="4-2" sheetId="6" r:id="rId5"/>
    <sheet name="5" sheetId="7" r:id="rId6"/>
    <sheet name="6" sheetId="8" r:id="rId7"/>
    <sheet name="8" sheetId="10" r:id="rId8"/>
    <sheet name="9" sheetId="12" r:id="rId9"/>
    <sheet name="10-1" sheetId="17" r:id="rId10"/>
    <sheet name="10-2" sheetId="9" r:id="rId11"/>
    <sheet name="11" sheetId="18" r:id="rId12"/>
  </sheets>
  <definedNames>
    <definedName name="_xlchart.v1.0" hidden="1">'10-1'!$B$3:$B$433</definedName>
    <definedName name="_xlchart.v1.1" hidden="1">'10-1'!$C$3:$C$433</definedName>
    <definedName name="_xlchart.v1.2" hidden="1">'10-1'!$B$3:$B$433</definedName>
    <definedName name="_xlchart.v1.3" hidden="1">'10-1'!$D$4:$D$433</definedName>
  </definedNames>
  <calcPr calcId="162913"/>
</workbook>
</file>

<file path=xl/calcChain.xml><?xml version="1.0" encoding="utf-8"?>
<calcChain xmlns="http://schemas.openxmlformats.org/spreadsheetml/2006/main">
  <c r="K54" i="18" l="1"/>
  <c r="K55" i="18" s="1"/>
  <c r="J30" i="18"/>
  <c r="J31" i="18"/>
  <c r="J32" i="18"/>
  <c r="J33" i="18"/>
  <c r="J34" i="18"/>
  <c r="J35" i="18"/>
  <c r="J36" i="18"/>
  <c r="J37" i="18"/>
  <c r="J29" i="18"/>
  <c r="J45" i="18" s="1"/>
  <c r="E5" i="18"/>
  <c r="J48" i="18" l="1"/>
  <c r="J42" i="18"/>
  <c r="J47" i="18"/>
  <c r="J43" i="18"/>
  <c r="J44" i="18"/>
  <c r="J50" i="18"/>
  <c r="J46" i="18"/>
  <c r="J49" i="18"/>
  <c r="D4" i="18"/>
  <c r="D3" i="18"/>
  <c r="F89" i="18" s="1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5" i="18"/>
  <c r="F370" i="18" l="1"/>
  <c r="F231" i="18"/>
  <c r="F402" i="18"/>
  <c r="F274" i="18"/>
  <c r="F338" i="18"/>
  <c r="F168" i="18"/>
  <c r="F434" i="18"/>
  <c r="F306" i="18"/>
  <c r="F4" i="18"/>
  <c r="K58" i="18"/>
  <c r="K57" i="18"/>
  <c r="F418" i="18"/>
  <c r="F386" i="18"/>
  <c r="F354" i="18"/>
  <c r="F322" i="18"/>
  <c r="F290" i="18"/>
  <c r="F252" i="18"/>
  <c r="F200" i="18"/>
  <c r="F133" i="18"/>
  <c r="F25" i="18"/>
  <c r="F410" i="18"/>
  <c r="F378" i="18"/>
  <c r="F346" i="18"/>
  <c r="F314" i="18"/>
  <c r="F282" i="18"/>
  <c r="F242" i="18"/>
  <c r="F184" i="18"/>
  <c r="F112" i="18"/>
  <c r="F426" i="18"/>
  <c r="F394" i="18"/>
  <c r="F362" i="18"/>
  <c r="F330" i="18"/>
  <c r="F298" i="18"/>
  <c r="F263" i="18"/>
  <c r="F216" i="18"/>
  <c r="F152" i="18"/>
  <c r="F57" i="18"/>
  <c r="F8" i="18"/>
  <c r="F12" i="18"/>
  <c r="F16" i="18"/>
  <c r="F20" i="18"/>
  <c r="F24" i="18"/>
  <c r="F28" i="18"/>
  <c r="F32" i="18"/>
  <c r="F36" i="18"/>
  <c r="F40" i="18"/>
  <c r="F44" i="18"/>
  <c r="F48" i="18"/>
  <c r="F52" i="18"/>
  <c r="F56" i="18"/>
  <c r="F60" i="18"/>
  <c r="F64" i="18"/>
  <c r="F68" i="18"/>
  <c r="F72" i="18"/>
  <c r="F76" i="18"/>
  <c r="F80" i="18"/>
  <c r="F84" i="18"/>
  <c r="F88" i="18"/>
  <c r="F92" i="18"/>
  <c r="F7" i="18"/>
  <c r="F11" i="18"/>
  <c r="F15" i="18"/>
  <c r="F19" i="18"/>
  <c r="F23" i="18"/>
  <c r="F27" i="18"/>
  <c r="F31" i="18"/>
  <c r="F35" i="18"/>
  <c r="F39" i="18"/>
  <c r="F43" i="18"/>
  <c r="F47" i="18"/>
  <c r="F51" i="18"/>
  <c r="F55" i="18"/>
  <c r="F59" i="18"/>
  <c r="F63" i="18"/>
  <c r="F67" i="18"/>
  <c r="F71" i="18"/>
  <c r="F75" i="18"/>
  <c r="F79" i="18"/>
  <c r="F83" i="18"/>
  <c r="F87" i="18"/>
  <c r="F91" i="18"/>
  <c r="F95" i="18"/>
  <c r="F99" i="18"/>
  <c r="F103" i="18"/>
  <c r="F107" i="18"/>
  <c r="F111" i="18"/>
  <c r="F115" i="18"/>
  <c r="F119" i="18"/>
  <c r="F123" i="18"/>
  <c r="F127" i="18"/>
  <c r="F131" i="18"/>
  <c r="F135" i="18"/>
  <c r="F139" i="18"/>
  <c r="F143" i="18"/>
  <c r="F10" i="18"/>
  <c r="F18" i="18"/>
  <c r="F26" i="18"/>
  <c r="F34" i="18"/>
  <c r="F42" i="18"/>
  <c r="F50" i="18"/>
  <c r="F58" i="18"/>
  <c r="F66" i="18"/>
  <c r="F74" i="18"/>
  <c r="F82" i="18"/>
  <c r="F90" i="18"/>
  <c r="F97" i="18"/>
  <c r="F102" i="18"/>
  <c r="F108" i="18"/>
  <c r="F113" i="18"/>
  <c r="F118" i="18"/>
  <c r="F124" i="18"/>
  <c r="F129" i="18"/>
  <c r="F134" i="18"/>
  <c r="F140" i="18"/>
  <c r="F145" i="18"/>
  <c r="F149" i="18"/>
  <c r="F153" i="18"/>
  <c r="F157" i="18"/>
  <c r="F161" i="18"/>
  <c r="F165" i="18"/>
  <c r="F169" i="18"/>
  <c r="F173" i="18"/>
  <c r="F177" i="18"/>
  <c r="F181" i="18"/>
  <c r="F185" i="18"/>
  <c r="F189" i="18"/>
  <c r="F193" i="18"/>
  <c r="F197" i="18"/>
  <c r="F201" i="18"/>
  <c r="F205" i="18"/>
  <c r="F209" i="18"/>
  <c r="F213" i="18"/>
  <c r="F217" i="18"/>
  <c r="F221" i="18"/>
  <c r="F225" i="18"/>
  <c r="F229" i="18"/>
  <c r="F233" i="18"/>
  <c r="F237" i="18"/>
  <c r="F241" i="18"/>
  <c r="F245" i="18"/>
  <c r="F249" i="18"/>
  <c r="F253" i="18"/>
  <c r="F257" i="18"/>
  <c r="F261" i="18"/>
  <c r="F265" i="18"/>
  <c r="F269" i="18"/>
  <c r="F273" i="18"/>
  <c r="F5" i="18"/>
  <c r="F13" i="18"/>
  <c r="F21" i="18"/>
  <c r="F29" i="18"/>
  <c r="F37" i="18"/>
  <c r="F45" i="18"/>
  <c r="F53" i="18"/>
  <c r="F61" i="18"/>
  <c r="F69" i="18"/>
  <c r="F77" i="18"/>
  <c r="F85" i="18"/>
  <c r="F93" i="18"/>
  <c r="F98" i="18"/>
  <c r="F104" i="18"/>
  <c r="F109" i="18"/>
  <c r="F114" i="18"/>
  <c r="F120" i="18"/>
  <c r="F125" i="18"/>
  <c r="F130" i="18"/>
  <c r="F136" i="18"/>
  <c r="F141" i="18"/>
  <c r="F146" i="18"/>
  <c r="F150" i="18"/>
  <c r="F154" i="18"/>
  <c r="F158" i="18"/>
  <c r="F162" i="18"/>
  <c r="F166" i="18"/>
  <c r="F170" i="18"/>
  <c r="F174" i="18"/>
  <c r="F178" i="18"/>
  <c r="F182" i="18"/>
  <c r="F186" i="18"/>
  <c r="F190" i="18"/>
  <c r="F194" i="18"/>
  <c r="F198" i="18"/>
  <c r="F202" i="18"/>
  <c r="F206" i="18"/>
  <c r="F210" i="18"/>
  <c r="F214" i="18"/>
  <c r="F218" i="18"/>
  <c r="F222" i="18"/>
  <c r="F226" i="18"/>
  <c r="F6" i="18"/>
  <c r="F22" i="18"/>
  <c r="F38" i="18"/>
  <c r="F54" i="18"/>
  <c r="F70" i="18"/>
  <c r="F86" i="18"/>
  <c r="F100" i="18"/>
  <c r="F110" i="18"/>
  <c r="F121" i="18"/>
  <c r="F132" i="18"/>
  <c r="F142" i="18"/>
  <c r="F151" i="18"/>
  <c r="F159" i="18"/>
  <c r="F167" i="18"/>
  <c r="F175" i="18"/>
  <c r="F183" i="18"/>
  <c r="F191" i="18"/>
  <c r="F199" i="18"/>
  <c r="F207" i="18"/>
  <c r="F215" i="18"/>
  <c r="F223" i="18"/>
  <c r="F230" i="18"/>
  <c r="F235" i="18"/>
  <c r="F240" i="18"/>
  <c r="F246" i="18"/>
  <c r="F251" i="18"/>
  <c r="F256" i="18"/>
  <c r="F262" i="18"/>
  <c r="F267" i="18"/>
  <c r="F272" i="18"/>
  <c r="F277" i="18"/>
  <c r="F281" i="18"/>
  <c r="F285" i="18"/>
  <c r="F289" i="18"/>
  <c r="F293" i="18"/>
  <c r="F297" i="18"/>
  <c r="F301" i="18"/>
  <c r="F305" i="18"/>
  <c r="F309" i="18"/>
  <c r="F313" i="18"/>
  <c r="F317" i="18"/>
  <c r="F321" i="18"/>
  <c r="F325" i="18"/>
  <c r="F329" i="18"/>
  <c r="F333" i="18"/>
  <c r="F337" i="18"/>
  <c r="F341" i="18"/>
  <c r="F345" i="18"/>
  <c r="F349" i="18"/>
  <c r="F353" i="18"/>
  <c r="F357" i="18"/>
  <c r="F361" i="18"/>
  <c r="F365" i="18"/>
  <c r="F369" i="18"/>
  <c r="F373" i="18"/>
  <c r="F377" i="18"/>
  <c r="F381" i="18"/>
  <c r="F385" i="18"/>
  <c r="F389" i="18"/>
  <c r="F393" i="18"/>
  <c r="F397" i="18"/>
  <c r="F401" i="18"/>
  <c r="F405" i="18"/>
  <c r="F409" i="18"/>
  <c r="F413" i="18"/>
  <c r="F417" i="18"/>
  <c r="F421" i="18"/>
  <c r="F425" i="18"/>
  <c r="F429" i="18"/>
  <c r="F433" i="18"/>
  <c r="F17" i="18"/>
  <c r="F33" i="18"/>
  <c r="F49" i="18"/>
  <c r="F65" i="18"/>
  <c r="F81" i="18"/>
  <c r="F96" i="18"/>
  <c r="F106" i="18"/>
  <c r="F117" i="18"/>
  <c r="F128" i="18"/>
  <c r="F138" i="18"/>
  <c r="F148" i="18"/>
  <c r="F156" i="18"/>
  <c r="F164" i="18"/>
  <c r="F172" i="18"/>
  <c r="F180" i="18"/>
  <c r="F188" i="18"/>
  <c r="F196" i="18"/>
  <c r="F204" i="18"/>
  <c r="F212" i="18"/>
  <c r="F220" i="18"/>
  <c r="F228" i="18"/>
  <c r="F234" i="18"/>
  <c r="F239" i="18"/>
  <c r="F244" i="18"/>
  <c r="F250" i="18"/>
  <c r="F255" i="18"/>
  <c r="F260" i="18"/>
  <c r="F266" i="18"/>
  <c r="F271" i="18"/>
  <c r="F276" i="18"/>
  <c r="F280" i="18"/>
  <c r="F284" i="18"/>
  <c r="F288" i="18"/>
  <c r="F292" i="18"/>
  <c r="F296" i="18"/>
  <c r="F300" i="18"/>
  <c r="F304" i="18"/>
  <c r="F308" i="18"/>
  <c r="F312" i="18"/>
  <c r="F316" i="18"/>
  <c r="F320" i="18"/>
  <c r="F324" i="18"/>
  <c r="F328" i="18"/>
  <c r="F332" i="18"/>
  <c r="F336" i="18"/>
  <c r="F340" i="18"/>
  <c r="F344" i="18"/>
  <c r="F348" i="18"/>
  <c r="F352" i="18"/>
  <c r="F356" i="18"/>
  <c r="F360" i="18"/>
  <c r="F364" i="18"/>
  <c r="F368" i="18"/>
  <c r="F372" i="18"/>
  <c r="F376" i="18"/>
  <c r="F380" i="18"/>
  <c r="F384" i="18"/>
  <c r="F388" i="18"/>
  <c r="F392" i="18"/>
  <c r="F396" i="18"/>
  <c r="F400" i="18"/>
  <c r="F404" i="18"/>
  <c r="F408" i="18"/>
  <c r="F412" i="18"/>
  <c r="F416" i="18"/>
  <c r="F420" i="18"/>
  <c r="F424" i="18"/>
  <c r="F428" i="18"/>
  <c r="F432" i="18"/>
  <c r="F431" i="18"/>
  <c r="F423" i="18"/>
  <c r="F415" i="18"/>
  <c r="F407" i="18"/>
  <c r="F399" i="18"/>
  <c r="F391" i="18"/>
  <c r="F383" i="18"/>
  <c r="F375" i="18"/>
  <c r="F367" i="18"/>
  <c r="F359" i="18"/>
  <c r="F351" i="18"/>
  <c r="F343" i="18"/>
  <c r="F335" i="18"/>
  <c r="F327" i="18"/>
  <c r="F319" i="18"/>
  <c r="F311" i="18"/>
  <c r="F303" i="18"/>
  <c r="F295" i="18"/>
  <c r="F287" i="18"/>
  <c r="F279" i="18"/>
  <c r="F270" i="18"/>
  <c r="F259" i="18"/>
  <c r="F248" i="18"/>
  <c r="F238" i="18"/>
  <c r="F227" i="18"/>
  <c r="F211" i="18"/>
  <c r="F195" i="18"/>
  <c r="F179" i="18"/>
  <c r="F163" i="18"/>
  <c r="F147" i="18"/>
  <c r="F126" i="18"/>
  <c r="F105" i="18"/>
  <c r="F78" i="18"/>
  <c r="F46" i="18"/>
  <c r="F14" i="18"/>
  <c r="F430" i="18"/>
  <c r="F422" i="18"/>
  <c r="F414" i="18"/>
  <c r="F406" i="18"/>
  <c r="F398" i="18"/>
  <c r="F390" i="18"/>
  <c r="F382" i="18"/>
  <c r="F374" i="18"/>
  <c r="F366" i="18"/>
  <c r="F358" i="18"/>
  <c r="F350" i="18"/>
  <c r="F342" i="18"/>
  <c r="F334" i="18"/>
  <c r="F326" i="18"/>
  <c r="F318" i="18"/>
  <c r="F310" i="18"/>
  <c r="F302" i="18"/>
  <c r="F294" i="18"/>
  <c r="F286" i="18"/>
  <c r="F278" i="18"/>
  <c r="F268" i="18"/>
  <c r="F258" i="18"/>
  <c r="F247" i="18"/>
  <c r="F236" i="18"/>
  <c r="F224" i="18"/>
  <c r="F208" i="18"/>
  <c r="F192" i="18"/>
  <c r="F176" i="18"/>
  <c r="F160" i="18"/>
  <c r="F144" i="18"/>
  <c r="F122" i="18"/>
  <c r="F101" i="18"/>
  <c r="F73" i="18"/>
  <c r="F41" i="18"/>
  <c r="F9" i="18"/>
  <c r="B4" i="18"/>
  <c r="F427" i="18"/>
  <c r="F419" i="18"/>
  <c r="F411" i="18"/>
  <c r="F403" i="18"/>
  <c r="F395" i="18"/>
  <c r="F387" i="18"/>
  <c r="F379" i="18"/>
  <c r="F371" i="18"/>
  <c r="F363" i="18"/>
  <c r="F355" i="18"/>
  <c r="F347" i="18"/>
  <c r="F339" i="18"/>
  <c r="F331" i="18"/>
  <c r="F323" i="18"/>
  <c r="F315" i="18"/>
  <c r="F307" i="18"/>
  <c r="F299" i="18"/>
  <c r="F291" i="18"/>
  <c r="F283" i="18"/>
  <c r="F275" i="18"/>
  <c r="F264" i="18"/>
  <c r="F254" i="18"/>
  <c r="F243" i="18"/>
  <c r="F232" i="18"/>
  <c r="F219" i="18"/>
  <c r="F203" i="18"/>
  <c r="F187" i="18"/>
  <c r="F171" i="18"/>
  <c r="F155" i="18"/>
  <c r="F137" i="18"/>
  <c r="F116" i="18"/>
  <c r="F94" i="18"/>
  <c r="F62" i="18"/>
  <c r="F30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" i="17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" i="3"/>
  <c r="I32" i="18" l="1"/>
  <c r="I29" i="18"/>
  <c r="I30" i="18"/>
  <c r="I35" i="18"/>
  <c r="I31" i="18"/>
  <c r="I36" i="18"/>
  <c r="I34" i="18"/>
  <c r="I33" i="18"/>
  <c r="J4" i="18"/>
  <c r="I41" i="18" s="1"/>
  <c r="E3" i="18"/>
  <c r="E4" i="18"/>
  <c r="J5" i="18" l="1"/>
  <c r="G87" i="18"/>
  <c r="G151" i="18"/>
  <c r="G215" i="18"/>
  <c r="G279" i="18"/>
  <c r="G343" i="18"/>
  <c r="G183" i="18"/>
  <c r="G392" i="18"/>
  <c r="G424" i="18"/>
  <c r="G55" i="18"/>
  <c r="G311" i="18"/>
  <c r="G119" i="18"/>
  <c r="G360" i="18"/>
  <c r="G247" i="18"/>
  <c r="G417" i="18"/>
  <c r="G321" i="18"/>
  <c r="G426" i="18"/>
  <c r="G410" i="18"/>
  <c r="G394" i="18"/>
  <c r="G378" i="18"/>
  <c r="G362" i="18"/>
  <c r="G346" i="18"/>
  <c r="G413" i="18"/>
  <c r="G225" i="18"/>
  <c r="G97" i="18"/>
  <c r="G421" i="18"/>
  <c r="G376" i="18"/>
  <c r="G345" i="18"/>
  <c r="G285" i="18"/>
  <c r="G261" i="18"/>
  <c r="G241" i="18"/>
  <c r="G221" i="18"/>
  <c r="G205" i="18"/>
  <c r="G185" i="18"/>
  <c r="G169" i="18"/>
  <c r="G149" i="18"/>
  <c r="G133" i="18"/>
  <c r="G113" i="18"/>
  <c r="G93" i="18"/>
  <c r="G77" i="18"/>
  <c r="G57" i="18"/>
  <c r="G41" i="18"/>
  <c r="G25" i="18"/>
  <c r="G357" i="18"/>
  <c r="G297" i="18"/>
  <c r="G412" i="18"/>
  <c r="G356" i="18"/>
  <c r="G324" i="18"/>
  <c r="G284" i="18"/>
  <c r="G248" i="18"/>
  <c r="G208" i="18"/>
  <c r="G168" i="18"/>
  <c r="G132" i="18"/>
  <c r="G80" i="18"/>
  <c r="G389" i="18"/>
  <c r="G325" i="18"/>
  <c r="G281" i="18"/>
  <c r="G396" i="18"/>
  <c r="G364" i="18"/>
  <c r="G328" i="18"/>
  <c r="G300" i="18"/>
  <c r="G272" i="18"/>
  <c r="G244" i="18"/>
  <c r="G220" i="18"/>
  <c r="G192" i="18"/>
  <c r="G164" i="18"/>
  <c r="G136" i="18"/>
  <c r="G108" i="18"/>
  <c r="G88" i="18"/>
  <c r="G68" i="18"/>
  <c r="G52" i="18"/>
  <c r="G36" i="18"/>
  <c r="G20" i="18"/>
  <c r="G423" i="18"/>
  <c r="G407" i="18"/>
  <c r="G391" i="18"/>
  <c r="G375" i="18"/>
  <c r="G359" i="18"/>
  <c r="G327" i="18"/>
  <c r="G199" i="18"/>
  <c r="G71" i="18"/>
  <c r="G338" i="18"/>
  <c r="G322" i="18"/>
  <c r="G306" i="18"/>
  <c r="G290" i="18"/>
  <c r="G274" i="18"/>
  <c r="G258" i="18"/>
  <c r="G242" i="18"/>
  <c r="G226" i="18"/>
  <c r="G210" i="18"/>
  <c r="G194" i="18"/>
  <c r="G178" i="18"/>
  <c r="G162" i="18"/>
  <c r="G146" i="18"/>
  <c r="G130" i="18"/>
  <c r="G114" i="18"/>
  <c r="G98" i="18"/>
  <c r="G82" i="18"/>
  <c r="G66" i="18"/>
  <c r="G50" i="18"/>
  <c r="G34" i="18"/>
  <c r="G18" i="18"/>
  <c r="G339" i="18"/>
  <c r="G319" i="18"/>
  <c r="G299" i="18"/>
  <c r="G275" i="18"/>
  <c r="G255" i="18"/>
  <c r="G235" i="18"/>
  <c r="G211" i="18"/>
  <c r="G191" i="18"/>
  <c r="G171" i="18"/>
  <c r="G147" i="18"/>
  <c r="G127" i="18"/>
  <c r="G107" i="18"/>
  <c r="G83" i="18"/>
  <c r="G63" i="18"/>
  <c r="G43" i="18"/>
  <c r="G27" i="18"/>
  <c r="G11" i="18"/>
  <c r="G405" i="18"/>
  <c r="G408" i="18"/>
  <c r="G422" i="18"/>
  <c r="G406" i="18"/>
  <c r="G390" i="18"/>
  <c r="G374" i="18"/>
  <c r="G358" i="18"/>
  <c r="G342" i="18"/>
  <c r="G401" i="18"/>
  <c r="G193" i="18"/>
  <c r="G65" i="18"/>
  <c r="G409" i="18"/>
  <c r="G385" i="18"/>
  <c r="G329" i="18"/>
  <c r="G277" i="18"/>
  <c r="G253" i="18"/>
  <c r="G237" i="18"/>
  <c r="G217" i="18"/>
  <c r="G201" i="18"/>
  <c r="G181" i="18"/>
  <c r="G165" i="18"/>
  <c r="G145" i="18"/>
  <c r="G125" i="18"/>
  <c r="G109" i="18"/>
  <c r="G89" i="18"/>
  <c r="G73" i="18"/>
  <c r="G53" i="18"/>
  <c r="G37" i="18"/>
  <c r="G17" i="18"/>
  <c r="G341" i="18"/>
  <c r="G265" i="18"/>
  <c r="G400" i="18"/>
  <c r="G348" i="18"/>
  <c r="G312" i="18"/>
  <c r="G276" i="18"/>
  <c r="G236" i="18"/>
  <c r="G200" i="18"/>
  <c r="G160" i="18"/>
  <c r="G120" i="18"/>
  <c r="G377" i="18"/>
  <c r="G317" i="18"/>
  <c r="G428" i="18"/>
  <c r="G388" i="18"/>
  <c r="G352" i="18"/>
  <c r="G320" i="18"/>
  <c r="G292" i="18"/>
  <c r="G264" i="18"/>
  <c r="G240" i="18"/>
  <c r="G212" i="18"/>
  <c r="G184" i="18"/>
  <c r="G156" i="18"/>
  <c r="G128" i="18"/>
  <c r="G104" i="18"/>
  <c r="G84" i="18"/>
  <c r="G64" i="18"/>
  <c r="G48" i="18"/>
  <c r="G32" i="18"/>
  <c r="G16" i="18"/>
  <c r="G5" i="18"/>
  <c r="G419" i="18"/>
  <c r="G403" i="18"/>
  <c r="G387" i="18"/>
  <c r="G371" i="18"/>
  <c r="G355" i="18"/>
  <c r="G295" i="18"/>
  <c r="G167" i="18"/>
  <c r="G334" i="18"/>
  <c r="G318" i="18"/>
  <c r="G302" i="18"/>
  <c r="G286" i="18"/>
  <c r="G270" i="18"/>
  <c r="G254" i="18"/>
  <c r="G238" i="18"/>
  <c r="G222" i="18"/>
  <c r="G206" i="18"/>
  <c r="G190" i="18"/>
  <c r="G174" i="18"/>
  <c r="G158" i="18"/>
  <c r="G142" i="18"/>
  <c r="G126" i="18"/>
  <c r="G110" i="18"/>
  <c r="G94" i="18"/>
  <c r="G78" i="18"/>
  <c r="G62" i="18"/>
  <c r="G46" i="18"/>
  <c r="G30" i="18"/>
  <c r="G14" i="18"/>
  <c r="G335" i="18"/>
  <c r="G315" i="18"/>
  <c r="G291" i="18"/>
  <c r="G271" i="18"/>
  <c r="G251" i="18"/>
  <c r="G227" i="18"/>
  <c r="G207" i="18"/>
  <c r="G187" i="18"/>
  <c r="G163" i="18"/>
  <c r="G143" i="18"/>
  <c r="G123" i="18"/>
  <c r="G99" i="18"/>
  <c r="G79" i="18"/>
  <c r="G59" i="18"/>
  <c r="G39" i="18"/>
  <c r="G23" i="18"/>
  <c r="G7" i="18"/>
  <c r="G397" i="18"/>
  <c r="G434" i="18"/>
  <c r="G418" i="18"/>
  <c r="G402" i="18"/>
  <c r="G386" i="18"/>
  <c r="G370" i="18"/>
  <c r="G354" i="18"/>
  <c r="G429" i="18"/>
  <c r="G349" i="18"/>
  <c r="G161" i="18"/>
  <c r="G21" i="18"/>
  <c r="G365" i="18"/>
  <c r="G373" i="18"/>
  <c r="G313" i="18"/>
  <c r="G273" i="18"/>
  <c r="G249" i="18"/>
  <c r="G233" i="18"/>
  <c r="G213" i="18"/>
  <c r="G197" i="18"/>
  <c r="G177" i="18"/>
  <c r="G157" i="18"/>
  <c r="G141" i="18"/>
  <c r="G121" i="18"/>
  <c r="G105" i="18"/>
  <c r="G85" i="18"/>
  <c r="G69" i="18"/>
  <c r="G49" i="18"/>
  <c r="G33" i="18"/>
  <c r="G13" i="18"/>
  <c r="G393" i="18"/>
  <c r="G333" i="18"/>
  <c r="G432" i="18"/>
  <c r="G384" i="18"/>
  <c r="G340" i="18"/>
  <c r="G304" i="18"/>
  <c r="G268" i="18"/>
  <c r="G224" i="18"/>
  <c r="G188" i="18"/>
  <c r="G148" i="18"/>
  <c r="G112" i="18"/>
  <c r="G353" i="18"/>
  <c r="G305" i="18"/>
  <c r="G416" i="18"/>
  <c r="G380" i="18"/>
  <c r="G344" i="18"/>
  <c r="G316" i="18"/>
  <c r="G288" i="18"/>
  <c r="G260" i="18"/>
  <c r="G232" i="18"/>
  <c r="G204" i="18"/>
  <c r="G176" i="18"/>
  <c r="G152" i="18"/>
  <c r="G124" i="18"/>
  <c r="G96" i="18"/>
  <c r="G76" i="18"/>
  <c r="G60" i="18"/>
  <c r="G44" i="18"/>
  <c r="G28" i="18"/>
  <c r="G12" i="18"/>
  <c r="G431" i="18"/>
  <c r="G415" i="18"/>
  <c r="G399" i="18"/>
  <c r="G383" i="18"/>
  <c r="G367" i="18"/>
  <c r="G351" i="18"/>
  <c r="G263" i="18"/>
  <c r="G135" i="18"/>
  <c r="G330" i="18"/>
  <c r="G314" i="18"/>
  <c r="G298" i="18"/>
  <c r="G282" i="18"/>
  <c r="G266" i="18"/>
  <c r="G250" i="18"/>
  <c r="G234" i="18"/>
  <c r="G218" i="18"/>
  <c r="G202" i="18"/>
  <c r="G186" i="18"/>
  <c r="G170" i="18"/>
  <c r="G154" i="18"/>
  <c r="G138" i="18"/>
  <c r="G122" i="18"/>
  <c r="G106" i="18"/>
  <c r="G90" i="18"/>
  <c r="G74" i="18"/>
  <c r="G58" i="18"/>
  <c r="G42" i="18"/>
  <c r="G26" i="18"/>
  <c r="G10" i="18"/>
  <c r="G331" i="18"/>
  <c r="G307" i="18"/>
  <c r="G287" i="18"/>
  <c r="G267" i="18"/>
  <c r="G243" i="18"/>
  <c r="G223" i="18"/>
  <c r="G203" i="18"/>
  <c r="G179" i="18"/>
  <c r="G159" i="18"/>
  <c r="G139" i="18"/>
  <c r="G115" i="18"/>
  <c r="G95" i="18"/>
  <c r="G75" i="18"/>
  <c r="G51" i="18"/>
  <c r="G35" i="18"/>
  <c r="G19" i="18"/>
  <c r="G381" i="18"/>
  <c r="G430" i="18"/>
  <c r="G414" i="18"/>
  <c r="G398" i="18"/>
  <c r="G382" i="18"/>
  <c r="G366" i="18"/>
  <c r="G350" i="18"/>
  <c r="G425" i="18"/>
  <c r="G289" i="18"/>
  <c r="G129" i="18"/>
  <c r="G433" i="18"/>
  <c r="G257" i="18"/>
  <c r="G361" i="18"/>
  <c r="G301" i="18"/>
  <c r="G269" i="18"/>
  <c r="G245" i="18"/>
  <c r="G229" i="18"/>
  <c r="G209" i="18"/>
  <c r="G189" i="18"/>
  <c r="G173" i="18"/>
  <c r="G153" i="18"/>
  <c r="G137" i="18"/>
  <c r="G117" i="18"/>
  <c r="G101" i="18"/>
  <c r="G81" i="18"/>
  <c r="G61" i="18"/>
  <c r="G45" i="18"/>
  <c r="G29" i="18"/>
  <c r="G9" i="18"/>
  <c r="G369" i="18"/>
  <c r="G309" i="18"/>
  <c r="G420" i="18"/>
  <c r="G368" i="18"/>
  <c r="G332" i="18"/>
  <c r="G296" i="18"/>
  <c r="G256" i="18"/>
  <c r="G216" i="18"/>
  <c r="G180" i="18"/>
  <c r="G140" i="18"/>
  <c r="G100" i="18"/>
  <c r="G337" i="18"/>
  <c r="G293" i="18"/>
  <c r="G404" i="18"/>
  <c r="G372" i="18"/>
  <c r="G336" i="18"/>
  <c r="G308" i="18"/>
  <c r="G280" i="18"/>
  <c r="G252" i="18"/>
  <c r="G228" i="18"/>
  <c r="G196" i="18"/>
  <c r="G172" i="18"/>
  <c r="G144" i="18"/>
  <c r="G116" i="18"/>
  <c r="G92" i="18"/>
  <c r="G72" i="18"/>
  <c r="G56" i="18"/>
  <c r="G40" i="18"/>
  <c r="G24" i="18"/>
  <c r="G8" i="18"/>
  <c r="G427" i="18"/>
  <c r="G411" i="18"/>
  <c r="G395" i="18"/>
  <c r="G379" i="18"/>
  <c r="G363" i="18"/>
  <c r="G347" i="18"/>
  <c r="G231" i="18"/>
  <c r="G103" i="18"/>
  <c r="G326" i="18"/>
  <c r="G310" i="18"/>
  <c r="G294" i="18"/>
  <c r="G278" i="18"/>
  <c r="G262" i="18"/>
  <c r="G246" i="18"/>
  <c r="G230" i="18"/>
  <c r="G214" i="18"/>
  <c r="G198" i="18"/>
  <c r="G182" i="18"/>
  <c r="G166" i="18"/>
  <c r="G150" i="18"/>
  <c r="G134" i="18"/>
  <c r="G118" i="18"/>
  <c r="G102" i="18"/>
  <c r="G86" i="18"/>
  <c r="G70" i="18"/>
  <c r="G54" i="18"/>
  <c r="G38" i="18"/>
  <c r="G22" i="18"/>
  <c r="G6" i="18"/>
  <c r="G323" i="18"/>
  <c r="G303" i="18"/>
  <c r="G283" i="18"/>
  <c r="G259" i="18"/>
  <c r="G239" i="18"/>
  <c r="G219" i="18"/>
  <c r="G195" i="18"/>
  <c r="G175" i="18"/>
  <c r="G155" i="18"/>
  <c r="G131" i="18"/>
  <c r="G111" i="18"/>
  <c r="G91" i="18"/>
  <c r="G67" i="18"/>
  <c r="G47" i="18"/>
  <c r="G31" i="18"/>
  <c r="G15" i="18"/>
  <c r="G4" i="18"/>
  <c r="J6" i="18" l="1"/>
  <c r="I42" i="18"/>
  <c r="S4" i="18"/>
  <c r="S5" i="18" s="1"/>
  <c r="S6" i="18" s="1"/>
  <c r="S7" i="18" s="1"/>
  <c r="S8" i="18" s="1"/>
  <c r="S9" i="18" s="1"/>
  <c r="S10" i="18" s="1"/>
  <c r="S11" i="18" s="1"/>
  <c r="S12" i="18" s="1"/>
  <c r="S13" i="18" s="1"/>
  <c r="J7" i="18" l="1"/>
  <c r="I43" i="18"/>
  <c r="J8" i="18" l="1"/>
  <c r="I44" i="18"/>
  <c r="J9" i="18" l="1"/>
  <c r="I45" i="18"/>
  <c r="J10" i="18" l="1"/>
  <c r="I46" i="18"/>
  <c r="J11" i="18" l="1"/>
  <c r="I47" i="18"/>
  <c r="J12" i="18" l="1"/>
  <c r="I48" i="18"/>
  <c r="J13" i="18" l="1"/>
  <c r="I49" i="18"/>
  <c r="I50" i="18" l="1"/>
  <c r="I25" i="18"/>
  <c r="I37" i="18" s="1"/>
  <c r="Y3" i="12" l="1"/>
  <c r="Y4" i="12"/>
  <c r="Y5" i="12"/>
  <c r="Y6" i="12"/>
  <c r="Y2" i="12"/>
  <c r="W2" i="12" l="1"/>
  <c r="R6" i="12"/>
  <c r="R5" i="12"/>
  <c r="R4" i="12"/>
  <c r="R3" i="12"/>
  <c r="R2" i="12"/>
  <c r="W3" i="12" l="1"/>
  <c r="W4" i="12" s="1"/>
  <c r="W5" i="12" s="1"/>
  <c r="W6" i="12" s="1"/>
  <c r="G3" i="12"/>
  <c r="J3" i="12" s="1"/>
  <c r="M3" i="12" s="1"/>
  <c r="P3" i="12" s="1"/>
  <c r="F2" i="12"/>
  <c r="I2" i="12" s="1"/>
  <c r="L2" i="12" s="1"/>
  <c r="O2" i="12" s="1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P5" i="12"/>
  <c r="M5" i="12"/>
  <c r="J5" i="12"/>
  <c r="G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5" i="12"/>
  <c r="B433" i="10"/>
  <c r="A433" i="10"/>
  <c r="B432" i="10"/>
  <c r="A432" i="10"/>
  <c r="B431" i="10"/>
  <c r="F432" i="10" s="1"/>
  <c r="A431" i="10"/>
  <c r="B430" i="10"/>
  <c r="F431" i="10" s="1"/>
  <c r="A430" i="10"/>
  <c r="B429" i="10"/>
  <c r="F430" i="10" s="1"/>
  <c r="A429" i="10"/>
  <c r="B428" i="10"/>
  <c r="F429" i="10" s="1"/>
  <c r="A428" i="10"/>
  <c r="B427" i="10"/>
  <c r="F428" i="10" s="1"/>
  <c r="A427" i="10"/>
  <c r="B426" i="10"/>
  <c r="A426" i="10"/>
  <c r="B425" i="10"/>
  <c r="A425" i="10"/>
  <c r="B424" i="10"/>
  <c r="A424" i="10"/>
  <c r="B423" i="10"/>
  <c r="F424" i="10" s="1"/>
  <c r="A423" i="10"/>
  <c r="B422" i="10"/>
  <c r="A422" i="10"/>
  <c r="B421" i="10"/>
  <c r="F422" i="10" s="1"/>
  <c r="A421" i="10"/>
  <c r="B420" i="10"/>
  <c r="A420" i="10"/>
  <c r="B419" i="10"/>
  <c r="F420" i="10" s="1"/>
  <c r="A419" i="10"/>
  <c r="B418" i="10"/>
  <c r="A418" i="10"/>
  <c r="B417" i="10"/>
  <c r="F418" i="10" s="1"/>
  <c r="A417" i="10"/>
  <c r="B416" i="10"/>
  <c r="F417" i="10" s="1"/>
  <c r="A416" i="10"/>
  <c r="B415" i="10"/>
  <c r="F416" i="10" s="1"/>
  <c r="A415" i="10"/>
  <c r="B414" i="10"/>
  <c r="F415" i="10" s="1"/>
  <c r="A414" i="10"/>
  <c r="B413" i="10"/>
  <c r="F414" i="10" s="1"/>
  <c r="A413" i="10"/>
  <c r="B412" i="10"/>
  <c r="F413" i="10" s="1"/>
  <c r="A412" i="10"/>
  <c r="B411" i="10"/>
  <c r="F412" i="10" s="1"/>
  <c r="A411" i="10"/>
  <c r="B410" i="10"/>
  <c r="A410" i="10"/>
  <c r="B409" i="10"/>
  <c r="F410" i="10" s="1"/>
  <c r="A409" i="10"/>
  <c r="B408" i="10"/>
  <c r="F409" i="10" s="1"/>
  <c r="A408" i="10"/>
  <c r="B407" i="10"/>
  <c r="A407" i="10"/>
  <c r="B406" i="10"/>
  <c r="A406" i="10"/>
  <c r="B405" i="10"/>
  <c r="F406" i="10" s="1"/>
  <c r="A405" i="10"/>
  <c r="B404" i="10"/>
  <c r="F405" i="10" s="1"/>
  <c r="A404" i="10"/>
  <c r="B403" i="10"/>
  <c r="A403" i="10"/>
  <c r="B402" i="10"/>
  <c r="A402" i="10"/>
  <c r="B401" i="10"/>
  <c r="F402" i="10" s="1"/>
  <c r="A401" i="10"/>
  <c r="B400" i="10"/>
  <c r="F401" i="10" s="1"/>
  <c r="A400" i="10"/>
  <c r="B399" i="10"/>
  <c r="F400" i="10" s="1"/>
  <c r="A399" i="10"/>
  <c r="B398" i="10"/>
  <c r="A398" i="10"/>
  <c r="B397" i="10"/>
  <c r="F398" i="10" s="1"/>
  <c r="A397" i="10"/>
  <c r="B396" i="10"/>
  <c r="F397" i="10" s="1"/>
  <c r="A396" i="10"/>
  <c r="B395" i="10"/>
  <c r="F396" i="10" s="1"/>
  <c r="A395" i="10"/>
  <c r="B394" i="10"/>
  <c r="F395" i="10" s="1"/>
  <c r="A394" i="10"/>
  <c r="B393" i="10"/>
  <c r="F394" i="10" s="1"/>
  <c r="A393" i="10"/>
  <c r="B392" i="10"/>
  <c r="A392" i="10"/>
  <c r="B391" i="10"/>
  <c r="A391" i="10"/>
  <c r="B390" i="10"/>
  <c r="A390" i="10"/>
  <c r="B389" i="10"/>
  <c r="A389" i="10"/>
  <c r="B388" i="10"/>
  <c r="F389" i="10" s="1"/>
  <c r="A388" i="10"/>
  <c r="B387" i="10"/>
  <c r="F388" i="10" s="1"/>
  <c r="A387" i="10"/>
  <c r="B386" i="10"/>
  <c r="F387" i="10" s="1"/>
  <c r="A386" i="10"/>
  <c r="B385" i="10"/>
  <c r="F386" i="10" s="1"/>
  <c r="A385" i="10"/>
  <c r="B384" i="10"/>
  <c r="F385" i="10" s="1"/>
  <c r="A384" i="10"/>
  <c r="B383" i="10"/>
  <c r="F384" i="10" s="1"/>
  <c r="A383" i="10"/>
  <c r="B382" i="10"/>
  <c r="F383" i="10" s="1"/>
  <c r="A382" i="10"/>
  <c r="B381" i="10"/>
  <c r="F382" i="10" s="1"/>
  <c r="A381" i="10"/>
  <c r="B380" i="10"/>
  <c r="F381" i="10" s="1"/>
  <c r="A380" i="10"/>
  <c r="B379" i="10"/>
  <c r="F380" i="10" s="1"/>
  <c r="A379" i="10"/>
  <c r="B378" i="10"/>
  <c r="F379" i="10" s="1"/>
  <c r="A378" i="10"/>
  <c r="B377" i="10"/>
  <c r="F378" i="10" s="1"/>
  <c r="A377" i="10"/>
  <c r="B376" i="10"/>
  <c r="F377" i="10" s="1"/>
  <c r="A376" i="10"/>
  <c r="B375" i="10"/>
  <c r="F376" i="10" s="1"/>
  <c r="A375" i="10"/>
  <c r="B374" i="10"/>
  <c r="F375" i="10" s="1"/>
  <c r="A374" i="10"/>
  <c r="B373" i="10"/>
  <c r="F374" i="10" s="1"/>
  <c r="A373" i="10"/>
  <c r="B372" i="10"/>
  <c r="F373" i="10" s="1"/>
  <c r="A372" i="10"/>
  <c r="B371" i="10"/>
  <c r="F372" i="10" s="1"/>
  <c r="A371" i="10"/>
  <c r="B370" i="10"/>
  <c r="F371" i="10" s="1"/>
  <c r="A370" i="10"/>
  <c r="B369" i="10"/>
  <c r="F370" i="10" s="1"/>
  <c r="A369" i="10"/>
  <c r="B368" i="10"/>
  <c r="F369" i="10" s="1"/>
  <c r="A368" i="10"/>
  <c r="B367" i="10"/>
  <c r="F368" i="10" s="1"/>
  <c r="A367" i="10"/>
  <c r="B366" i="10"/>
  <c r="F367" i="10" s="1"/>
  <c r="A366" i="10"/>
  <c r="B365" i="10"/>
  <c r="F366" i="10" s="1"/>
  <c r="A365" i="10"/>
  <c r="B364" i="10"/>
  <c r="F365" i="10" s="1"/>
  <c r="A364" i="10"/>
  <c r="B363" i="10"/>
  <c r="F364" i="10" s="1"/>
  <c r="A363" i="10"/>
  <c r="B362" i="10"/>
  <c r="F363" i="10" s="1"/>
  <c r="A362" i="10"/>
  <c r="B361" i="10"/>
  <c r="F362" i="10" s="1"/>
  <c r="A361" i="10"/>
  <c r="B360" i="10"/>
  <c r="F361" i="10" s="1"/>
  <c r="A360" i="10"/>
  <c r="B359" i="10"/>
  <c r="F360" i="10" s="1"/>
  <c r="A359" i="10"/>
  <c r="B358" i="10"/>
  <c r="A358" i="10"/>
  <c r="B357" i="10"/>
  <c r="F358" i="10" s="1"/>
  <c r="A357" i="10"/>
  <c r="B356" i="10"/>
  <c r="A356" i="10"/>
  <c r="B355" i="10"/>
  <c r="F356" i="10" s="1"/>
  <c r="A355" i="10"/>
  <c r="B354" i="10"/>
  <c r="A354" i="10"/>
  <c r="B353" i="10"/>
  <c r="F354" i="10" s="1"/>
  <c r="A353" i="10"/>
  <c r="B352" i="10"/>
  <c r="A352" i="10"/>
  <c r="B351" i="10"/>
  <c r="F352" i="10" s="1"/>
  <c r="A351" i="10"/>
  <c r="B350" i="10"/>
  <c r="A350" i="10"/>
  <c r="B349" i="10"/>
  <c r="F350" i="10" s="1"/>
  <c r="A349" i="10"/>
  <c r="B348" i="10"/>
  <c r="A348" i="10"/>
  <c r="B347" i="10"/>
  <c r="F348" i="10" s="1"/>
  <c r="A347" i="10"/>
  <c r="B346" i="10"/>
  <c r="F347" i="10" s="1"/>
  <c r="A346" i="10"/>
  <c r="B345" i="10"/>
  <c r="F346" i="10" s="1"/>
  <c r="A345" i="10"/>
  <c r="B344" i="10"/>
  <c r="F345" i="10" s="1"/>
  <c r="A344" i="10"/>
  <c r="B343" i="10"/>
  <c r="F344" i="10" s="1"/>
  <c r="A343" i="10"/>
  <c r="B342" i="10"/>
  <c r="F343" i="10" s="1"/>
  <c r="A342" i="10"/>
  <c r="B341" i="10"/>
  <c r="F342" i="10" s="1"/>
  <c r="A341" i="10"/>
  <c r="B340" i="10"/>
  <c r="F341" i="10" s="1"/>
  <c r="A340" i="10"/>
  <c r="B339" i="10"/>
  <c r="F340" i="10" s="1"/>
  <c r="A339" i="10"/>
  <c r="B338" i="10"/>
  <c r="F339" i="10" s="1"/>
  <c r="A338" i="10"/>
  <c r="B337" i="10"/>
  <c r="F338" i="10" s="1"/>
  <c r="A337" i="10"/>
  <c r="B336" i="10"/>
  <c r="F337" i="10" s="1"/>
  <c r="A336" i="10"/>
  <c r="B335" i="10"/>
  <c r="F336" i="10" s="1"/>
  <c r="A335" i="10"/>
  <c r="B334" i="10"/>
  <c r="F335" i="10" s="1"/>
  <c r="A334" i="10"/>
  <c r="B333" i="10"/>
  <c r="F334" i="10" s="1"/>
  <c r="A333" i="10"/>
  <c r="B332" i="10"/>
  <c r="F333" i="10" s="1"/>
  <c r="A332" i="10"/>
  <c r="B331" i="10"/>
  <c r="F332" i="10" s="1"/>
  <c r="A331" i="10"/>
  <c r="B330" i="10"/>
  <c r="F331" i="10" s="1"/>
  <c r="A330" i="10"/>
  <c r="B329" i="10"/>
  <c r="F330" i="10" s="1"/>
  <c r="A329" i="10"/>
  <c r="B328" i="10"/>
  <c r="F329" i="10" s="1"/>
  <c r="A328" i="10"/>
  <c r="B327" i="10"/>
  <c r="F328" i="10" s="1"/>
  <c r="A327" i="10"/>
  <c r="B326" i="10"/>
  <c r="F327" i="10" s="1"/>
  <c r="A326" i="10"/>
  <c r="B325" i="10"/>
  <c r="F326" i="10" s="1"/>
  <c r="A325" i="10"/>
  <c r="B324" i="10"/>
  <c r="F325" i="10" s="1"/>
  <c r="A324" i="10"/>
  <c r="B323" i="10"/>
  <c r="F324" i="10" s="1"/>
  <c r="A323" i="10"/>
  <c r="B322" i="10"/>
  <c r="F323" i="10" s="1"/>
  <c r="A322" i="10"/>
  <c r="B321" i="10"/>
  <c r="F322" i="10" s="1"/>
  <c r="A321" i="10"/>
  <c r="B320" i="10"/>
  <c r="F321" i="10" s="1"/>
  <c r="A320" i="10"/>
  <c r="B319" i="10"/>
  <c r="F320" i="10" s="1"/>
  <c r="A319" i="10"/>
  <c r="B318" i="10"/>
  <c r="F319" i="10" s="1"/>
  <c r="A318" i="10"/>
  <c r="B317" i="10"/>
  <c r="F318" i="10" s="1"/>
  <c r="A317" i="10"/>
  <c r="B316" i="10"/>
  <c r="F317" i="10" s="1"/>
  <c r="A316" i="10"/>
  <c r="B315" i="10"/>
  <c r="F316" i="10" s="1"/>
  <c r="A315" i="10"/>
  <c r="B314" i="10"/>
  <c r="F315" i="10" s="1"/>
  <c r="A314" i="10"/>
  <c r="B313" i="10"/>
  <c r="F314" i="10" s="1"/>
  <c r="A313" i="10"/>
  <c r="B312" i="10"/>
  <c r="F313" i="10" s="1"/>
  <c r="A312" i="10"/>
  <c r="B311" i="10"/>
  <c r="F312" i="10" s="1"/>
  <c r="A311" i="10"/>
  <c r="B310" i="10"/>
  <c r="F311" i="10" s="1"/>
  <c r="A310" i="10"/>
  <c r="B309" i="10"/>
  <c r="F310" i="10" s="1"/>
  <c r="A309" i="10"/>
  <c r="B308" i="10"/>
  <c r="F309" i="10" s="1"/>
  <c r="A308" i="10"/>
  <c r="B307" i="10"/>
  <c r="F308" i="10" s="1"/>
  <c r="A307" i="10"/>
  <c r="B306" i="10"/>
  <c r="F307" i="10" s="1"/>
  <c r="A306" i="10"/>
  <c r="B305" i="10"/>
  <c r="F306" i="10" s="1"/>
  <c r="A305" i="10"/>
  <c r="B304" i="10"/>
  <c r="F305" i="10" s="1"/>
  <c r="A304" i="10"/>
  <c r="B303" i="10"/>
  <c r="F304" i="10" s="1"/>
  <c r="A303" i="10"/>
  <c r="B302" i="10"/>
  <c r="F303" i="10" s="1"/>
  <c r="A302" i="10"/>
  <c r="B301" i="10"/>
  <c r="F302" i="10" s="1"/>
  <c r="A301" i="10"/>
  <c r="B300" i="10"/>
  <c r="F301" i="10" s="1"/>
  <c r="A300" i="10"/>
  <c r="B299" i="10"/>
  <c r="F300" i="10" s="1"/>
  <c r="A299" i="10"/>
  <c r="B298" i="10"/>
  <c r="F299" i="10" s="1"/>
  <c r="A298" i="10"/>
  <c r="B297" i="10"/>
  <c r="F298" i="10" s="1"/>
  <c r="A297" i="10"/>
  <c r="B296" i="10"/>
  <c r="F297" i="10" s="1"/>
  <c r="A296" i="10"/>
  <c r="B295" i="10"/>
  <c r="F296" i="10" s="1"/>
  <c r="A295" i="10"/>
  <c r="B294" i="10"/>
  <c r="F295" i="10" s="1"/>
  <c r="A294" i="10"/>
  <c r="B293" i="10"/>
  <c r="F294" i="10" s="1"/>
  <c r="A293" i="10"/>
  <c r="B292" i="10"/>
  <c r="A292" i="10"/>
  <c r="B291" i="10"/>
  <c r="F292" i="10" s="1"/>
  <c r="A291" i="10"/>
  <c r="B290" i="10"/>
  <c r="F291" i="10" s="1"/>
  <c r="A290" i="10"/>
  <c r="B289" i="10"/>
  <c r="F290" i="10" s="1"/>
  <c r="A289" i="10"/>
  <c r="B288" i="10"/>
  <c r="A288" i="10"/>
  <c r="B287" i="10"/>
  <c r="F288" i="10" s="1"/>
  <c r="A287" i="10"/>
  <c r="B286" i="10"/>
  <c r="F287" i="10" s="1"/>
  <c r="A286" i="10"/>
  <c r="B285" i="10"/>
  <c r="F286" i="10" s="1"/>
  <c r="A285" i="10"/>
  <c r="B284" i="10"/>
  <c r="A284" i="10"/>
  <c r="B283" i="10"/>
  <c r="F284" i="10" s="1"/>
  <c r="A283" i="10"/>
  <c r="B282" i="10"/>
  <c r="F283" i="10" s="1"/>
  <c r="A282" i="10"/>
  <c r="B281" i="10"/>
  <c r="F282" i="10" s="1"/>
  <c r="A281" i="10"/>
  <c r="B280" i="10"/>
  <c r="A280" i="10"/>
  <c r="B279" i="10"/>
  <c r="F280" i="10" s="1"/>
  <c r="A279" i="10"/>
  <c r="B278" i="10"/>
  <c r="F279" i="10" s="1"/>
  <c r="A278" i="10"/>
  <c r="B277" i="10"/>
  <c r="F278" i="10" s="1"/>
  <c r="A277" i="10"/>
  <c r="B276" i="10"/>
  <c r="A276" i="10"/>
  <c r="B275" i="10"/>
  <c r="F276" i="10" s="1"/>
  <c r="A275" i="10"/>
  <c r="B274" i="10"/>
  <c r="F275" i="10" s="1"/>
  <c r="A274" i="10"/>
  <c r="B273" i="10"/>
  <c r="F274" i="10" s="1"/>
  <c r="A273" i="10"/>
  <c r="B272" i="10"/>
  <c r="A272" i="10"/>
  <c r="B271" i="10"/>
  <c r="F272" i="10" s="1"/>
  <c r="A271" i="10"/>
  <c r="B270" i="10"/>
  <c r="F271" i="10" s="1"/>
  <c r="A270" i="10"/>
  <c r="B269" i="10"/>
  <c r="A269" i="10"/>
  <c r="B268" i="10"/>
  <c r="F269" i="10" s="1"/>
  <c r="A268" i="10"/>
  <c r="B267" i="10"/>
  <c r="F268" i="10" s="1"/>
  <c r="A267" i="10"/>
  <c r="B266" i="10"/>
  <c r="F267" i="10" s="1"/>
  <c r="A266" i="10"/>
  <c r="B265" i="10"/>
  <c r="F266" i="10" s="1"/>
  <c r="A265" i="10"/>
  <c r="B264" i="10"/>
  <c r="F265" i="10" s="1"/>
  <c r="A264" i="10"/>
  <c r="B263" i="10"/>
  <c r="F264" i="10" s="1"/>
  <c r="A263" i="10"/>
  <c r="B262" i="10"/>
  <c r="F263" i="10" s="1"/>
  <c r="A262" i="10"/>
  <c r="B261" i="10"/>
  <c r="F262" i="10" s="1"/>
  <c r="A261" i="10"/>
  <c r="B260" i="10"/>
  <c r="A260" i="10"/>
  <c r="B259" i="10"/>
  <c r="F260" i="10" s="1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F197" i="10" s="1"/>
  <c r="A196" i="10"/>
  <c r="B195" i="10"/>
  <c r="A195" i="10"/>
  <c r="B194" i="10"/>
  <c r="A194" i="10"/>
  <c r="B193" i="10"/>
  <c r="A193" i="10"/>
  <c r="B192" i="10"/>
  <c r="F193" i="10" s="1"/>
  <c r="A192" i="10"/>
  <c r="B191" i="10"/>
  <c r="A191" i="10"/>
  <c r="B190" i="10"/>
  <c r="F191" i="10" s="1"/>
  <c r="A190" i="10"/>
  <c r="B189" i="10"/>
  <c r="A189" i="10"/>
  <c r="B188" i="10"/>
  <c r="F189" i="10" s="1"/>
  <c r="A188" i="10"/>
  <c r="B187" i="10"/>
  <c r="A187" i="10"/>
  <c r="B186" i="10"/>
  <c r="F187" i="10" s="1"/>
  <c r="A186" i="10"/>
  <c r="B185" i="10"/>
  <c r="A185" i="10"/>
  <c r="B184" i="10"/>
  <c r="F185" i="10" s="1"/>
  <c r="A184" i="10"/>
  <c r="B183" i="10"/>
  <c r="A183" i="10"/>
  <c r="B182" i="10"/>
  <c r="F183" i="10" s="1"/>
  <c r="A182" i="10"/>
  <c r="B181" i="10"/>
  <c r="A181" i="10"/>
  <c r="B180" i="10"/>
  <c r="A180" i="10"/>
  <c r="B179" i="10"/>
  <c r="A179" i="10"/>
  <c r="B178" i="10"/>
  <c r="F179" i="10" s="1"/>
  <c r="A178" i="10"/>
  <c r="B177" i="10"/>
  <c r="A177" i="10"/>
  <c r="B176" i="10"/>
  <c r="A176" i="10"/>
  <c r="B175" i="10"/>
  <c r="A175" i="10"/>
  <c r="B174" i="10"/>
  <c r="F175" i="10" s="1"/>
  <c r="A174" i="10"/>
  <c r="B173" i="10"/>
  <c r="F174" i="10" s="1"/>
  <c r="A173" i="10"/>
  <c r="B172" i="10"/>
  <c r="A172" i="10"/>
  <c r="B171" i="10"/>
  <c r="A171" i="10"/>
  <c r="B170" i="10"/>
  <c r="F171" i="10" s="1"/>
  <c r="A170" i="10"/>
  <c r="B169" i="10"/>
  <c r="A169" i="10"/>
  <c r="B168" i="10"/>
  <c r="A168" i="10"/>
  <c r="B167" i="10"/>
  <c r="A167" i="10"/>
  <c r="B166" i="10"/>
  <c r="F167" i="10" s="1"/>
  <c r="A166" i="10"/>
  <c r="B165" i="10"/>
  <c r="A165" i="10"/>
  <c r="B164" i="10"/>
  <c r="A164" i="10"/>
  <c r="B163" i="10"/>
  <c r="A163" i="10"/>
  <c r="B162" i="10"/>
  <c r="F163" i="10" s="1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F157" i="10" s="1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F149" i="10" s="1"/>
  <c r="A148" i="10"/>
  <c r="B147" i="10"/>
  <c r="A147" i="10"/>
  <c r="B146" i="10"/>
  <c r="A146" i="10"/>
  <c r="B145" i="10"/>
  <c r="F146" i="10" s="1"/>
  <c r="A145" i="10"/>
  <c r="B144" i="10"/>
  <c r="F145" i="10" s="1"/>
  <c r="A144" i="10"/>
  <c r="B143" i="10"/>
  <c r="A143" i="10"/>
  <c r="B142" i="10"/>
  <c r="A142" i="10"/>
  <c r="B141" i="10"/>
  <c r="F142" i="10" s="1"/>
  <c r="A141" i="10"/>
  <c r="B140" i="10"/>
  <c r="F141" i="10" s="1"/>
  <c r="A140" i="10"/>
  <c r="B139" i="10"/>
  <c r="A139" i="10"/>
  <c r="B138" i="10"/>
  <c r="A138" i="10"/>
  <c r="B137" i="10"/>
  <c r="F138" i="10" s="1"/>
  <c r="A137" i="10"/>
  <c r="B136" i="10"/>
  <c r="F137" i="10" s="1"/>
  <c r="A136" i="10"/>
  <c r="B135" i="10"/>
  <c r="A135" i="10"/>
  <c r="B134" i="10"/>
  <c r="A134" i="10"/>
  <c r="B133" i="10"/>
  <c r="F134" i="10" s="1"/>
  <c r="A133" i="10"/>
  <c r="B132" i="10"/>
  <c r="F133" i="10" s="1"/>
  <c r="A132" i="10"/>
  <c r="B131" i="10"/>
  <c r="A131" i="10"/>
  <c r="B130" i="10"/>
  <c r="D130" i="10" s="1"/>
  <c r="A130" i="10"/>
  <c r="B129" i="10"/>
  <c r="A129" i="10"/>
  <c r="B128" i="10"/>
  <c r="A128" i="10"/>
  <c r="B127" i="10"/>
  <c r="A127" i="10"/>
  <c r="B126" i="10"/>
  <c r="D126" i="10" s="1"/>
  <c r="A126" i="10"/>
  <c r="B125" i="10"/>
  <c r="A125" i="10"/>
  <c r="B124" i="10"/>
  <c r="A124" i="10"/>
  <c r="B123" i="10"/>
  <c r="A123" i="10"/>
  <c r="B122" i="10"/>
  <c r="D122" i="10" s="1"/>
  <c r="A122" i="10"/>
  <c r="B121" i="10"/>
  <c r="A121" i="10"/>
  <c r="B120" i="10"/>
  <c r="A120" i="10"/>
  <c r="B119" i="10"/>
  <c r="A119" i="10"/>
  <c r="B118" i="10"/>
  <c r="D118" i="10" s="1"/>
  <c r="A118" i="10"/>
  <c r="B117" i="10"/>
  <c r="A117" i="10"/>
  <c r="B116" i="10"/>
  <c r="A116" i="10"/>
  <c r="B115" i="10"/>
  <c r="A115" i="10"/>
  <c r="B114" i="10"/>
  <c r="D114" i="10" s="1"/>
  <c r="A114" i="10"/>
  <c r="B113" i="10"/>
  <c r="A113" i="10"/>
  <c r="B112" i="10"/>
  <c r="A112" i="10"/>
  <c r="B111" i="10"/>
  <c r="A111" i="10"/>
  <c r="B110" i="10"/>
  <c r="D110" i="10" s="1"/>
  <c r="A110" i="10"/>
  <c r="B109" i="10"/>
  <c r="A109" i="10"/>
  <c r="B108" i="10"/>
  <c r="A108" i="10"/>
  <c r="B107" i="10"/>
  <c r="A107" i="10"/>
  <c r="B106" i="10"/>
  <c r="D106" i="10" s="1"/>
  <c r="A106" i="10"/>
  <c r="B105" i="10"/>
  <c r="A105" i="10"/>
  <c r="B104" i="10"/>
  <c r="A104" i="10"/>
  <c r="B103" i="10"/>
  <c r="A103" i="10"/>
  <c r="B102" i="10"/>
  <c r="D102" i="10" s="1"/>
  <c r="A102" i="10"/>
  <c r="B101" i="10"/>
  <c r="A101" i="10"/>
  <c r="B100" i="10"/>
  <c r="A100" i="10"/>
  <c r="B99" i="10"/>
  <c r="A99" i="10"/>
  <c r="B98" i="10"/>
  <c r="D98" i="10" s="1"/>
  <c r="A98" i="10"/>
  <c r="B97" i="10"/>
  <c r="A97" i="10"/>
  <c r="B96" i="10"/>
  <c r="A96" i="10"/>
  <c r="B95" i="10"/>
  <c r="A95" i="10"/>
  <c r="B94" i="10"/>
  <c r="D94" i="10" s="1"/>
  <c r="A94" i="10"/>
  <c r="B93" i="10"/>
  <c r="A93" i="10"/>
  <c r="B92" i="10"/>
  <c r="A92" i="10"/>
  <c r="B91" i="10"/>
  <c r="A91" i="10"/>
  <c r="B90" i="10"/>
  <c r="D90" i="10" s="1"/>
  <c r="A90" i="10"/>
  <c r="B89" i="10"/>
  <c r="A89" i="10"/>
  <c r="B88" i="10"/>
  <c r="A88" i="10"/>
  <c r="B87" i="10"/>
  <c r="A87" i="10"/>
  <c r="B86" i="10"/>
  <c r="D86" i="10" s="1"/>
  <c r="A86" i="10"/>
  <c r="B85" i="10"/>
  <c r="A85" i="10"/>
  <c r="B84" i="10"/>
  <c r="A84" i="10"/>
  <c r="B83" i="10"/>
  <c r="A83" i="10"/>
  <c r="B82" i="10"/>
  <c r="D82" i="10" s="1"/>
  <c r="A82" i="10"/>
  <c r="B81" i="10"/>
  <c r="A81" i="10"/>
  <c r="B80" i="10"/>
  <c r="A80" i="10"/>
  <c r="B79" i="10"/>
  <c r="A79" i="10"/>
  <c r="B78" i="10"/>
  <c r="D78" i="10" s="1"/>
  <c r="A78" i="10"/>
  <c r="B77" i="10"/>
  <c r="A77" i="10"/>
  <c r="B76" i="10"/>
  <c r="A76" i="10"/>
  <c r="B75" i="10"/>
  <c r="A75" i="10"/>
  <c r="B74" i="10"/>
  <c r="F75" i="10" s="1"/>
  <c r="A74" i="10"/>
  <c r="B73" i="10"/>
  <c r="A73" i="10"/>
  <c r="B72" i="10"/>
  <c r="F73" i="10" s="1"/>
  <c r="A72" i="10"/>
  <c r="B71" i="10"/>
  <c r="A71" i="10"/>
  <c r="B70" i="10"/>
  <c r="F71" i="10" s="1"/>
  <c r="A70" i="10"/>
  <c r="B69" i="10"/>
  <c r="A69" i="10"/>
  <c r="B68" i="10"/>
  <c r="F69" i="10" s="1"/>
  <c r="A68" i="10"/>
  <c r="B67" i="10"/>
  <c r="A67" i="10"/>
  <c r="B66" i="10"/>
  <c r="F67" i="10" s="1"/>
  <c r="A66" i="10"/>
  <c r="B65" i="10"/>
  <c r="A65" i="10"/>
  <c r="B64" i="10"/>
  <c r="F65" i="10" s="1"/>
  <c r="A64" i="10"/>
  <c r="B63" i="10"/>
  <c r="A63" i="10"/>
  <c r="B62" i="10"/>
  <c r="F63" i="10" s="1"/>
  <c r="A62" i="10"/>
  <c r="B61" i="10"/>
  <c r="A61" i="10"/>
  <c r="B60" i="10"/>
  <c r="F61" i="10" s="1"/>
  <c r="A60" i="10"/>
  <c r="B59" i="10"/>
  <c r="A59" i="10"/>
  <c r="B58" i="10"/>
  <c r="F59" i="10" s="1"/>
  <c r="A58" i="10"/>
  <c r="B57" i="10"/>
  <c r="A57" i="10"/>
  <c r="B56" i="10"/>
  <c r="F57" i="10" s="1"/>
  <c r="A56" i="10"/>
  <c r="B55" i="10"/>
  <c r="A55" i="10"/>
  <c r="B54" i="10"/>
  <c r="F55" i="10" s="1"/>
  <c r="A54" i="10"/>
  <c r="B53" i="10"/>
  <c r="A53" i="10"/>
  <c r="B52" i="10"/>
  <c r="F53" i="10" s="1"/>
  <c r="A52" i="10"/>
  <c r="B51" i="10"/>
  <c r="A51" i="10"/>
  <c r="B50" i="10"/>
  <c r="F51" i="10" s="1"/>
  <c r="A50" i="10"/>
  <c r="B49" i="10"/>
  <c r="A49" i="10"/>
  <c r="B48" i="10"/>
  <c r="F49" i="10" s="1"/>
  <c r="A48" i="10"/>
  <c r="B47" i="10"/>
  <c r="A47" i="10"/>
  <c r="B46" i="10"/>
  <c r="F47" i="10" s="1"/>
  <c r="A46" i="10"/>
  <c r="B45" i="10"/>
  <c r="A45" i="10"/>
  <c r="B44" i="10"/>
  <c r="F45" i="10" s="1"/>
  <c r="A44" i="10"/>
  <c r="B43" i="10"/>
  <c r="A43" i="10"/>
  <c r="B42" i="10"/>
  <c r="F43" i="10" s="1"/>
  <c r="A42" i="10"/>
  <c r="B41" i="10"/>
  <c r="A41" i="10"/>
  <c r="B40" i="10"/>
  <c r="F41" i="10" s="1"/>
  <c r="A40" i="10"/>
  <c r="B39" i="10"/>
  <c r="A39" i="10"/>
  <c r="B38" i="10"/>
  <c r="F39" i="10" s="1"/>
  <c r="A38" i="10"/>
  <c r="B37" i="10"/>
  <c r="A37" i="10"/>
  <c r="B36" i="10"/>
  <c r="F37" i="10" s="1"/>
  <c r="A36" i="10"/>
  <c r="B35" i="10"/>
  <c r="A35" i="10"/>
  <c r="B34" i="10"/>
  <c r="F35" i="10" s="1"/>
  <c r="A34" i="10"/>
  <c r="B33" i="10"/>
  <c r="A33" i="10"/>
  <c r="B32" i="10"/>
  <c r="A32" i="10"/>
  <c r="B31" i="10"/>
  <c r="A31" i="10"/>
  <c r="B30" i="10"/>
  <c r="F31" i="10" s="1"/>
  <c r="A30" i="10"/>
  <c r="B29" i="10"/>
  <c r="A29" i="10"/>
  <c r="B28" i="10"/>
  <c r="A28" i="10"/>
  <c r="B27" i="10"/>
  <c r="F28" i="10" s="1"/>
  <c r="A27" i="10"/>
  <c r="B26" i="10"/>
  <c r="F27" i="10" s="1"/>
  <c r="A26" i="10"/>
  <c r="B25" i="10"/>
  <c r="F26" i="10" s="1"/>
  <c r="A25" i="10"/>
  <c r="B24" i="10"/>
  <c r="F25" i="10" s="1"/>
  <c r="A24" i="10"/>
  <c r="B23" i="10"/>
  <c r="F24" i="10" s="1"/>
  <c r="A23" i="10"/>
  <c r="B22" i="10"/>
  <c r="F23" i="10" s="1"/>
  <c r="A22" i="10"/>
  <c r="B21" i="10"/>
  <c r="A21" i="10"/>
  <c r="B20" i="10"/>
  <c r="F21" i="10" s="1"/>
  <c r="A20" i="10"/>
  <c r="B19" i="10"/>
  <c r="A19" i="10"/>
  <c r="B18" i="10"/>
  <c r="F19" i="10" s="1"/>
  <c r="A18" i="10"/>
  <c r="B17" i="10"/>
  <c r="A17" i="10"/>
  <c r="B16" i="10"/>
  <c r="F17" i="10" s="1"/>
  <c r="A16" i="10"/>
  <c r="B15" i="10"/>
  <c r="A15" i="10"/>
  <c r="B14" i="10"/>
  <c r="F15" i="10" s="1"/>
  <c r="A14" i="10"/>
  <c r="B13" i="10"/>
  <c r="A13" i="10"/>
  <c r="B12" i="10"/>
  <c r="A12" i="10"/>
  <c r="B11" i="10"/>
  <c r="A11" i="10"/>
  <c r="B10" i="10"/>
  <c r="F11" i="10" s="1"/>
  <c r="A10" i="10"/>
  <c r="B9" i="10"/>
  <c r="A9" i="10"/>
  <c r="B8" i="10"/>
  <c r="F9" i="10" s="1"/>
  <c r="A8" i="10"/>
  <c r="B7" i="10"/>
  <c r="A7" i="10"/>
  <c r="B6" i="10"/>
  <c r="F7" i="10" s="1"/>
  <c r="A6" i="10"/>
  <c r="B5" i="10"/>
  <c r="A5" i="10"/>
  <c r="B4" i="10"/>
  <c r="A4" i="10"/>
  <c r="B3" i="10"/>
  <c r="A3" i="10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D55" i="10" l="1"/>
  <c r="M2" i="12"/>
  <c r="S5" i="12" s="1"/>
  <c r="D420" i="10"/>
  <c r="P2" i="12"/>
  <c r="S6" i="12" s="1"/>
  <c r="G2" i="12"/>
  <c r="S3" i="12" s="1"/>
  <c r="J2" i="12"/>
  <c r="S4" i="12" s="1"/>
  <c r="D63" i="10"/>
  <c r="D177" i="10"/>
  <c r="D71" i="10"/>
  <c r="D4" i="10"/>
  <c r="D2" i="12"/>
  <c r="S2" i="12" s="1"/>
  <c r="D57" i="10"/>
  <c r="D73" i="10"/>
  <c r="D350" i="10"/>
  <c r="D354" i="10"/>
  <c r="D426" i="10"/>
  <c r="D49" i="10"/>
  <c r="D65" i="10"/>
  <c r="D165" i="10"/>
  <c r="F166" i="10"/>
  <c r="D53" i="10"/>
  <c r="D61" i="10"/>
  <c r="D69" i="10"/>
  <c r="D169" i="10"/>
  <c r="D348" i="10"/>
  <c r="D51" i="10"/>
  <c r="D59" i="10"/>
  <c r="D67" i="10"/>
  <c r="D75" i="10"/>
  <c r="D161" i="10"/>
  <c r="D173" i="10"/>
  <c r="D201" i="10"/>
  <c r="D352" i="10"/>
  <c r="D356" i="10"/>
  <c r="D360" i="10"/>
  <c r="D424" i="10"/>
  <c r="D422" i="10"/>
  <c r="F5" i="10"/>
  <c r="F6" i="10"/>
  <c r="F8" i="10"/>
  <c r="F10" i="10"/>
  <c r="F12" i="10"/>
  <c r="D15" i="10"/>
  <c r="F16" i="10"/>
  <c r="D23" i="10"/>
  <c r="F33" i="10"/>
  <c r="D37" i="10"/>
  <c r="F38" i="10"/>
  <c r="D45" i="10"/>
  <c r="F46" i="10"/>
  <c r="D14" i="10"/>
  <c r="D17" i="10"/>
  <c r="F18" i="10"/>
  <c r="F30" i="10"/>
  <c r="D39" i="10"/>
  <c r="F40" i="10"/>
  <c r="D47" i="10"/>
  <c r="F48" i="10"/>
  <c r="D6" i="10"/>
  <c r="D8" i="10"/>
  <c r="D10" i="10"/>
  <c r="D12" i="10"/>
  <c r="F13" i="10"/>
  <c r="F14" i="10"/>
  <c r="D19" i="10"/>
  <c r="F20" i="10"/>
  <c r="F29" i="10"/>
  <c r="D33" i="10"/>
  <c r="F34" i="10"/>
  <c r="D41" i="10"/>
  <c r="F42" i="10"/>
  <c r="D21" i="10"/>
  <c r="F22" i="10"/>
  <c r="D35" i="10"/>
  <c r="F36" i="10"/>
  <c r="D43" i="10"/>
  <c r="F44" i="10"/>
  <c r="D16" i="10"/>
  <c r="D18" i="10"/>
  <c r="D20" i="10"/>
  <c r="D22" i="10"/>
  <c r="F50" i="10"/>
  <c r="F52" i="10"/>
  <c r="F54" i="10"/>
  <c r="F56" i="10"/>
  <c r="F58" i="10"/>
  <c r="F60" i="10"/>
  <c r="F62" i="10"/>
  <c r="F64" i="10"/>
  <c r="F66" i="10"/>
  <c r="F68" i="10"/>
  <c r="F70" i="10"/>
  <c r="F72" i="10"/>
  <c r="F74" i="10"/>
  <c r="D76" i="10"/>
  <c r="F77" i="10"/>
  <c r="D80" i="10"/>
  <c r="F81" i="10"/>
  <c r="D84" i="10"/>
  <c r="F85" i="10"/>
  <c r="D88" i="10"/>
  <c r="F89" i="10"/>
  <c r="D92" i="10"/>
  <c r="F93" i="10"/>
  <c r="D96" i="10"/>
  <c r="F97" i="10"/>
  <c r="D100" i="10"/>
  <c r="F101" i="10"/>
  <c r="D104" i="10"/>
  <c r="F105" i="10"/>
  <c r="D108" i="10"/>
  <c r="F109" i="10"/>
  <c r="D112" i="10"/>
  <c r="F113" i="10"/>
  <c r="D116" i="10"/>
  <c r="F117" i="10"/>
  <c r="D120" i="10"/>
  <c r="F121" i="10"/>
  <c r="D124" i="10"/>
  <c r="F125" i="10"/>
  <c r="D128" i="10"/>
  <c r="F129" i="10"/>
  <c r="D132" i="10"/>
  <c r="D133" i="10"/>
  <c r="D134" i="10"/>
  <c r="F135" i="10"/>
  <c r="D137" i="10"/>
  <c r="D141" i="10"/>
  <c r="D145" i="10"/>
  <c r="D152" i="10"/>
  <c r="D200" i="10"/>
  <c r="F201" i="10"/>
  <c r="D31" i="10"/>
  <c r="D34" i="10"/>
  <c r="D36" i="10"/>
  <c r="D38" i="10"/>
  <c r="D4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7" i="10"/>
  <c r="F78" i="10"/>
  <c r="D81" i="10"/>
  <c r="F82" i="10"/>
  <c r="D85" i="10"/>
  <c r="F86" i="10"/>
  <c r="D89" i="10"/>
  <c r="F90" i="10"/>
  <c r="D93" i="10"/>
  <c r="F94" i="10"/>
  <c r="D97" i="10"/>
  <c r="F98" i="10"/>
  <c r="D101" i="10"/>
  <c r="F102" i="10"/>
  <c r="D105" i="10"/>
  <c r="F106" i="10"/>
  <c r="D109" i="10"/>
  <c r="F110" i="10"/>
  <c r="D113" i="10"/>
  <c r="F114" i="10"/>
  <c r="D117" i="10"/>
  <c r="F118" i="10"/>
  <c r="D121" i="10"/>
  <c r="F122" i="10"/>
  <c r="D125" i="10"/>
  <c r="F126" i="10"/>
  <c r="D129" i="10"/>
  <c r="F130" i="10"/>
  <c r="D136" i="10"/>
  <c r="D140" i="10"/>
  <c r="D144" i="10"/>
  <c r="D148" i="10"/>
  <c r="F153" i="10"/>
  <c r="D199" i="10"/>
  <c r="F200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D198" i="10"/>
  <c r="F199" i="10"/>
  <c r="F76" i="10"/>
  <c r="D79" i="10"/>
  <c r="F80" i="10"/>
  <c r="D83" i="10"/>
  <c r="F84" i="10"/>
  <c r="D87" i="10"/>
  <c r="F88" i="10"/>
  <c r="D91" i="10"/>
  <c r="F92" i="10"/>
  <c r="D95" i="10"/>
  <c r="F96" i="10"/>
  <c r="D99" i="10"/>
  <c r="F100" i="10"/>
  <c r="D103" i="10"/>
  <c r="F104" i="10"/>
  <c r="D107" i="10"/>
  <c r="F108" i="10"/>
  <c r="D111" i="10"/>
  <c r="F112" i="10"/>
  <c r="D115" i="10"/>
  <c r="F116" i="10"/>
  <c r="D119" i="10"/>
  <c r="F120" i="10"/>
  <c r="D123" i="10"/>
  <c r="F124" i="10"/>
  <c r="D127" i="10"/>
  <c r="F128" i="10"/>
  <c r="D131" i="10"/>
  <c r="F132" i="10"/>
  <c r="D156" i="10"/>
  <c r="D197" i="10"/>
  <c r="F198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F261" i="10"/>
  <c r="F277" i="10"/>
  <c r="F289" i="10"/>
  <c r="D149" i="10"/>
  <c r="F150" i="10"/>
  <c r="D153" i="10"/>
  <c r="F154" i="10"/>
  <c r="D157" i="10"/>
  <c r="F158" i="10"/>
  <c r="D162" i="10"/>
  <c r="D163" i="10"/>
  <c r="F164" i="10"/>
  <c r="D170" i="10"/>
  <c r="D171" i="10"/>
  <c r="F172" i="10"/>
  <c r="D178" i="10"/>
  <c r="D179" i="10"/>
  <c r="F180" i="10"/>
  <c r="D180" i="10"/>
  <c r="F285" i="10"/>
  <c r="D138" i="10"/>
  <c r="F139" i="10"/>
  <c r="D142" i="10"/>
  <c r="F143" i="10"/>
  <c r="D146" i="10"/>
  <c r="F147" i="10"/>
  <c r="D150" i="10"/>
  <c r="F151" i="10"/>
  <c r="D154" i="10"/>
  <c r="F155" i="10"/>
  <c r="D158" i="10"/>
  <c r="F159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73" i="10"/>
  <c r="F281" i="10"/>
  <c r="F293" i="10"/>
  <c r="D135" i="10"/>
  <c r="F136" i="10"/>
  <c r="D139" i="10"/>
  <c r="F140" i="10"/>
  <c r="D143" i="10"/>
  <c r="F144" i="10"/>
  <c r="D147" i="10"/>
  <c r="F148" i="10"/>
  <c r="D151" i="10"/>
  <c r="F152" i="10"/>
  <c r="D155" i="10"/>
  <c r="F156" i="10"/>
  <c r="D159" i="10"/>
  <c r="F160" i="10"/>
  <c r="F162" i="10"/>
  <c r="D166" i="10"/>
  <c r="D167" i="10"/>
  <c r="F168" i="10"/>
  <c r="F170" i="10"/>
  <c r="D174" i="10"/>
  <c r="D175" i="10"/>
  <c r="F176" i="10"/>
  <c r="F178" i="10"/>
  <c r="D414" i="10"/>
  <c r="D418" i="10"/>
  <c r="D419" i="10"/>
  <c r="F419" i="10"/>
  <c r="D421" i="10"/>
  <c r="F421" i="10"/>
  <c r="D423" i="10"/>
  <c r="F423" i="10"/>
  <c r="F425" i="10"/>
  <c r="F426" i="10"/>
  <c r="F427" i="10"/>
  <c r="D160" i="10"/>
  <c r="F161" i="10"/>
  <c r="D164" i="10"/>
  <c r="F165" i="10"/>
  <c r="D168" i="10"/>
  <c r="F169" i="10"/>
  <c r="D172" i="10"/>
  <c r="F173" i="10"/>
  <c r="D176" i="10"/>
  <c r="F177" i="10"/>
  <c r="F181" i="10"/>
  <c r="F390" i="10"/>
  <c r="F391" i="10"/>
  <c r="D394" i="10"/>
  <c r="F399" i="10"/>
  <c r="F407" i="10"/>
  <c r="F408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99" i="10"/>
  <c r="F411" i="10"/>
  <c r="D433" i="10"/>
  <c r="D347" i="10"/>
  <c r="D391" i="10"/>
  <c r="F392" i="10"/>
  <c r="F393" i="10"/>
  <c r="F403" i="10"/>
  <c r="F404" i="10"/>
  <c r="D409" i="10"/>
  <c r="F32" i="10"/>
  <c r="F4" i="10"/>
  <c r="D25" i="10"/>
  <c r="D26" i="10"/>
  <c r="D27" i="10"/>
  <c r="D28" i="10"/>
  <c r="D29" i="10"/>
  <c r="D30" i="10"/>
  <c r="D32" i="10"/>
  <c r="D5" i="10"/>
  <c r="D7" i="10"/>
  <c r="D9" i="10"/>
  <c r="D11" i="10"/>
  <c r="D13" i="10"/>
  <c r="D24" i="10"/>
  <c r="F182" i="10"/>
  <c r="F184" i="10"/>
  <c r="F186" i="10"/>
  <c r="F188" i="10"/>
  <c r="F190" i="10"/>
  <c r="F192" i="10"/>
  <c r="F194" i="10"/>
  <c r="D181" i="10"/>
  <c r="D183" i="10"/>
  <c r="D185" i="10"/>
  <c r="D187" i="10"/>
  <c r="D189" i="10"/>
  <c r="D191" i="10"/>
  <c r="D193" i="10"/>
  <c r="F195" i="10"/>
  <c r="D195" i="10"/>
  <c r="F196" i="10"/>
  <c r="D182" i="10"/>
  <c r="D184" i="10"/>
  <c r="D186" i="10"/>
  <c r="D188" i="10"/>
  <c r="D190" i="10"/>
  <c r="D192" i="10"/>
  <c r="D194" i="10"/>
  <c r="D196" i="10"/>
  <c r="D263" i="10"/>
  <c r="D267" i="10"/>
  <c r="D262" i="10"/>
  <c r="D266" i="10"/>
  <c r="D261" i="10"/>
  <c r="D265" i="10"/>
  <c r="F270" i="10"/>
  <c r="D269" i="10"/>
  <c r="D259" i="10"/>
  <c r="D260" i="10"/>
  <c r="D264" i="10"/>
  <c r="D268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9" i="10"/>
  <c r="D351" i="10"/>
  <c r="D353" i="10"/>
  <c r="D355" i="10"/>
  <c r="D357" i="10"/>
  <c r="D359" i="10"/>
  <c r="F349" i="10"/>
  <c r="F351" i="10"/>
  <c r="F353" i="10"/>
  <c r="F355" i="10"/>
  <c r="F357" i="10"/>
  <c r="D358" i="10"/>
  <c r="F359" i="10"/>
  <c r="D385" i="10"/>
  <c r="D386" i="10"/>
  <c r="D387" i="10"/>
  <c r="D388" i="10"/>
  <c r="D389" i="10"/>
  <c r="D390" i="10"/>
  <c r="D392" i="10"/>
  <c r="D393" i="10"/>
  <c r="D395" i="10"/>
  <c r="D396" i="10"/>
  <c r="D397" i="10"/>
  <c r="D398" i="10"/>
  <c r="D400" i="10"/>
  <c r="D401" i="10"/>
  <c r="D402" i="10"/>
  <c r="D403" i="10"/>
  <c r="D404" i="10"/>
  <c r="D405" i="10"/>
  <c r="D406" i="10"/>
  <c r="D407" i="10"/>
  <c r="D408" i="10"/>
  <c r="D410" i="10"/>
  <c r="D411" i="10"/>
  <c r="D412" i="10"/>
  <c r="D413" i="10"/>
  <c r="D415" i="10"/>
  <c r="D416" i="10"/>
  <c r="D417" i="10"/>
  <c r="D425" i="10"/>
  <c r="D427" i="10"/>
  <c r="D428" i="10"/>
  <c r="D429" i="10"/>
  <c r="D430" i="10"/>
  <c r="D431" i="10"/>
  <c r="D432" i="10"/>
  <c r="F433" i="10"/>
  <c r="C127" i="9"/>
  <c r="C131" i="9"/>
  <c r="C143" i="9"/>
  <c r="C147" i="9"/>
  <c r="C122" i="9"/>
  <c r="C124" i="9"/>
  <c r="C135" i="9"/>
  <c r="C139" i="9"/>
  <c r="C102" i="9"/>
  <c r="C144" i="9"/>
  <c r="C148" i="9"/>
  <c r="C136" i="9"/>
  <c r="C140" i="9"/>
  <c r="C52" i="9"/>
  <c r="C10" i="9"/>
  <c r="C118" i="9"/>
  <c r="C299" i="9"/>
  <c r="C70" i="9"/>
  <c r="C4" i="9"/>
  <c r="C30" i="9"/>
  <c r="C44" i="9"/>
  <c r="C60" i="9"/>
  <c r="C40" i="9"/>
  <c r="C56" i="9"/>
  <c r="C36" i="9"/>
  <c r="C32" i="9"/>
  <c r="C68" i="9"/>
  <c r="C48" i="9"/>
  <c r="C64" i="9"/>
  <c r="C128" i="9"/>
  <c r="C132" i="9"/>
  <c r="C35" i="9"/>
  <c r="C39" i="9"/>
  <c r="C43" i="9"/>
  <c r="C47" i="9"/>
  <c r="C51" i="9"/>
  <c r="C55" i="9"/>
  <c r="C59" i="9"/>
  <c r="C63" i="9"/>
  <c r="C67" i="9"/>
  <c r="C125" i="9"/>
  <c r="C129" i="9"/>
  <c r="C150" i="9"/>
  <c r="C133" i="9"/>
  <c r="C137" i="9"/>
  <c r="C141" i="9"/>
  <c r="C145" i="9"/>
  <c r="C149" i="9"/>
  <c r="C25" i="9"/>
  <c r="C29" i="9"/>
  <c r="C106" i="9"/>
  <c r="C6" i="9"/>
  <c r="C34" i="9"/>
  <c r="C38" i="9"/>
  <c r="C42" i="9"/>
  <c r="C46" i="9"/>
  <c r="C50" i="9"/>
  <c r="C54" i="9"/>
  <c r="C58" i="9"/>
  <c r="C62" i="9"/>
  <c r="C66" i="9"/>
  <c r="C126" i="9"/>
  <c r="C130" i="9"/>
  <c r="C134" i="9"/>
  <c r="C138" i="9"/>
  <c r="C142" i="9"/>
  <c r="C146" i="9"/>
  <c r="C303" i="9"/>
  <c r="C110" i="9"/>
  <c r="C8" i="9"/>
  <c r="C33" i="9"/>
  <c r="C37" i="9"/>
  <c r="C41" i="9"/>
  <c r="C45" i="9"/>
  <c r="C49" i="9"/>
  <c r="C53" i="9"/>
  <c r="C57" i="9"/>
  <c r="C61" i="9"/>
  <c r="C65" i="9"/>
  <c r="C69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379" i="9"/>
  <c r="C386" i="9"/>
  <c r="C387" i="9"/>
  <c r="C388" i="9"/>
  <c r="C389" i="9"/>
  <c r="C390" i="9"/>
  <c r="C391" i="9"/>
  <c r="C392" i="9"/>
  <c r="C393" i="9"/>
  <c r="C394" i="9"/>
  <c r="C395" i="9"/>
  <c r="C401" i="9"/>
  <c r="C405" i="9"/>
  <c r="C409" i="9"/>
  <c r="C415" i="9"/>
  <c r="C417" i="9"/>
  <c r="C418" i="9"/>
  <c r="C419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5" i="9"/>
  <c r="C7" i="9"/>
  <c r="C9" i="9"/>
  <c r="C11" i="9"/>
  <c r="C13" i="9"/>
  <c r="C27" i="9"/>
  <c r="C31" i="9"/>
  <c r="C26" i="9"/>
  <c r="C12" i="9"/>
  <c r="C14" i="9"/>
  <c r="C15" i="9"/>
  <c r="C16" i="9"/>
  <c r="C17" i="9"/>
  <c r="C18" i="9"/>
  <c r="C19" i="9"/>
  <c r="C20" i="9"/>
  <c r="C21" i="9"/>
  <c r="C22" i="9"/>
  <c r="C23" i="9"/>
  <c r="C24" i="9"/>
  <c r="C28" i="9"/>
  <c r="C74" i="9"/>
  <c r="C78" i="9"/>
  <c r="C82" i="9"/>
  <c r="C86" i="9"/>
  <c r="C90" i="9"/>
  <c r="C94" i="9"/>
  <c r="C98" i="9"/>
  <c r="C114" i="9"/>
  <c r="C123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71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75" i="9"/>
  <c r="C79" i="9"/>
  <c r="C83" i="9"/>
  <c r="C87" i="9"/>
  <c r="C91" i="9"/>
  <c r="C95" i="9"/>
  <c r="C99" i="9"/>
  <c r="C103" i="9"/>
  <c r="C107" i="9"/>
  <c r="C111" i="9"/>
  <c r="C115" i="9"/>
  <c r="C119" i="9"/>
  <c r="C151" i="9"/>
  <c r="C307" i="9"/>
  <c r="C152" i="9"/>
  <c r="C176" i="9"/>
  <c r="C192" i="9"/>
  <c r="C193" i="9"/>
  <c r="C194" i="9"/>
  <c r="C297" i="9"/>
  <c r="C298" i="9"/>
  <c r="C302" i="9"/>
  <c r="C306" i="9"/>
  <c r="C310" i="9"/>
  <c r="C301" i="9"/>
  <c r="C305" i="9"/>
  <c r="C309" i="9"/>
  <c r="C300" i="9"/>
  <c r="C304" i="9"/>
  <c r="C308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80" i="9"/>
  <c r="C381" i="9"/>
  <c r="C382" i="9"/>
  <c r="C383" i="9"/>
  <c r="C384" i="9"/>
  <c r="C385" i="9"/>
  <c r="C396" i="9"/>
  <c r="C397" i="9"/>
  <c r="C398" i="9"/>
  <c r="C399" i="9"/>
  <c r="C400" i="9"/>
  <c r="C402" i="9"/>
  <c r="C403" i="9"/>
  <c r="C404" i="9"/>
  <c r="C406" i="9"/>
  <c r="C407" i="9"/>
  <c r="C408" i="9"/>
  <c r="C410" i="9"/>
  <c r="C411" i="9"/>
  <c r="C412" i="9"/>
  <c r="C413" i="9"/>
  <c r="C414" i="9"/>
  <c r="C416" i="9"/>
  <c r="C420" i="9"/>
  <c r="B433" i="8"/>
  <c r="A433" i="8"/>
  <c r="B432" i="8"/>
  <c r="A432" i="8"/>
  <c r="B431" i="8"/>
  <c r="G432" i="8" s="1"/>
  <c r="A431" i="8"/>
  <c r="B430" i="8"/>
  <c r="A430" i="8"/>
  <c r="B429" i="8"/>
  <c r="G430" i="8" s="1"/>
  <c r="A429" i="8"/>
  <c r="B428" i="8"/>
  <c r="A428" i="8"/>
  <c r="B427" i="8"/>
  <c r="A427" i="8"/>
  <c r="B426" i="8"/>
  <c r="A426" i="8"/>
  <c r="B425" i="8"/>
  <c r="G426" i="8" s="1"/>
  <c r="A425" i="8"/>
  <c r="B424" i="8"/>
  <c r="G425" i="8" s="1"/>
  <c r="A424" i="8"/>
  <c r="B423" i="8"/>
  <c r="G424" i="8" s="1"/>
  <c r="A423" i="8"/>
  <c r="B422" i="8"/>
  <c r="A422" i="8"/>
  <c r="B421" i="8"/>
  <c r="G422" i="8" s="1"/>
  <c r="A421" i="8"/>
  <c r="B420" i="8"/>
  <c r="A420" i="8"/>
  <c r="B419" i="8"/>
  <c r="A419" i="8"/>
  <c r="B418" i="8"/>
  <c r="A418" i="8"/>
  <c r="B417" i="8"/>
  <c r="G418" i="8" s="1"/>
  <c r="A417" i="8"/>
  <c r="B416" i="8"/>
  <c r="G417" i="8" s="1"/>
  <c r="A416" i="8"/>
  <c r="B415" i="8"/>
  <c r="G416" i="8" s="1"/>
  <c r="A415" i="8"/>
  <c r="B414" i="8"/>
  <c r="A414" i="8"/>
  <c r="B413" i="8"/>
  <c r="G414" i="8" s="1"/>
  <c r="A413" i="8"/>
  <c r="B412" i="8"/>
  <c r="A412" i="8"/>
  <c r="B411" i="8"/>
  <c r="A411" i="8"/>
  <c r="B410" i="8"/>
  <c r="A410" i="8"/>
  <c r="B409" i="8"/>
  <c r="G410" i="8" s="1"/>
  <c r="A409" i="8"/>
  <c r="B408" i="8"/>
  <c r="G409" i="8" s="1"/>
  <c r="A408" i="8"/>
  <c r="B407" i="8"/>
  <c r="G408" i="8" s="1"/>
  <c r="A407" i="8"/>
  <c r="B406" i="8"/>
  <c r="A406" i="8"/>
  <c r="B405" i="8"/>
  <c r="G406" i="8" s="1"/>
  <c r="A405" i="8"/>
  <c r="B404" i="8"/>
  <c r="A404" i="8"/>
  <c r="B403" i="8"/>
  <c r="A403" i="8"/>
  <c r="B402" i="8"/>
  <c r="A402" i="8"/>
  <c r="B401" i="8"/>
  <c r="G402" i="8" s="1"/>
  <c r="A401" i="8"/>
  <c r="B400" i="8"/>
  <c r="G401" i="8" s="1"/>
  <c r="A400" i="8"/>
  <c r="B399" i="8"/>
  <c r="G400" i="8" s="1"/>
  <c r="A399" i="8"/>
  <c r="B398" i="8"/>
  <c r="A398" i="8"/>
  <c r="B397" i="8"/>
  <c r="G398" i="8" s="1"/>
  <c r="A397" i="8"/>
  <c r="B396" i="8"/>
  <c r="A396" i="8"/>
  <c r="B395" i="8"/>
  <c r="A395" i="8"/>
  <c r="B394" i="8"/>
  <c r="A394" i="8"/>
  <c r="B393" i="8"/>
  <c r="G394" i="8" s="1"/>
  <c r="A393" i="8"/>
  <c r="B392" i="8"/>
  <c r="G393" i="8" s="1"/>
  <c r="A392" i="8"/>
  <c r="B391" i="8"/>
  <c r="A391" i="8"/>
  <c r="B390" i="8"/>
  <c r="A390" i="8"/>
  <c r="B389" i="8"/>
  <c r="A389" i="8"/>
  <c r="B388" i="8"/>
  <c r="A388" i="8"/>
  <c r="B387" i="8"/>
  <c r="A387" i="8"/>
  <c r="B386" i="8"/>
  <c r="F386" i="8" s="1"/>
  <c r="A386" i="8"/>
  <c r="B385" i="8"/>
  <c r="A385" i="8"/>
  <c r="B384" i="8"/>
  <c r="A384" i="8"/>
  <c r="B383" i="8"/>
  <c r="A383" i="8"/>
  <c r="B382" i="8"/>
  <c r="F382" i="8" s="1"/>
  <c r="A382" i="8"/>
  <c r="B381" i="8"/>
  <c r="A381" i="8"/>
  <c r="B380" i="8"/>
  <c r="A380" i="8"/>
  <c r="B379" i="8"/>
  <c r="A379" i="8"/>
  <c r="B378" i="8"/>
  <c r="F378" i="8" s="1"/>
  <c r="A378" i="8"/>
  <c r="B377" i="8"/>
  <c r="A377" i="8"/>
  <c r="B376" i="8"/>
  <c r="A376" i="8"/>
  <c r="B375" i="8"/>
  <c r="A375" i="8"/>
  <c r="B374" i="8"/>
  <c r="A374" i="8"/>
  <c r="B373" i="8"/>
  <c r="A373" i="8"/>
  <c r="B372" i="8"/>
  <c r="A372" i="8"/>
  <c r="B371" i="8"/>
  <c r="A371" i="8"/>
  <c r="B370" i="8"/>
  <c r="A370" i="8"/>
  <c r="B369" i="8"/>
  <c r="A369" i="8"/>
  <c r="B368" i="8"/>
  <c r="A368" i="8"/>
  <c r="B367" i="8"/>
  <c r="A367" i="8"/>
  <c r="B366" i="8"/>
  <c r="A366" i="8"/>
  <c r="B365" i="8"/>
  <c r="A365" i="8"/>
  <c r="B364" i="8"/>
  <c r="A364" i="8"/>
  <c r="B363" i="8"/>
  <c r="A363" i="8"/>
  <c r="B362" i="8"/>
  <c r="A362" i="8"/>
  <c r="B361" i="8"/>
  <c r="A361" i="8"/>
  <c r="B360" i="8"/>
  <c r="A360" i="8"/>
  <c r="B359" i="8"/>
  <c r="A359" i="8"/>
  <c r="B358" i="8"/>
  <c r="A358" i="8"/>
  <c r="B357" i="8"/>
  <c r="A357" i="8"/>
  <c r="B356" i="8"/>
  <c r="A356" i="8"/>
  <c r="B355" i="8"/>
  <c r="A355" i="8"/>
  <c r="B354" i="8"/>
  <c r="F354" i="8" s="1"/>
  <c r="A354" i="8"/>
  <c r="B353" i="8"/>
  <c r="A353" i="8"/>
  <c r="B352" i="8"/>
  <c r="F353" i="8" s="1"/>
  <c r="A352" i="8"/>
  <c r="B351" i="8"/>
  <c r="F351" i="8" s="1"/>
  <c r="A351" i="8"/>
  <c r="B350" i="8"/>
  <c r="A350" i="8"/>
  <c r="B349" i="8"/>
  <c r="A349" i="8"/>
  <c r="B348" i="8"/>
  <c r="A348" i="8"/>
  <c r="B347" i="8"/>
  <c r="F348" i="8" s="1"/>
  <c r="A347" i="8"/>
  <c r="B346" i="8"/>
  <c r="A346" i="8"/>
  <c r="B345" i="8"/>
  <c r="A345" i="8"/>
  <c r="B344" i="8"/>
  <c r="A344" i="8"/>
  <c r="B343" i="8"/>
  <c r="F344" i="8" s="1"/>
  <c r="A343" i="8"/>
  <c r="B342" i="8"/>
  <c r="A342" i="8"/>
  <c r="B341" i="8"/>
  <c r="A341" i="8"/>
  <c r="B340" i="8"/>
  <c r="A340" i="8"/>
  <c r="B339" i="8"/>
  <c r="F340" i="8" s="1"/>
  <c r="A339" i="8"/>
  <c r="B338" i="8"/>
  <c r="A338" i="8"/>
  <c r="B337" i="8"/>
  <c r="A337" i="8"/>
  <c r="B336" i="8"/>
  <c r="G337" i="8" s="1"/>
  <c r="A336" i="8"/>
  <c r="B335" i="8"/>
  <c r="F335" i="8" s="1"/>
  <c r="A335" i="8"/>
  <c r="B334" i="8"/>
  <c r="A334" i="8"/>
  <c r="B333" i="8"/>
  <c r="A333" i="8"/>
  <c r="B332" i="8"/>
  <c r="A332" i="8"/>
  <c r="F331" i="8"/>
  <c r="B331" i="8"/>
  <c r="A331" i="8"/>
  <c r="B330" i="8"/>
  <c r="A330" i="8"/>
  <c r="B329" i="8"/>
  <c r="A329" i="8"/>
  <c r="B328" i="8"/>
  <c r="A328" i="8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F316" i="8" s="1"/>
  <c r="A316" i="8"/>
  <c r="B315" i="8"/>
  <c r="A315" i="8"/>
  <c r="B314" i="8"/>
  <c r="F315" i="8" s="1"/>
  <c r="A314" i="8"/>
  <c r="B313" i="8"/>
  <c r="A313" i="8"/>
  <c r="B312" i="8"/>
  <c r="A312" i="8"/>
  <c r="B311" i="8"/>
  <c r="A311" i="8"/>
  <c r="B310" i="8"/>
  <c r="A310" i="8"/>
  <c r="B309" i="8"/>
  <c r="A309" i="8"/>
  <c r="B308" i="8"/>
  <c r="F308" i="8" s="1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F295" i="8" s="1"/>
  <c r="A294" i="8"/>
  <c r="B293" i="8"/>
  <c r="A293" i="8"/>
  <c r="B292" i="8"/>
  <c r="A292" i="8"/>
  <c r="B291" i="8"/>
  <c r="G292" i="8" s="1"/>
  <c r="A291" i="8"/>
  <c r="B290" i="8"/>
  <c r="G291" i="8" s="1"/>
  <c r="A290" i="8"/>
  <c r="B289" i="8"/>
  <c r="G290" i="8" s="1"/>
  <c r="A289" i="8"/>
  <c r="B288" i="8"/>
  <c r="G289" i="8" s="1"/>
  <c r="A288" i="8"/>
  <c r="B287" i="8"/>
  <c r="G288" i="8" s="1"/>
  <c r="A287" i="8"/>
  <c r="B286" i="8"/>
  <c r="G287" i="8" s="1"/>
  <c r="A286" i="8"/>
  <c r="B285" i="8"/>
  <c r="G286" i="8" s="1"/>
  <c r="A285" i="8"/>
  <c r="F284" i="8"/>
  <c r="B284" i="8"/>
  <c r="G285" i="8" s="1"/>
  <c r="A284" i="8"/>
  <c r="B283" i="8"/>
  <c r="G284" i="8" s="1"/>
  <c r="A283" i="8"/>
  <c r="B282" i="8"/>
  <c r="G283" i="8" s="1"/>
  <c r="A282" i="8"/>
  <c r="B281" i="8"/>
  <c r="G282" i="8" s="1"/>
  <c r="A281" i="8"/>
  <c r="B280" i="8"/>
  <c r="G281" i="8" s="1"/>
  <c r="A280" i="8"/>
  <c r="B279" i="8"/>
  <c r="G280" i="8" s="1"/>
  <c r="A279" i="8"/>
  <c r="B278" i="8"/>
  <c r="G279" i="8" s="1"/>
  <c r="A278" i="8"/>
  <c r="B277" i="8"/>
  <c r="G278" i="8" s="1"/>
  <c r="A277" i="8"/>
  <c r="B276" i="8"/>
  <c r="G277" i="8" s="1"/>
  <c r="A276" i="8"/>
  <c r="B275" i="8"/>
  <c r="G276" i="8" s="1"/>
  <c r="A275" i="8"/>
  <c r="B274" i="8"/>
  <c r="G275" i="8" s="1"/>
  <c r="A274" i="8"/>
  <c r="B273" i="8"/>
  <c r="G274" i="8" s="1"/>
  <c r="A273" i="8"/>
  <c r="B272" i="8"/>
  <c r="G273" i="8" s="1"/>
  <c r="A272" i="8"/>
  <c r="B271" i="8"/>
  <c r="G272" i="8" s="1"/>
  <c r="A271" i="8"/>
  <c r="B270" i="8"/>
  <c r="G271" i="8" s="1"/>
  <c r="A270" i="8"/>
  <c r="B269" i="8"/>
  <c r="G270" i="8" s="1"/>
  <c r="A269" i="8"/>
  <c r="B268" i="8"/>
  <c r="G269" i="8" s="1"/>
  <c r="A268" i="8"/>
  <c r="B267" i="8"/>
  <c r="G268" i="8" s="1"/>
  <c r="A267" i="8"/>
  <c r="B266" i="8"/>
  <c r="G267" i="8" s="1"/>
  <c r="A266" i="8"/>
  <c r="B265" i="8"/>
  <c r="G266" i="8" s="1"/>
  <c r="A265" i="8"/>
  <c r="B264" i="8"/>
  <c r="G265" i="8" s="1"/>
  <c r="A264" i="8"/>
  <c r="B263" i="8"/>
  <c r="A263" i="8"/>
  <c r="B262" i="8"/>
  <c r="G263" i="8" s="1"/>
  <c r="A262" i="8"/>
  <c r="B261" i="8"/>
  <c r="D261" i="8" s="1"/>
  <c r="E261" i="8" s="1"/>
  <c r="A261" i="8"/>
  <c r="B260" i="8"/>
  <c r="G261" i="8" s="1"/>
  <c r="A260" i="8"/>
  <c r="B259" i="8"/>
  <c r="A259" i="8"/>
  <c r="B258" i="8"/>
  <c r="F258" i="8" s="1"/>
  <c r="A258" i="8"/>
  <c r="B257" i="8"/>
  <c r="A257" i="8"/>
  <c r="B256" i="8"/>
  <c r="G257" i="8" s="1"/>
  <c r="A256" i="8"/>
  <c r="B255" i="8"/>
  <c r="G256" i="8" s="1"/>
  <c r="A255" i="8"/>
  <c r="D254" i="8"/>
  <c r="E254" i="8" s="1"/>
  <c r="B254" i="8"/>
  <c r="G255" i="8" s="1"/>
  <c r="A254" i="8"/>
  <c r="B253" i="8"/>
  <c r="G254" i="8" s="1"/>
  <c r="A253" i="8"/>
  <c r="B252" i="8"/>
  <c r="G253" i="8" s="1"/>
  <c r="A252" i="8"/>
  <c r="B251" i="8"/>
  <c r="G252" i="8" s="1"/>
  <c r="A251" i="8"/>
  <c r="B250" i="8"/>
  <c r="G251" i="8" s="1"/>
  <c r="A250" i="8"/>
  <c r="B249" i="8"/>
  <c r="G250" i="8" s="1"/>
  <c r="A249" i="8"/>
  <c r="B248" i="8"/>
  <c r="G249" i="8" s="1"/>
  <c r="A248" i="8"/>
  <c r="B247" i="8"/>
  <c r="G248" i="8" s="1"/>
  <c r="A247" i="8"/>
  <c r="B246" i="8"/>
  <c r="G247" i="8" s="1"/>
  <c r="A246" i="8"/>
  <c r="B245" i="8"/>
  <c r="G246" i="8" s="1"/>
  <c r="A245" i="8"/>
  <c r="B244" i="8"/>
  <c r="G245" i="8" s="1"/>
  <c r="A244" i="8"/>
  <c r="B243" i="8"/>
  <c r="G244" i="8" s="1"/>
  <c r="A243" i="8"/>
  <c r="B242" i="8"/>
  <c r="G243" i="8" s="1"/>
  <c r="A242" i="8"/>
  <c r="B241" i="8"/>
  <c r="G242" i="8" s="1"/>
  <c r="A241" i="8"/>
  <c r="B240" i="8"/>
  <c r="G241" i="8" s="1"/>
  <c r="A240" i="8"/>
  <c r="B239" i="8"/>
  <c r="G240" i="8" s="1"/>
  <c r="A239" i="8"/>
  <c r="B238" i="8"/>
  <c r="G239" i="8" s="1"/>
  <c r="A238" i="8"/>
  <c r="B237" i="8"/>
  <c r="G238" i="8" s="1"/>
  <c r="A237" i="8"/>
  <c r="B236" i="8"/>
  <c r="G237" i="8" s="1"/>
  <c r="A236" i="8"/>
  <c r="B235" i="8"/>
  <c r="G236" i="8" s="1"/>
  <c r="A235" i="8"/>
  <c r="B234" i="8"/>
  <c r="G235" i="8" s="1"/>
  <c r="A234" i="8"/>
  <c r="B233" i="8"/>
  <c r="G234" i="8" s="1"/>
  <c r="A233" i="8"/>
  <c r="B232" i="8"/>
  <c r="G233" i="8" s="1"/>
  <c r="A232" i="8"/>
  <c r="B231" i="8"/>
  <c r="G232" i="8" s="1"/>
  <c r="A231" i="8"/>
  <c r="B230" i="8"/>
  <c r="G231" i="8" s="1"/>
  <c r="A230" i="8"/>
  <c r="B229" i="8"/>
  <c r="G230" i="8" s="1"/>
  <c r="A229" i="8"/>
  <c r="B228" i="8"/>
  <c r="G229" i="8" s="1"/>
  <c r="A228" i="8"/>
  <c r="B227" i="8"/>
  <c r="G228" i="8" s="1"/>
  <c r="A227" i="8"/>
  <c r="B226" i="8"/>
  <c r="G227" i="8" s="1"/>
  <c r="A226" i="8"/>
  <c r="B225" i="8"/>
  <c r="G226" i="8" s="1"/>
  <c r="A225" i="8"/>
  <c r="B224" i="8"/>
  <c r="G225" i="8" s="1"/>
  <c r="A224" i="8"/>
  <c r="B223" i="8"/>
  <c r="G224" i="8" s="1"/>
  <c r="A223" i="8"/>
  <c r="D222" i="8"/>
  <c r="E222" i="8" s="1"/>
  <c r="B222" i="8"/>
  <c r="G223" i="8" s="1"/>
  <c r="A222" i="8"/>
  <c r="B221" i="8"/>
  <c r="G222" i="8" s="1"/>
  <c r="A221" i="8"/>
  <c r="B220" i="8"/>
  <c r="G221" i="8" s="1"/>
  <c r="A220" i="8"/>
  <c r="B219" i="8"/>
  <c r="G220" i="8" s="1"/>
  <c r="A219" i="8"/>
  <c r="B218" i="8"/>
  <c r="G219" i="8" s="1"/>
  <c r="A218" i="8"/>
  <c r="B217" i="8"/>
  <c r="G218" i="8" s="1"/>
  <c r="A217" i="8"/>
  <c r="B216" i="8"/>
  <c r="G217" i="8" s="1"/>
  <c r="A216" i="8"/>
  <c r="B215" i="8"/>
  <c r="G216" i="8" s="1"/>
  <c r="A215" i="8"/>
  <c r="B214" i="8"/>
  <c r="G215" i="8" s="1"/>
  <c r="A214" i="8"/>
  <c r="B213" i="8"/>
  <c r="G214" i="8" s="1"/>
  <c r="A213" i="8"/>
  <c r="B212" i="8"/>
  <c r="G213" i="8" s="1"/>
  <c r="A212" i="8"/>
  <c r="B211" i="8"/>
  <c r="G212" i="8" s="1"/>
  <c r="A211" i="8"/>
  <c r="B210" i="8"/>
  <c r="G211" i="8" s="1"/>
  <c r="A210" i="8"/>
  <c r="B209" i="8"/>
  <c r="G210" i="8" s="1"/>
  <c r="A209" i="8"/>
  <c r="B208" i="8"/>
  <c r="G209" i="8" s="1"/>
  <c r="A208" i="8"/>
  <c r="B207" i="8"/>
  <c r="G208" i="8" s="1"/>
  <c r="A207" i="8"/>
  <c r="D206" i="8"/>
  <c r="E206" i="8" s="1"/>
  <c r="B206" i="8"/>
  <c r="G207" i="8" s="1"/>
  <c r="A206" i="8"/>
  <c r="B205" i="8"/>
  <c r="G206" i="8" s="1"/>
  <c r="A205" i="8"/>
  <c r="B204" i="8"/>
  <c r="G205" i="8" s="1"/>
  <c r="A204" i="8"/>
  <c r="B203" i="8"/>
  <c r="G204" i="8" s="1"/>
  <c r="A203" i="8"/>
  <c r="B202" i="8"/>
  <c r="G203" i="8" s="1"/>
  <c r="A202" i="8"/>
  <c r="B201" i="8"/>
  <c r="G202" i="8" s="1"/>
  <c r="A201" i="8"/>
  <c r="B200" i="8"/>
  <c r="G201" i="8" s="1"/>
  <c r="A200" i="8"/>
  <c r="B199" i="8"/>
  <c r="G200" i="8" s="1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D173" i="8" s="1"/>
  <c r="E173" i="8" s="1"/>
  <c r="A173" i="8"/>
  <c r="B172" i="8"/>
  <c r="A172" i="8"/>
  <c r="B171" i="8"/>
  <c r="D171" i="8" s="1"/>
  <c r="E171" i="8" s="1"/>
  <c r="A171" i="8"/>
  <c r="B170" i="8"/>
  <c r="A170" i="8"/>
  <c r="B169" i="8"/>
  <c r="D169" i="8" s="1"/>
  <c r="E169" i="8" s="1"/>
  <c r="A169" i="8"/>
  <c r="B168" i="8"/>
  <c r="A168" i="8"/>
  <c r="B167" i="8"/>
  <c r="D167" i="8" s="1"/>
  <c r="E167" i="8" s="1"/>
  <c r="A167" i="8"/>
  <c r="B166" i="8"/>
  <c r="A166" i="8"/>
  <c r="B165" i="8"/>
  <c r="D165" i="8" s="1"/>
  <c r="E165" i="8" s="1"/>
  <c r="A165" i="8"/>
  <c r="B164" i="8"/>
  <c r="A164" i="8"/>
  <c r="B163" i="8"/>
  <c r="D163" i="8" s="1"/>
  <c r="E163" i="8" s="1"/>
  <c r="A163" i="8"/>
  <c r="B162" i="8"/>
  <c r="A162" i="8"/>
  <c r="B161" i="8"/>
  <c r="D161" i="8" s="1"/>
  <c r="E161" i="8" s="1"/>
  <c r="A161" i="8"/>
  <c r="B160" i="8"/>
  <c r="A160" i="8"/>
  <c r="B159" i="8"/>
  <c r="D159" i="8" s="1"/>
  <c r="E159" i="8" s="1"/>
  <c r="A159" i="8"/>
  <c r="B158" i="8"/>
  <c r="A158" i="8"/>
  <c r="B157" i="8"/>
  <c r="D157" i="8" s="1"/>
  <c r="E157" i="8" s="1"/>
  <c r="A157" i="8"/>
  <c r="B156" i="8"/>
  <c r="A156" i="8"/>
  <c r="B155" i="8"/>
  <c r="D155" i="8" s="1"/>
  <c r="E155" i="8" s="1"/>
  <c r="A155" i="8"/>
  <c r="B154" i="8"/>
  <c r="A154" i="8"/>
  <c r="B153" i="8"/>
  <c r="D153" i="8" s="1"/>
  <c r="E153" i="8" s="1"/>
  <c r="A153" i="8"/>
  <c r="B152" i="8"/>
  <c r="A152" i="8"/>
  <c r="B151" i="8"/>
  <c r="D151" i="8" s="1"/>
  <c r="E151" i="8" s="1"/>
  <c r="A151" i="8"/>
  <c r="B150" i="8"/>
  <c r="A150" i="8"/>
  <c r="B149" i="8"/>
  <c r="D149" i="8" s="1"/>
  <c r="E149" i="8" s="1"/>
  <c r="A149" i="8"/>
  <c r="B148" i="8"/>
  <c r="A148" i="8"/>
  <c r="B147" i="8"/>
  <c r="D147" i="8" s="1"/>
  <c r="E147" i="8" s="1"/>
  <c r="A147" i="8"/>
  <c r="B146" i="8"/>
  <c r="G147" i="8" s="1"/>
  <c r="A146" i="8"/>
  <c r="B145" i="8"/>
  <c r="A145" i="8"/>
  <c r="B144" i="8"/>
  <c r="A144" i="8"/>
  <c r="B143" i="8"/>
  <c r="D143" i="8" s="1"/>
  <c r="E143" i="8" s="1"/>
  <c r="A143" i="8"/>
  <c r="B142" i="8"/>
  <c r="G143" i="8" s="1"/>
  <c r="A142" i="8"/>
  <c r="B141" i="8"/>
  <c r="D142" i="8" s="1"/>
  <c r="E142" i="8" s="1"/>
  <c r="A141" i="8"/>
  <c r="B140" i="8"/>
  <c r="A140" i="8"/>
  <c r="B139" i="8"/>
  <c r="A139" i="8"/>
  <c r="D138" i="8"/>
  <c r="E138" i="8" s="1"/>
  <c r="B138" i="8"/>
  <c r="G139" i="8" s="1"/>
  <c r="A138" i="8"/>
  <c r="B137" i="8"/>
  <c r="A137" i="8"/>
  <c r="B136" i="8"/>
  <c r="A136" i="8"/>
  <c r="B135" i="8"/>
  <c r="A135" i="8"/>
  <c r="B134" i="8"/>
  <c r="G135" i="8" s="1"/>
  <c r="A134" i="8"/>
  <c r="B133" i="8"/>
  <c r="A133" i="8"/>
  <c r="B132" i="8"/>
  <c r="A132" i="8"/>
  <c r="B131" i="8"/>
  <c r="D131" i="8" s="1"/>
  <c r="E131" i="8" s="1"/>
  <c r="A131" i="8"/>
  <c r="B130" i="8"/>
  <c r="G131" i="8" s="1"/>
  <c r="A130" i="8"/>
  <c r="B129" i="8"/>
  <c r="D129" i="8" s="1"/>
  <c r="E129" i="8" s="1"/>
  <c r="A129" i="8"/>
  <c r="B128" i="8"/>
  <c r="G129" i="8" s="1"/>
  <c r="A128" i="8"/>
  <c r="B127" i="8"/>
  <c r="A127" i="8"/>
  <c r="B126" i="8"/>
  <c r="A126" i="8"/>
  <c r="B125" i="8"/>
  <c r="G126" i="8" s="1"/>
  <c r="A125" i="8"/>
  <c r="B124" i="8"/>
  <c r="A124" i="8"/>
  <c r="B123" i="8"/>
  <c r="G124" i="8" s="1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F104" i="8" s="1"/>
  <c r="A104" i="8"/>
  <c r="B103" i="8"/>
  <c r="A103" i="8"/>
  <c r="B102" i="8"/>
  <c r="A102" i="8"/>
  <c r="B101" i="8"/>
  <c r="A101" i="8"/>
  <c r="B100" i="8"/>
  <c r="F101" i="8" s="1"/>
  <c r="A100" i="8"/>
  <c r="B99" i="8"/>
  <c r="A99" i="8"/>
  <c r="B98" i="8"/>
  <c r="F98" i="8" s="1"/>
  <c r="A98" i="8"/>
  <c r="B97" i="8"/>
  <c r="A97" i="8"/>
  <c r="B96" i="8"/>
  <c r="A96" i="8"/>
  <c r="B95" i="8"/>
  <c r="A95" i="8"/>
  <c r="B94" i="8"/>
  <c r="A94" i="8"/>
  <c r="B93" i="8"/>
  <c r="A93" i="8"/>
  <c r="B92" i="8"/>
  <c r="F93" i="8" s="1"/>
  <c r="A92" i="8"/>
  <c r="B91" i="8"/>
  <c r="A91" i="8"/>
  <c r="B90" i="8"/>
  <c r="A90" i="8"/>
  <c r="B89" i="8"/>
  <c r="A89" i="8"/>
  <c r="F88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F77" i="8" s="1"/>
  <c r="A76" i="8"/>
  <c r="B75" i="8"/>
  <c r="A75" i="8"/>
  <c r="B74" i="8"/>
  <c r="A74" i="8"/>
  <c r="B73" i="8"/>
  <c r="A73" i="8"/>
  <c r="B72" i="8"/>
  <c r="F73" i="8" s="1"/>
  <c r="A72" i="8"/>
  <c r="B71" i="8"/>
  <c r="A71" i="8"/>
  <c r="B70" i="8"/>
  <c r="A70" i="8"/>
  <c r="B69" i="8"/>
  <c r="A69" i="8"/>
  <c r="B68" i="8"/>
  <c r="F69" i="8" s="1"/>
  <c r="A68" i="8"/>
  <c r="B67" i="8"/>
  <c r="A67" i="8"/>
  <c r="B66" i="8"/>
  <c r="A66" i="8"/>
  <c r="B65" i="8"/>
  <c r="A65" i="8"/>
  <c r="B64" i="8"/>
  <c r="A64" i="8"/>
  <c r="B63" i="8"/>
  <c r="F64" i="8" s="1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F48" i="8" s="1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F32" i="8" s="1"/>
  <c r="A32" i="8"/>
  <c r="B31" i="8"/>
  <c r="A31" i="8"/>
  <c r="B30" i="8"/>
  <c r="A30" i="8"/>
  <c r="B29" i="8"/>
  <c r="A29" i="8"/>
  <c r="B28" i="8"/>
  <c r="F29" i="8" s="1"/>
  <c r="A28" i="8"/>
  <c r="B27" i="8"/>
  <c r="A27" i="8"/>
  <c r="B26" i="8"/>
  <c r="A26" i="8"/>
  <c r="B25" i="8"/>
  <c r="A25" i="8"/>
  <c r="B24" i="8"/>
  <c r="A24" i="8"/>
  <c r="B23" i="8"/>
  <c r="G24" i="8" s="1"/>
  <c r="A23" i="8"/>
  <c r="B22" i="8"/>
  <c r="G23" i="8" s="1"/>
  <c r="A22" i="8"/>
  <c r="B21" i="8"/>
  <c r="G22" i="8" s="1"/>
  <c r="A21" i="8"/>
  <c r="B20" i="8"/>
  <c r="G21" i="8" s="1"/>
  <c r="A20" i="8"/>
  <c r="B19" i="8"/>
  <c r="G20" i="8" s="1"/>
  <c r="A19" i="8"/>
  <c r="B18" i="8"/>
  <c r="G19" i="8" s="1"/>
  <c r="A18" i="8"/>
  <c r="B17" i="8"/>
  <c r="G18" i="8" s="1"/>
  <c r="A17" i="8"/>
  <c r="B16" i="8"/>
  <c r="G17" i="8" s="1"/>
  <c r="A16" i="8"/>
  <c r="B15" i="8"/>
  <c r="G16" i="8" s="1"/>
  <c r="A15" i="8"/>
  <c r="G14" i="8"/>
  <c r="B14" i="8"/>
  <c r="G15" i="8" s="1"/>
  <c r="A14" i="8"/>
  <c r="B13" i="8"/>
  <c r="A13" i="8"/>
  <c r="B12" i="8"/>
  <c r="G13" i="8" s="1"/>
  <c r="A12" i="8"/>
  <c r="B11" i="8"/>
  <c r="G12" i="8" s="1"/>
  <c r="A11" i="8"/>
  <c r="B10" i="8"/>
  <c r="G11" i="8" s="1"/>
  <c r="A10" i="8"/>
  <c r="B9" i="8"/>
  <c r="G10" i="8" s="1"/>
  <c r="A9" i="8"/>
  <c r="B8" i="8"/>
  <c r="A8" i="8"/>
  <c r="B7" i="8"/>
  <c r="G8" i="8" s="1"/>
  <c r="A7" i="8"/>
  <c r="B6" i="8"/>
  <c r="G7" i="8" s="1"/>
  <c r="A6" i="8"/>
  <c r="E5" i="8"/>
  <c r="B5" i="8"/>
  <c r="D5" i="8" s="1"/>
  <c r="A5" i="8"/>
  <c r="B4" i="8"/>
  <c r="G5" i="8" s="1"/>
  <c r="A4" i="8"/>
  <c r="B3" i="8"/>
  <c r="G4" i="8" s="1"/>
  <c r="A3" i="8"/>
  <c r="F61" i="8" l="1"/>
  <c r="D130" i="8"/>
  <c r="E130" i="8" s="1"/>
  <c r="D139" i="8"/>
  <c r="E139" i="8" s="1"/>
  <c r="D238" i="8"/>
  <c r="E238" i="8" s="1"/>
  <c r="F268" i="8"/>
  <c r="F339" i="8"/>
  <c r="F341" i="8"/>
  <c r="F342" i="8"/>
  <c r="F359" i="8"/>
  <c r="F366" i="8"/>
  <c r="F370" i="8"/>
  <c r="G6" i="8"/>
  <c r="D214" i="8"/>
  <c r="E214" i="8" s="1"/>
  <c r="D246" i="8"/>
  <c r="E246" i="8" s="1"/>
  <c r="F276" i="8"/>
  <c r="F299" i="8"/>
  <c r="F311" i="8"/>
  <c r="F319" i="8"/>
  <c r="F327" i="8"/>
  <c r="F345" i="8"/>
  <c r="F347" i="8"/>
  <c r="F349" i="8"/>
  <c r="F350" i="8"/>
  <c r="F391" i="8"/>
  <c r="F37" i="8"/>
  <c r="F41" i="8"/>
  <c r="F45" i="8"/>
  <c r="F109" i="8"/>
  <c r="F110" i="8"/>
  <c r="F114" i="8"/>
  <c r="F117" i="8"/>
  <c r="F120" i="8"/>
  <c r="F144" i="8"/>
  <c r="D230" i="8"/>
  <c r="E230" i="8" s="1"/>
  <c r="F343" i="8"/>
  <c r="F352" i="8"/>
  <c r="D135" i="8"/>
  <c r="E135" i="8" s="1"/>
  <c r="F44" i="8"/>
  <c r="F76" i="8"/>
  <c r="F85" i="8"/>
  <c r="D126" i="8"/>
  <c r="E126" i="8" s="1"/>
  <c r="D134" i="8"/>
  <c r="E134" i="8" s="1"/>
  <c r="D137" i="8"/>
  <c r="E137" i="8" s="1"/>
  <c r="D210" i="8"/>
  <c r="E210" i="8" s="1"/>
  <c r="D226" i="8"/>
  <c r="E226" i="8" s="1"/>
  <c r="D242" i="8"/>
  <c r="E242" i="8" s="1"/>
  <c r="F272" i="8"/>
  <c r="F288" i="8"/>
  <c r="F292" i="8"/>
  <c r="F303" i="8"/>
  <c r="F307" i="8"/>
  <c r="F338" i="8"/>
  <c r="F346" i="8"/>
  <c r="F358" i="8"/>
  <c r="F371" i="8"/>
  <c r="F375" i="8"/>
  <c r="F390" i="8"/>
  <c r="F332" i="8"/>
  <c r="D398" i="8"/>
  <c r="E398" i="8" s="1"/>
  <c r="F132" i="8"/>
  <c r="F53" i="8"/>
  <c r="F57" i="8"/>
  <c r="F116" i="8"/>
  <c r="D133" i="8"/>
  <c r="E133" i="8" s="1"/>
  <c r="F140" i="8"/>
  <c r="D146" i="8"/>
  <c r="E146" i="8" s="1"/>
  <c r="D148" i="8"/>
  <c r="E148" i="8" s="1"/>
  <c r="D150" i="8"/>
  <c r="E150" i="8" s="1"/>
  <c r="D152" i="8"/>
  <c r="E152" i="8" s="1"/>
  <c r="D154" i="8"/>
  <c r="E154" i="8" s="1"/>
  <c r="D156" i="8"/>
  <c r="E156" i="8" s="1"/>
  <c r="D158" i="8"/>
  <c r="E158" i="8" s="1"/>
  <c r="D160" i="8"/>
  <c r="E160" i="8" s="1"/>
  <c r="D162" i="8"/>
  <c r="E162" i="8" s="1"/>
  <c r="D164" i="8"/>
  <c r="E164" i="8" s="1"/>
  <c r="D166" i="8"/>
  <c r="E166" i="8" s="1"/>
  <c r="D168" i="8"/>
  <c r="E168" i="8" s="1"/>
  <c r="D170" i="8"/>
  <c r="E170" i="8" s="1"/>
  <c r="D172" i="8"/>
  <c r="E172" i="8" s="1"/>
  <c r="D175" i="8"/>
  <c r="E175" i="8" s="1"/>
  <c r="F180" i="8"/>
  <c r="F182" i="8"/>
  <c r="F184" i="8"/>
  <c r="F186" i="8"/>
  <c r="F188" i="8"/>
  <c r="F190" i="8"/>
  <c r="F192" i="8"/>
  <c r="F194" i="8"/>
  <c r="F196" i="8"/>
  <c r="F198" i="8"/>
  <c r="D258" i="8"/>
  <c r="E258" i="8" s="1"/>
  <c r="F8" i="8"/>
  <c r="F28" i="8"/>
  <c r="F60" i="8"/>
  <c r="F92" i="8"/>
  <c r="F136" i="8"/>
  <c r="D202" i="8"/>
  <c r="E202" i="8" s="1"/>
  <c r="D218" i="8"/>
  <c r="E218" i="8" s="1"/>
  <c r="D234" i="8"/>
  <c r="E234" i="8" s="1"/>
  <c r="D250" i="8"/>
  <c r="E250" i="8" s="1"/>
  <c r="G259" i="8"/>
  <c r="D262" i="8"/>
  <c r="E262" i="8" s="1"/>
  <c r="F280" i="8"/>
  <c r="F300" i="8"/>
  <c r="F355" i="8"/>
  <c r="F387" i="8"/>
  <c r="D411" i="8"/>
  <c r="E411" i="8" s="1"/>
  <c r="D419" i="8"/>
  <c r="E419" i="8" s="1"/>
  <c r="D427" i="8"/>
  <c r="E427" i="8" s="1"/>
  <c r="F12" i="8"/>
  <c r="D13" i="8"/>
  <c r="E13" i="8" s="1"/>
  <c r="F36" i="8"/>
  <c r="F52" i="8"/>
  <c r="F68" i="8"/>
  <c r="F74" i="8"/>
  <c r="F84" i="8"/>
  <c r="F90" i="8"/>
  <c r="F113" i="8"/>
  <c r="F112" i="8"/>
  <c r="D128" i="8"/>
  <c r="E128" i="8" s="1"/>
  <c r="F130" i="8"/>
  <c r="D132" i="8"/>
  <c r="E132" i="8" s="1"/>
  <c r="F134" i="8"/>
  <c r="D136" i="8"/>
  <c r="E136" i="8" s="1"/>
  <c r="F138" i="8"/>
  <c r="D140" i="8"/>
  <c r="E140" i="8" s="1"/>
  <c r="D141" i="8"/>
  <c r="E141" i="8" s="1"/>
  <c r="F142" i="8"/>
  <c r="D144" i="8"/>
  <c r="E144" i="8" s="1"/>
  <c r="D145" i="8"/>
  <c r="E145" i="8" s="1"/>
  <c r="F146" i="8"/>
  <c r="D174" i="8"/>
  <c r="E174" i="8" s="1"/>
  <c r="F178" i="8"/>
  <c r="G179" i="8"/>
  <c r="D178" i="8"/>
  <c r="E178" i="8" s="1"/>
  <c r="D179" i="8"/>
  <c r="E179" i="8" s="1"/>
  <c r="F4" i="8"/>
  <c r="F6" i="8"/>
  <c r="D7" i="8"/>
  <c r="E7" i="8" s="1"/>
  <c r="G9" i="8"/>
  <c r="F14" i="8"/>
  <c r="F15" i="8"/>
  <c r="F16" i="8"/>
  <c r="F17" i="8"/>
  <c r="F18" i="8"/>
  <c r="F19" i="8"/>
  <c r="F20" i="8"/>
  <c r="F21" i="8"/>
  <c r="F22" i="8"/>
  <c r="F23" i="8"/>
  <c r="D24" i="8"/>
  <c r="E24" i="8" s="1"/>
  <c r="F25" i="8"/>
  <c r="F33" i="8"/>
  <c r="F40" i="8"/>
  <c r="F49" i="8"/>
  <c r="F56" i="8"/>
  <c r="F65" i="8"/>
  <c r="F72" i="8"/>
  <c r="F82" i="8"/>
  <c r="F97" i="8"/>
  <c r="F96" i="8"/>
  <c r="F108" i="8"/>
  <c r="F131" i="8"/>
  <c r="G132" i="8"/>
  <c r="G133" i="8"/>
  <c r="F135" i="8"/>
  <c r="G136" i="8"/>
  <c r="G137" i="8"/>
  <c r="F139" i="8"/>
  <c r="G140" i="8"/>
  <c r="G141" i="8"/>
  <c r="F143" i="8"/>
  <c r="G144" i="8"/>
  <c r="G145" i="8"/>
  <c r="F147" i="8"/>
  <c r="G148" i="8"/>
  <c r="D9" i="8"/>
  <c r="E9" i="8" s="1"/>
  <c r="F34" i="8"/>
  <c r="F50" i="8"/>
  <c r="F66" i="8"/>
  <c r="F81" i="8"/>
  <c r="F80" i="8"/>
  <c r="F126" i="8"/>
  <c r="F127" i="8"/>
  <c r="G128" i="8"/>
  <c r="F128" i="8"/>
  <c r="F148" i="8"/>
  <c r="G149" i="8"/>
  <c r="F176" i="8"/>
  <c r="G177" i="8"/>
  <c r="D176" i="8"/>
  <c r="E176" i="8" s="1"/>
  <c r="D177" i="8"/>
  <c r="E177" i="8" s="1"/>
  <c r="F10" i="8"/>
  <c r="D11" i="8"/>
  <c r="E11" i="8" s="1"/>
  <c r="F38" i="8"/>
  <c r="F54" i="8"/>
  <c r="F100" i="8"/>
  <c r="F129" i="8"/>
  <c r="G130" i="8"/>
  <c r="F133" i="8"/>
  <c r="G134" i="8"/>
  <c r="F137" i="8"/>
  <c r="G138" i="8"/>
  <c r="F141" i="8"/>
  <c r="G142" i="8"/>
  <c r="F145" i="8"/>
  <c r="G146" i="8"/>
  <c r="F149" i="8"/>
  <c r="G150" i="8"/>
  <c r="F150" i="8"/>
  <c r="G151" i="8"/>
  <c r="F151" i="8"/>
  <c r="G152" i="8"/>
  <c r="F152" i="8"/>
  <c r="G153" i="8"/>
  <c r="F153" i="8"/>
  <c r="G154" i="8"/>
  <c r="F154" i="8"/>
  <c r="G155" i="8"/>
  <c r="F155" i="8"/>
  <c r="G156" i="8"/>
  <c r="F156" i="8"/>
  <c r="G157" i="8"/>
  <c r="F157" i="8"/>
  <c r="G158" i="8"/>
  <c r="F158" i="8"/>
  <c r="G159" i="8"/>
  <c r="F159" i="8"/>
  <c r="G160" i="8"/>
  <c r="F160" i="8"/>
  <c r="G161" i="8"/>
  <c r="F161" i="8"/>
  <c r="G162" i="8"/>
  <c r="F162" i="8"/>
  <c r="G163" i="8"/>
  <c r="F163" i="8"/>
  <c r="G164" i="8"/>
  <c r="F164" i="8"/>
  <c r="G165" i="8"/>
  <c r="F165" i="8"/>
  <c r="G166" i="8"/>
  <c r="F166" i="8"/>
  <c r="G167" i="8"/>
  <c r="F167" i="8"/>
  <c r="G168" i="8"/>
  <c r="F168" i="8"/>
  <c r="G169" i="8"/>
  <c r="F169" i="8"/>
  <c r="G170" i="8"/>
  <c r="F170" i="8"/>
  <c r="G171" i="8"/>
  <c r="F171" i="8"/>
  <c r="G172" i="8"/>
  <c r="F172" i="8"/>
  <c r="G173" i="8"/>
  <c r="F173" i="8"/>
  <c r="G174" i="8"/>
  <c r="F174" i="8"/>
  <c r="G175" i="8"/>
  <c r="F175" i="8"/>
  <c r="F177" i="8"/>
  <c r="F179" i="8"/>
  <c r="D180" i="8"/>
  <c r="E180" i="8" s="1"/>
  <c r="F181" i="8"/>
  <c r="D182" i="8"/>
  <c r="E182" i="8" s="1"/>
  <c r="F183" i="8"/>
  <c r="D184" i="8"/>
  <c r="E184" i="8" s="1"/>
  <c r="F185" i="8"/>
  <c r="D186" i="8"/>
  <c r="E186" i="8" s="1"/>
  <c r="F187" i="8"/>
  <c r="D188" i="8"/>
  <c r="E188" i="8" s="1"/>
  <c r="F189" i="8"/>
  <c r="D190" i="8"/>
  <c r="E190" i="8" s="1"/>
  <c r="F191" i="8"/>
  <c r="D192" i="8"/>
  <c r="E192" i="8" s="1"/>
  <c r="F193" i="8"/>
  <c r="D194" i="8"/>
  <c r="E194" i="8" s="1"/>
  <c r="F195" i="8"/>
  <c r="D196" i="8"/>
  <c r="E196" i="8" s="1"/>
  <c r="F197" i="8"/>
  <c r="D198" i="8"/>
  <c r="E198" i="8" s="1"/>
  <c r="D200" i="8"/>
  <c r="E200" i="8" s="1"/>
  <c r="D204" i="8"/>
  <c r="E204" i="8" s="1"/>
  <c r="D208" i="8"/>
  <c r="E208" i="8" s="1"/>
  <c r="D212" i="8"/>
  <c r="E212" i="8" s="1"/>
  <c r="D216" i="8"/>
  <c r="E216" i="8" s="1"/>
  <c r="D220" i="8"/>
  <c r="E220" i="8" s="1"/>
  <c r="D224" i="8"/>
  <c r="E224" i="8" s="1"/>
  <c r="D228" i="8"/>
  <c r="E228" i="8" s="1"/>
  <c r="D232" i="8"/>
  <c r="E232" i="8" s="1"/>
  <c r="D236" i="8"/>
  <c r="E236" i="8" s="1"/>
  <c r="D240" i="8"/>
  <c r="E240" i="8" s="1"/>
  <c r="D244" i="8"/>
  <c r="E244" i="8" s="1"/>
  <c r="D248" i="8"/>
  <c r="E248" i="8" s="1"/>
  <c r="D252" i="8"/>
  <c r="E252" i="8" s="1"/>
  <c r="D256" i="8"/>
  <c r="E256" i="8" s="1"/>
  <c r="F265" i="8"/>
  <c r="F266" i="8"/>
  <c r="F270" i="8"/>
  <c r="F274" i="8"/>
  <c r="F278" i="8"/>
  <c r="F282" i="8"/>
  <c r="F286" i="8"/>
  <c r="F290" i="8"/>
  <c r="F362" i="8"/>
  <c r="D395" i="8"/>
  <c r="E395" i="8" s="1"/>
  <c r="G396" i="8"/>
  <c r="G399" i="8"/>
  <c r="F89" i="8"/>
  <c r="F102" i="8"/>
  <c r="F105" i="8"/>
  <c r="F118" i="8"/>
  <c r="F121" i="8"/>
  <c r="G176" i="8"/>
  <c r="G178" i="8"/>
  <c r="G180" i="8"/>
  <c r="G182" i="8"/>
  <c r="G184" i="8"/>
  <c r="G186" i="8"/>
  <c r="G188" i="8"/>
  <c r="G190" i="8"/>
  <c r="G192" i="8"/>
  <c r="G194" i="8"/>
  <c r="G196" i="8"/>
  <c r="G198" i="8"/>
  <c r="D201" i="8"/>
  <c r="E201" i="8" s="1"/>
  <c r="D205" i="8"/>
  <c r="E205" i="8" s="1"/>
  <c r="D209" i="8"/>
  <c r="E209" i="8" s="1"/>
  <c r="D213" i="8"/>
  <c r="E213" i="8" s="1"/>
  <c r="D217" i="8"/>
  <c r="E217" i="8" s="1"/>
  <c r="D221" i="8"/>
  <c r="E221" i="8" s="1"/>
  <c r="D225" i="8"/>
  <c r="E225" i="8" s="1"/>
  <c r="D229" i="8"/>
  <c r="E229" i="8" s="1"/>
  <c r="D233" i="8"/>
  <c r="E233" i="8" s="1"/>
  <c r="D237" i="8"/>
  <c r="E237" i="8" s="1"/>
  <c r="D241" i="8"/>
  <c r="E241" i="8" s="1"/>
  <c r="D245" i="8"/>
  <c r="E245" i="8" s="1"/>
  <c r="D249" i="8"/>
  <c r="E249" i="8" s="1"/>
  <c r="D253" i="8"/>
  <c r="E253" i="8" s="1"/>
  <c r="D257" i="8"/>
  <c r="E257" i="8" s="1"/>
  <c r="F267" i="8"/>
  <c r="F271" i="8"/>
  <c r="F275" i="8"/>
  <c r="F279" i="8"/>
  <c r="F283" i="8"/>
  <c r="F287" i="8"/>
  <c r="F291" i="8"/>
  <c r="F296" i="8"/>
  <c r="F312" i="8"/>
  <c r="F374" i="8"/>
  <c r="D397" i="8"/>
  <c r="E397" i="8" s="1"/>
  <c r="D181" i="8"/>
  <c r="E181" i="8" s="1"/>
  <c r="D183" i="8"/>
  <c r="E183" i="8" s="1"/>
  <c r="D185" i="8"/>
  <c r="E185" i="8" s="1"/>
  <c r="D187" i="8"/>
  <c r="E187" i="8" s="1"/>
  <c r="D189" i="8"/>
  <c r="E189" i="8" s="1"/>
  <c r="D191" i="8"/>
  <c r="E191" i="8" s="1"/>
  <c r="D193" i="8"/>
  <c r="E193" i="8" s="1"/>
  <c r="D195" i="8"/>
  <c r="E195" i="8" s="1"/>
  <c r="D197" i="8"/>
  <c r="E197" i="8" s="1"/>
  <c r="D199" i="8"/>
  <c r="E199" i="8" s="1"/>
  <c r="F320" i="8"/>
  <c r="D403" i="8"/>
  <c r="E403" i="8" s="1"/>
  <c r="G404" i="8"/>
  <c r="G181" i="8"/>
  <c r="G183" i="8"/>
  <c r="G185" i="8"/>
  <c r="G187" i="8"/>
  <c r="G189" i="8"/>
  <c r="G191" i="8"/>
  <c r="G193" i="8"/>
  <c r="G195" i="8"/>
  <c r="G197" i="8"/>
  <c r="G199" i="8"/>
  <c r="D203" i="8"/>
  <c r="E203" i="8" s="1"/>
  <c r="D207" i="8"/>
  <c r="E207" i="8" s="1"/>
  <c r="D211" i="8"/>
  <c r="E211" i="8" s="1"/>
  <c r="D215" i="8"/>
  <c r="E215" i="8" s="1"/>
  <c r="D219" i="8"/>
  <c r="E219" i="8" s="1"/>
  <c r="D223" i="8"/>
  <c r="E223" i="8" s="1"/>
  <c r="D227" i="8"/>
  <c r="E227" i="8" s="1"/>
  <c r="D231" i="8"/>
  <c r="E231" i="8" s="1"/>
  <c r="D235" i="8"/>
  <c r="E235" i="8" s="1"/>
  <c r="D239" i="8"/>
  <c r="E239" i="8" s="1"/>
  <c r="D243" i="8"/>
  <c r="E243" i="8" s="1"/>
  <c r="D247" i="8"/>
  <c r="E247" i="8" s="1"/>
  <c r="D251" i="8"/>
  <c r="E251" i="8" s="1"/>
  <c r="D255" i="8"/>
  <c r="E255" i="8" s="1"/>
  <c r="F262" i="8"/>
  <c r="F269" i="8"/>
  <c r="F273" i="8"/>
  <c r="F277" i="8"/>
  <c r="F281" i="8"/>
  <c r="F285" i="8"/>
  <c r="F289" i="8"/>
  <c r="F304" i="8"/>
  <c r="F323" i="8"/>
  <c r="F324" i="8"/>
  <c r="D396" i="8"/>
  <c r="E396" i="8" s="1"/>
  <c r="G397" i="8"/>
  <c r="D404" i="8"/>
  <c r="E404" i="8" s="1"/>
  <c r="D405" i="8"/>
  <c r="E405" i="8" s="1"/>
  <c r="D406" i="8"/>
  <c r="E406" i="8" s="1"/>
  <c r="G407" i="8"/>
  <c r="D412" i="8"/>
  <c r="E412" i="8" s="1"/>
  <c r="D413" i="8"/>
  <c r="E413" i="8" s="1"/>
  <c r="D414" i="8"/>
  <c r="E414" i="8" s="1"/>
  <c r="G415" i="8"/>
  <c r="D420" i="8"/>
  <c r="E420" i="8" s="1"/>
  <c r="D421" i="8"/>
  <c r="E421" i="8" s="1"/>
  <c r="D422" i="8"/>
  <c r="E422" i="8" s="1"/>
  <c r="G423" i="8"/>
  <c r="D428" i="8"/>
  <c r="E428" i="8" s="1"/>
  <c r="D429" i="8"/>
  <c r="E429" i="8" s="1"/>
  <c r="D430" i="8"/>
  <c r="E430" i="8" s="1"/>
  <c r="G431" i="8"/>
  <c r="F328" i="8"/>
  <c r="F363" i="8"/>
  <c r="F379" i="8"/>
  <c r="D399" i="8"/>
  <c r="E399" i="8" s="1"/>
  <c r="D407" i="8"/>
  <c r="E407" i="8" s="1"/>
  <c r="D415" i="8"/>
  <c r="E415" i="8" s="1"/>
  <c r="D423" i="8"/>
  <c r="E423" i="8" s="1"/>
  <c r="D431" i="8"/>
  <c r="E431" i="8" s="1"/>
  <c r="F367" i="8"/>
  <c r="F383" i="8"/>
  <c r="D393" i="8"/>
  <c r="E393" i="8" s="1"/>
  <c r="D394" i="8"/>
  <c r="E394" i="8" s="1"/>
  <c r="G395" i="8"/>
  <c r="D400" i="8"/>
  <c r="E400" i="8" s="1"/>
  <c r="D401" i="8"/>
  <c r="E401" i="8" s="1"/>
  <c r="D402" i="8"/>
  <c r="E402" i="8" s="1"/>
  <c r="G403" i="8"/>
  <c r="G405" i="8"/>
  <c r="D408" i="8"/>
  <c r="E408" i="8" s="1"/>
  <c r="D409" i="8"/>
  <c r="E409" i="8" s="1"/>
  <c r="D410" i="8"/>
  <c r="E410" i="8" s="1"/>
  <c r="G411" i="8"/>
  <c r="G412" i="8"/>
  <c r="G413" i="8"/>
  <c r="D416" i="8"/>
  <c r="E416" i="8" s="1"/>
  <c r="D417" i="8"/>
  <c r="E417" i="8" s="1"/>
  <c r="D418" i="8"/>
  <c r="E418" i="8" s="1"/>
  <c r="G419" i="8"/>
  <c r="G420" i="8"/>
  <c r="G421" i="8"/>
  <c r="D424" i="8"/>
  <c r="E424" i="8" s="1"/>
  <c r="D425" i="8"/>
  <c r="E425" i="8" s="1"/>
  <c r="D426" i="8"/>
  <c r="E426" i="8" s="1"/>
  <c r="G427" i="8"/>
  <c r="G428" i="8"/>
  <c r="G429" i="8"/>
  <c r="D432" i="8"/>
  <c r="E432" i="8" s="1"/>
  <c r="D433" i="8"/>
  <c r="E433" i="8" s="1"/>
  <c r="E2" i="9"/>
  <c r="D2" i="9"/>
  <c r="D27" i="8"/>
  <c r="E27" i="8" s="1"/>
  <c r="G28" i="8"/>
  <c r="D31" i="8"/>
  <c r="E31" i="8" s="1"/>
  <c r="G32" i="8"/>
  <c r="D35" i="8"/>
  <c r="E35" i="8" s="1"/>
  <c r="G36" i="8"/>
  <c r="D39" i="8"/>
  <c r="E39" i="8" s="1"/>
  <c r="G40" i="8"/>
  <c r="D43" i="8"/>
  <c r="E43" i="8" s="1"/>
  <c r="G44" i="8"/>
  <c r="D47" i="8"/>
  <c r="E47" i="8" s="1"/>
  <c r="G48" i="8"/>
  <c r="D51" i="8"/>
  <c r="E51" i="8" s="1"/>
  <c r="G52" i="8"/>
  <c r="D55" i="8"/>
  <c r="E55" i="8" s="1"/>
  <c r="G56" i="8"/>
  <c r="D59" i="8"/>
  <c r="E59" i="8" s="1"/>
  <c r="G60" i="8"/>
  <c r="D63" i="8"/>
  <c r="E63" i="8" s="1"/>
  <c r="G64" i="8"/>
  <c r="D67" i="8"/>
  <c r="E67" i="8" s="1"/>
  <c r="G68" i="8"/>
  <c r="D71" i="8"/>
  <c r="E71" i="8" s="1"/>
  <c r="G72" i="8"/>
  <c r="D75" i="8"/>
  <c r="E75" i="8" s="1"/>
  <c r="G76" i="8"/>
  <c r="D79" i="8"/>
  <c r="E79" i="8" s="1"/>
  <c r="G80" i="8"/>
  <c r="D83" i="8"/>
  <c r="E83" i="8" s="1"/>
  <c r="G84" i="8"/>
  <c r="D87" i="8"/>
  <c r="E87" i="8" s="1"/>
  <c r="G88" i="8"/>
  <c r="D91" i="8"/>
  <c r="E91" i="8" s="1"/>
  <c r="G92" i="8"/>
  <c r="D95" i="8"/>
  <c r="E95" i="8" s="1"/>
  <c r="G96" i="8"/>
  <c r="D99" i="8"/>
  <c r="E99" i="8" s="1"/>
  <c r="G100" i="8"/>
  <c r="D103" i="8"/>
  <c r="E103" i="8" s="1"/>
  <c r="G104" i="8"/>
  <c r="D107" i="8"/>
  <c r="E107" i="8" s="1"/>
  <c r="G108" i="8"/>
  <c r="D111" i="8"/>
  <c r="E111" i="8" s="1"/>
  <c r="G112" i="8"/>
  <c r="D115" i="8"/>
  <c r="E115" i="8" s="1"/>
  <c r="G116" i="8"/>
  <c r="D119" i="8"/>
  <c r="E119" i="8" s="1"/>
  <c r="G120" i="8"/>
  <c r="D123" i="8"/>
  <c r="E123" i="8" s="1"/>
  <c r="D26" i="8"/>
  <c r="E26" i="8" s="1"/>
  <c r="G27" i="8"/>
  <c r="D30" i="8"/>
  <c r="E30" i="8" s="1"/>
  <c r="G31" i="8"/>
  <c r="D42" i="8"/>
  <c r="E42" i="8" s="1"/>
  <c r="G43" i="8"/>
  <c r="D46" i="8"/>
  <c r="E46" i="8" s="1"/>
  <c r="G47" i="8"/>
  <c r="D58" i="8"/>
  <c r="E58" i="8" s="1"/>
  <c r="G59" i="8"/>
  <c r="D62" i="8"/>
  <c r="E62" i="8" s="1"/>
  <c r="G63" i="8"/>
  <c r="D70" i="8"/>
  <c r="E70" i="8" s="1"/>
  <c r="G71" i="8"/>
  <c r="D78" i="8"/>
  <c r="E78" i="8" s="1"/>
  <c r="G79" i="8"/>
  <c r="D86" i="8"/>
  <c r="E86" i="8" s="1"/>
  <c r="G87" i="8"/>
  <c r="D94" i="8"/>
  <c r="E94" i="8" s="1"/>
  <c r="G95" i="8"/>
  <c r="D106" i="8"/>
  <c r="E106" i="8" s="1"/>
  <c r="G107" i="8"/>
  <c r="D122" i="8"/>
  <c r="E122" i="8" s="1"/>
  <c r="G123" i="8"/>
  <c r="G260" i="8"/>
  <c r="F259" i="8"/>
  <c r="F260" i="8"/>
  <c r="D259" i="8"/>
  <c r="E259" i="8" s="1"/>
  <c r="F26" i="8"/>
  <c r="D28" i="8"/>
  <c r="E28" i="8" s="1"/>
  <c r="G29" i="8"/>
  <c r="F30" i="8"/>
  <c r="D32" i="8"/>
  <c r="E32" i="8" s="1"/>
  <c r="G33" i="8"/>
  <c r="D36" i="8"/>
  <c r="E36" i="8" s="1"/>
  <c r="G37" i="8"/>
  <c r="D40" i="8"/>
  <c r="E40" i="8" s="1"/>
  <c r="G41" i="8"/>
  <c r="F42" i="8"/>
  <c r="D44" i="8"/>
  <c r="E44" i="8" s="1"/>
  <c r="G45" i="8"/>
  <c r="F46" i="8"/>
  <c r="D48" i="8"/>
  <c r="E48" i="8" s="1"/>
  <c r="G49" i="8"/>
  <c r="D52" i="8"/>
  <c r="E52" i="8" s="1"/>
  <c r="G53" i="8"/>
  <c r="D56" i="8"/>
  <c r="E56" i="8" s="1"/>
  <c r="G57" i="8"/>
  <c r="F58" i="8"/>
  <c r="D60" i="8"/>
  <c r="E60" i="8" s="1"/>
  <c r="G61" i="8"/>
  <c r="F62" i="8"/>
  <c r="D64" i="8"/>
  <c r="E64" i="8" s="1"/>
  <c r="G65" i="8"/>
  <c r="D68" i="8"/>
  <c r="E68" i="8" s="1"/>
  <c r="G69" i="8"/>
  <c r="F70" i="8"/>
  <c r="D72" i="8"/>
  <c r="E72" i="8" s="1"/>
  <c r="G73" i="8"/>
  <c r="D76" i="8"/>
  <c r="E76" i="8" s="1"/>
  <c r="G77" i="8"/>
  <c r="F78" i="8"/>
  <c r="D80" i="8"/>
  <c r="E80" i="8" s="1"/>
  <c r="G81" i="8"/>
  <c r="D84" i="8"/>
  <c r="E84" i="8" s="1"/>
  <c r="G85" i="8"/>
  <c r="F86" i="8"/>
  <c r="D88" i="8"/>
  <c r="E88" i="8" s="1"/>
  <c r="G89" i="8"/>
  <c r="D92" i="8"/>
  <c r="E92" i="8" s="1"/>
  <c r="G93" i="8"/>
  <c r="F94" i="8"/>
  <c r="D96" i="8"/>
  <c r="E96" i="8" s="1"/>
  <c r="G97" i="8"/>
  <c r="D100" i="8"/>
  <c r="E100" i="8" s="1"/>
  <c r="G101" i="8"/>
  <c r="D104" i="8"/>
  <c r="E104" i="8" s="1"/>
  <c r="G105" i="8"/>
  <c r="F106" i="8"/>
  <c r="D108" i="8"/>
  <c r="E108" i="8" s="1"/>
  <c r="G109" i="8"/>
  <c r="D112" i="8"/>
  <c r="E112" i="8" s="1"/>
  <c r="G113" i="8"/>
  <c r="D116" i="8"/>
  <c r="E116" i="8" s="1"/>
  <c r="G117" i="8"/>
  <c r="D120" i="8"/>
  <c r="E120" i="8" s="1"/>
  <c r="G121" i="8"/>
  <c r="F122" i="8"/>
  <c r="G125" i="8"/>
  <c r="F124" i="8"/>
  <c r="F125" i="8"/>
  <c r="D124" i="8"/>
  <c r="E124" i="8" s="1"/>
  <c r="D25" i="8"/>
  <c r="E25" i="8" s="1"/>
  <c r="G26" i="8"/>
  <c r="D34" i="8"/>
  <c r="E34" i="8" s="1"/>
  <c r="G35" i="8"/>
  <c r="D38" i="8"/>
  <c r="E38" i="8" s="1"/>
  <c r="G39" i="8"/>
  <c r="D50" i="8"/>
  <c r="E50" i="8" s="1"/>
  <c r="G51" i="8"/>
  <c r="D54" i="8"/>
  <c r="E54" i="8" s="1"/>
  <c r="G55" i="8"/>
  <c r="D66" i="8"/>
  <c r="E66" i="8" s="1"/>
  <c r="G67" i="8"/>
  <c r="D74" i="8"/>
  <c r="E74" i="8" s="1"/>
  <c r="G75" i="8"/>
  <c r="D82" i="8"/>
  <c r="E82" i="8" s="1"/>
  <c r="G83" i="8"/>
  <c r="D90" i="8"/>
  <c r="E90" i="8" s="1"/>
  <c r="G91" i="8"/>
  <c r="D98" i="8"/>
  <c r="E98" i="8" s="1"/>
  <c r="G99" i="8"/>
  <c r="D102" i="8"/>
  <c r="E102" i="8" s="1"/>
  <c r="G103" i="8"/>
  <c r="D110" i="8"/>
  <c r="E110" i="8" s="1"/>
  <c r="G111" i="8"/>
  <c r="D114" i="8"/>
  <c r="E114" i="8" s="1"/>
  <c r="G115" i="8"/>
  <c r="D118" i="8"/>
  <c r="E118" i="8" s="1"/>
  <c r="G119" i="8"/>
  <c r="D260" i="8"/>
  <c r="E260" i="8" s="1"/>
  <c r="D293" i="8"/>
  <c r="E293" i="8" s="1"/>
  <c r="G294" i="8"/>
  <c r="F294" i="8"/>
  <c r="F293" i="8"/>
  <c r="D309" i="8"/>
  <c r="E309" i="8" s="1"/>
  <c r="G310" i="8"/>
  <c r="F310" i="8"/>
  <c r="F309" i="8"/>
  <c r="D325" i="8"/>
  <c r="E325" i="8" s="1"/>
  <c r="G326" i="8"/>
  <c r="F326" i="8"/>
  <c r="F325" i="8"/>
  <c r="D360" i="8"/>
  <c r="E360" i="8" s="1"/>
  <c r="G361" i="8"/>
  <c r="F361" i="8"/>
  <c r="F360" i="8"/>
  <c r="D376" i="8"/>
  <c r="E376" i="8" s="1"/>
  <c r="G377" i="8"/>
  <c r="F377" i="8"/>
  <c r="F376" i="8"/>
  <c r="J4" i="8"/>
  <c r="K23" i="8"/>
  <c r="D4" i="8"/>
  <c r="J23" i="8"/>
  <c r="F27" i="8"/>
  <c r="D29" i="8"/>
  <c r="E29" i="8" s="1"/>
  <c r="G30" i="8"/>
  <c r="F31" i="8"/>
  <c r="D33" i="8"/>
  <c r="E33" i="8" s="1"/>
  <c r="G34" i="8"/>
  <c r="F35" i="8"/>
  <c r="D37" i="8"/>
  <c r="E37" i="8" s="1"/>
  <c r="G38" i="8"/>
  <c r="F39" i="8"/>
  <c r="D41" i="8"/>
  <c r="E41" i="8" s="1"/>
  <c r="G42" i="8"/>
  <c r="F43" i="8"/>
  <c r="D45" i="8"/>
  <c r="E45" i="8" s="1"/>
  <c r="G46" i="8"/>
  <c r="F47" i="8"/>
  <c r="D49" i="8"/>
  <c r="E49" i="8" s="1"/>
  <c r="G50" i="8"/>
  <c r="F51" i="8"/>
  <c r="D53" i="8"/>
  <c r="E53" i="8" s="1"/>
  <c r="G54" i="8"/>
  <c r="F55" i="8"/>
  <c r="D57" i="8"/>
  <c r="E57" i="8" s="1"/>
  <c r="G58" i="8"/>
  <c r="F59" i="8"/>
  <c r="D61" i="8"/>
  <c r="E61" i="8" s="1"/>
  <c r="G62" i="8"/>
  <c r="F63" i="8"/>
  <c r="D65" i="8"/>
  <c r="E65" i="8" s="1"/>
  <c r="G66" i="8"/>
  <c r="F67" i="8"/>
  <c r="D69" i="8"/>
  <c r="E69" i="8" s="1"/>
  <c r="G70" i="8"/>
  <c r="F71" i="8"/>
  <c r="D73" i="8"/>
  <c r="E73" i="8" s="1"/>
  <c r="G74" i="8"/>
  <c r="F75" i="8"/>
  <c r="D77" i="8"/>
  <c r="E77" i="8" s="1"/>
  <c r="G78" i="8"/>
  <c r="F79" i="8"/>
  <c r="D81" i="8"/>
  <c r="E81" i="8" s="1"/>
  <c r="G82" i="8"/>
  <c r="F83" i="8"/>
  <c r="D85" i="8"/>
  <c r="E85" i="8" s="1"/>
  <c r="G86" i="8"/>
  <c r="F87" i="8"/>
  <c r="D89" i="8"/>
  <c r="E89" i="8" s="1"/>
  <c r="G90" i="8"/>
  <c r="F91" i="8"/>
  <c r="D93" i="8"/>
  <c r="E93" i="8" s="1"/>
  <c r="G94" i="8"/>
  <c r="F95" i="8"/>
  <c r="D97" i="8"/>
  <c r="E97" i="8" s="1"/>
  <c r="G98" i="8"/>
  <c r="F99" i="8"/>
  <c r="D101" i="8"/>
  <c r="E101" i="8" s="1"/>
  <c r="G102" i="8"/>
  <c r="F103" i="8"/>
  <c r="D105" i="8"/>
  <c r="E105" i="8" s="1"/>
  <c r="G106" i="8"/>
  <c r="F107" i="8"/>
  <c r="D109" i="8"/>
  <c r="E109" i="8" s="1"/>
  <c r="G110" i="8"/>
  <c r="F111" i="8"/>
  <c r="D113" i="8"/>
  <c r="E113" i="8" s="1"/>
  <c r="G114" i="8"/>
  <c r="F115" i="8"/>
  <c r="D117" i="8"/>
  <c r="E117" i="8" s="1"/>
  <c r="G118" i="8"/>
  <c r="F119" i="8"/>
  <c r="D121" i="8"/>
  <c r="E121" i="8" s="1"/>
  <c r="G122" i="8"/>
  <c r="F123" i="8"/>
  <c r="F5" i="8"/>
  <c r="D6" i="8"/>
  <c r="E6" i="8" s="1"/>
  <c r="F7" i="8"/>
  <c r="D8" i="8"/>
  <c r="E8" i="8" s="1"/>
  <c r="F9" i="8"/>
  <c r="D10" i="8"/>
  <c r="E10" i="8" s="1"/>
  <c r="F11" i="8"/>
  <c r="D12" i="8"/>
  <c r="E12" i="8" s="1"/>
  <c r="F13" i="8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F24" i="8"/>
  <c r="G25" i="8"/>
  <c r="D125" i="8"/>
  <c r="E125" i="8" s="1"/>
  <c r="D297" i="8"/>
  <c r="E297" i="8" s="1"/>
  <c r="G298" i="8"/>
  <c r="F298" i="8"/>
  <c r="F297" i="8"/>
  <c r="D313" i="8"/>
  <c r="E313" i="8" s="1"/>
  <c r="G314" i="8"/>
  <c r="F314" i="8"/>
  <c r="F313" i="8"/>
  <c r="D329" i="8"/>
  <c r="E329" i="8" s="1"/>
  <c r="G330" i="8"/>
  <c r="F330" i="8"/>
  <c r="F329" i="8"/>
  <c r="D127" i="8"/>
  <c r="E127" i="8" s="1"/>
  <c r="G264" i="8"/>
  <c r="F263" i="8"/>
  <c r="F264" i="8"/>
  <c r="D263" i="8"/>
  <c r="E263" i="8" s="1"/>
  <c r="D301" i="8"/>
  <c r="E301" i="8" s="1"/>
  <c r="G302" i="8"/>
  <c r="F302" i="8"/>
  <c r="F301" i="8"/>
  <c r="D317" i="8"/>
  <c r="E317" i="8" s="1"/>
  <c r="G318" i="8"/>
  <c r="F318" i="8"/>
  <c r="F317" i="8"/>
  <c r="D333" i="8"/>
  <c r="E333" i="8" s="1"/>
  <c r="G334" i="8"/>
  <c r="F334" i="8"/>
  <c r="F333" i="8"/>
  <c r="G127" i="8"/>
  <c r="D305" i="8"/>
  <c r="E305" i="8" s="1"/>
  <c r="G306" i="8"/>
  <c r="F306" i="8"/>
  <c r="F305" i="8"/>
  <c r="D321" i="8"/>
  <c r="E321" i="8" s="1"/>
  <c r="G322" i="8"/>
  <c r="F322" i="8"/>
  <c r="F321" i="8"/>
  <c r="F257" i="8"/>
  <c r="G258" i="8"/>
  <c r="F261" i="8"/>
  <c r="G262" i="8"/>
  <c r="D264" i="8"/>
  <c r="E264" i="8" s="1"/>
  <c r="D266" i="8"/>
  <c r="E266" i="8" s="1"/>
  <c r="D268" i="8"/>
  <c r="E268" i="8" s="1"/>
  <c r="D270" i="8"/>
  <c r="E270" i="8" s="1"/>
  <c r="D272" i="8"/>
  <c r="E272" i="8" s="1"/>
  <c r="D274" i="8"/>
  <c r="E274" i="8" s="1"/>
  <c r="D276" i="8"/>
  <c r="E276" i="8" s="1"/>
  <c r="D278" i="8"/>
  <c r="E278" i="8" s="1"/>
  <c r="D280" i="8"/>
  <c r="E280" i="8" s="1"/>
  <c r="D282" i="8"/>
  <c r="E282" i="8" s="1"/>
  <c r="D284" i="8"/>
  <c r="E284" i="8" s="1"/>
  <c r="D286" i="8"/>
  <c r="E286" i="8" s="1"/>
  <c r="D288" i="8"/>
  <c r="E288" i="8" s="1"/>
  <c r="D290" i="8"/>
  <c r="E290" i="8" s="1"/>
  <c r="D294" i="8"/>
  <c r="E294" i="8" s="1"/>
  <c r="G295" i="8"/>
  <c r="D298" i="8"/>
  <c r="E298" i="8" s="1"/>
  <c r="G299" i="8"/>
  <c r="D302" i="8"/>
  <c r="E302" i="8" s="1"/>
  <c r="G303" i="8"/>
  <c r="D306" i="8"/>
  <c r="E306" i="8" s="1"/>
  <c r="G307" i="8"/>
  <c r="D310" i="8"/>
  <c r="E310" i="8" s="1"/>
  <c r="G311" i="8"/>
  <c r="D314" i="8"/>
  <c r="E314" i="8" s="1"/>
  <c r="G315" i="8"/>
  <c r="D318" i="8"/>
  <c r="E318" i="8" s="1"/>
  <c r="G319" i="8"/>
  <c r="D322" i="8"/>
  <c r="E322" i="8" s="1"/>
  <c r="G323" i="8"/>
  <c r="D326" i="8"/>
  <c r="E326" i="8" s="1"/>
  <c r="G327" i="8"/>
  <c r="D330" i="8"/>
  <c r="E330" i="8" s="1"/>
  <c r="G331" i="8"/>
  <c r="D334" i="8"/>
  <c r="E334" i="8" s="1"/>
  <c r="G335" i="8"/>
  <c r="D364" i="8"/>
  <c r="E364" i="8" s="1"/>
  <c r="G365" i="8"/>
  <c r="F365" i="8"/>
  <c r="F364" i="8"/>
  <c r="D380" i="8"/>
  <c r="E380" i="8" s="1"/>
  <c r="G381" i="8"/>
  <c r="F381" i="8"/>
  <c r="F380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D295" i="8"/>
  <c r="E295" i="8" s="1"/>
  <c r="G296" i="8"/>
  <c r="D299" i="8"/>
  <c r="E299" i="8" s="1"/>
  <c r="G300" i="8"/>
  <c r="D303" i="8"/>
  <c r="E303" i="8" s="1"/>
  <c r="G304" i="8"/>
  <c r="D307" i="8"/>
  <c r="E307" i="8" s="1"/>
  <c r="G308" i="8"/>
  <c r="D311" i="8"/>
  <c r="E311" i="8" s="1"/>
  <c r="G312" i="8"/>
  <c r="D315" i="8"/>
  <c r="E315" i="8" s="1"/>
  <c r="G316" i="8"/>
  <c r="D319" i="8"/>
  <c r="E319" i="8" s="1"/>
  <c r="G320" i="8"/>
  <c r="D323" i="8"/>
  <c r="E323" i="8" s="1"/>
  <c r="G324" i="8"/>
  <c r="D327" i="8"/>
  <c r="E327" i="8" s="1"/>
  <c r="G328" i="8"/>
  <c r="D331" i="8"/>
  <c r="E331" i="8" s="1"/>
  <c r="G332" i="8"/>
  <c r="G336" i="8"/>
  <c r="D335" i="8"/>
  <c r="E335" i="8" s="1"/>
  <c r="D368" i="8"/>
  <c r="E368" i="8" s="1"/>
  <c r="G369" i="8"/>
  <c r="F369" i="8"/>
  <c r="F368" i="8"/>
  <c r="D384" i="8"/>
  <c r="E384" i="8" s="1"/>
  <c r="G385" i="8"/>
  <c r="F385" i="8"/>
  <c r="F384" i="8"/>
  <c r="D265" i="8"/>
  <c r="E265" i="8" s="1"/>
  <c r="D267" i="8"/>
  <c r="E267" i="8" s="1"/>
  <c r="D269" i="8"/>
  <c r="E269" i="8" s="1"/>
  <c r="D271" i="8"/>
  <c r="E271" i="8" s="1"/>
  <c r="D273" i="8"/>
  <c r="E273" i="8" s="1"/>
  <c r="D275" i="8"/>
  <c r="E275" i="8" s="1"/>
  <c r="D277" i="8"/>
  <c r="E277" i="8" s="1"/>
  <c r="D279" i="8"/>
  <c r="E279" i="8" s="1"/>
  <c r="D281" i="8"/>
  <c r="E281" i="8" s="1"/>
  <c r="D283" i="8"/>
  <c r="E283" i="8" s="1"/>
  <c r="D285" i="8"/>
  <c r="E285" i="8" s="1"/>
  <c r="D287" i="8"/>
  <c r="E287" i="8" s="1"/>
  <c r="D289" i="8"/>
  <c r="E289" i="8" s="1"/>
  <c r="D291" i="8"/>
  <c r="E291" i="8" s="1"/>
  <c r="D292" i="8"/>
  <c r="E292" i="8" s="1"/>
  <c r="G293" i="8"/>
  <c r="D296" i="8"/>
  <c r="E296" i="8" s="1"/>
  <c r="G297" i="8"/>
  <c r="D300" i="8"/>
  <c r="E300" i="8" s="1"/>
  <c r="G301" i="8"/>
  <c r="D304" i="8"/>
  <c r="E304" i="8" s="1"/>
  <c r="G305" i="8"/>
  <c r="D308" i="8"/>
  <c r="E308" i="8" s="1"/>
  <c r="G309" i="8"/>
  <c r="D312" i="8"/>
  <c r="E312" i="8" s="1"/>
  <c r="G313" i="8"/>
  <c r="D316" i="8"/>
  <c r="E316" i="8" s="1"/>
  <c r="G317" i="8"/>
  <c r="D320" i="8"/>
  <c r="E320" i="8" s="1"/>
  <c r="G321" i="8"/>
  <c r="D324" i="8"/>
  <c r="E324" i="8" s="1"/>
  <c r="G325" i="8"/>
  <c r="D328" i="8"/>
  <c r="E328" i="8" s="1"/>
  <c r="G329" i="8"/>
  <c r="D332" i="8"/>
  <c r="E332" i="8" s="1"/>
  <c r="G333" i="8"/>
  <c r="D336" i="8"/>
  <c r="E336" i="8" s="1"/>
  <c r="F337" i="8"/>
  <c r="F336" i="8"/>
  <c r="D356" i="8"/>
  <c r="E356" i="8" s="1"/>
  <c r="G357" i="8"/>
  <c r="F357" i="8"/>
  <c r="F356" i="8"/>
  <c r="D372" i="8"/>
  <c r="E372" i="8" s="1"/>
  <c r="G373" i="8"/>
  <c r="F373" i="8"/>
  <c r="F372" i="8"/>
  <c r="D388" i="8"/>
  <c r="E388" i="8" s="1"/>
  <c r="G389" i="8"/>
  <c r="F389" i="8"/>
  <c r="F388" i="8"/>
  <c r="D337" i="8"/>
  <c r="E337" i="8" s="1"/>
  <c r="G338" i="8"/>
  <c r="D357" i="8"/>
  <c r="E357" i="8" s="1"/>
  <c r="G358" i="8"/>
  <c r="D361" i="8"/>
  <c r="E361" i="8" s="1"/>
  <c r="G362" i="8"/>
  <c r="D365" i="8"/>
  <c r="E365" i="8" s="1"/>
  <c r="G366" i="8"/>
  <c r="D369" i="8"/>
  <c r="E369" i="8" s="1"/>
  <c r="G370" i="8"/>
  <c r="D373" i="8"/>
  <c r="E373" i="8" s="1"/>
  <c r="G374" i="8"/>
  <c r="D377" i="8"/>
  <c r="E377" i="8" s="1"/>
  <c r="G378" i="8"/>
  <c r="D381" i="8"/>
  <c r="E381" i="8" s="1"/>
  <c r="G382" i="8"/>
  <c r="D385" i="8"/>
  <c r="E385" i="8" s="1"/>
  <c r="G386" i="8"/>
  <c r="D389" i="8"/>
  <c r="E389" i="8" s="1"/>
  <c r="G390" i="8"/>
  <c r="D338" i="8"/>
  <c r="E338" i="8" s="1"/>
  <c r="G339" i="8"/>
  <c r="D339" i="8"/>
  <c r="E339" i="8" s="1"/>
  <c r="G340" i="8"/>
  <c r="D340" i="8"/>
  <c r="E340" i="8" s="1"/>
  <c r="G341" i="8"/>
  <c r="D341" i="8"/>
  <c r="E341" i="8" s="1"/>
  <c r="G342" i="8"/>
  <c r="D342" i="8"/>
  <c r="E342" i="8" s="1"/>
  <c r="G343" i="8"/>
  <c r="D343" i="8"/>
  <c r="E343" i="8" s="1"/>
  <c r="G344" i="8"/>
  <c r="D344" i="8"/>
  <c r="E344" i="8" s="1"/>
  <c r="G345" i="8"/>
  <c r="D345" i="8"/>
  <c r="E345" i="8" s="1"/>
  <c r="G346" i="8"/>
  <c r="D346" i="8"/>
  <c r="E346" i="8" s="1"/>
  <c r="G347" i="8"/>
  <c r="D347" i="8"/>
  <c r="E347" i="8" s="1"/>
  <c r="G348" i="8"/>
  <c r="D348" i="8"/>
  <c r="E348" i="8" s="1"/>
  <c r="G349" i="8"/>
  <c r="D349" i="8"/>
  <c r="E349" i="8" s="1"/>
  <c r="G350" i="8"/>
  <c r="D350" i="8"/>
  <c r="E350" i="8" s="1"/>
  <c r="G351" i="8"/>
  <c r="D351" i="8"/>
  <c r="E351" i="8" s="1"/>
  <c r="G352" i="8"/>
  <c r="D352" i="8"/>
  <c r="E352" i="8" s="1"/>
  <c r="G353" i="8"/>
  <c r="D353" i="8"/>
  <c r="E353" i="8" s="1"/>
  <c r="G354" i="8"/>
  <c r="D354" i="8"/>
  <c r="E354" i="8" s="1"/>
  <c r="G355" i="8"/>
  <c r="D358" i="8"/>
  <c r="E358" i="8" s="1"/>
  <c r="G359" i="8"/>
  <c r="D362" i="8"/>
  <c r="E362" i="8" s="1"/>
  <c r="G363" i="8"/>
  <c r="D366" i="8"/>
  <c r="E366" i="8" s="1"/>
  <c r="G367" i="8"/>
  <c r="D370" i="8"/>
  <c r="E370" i="8" s="1"/>
  <c r="G371" i="8"/>
  <c r="D374" i="8"/>
  <c r="E374" i="8" s="1"/>
  <c r="G375" i="8"/>
  <c r="D378" i="8"/>
  <c r="E378" i="8" s="1"/>
  <c r="G379" i="8"/>
  <c r="D382" i="8"/>
  <c r="E382" i="8" s="1"/>
  <c r="G383" i="8"/>
  <c r="D386" i="8"/>
  <c r="E386" i="8" s="1"/>
  <c r="G387" i="8"/>
  <c r="D390" i="8"/>
  <c r="E390" i="8" s="1"/>
  <c r="G391" i="8"/>
  <c r="D355" i="8"/>
  <c r="E355" i="8" s="1"/>
  <c r="G356" i="8"/>
  <c r="D359" i="8"/>
  <c r="E359" i="8" s="1"/>
  <c r="G360" i="8"/>
  <c r="D363" i="8"/>
  <c r="E363" i="8" s="1"/>
  <c r="G364" i="8"/>
  <c r="D367" i="8"/>
  <c r="E367" i="8" s="1"/>
  <c r="G368" i="8"/>
  <c r="D371" i="8"/>
  <c r="E371" i="8" s="1"/>
  <c r="G372" i="8"/>
  <c r="D375" i="8"/>
  <c r="E375" i="8" s="1"/>
  <c r="G376" i="8"/>
  <c r="D379" i="8"/>
  <c r="E379" i="8" s="1"/>
  <c r="G380" i="8"/>
  <c r="D383" i="8"/>
  <c r="E383" i="8" s="1"/>
  <c r="G384" i="8"/>
  <c r="D387" i="8"/>
  <c r="E387" i="8" s="1"/>
  <c r="G388" i="8"/>
  <c r="G392" i="8"/>
  <c r="F392" i="8"/>
  <c r="D391" i="8"/>
  <c r="E391" i="8" s="1"/>
  <c r="D392" i="8"/>
  <c r="E392" i="8" s="1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G433" i="8"/>
  <c r="V4" i="8" l="1"/>
  <c r="Y4" i="8"/>
  <c r="Z4" i="8" s="1"/>
  <c r="V23" i="8"/>
  <c r="E3" i="9"/>
  <c r="D143" i="9" s="1"/>
  <c r="E143" i="9" s="1"/>
  <c r="D155" i="9"/>
  <c r="E155" i="9" s="1"/>
  <c r="D223" i="9"/>
  <c r="E223" i="9" s="1"/>
  <c r="D422" i="9"/>
  <c r="E422" i="9" s="1"/>
  <c r="D82" i="9"/>
  <c r="E82" i="9" s="1"/>
  <c r="D311" i="9"/>
  <c r="E311" i="9" s="1"/>
  <c r="D375" i="9"/>
  <c r="E375" i="9" s="1"/>
  <c r="D67" i="9"/>
  <c r="E67" i="9" s="1"/>
  <c r="D177" i="9"/>
  <c r="E177" i="9" s="1"/>
  <c r="D244" i="9"/>
  <c r="E244" i="9" s="1"/>
  <c r="D277" i="9"/>
  <c r="E277" i="9" s="1"/>
  <c r="D88" i="9"/>
  <c r="E88" i="9" s="1"/>
  <c r="D336" i="9"/>
  <c r="E336" i="9" s="1"/>
  <c r="D414" i="9"/>
  <c r="E414" i="9" s="1"/>
  <c r="D34" i="9"/>
  <c r="E34" i="9" s="1"/>
  <c r="D190" i="9"/>
  <c r="E190" i="9" s="1"/>
  <c r="D257" i="9"/>
  <c r="E257" i="9" s="1"/>
  <c r="D290" i="9"/>
  <c r="E290" i="9" s="1"/>
  <c r="D75" i="9"/>
  <c r="E75" i="9" s="1"/>
  <c r="D345" i="9"/>
  <c r="E345" i="9" s="1"/>
  <c r="D124" i="9"/>
  <c r="E124" i="9" s="1"/>
  <c r="D8" i="9"/>
  <c r="E8" i="9" s="1"/>
  <c r="D210" i="9"/>
  <c r="E210" i="9" s="1"/>
  <c r="D391" i="9"/>
  <c r="E391" i="9" s="1"/>
  <c r="D15" i="9"/>
  <c r="E15" i="9" s="1"/>
  <c r="D193" i="9"/>
  <c r="E193" i="9" s="1"/>
  <c r="D362" i="9"/>
  <c r="E362" i="9" s="1"/>
  <c r="Z23" i="8"/>
  <c r="D135" i="9"/>
  <c r="E135" i="9" s="1"/>
  <c r="D42" i="9"/>
  <c r="E42" i="9" s="1"/>
  <c r="D175" i="9"/>
  <c r="E175" i="9" s="1"/>
  <c r="D195" i="9"/>
  <c r="E195" i="9" s="1"/>
  <c r="D259" i="9"/>
  <c r="E259" i="9" s="1"/>
  <c r="D276" i="9"/>
  <c r="E276" i="9" s="1"/>
  <c r="D292" i="9"/>
  <c r="E292" i="9" s="1"/>
  <c r="D83" i="9"/>
  <c r="E83" i="9" s="1"/>
  <c r="D331" i="9"/>
  <c r="E331" i="9" s="1"/>
  <c r="D347" i="9"/>
  <c r="E347" i="9" s="1"/>
  <c r="D136" i="9"/>
  <c r="E136" i="9" s="1"/>
  <c r="D62" i="9"/>
  <c r="E62" i="9" s="1"/>
  <c r="D53" i="9"/>
  <c r="E53" i="9" s="1"/>
  <c r="D216" i="9"/>
  <c r="E216" i="9" s="1"/>
  <c r="D264" i="9"/>
  <c r="E264" i="9" s="1"/>
  <c r="D405" i="9"/>
  <c r="E405" i="9" s="1"/>
  <c r="D28" i="9"/>
  <c r="E28" i="9" s="1"/>
  <c r="D119" i="9"/>
  <c r="E119" i="9" s="1"/>
  <c r="D300" i="9"/>
  <c r="E300" i="9" s="1"/>
  <c r="D372" i="9"/>
  <c r="E372" i="9" s="1"/>
  <c r="D36" i="9"/>
  <c r="E36" i="9" s="1"/>
  <c r="D125" i="9"/>
  <c r="E125" i="9" s="1"/>
  <c r="D178" i="9"/>
  <c r="E178" i="9" s="1"/>
  <c r="D229" i="9"/>
  <c r="E229" i="9" s="1"/>
  <c r="D245" i="9"/>
  <c r="E245" i="9" s="1"/>
  <c r="D278" i="9"/>
  <c r="E278" i="9" s="1"/>
  <c r="D123" i="9"/>
  <c r="E123" i="9" s="1"/>
  <c r="D76" i="9"/>
  <c r="E76" i="9" s="1"/>
  <c r="D333" i="9"/>
  <c r="E333" i="9" s="1"/>
  <c r="D382" i="9"/>
  <c r="E382" i="9" s="1"/>
  <c r="D411" i="9"/>
  <c r="E411" i="9" s="1"/>
  <c r="D54" i="9"/>
  <c r="E54" i="9" s="1"/>
  <c r="D179" i="9"/>
  <c r="E179" i="9" s="1"/>
  <c r="D198" i="9"/>
  <c r="E198" i="9" s="1"/>
  <c r="D262" i="9"/>
  <c r="E262" i="9" s="1"/>
  <c r="D279" i="9"/>
  <c r="E279" i="9" s="1"/>
  <c r="D295" i="9"/>
  <c r="E295" i="9" s="1"/>
  <c r="D95" i="9"/>
  <c r="E95" i="9" s="1"/>
  <c r="D334" i="9"/>
  <c r="E334" i="9" s="1"/>
  <c r="D350" i="9"/>
  <c r="E350" i="9" s="1"/>
  <c r="W4" i="8"/>
  <c r="V5" i="8"/>
  <c r="J24" i="8"/>
  <c r="Y23" i="8"/>
  <c r="Y24" i="8" s="1"/>
  <c r="K4" i="8"/>
  <c r="J5" i="8"/>
  <c r="Q23" i="8"/>
  <c r="E4" i="8"/>
  <c r="P4" i="8"/>
  <c r="P23" i="8"/>
  <c r="W23" i="8"/>
  <c r="V24" i="8" s="1"/>
  <c r="D79" i="9" l="1"/>
  <c r="E79" i="9" s="1"/>
  <c r="D258" i="9"/>
  <c r="E258" i="9" s="1"/>
  <c r="D38" i="9"/>
  <c r="E38" i="9" s="1"/>
  <c r="D329" i="9"/>
  <c r="E329" i="9" s="1"/>
  <c r="D274" i="9"/>
  <c r="E274" i="9" s="1"/>
  <c r="D173" i="9"/>
  <c r="E173" i="9" s="1"/>
  <c r="D385" i="9"/>
  <c r="E385" i="9" s="1"/>
  <c r="D81" i="9"/>
  <c r="E81" i="9" s="1"/>
  <c r="D228" i="9"/>
  <c r="E228" i="9" s="1"/>
  <c r="D56" i="9"/>
  <c r="E56" i="9" s="1"/>
  <c r="D152" i="9"/>
  <c r="E152" i="9" s="1"/>
  <c r="D388" i="9"/>
  <c r="E388" i="9" s="1"/>
  <c r="D146" i="9"/>
  <c r="E146" i="9" s="1"/>
  <c r="Y5" i="8"/>
  <c r="D80" i="9"/>
  <c r="E80" i="9" s="1"/>
  <c r="D246" i="9"/>
  <c r="E246" i="9" s="1"/>
  <c r="D129" i="9"/>
  <c r="E129" i="9" s="1"/>
  <c r="D317" i="9"/>
  <c r="E317" i="9" s="1"/>
  <c r="D428" i="9"/>
  <c r="E428" i="9" s="1"/>
  <c r="D161" i="9"/>
  <c r="E161" i="9" s="1"/>
  <c r="D356" i="9"/>
  <c r="E356" i="9" s="1"/>
  <c r="D13" i="9"/>
  <c r="E13" i="9" s="1"/>
  <c r="D200" i="9"/>
  <c r="E200" i="9" s="1"/>
  <c r="D408" i="9"/>
  <c r="E408" i="9" s="1"/>
  <c r="D71" i="9"/>
  <c r="E71" i="9" s="1"/>
  <c r="D243" i="9"/>
  <c r="E243" i="9" s="1"/>
  <c r="D63" i="9"/>
  <c r="E63" i="9" s="1"/>
  <c r="D346" i="9"/>
  <c r="E346" i="9" s="1"/>
  <c r="D291" i="9"/>
  <c r="E291" i="9" s="1"/>
  <c r="D191" i="9"/>
  <c r="E191" i="9" s="1"/>
  <c r="D406" i="9"/>
  <c r="E406" i="9" s="1"/>
  <c r="D117" i="9"/>
  <c r="E117" i="9" s="1"/>
  <c r="D241" i="9"/>
  <c r="E241" i="9" s="1"/>
  <c r="D55" i="9"/>
  <c r="E55" i="9" s="1"/>
  <c r="D320" i="9"/>
  <c r="E320" i="9" s="1"/>
  <c r="D427" i="9"/>
  <c r="E427" i="9" s="1"/>
  <c r="D160" i="9"/>
  <c r="E160" i="9" s="1"/>
  <c r="D359" i="9"/>
  <c r="E359" i="9" s="1"/>
  <c r="D26" i="9"/>
  <c r="E26" i="9" s="1"/>
  <c r="D207" i="9"/>
  <c r="E207" i="9" s="1"/>
  <c r="P24" i="8"/>
  <c r="D383" i="9"/>
  <c r="E383" i="9" s="1"/>
  <c r="D318" i="9"/>
  <c r="E318" i="9" s="1"/>
  <c r="D73" i="9"/>
  <c r="E73" i="9" s="1"/>
  <c r="D429" i="9"/>
  <c r="E429" i="9" s="1"/>
  <c r="D230" i="9"/>
  <c r="E230" i="9" s="1"/>
  <c r="D162" i="9"/>
  <c r="E162" i="9" s="1"/>
  <c r="D32" i="9"/>
  <c r="E32" i="9" s="1"/>
  <c r="D365" i="9"/>
  <c r="E365" i="9" s="1"/>
  <c r="D298" i="9"/>
  <c r="E298" i="9" s="1"/>
  <c r="D18" i="9"/>
  <c r="E18" i="9" s="1"/>
  <c r="D394" i="9"/>
  <c r="E394" i="9" s="1"/>
  <c r="D213" i="9"/>
  <c r="E213" i="9" s="1"/>
  <c r="D41" i="9"/>
  <c r="E41" i="9" s="1"/>
  <c r="D102" i="9"/>
  <c r="E102" i="9" s="1"/>
  <c r="D340" i="9"/>
  <c r="E340" i="9" s="1"/>
  <c r="D104" i="9"/>
  <c r="E104" i="9" s="1"/>
  <c r="D281" i="9"/>
  <c r="E281" i="9" s="1"/>
  <c r="D248" i="9"/>
  <c r="E248" i="9" s="1"/>
  <c r="D181" i="9"/>
  <c r="E181" i="9" s="1"/>
  <c r="D133" i="9"/>
  <c r="E133" i="9" s="1"/>
  <c r="D380" i="9"/>
  <c r="E380" i="9" s="1"/>
  <c r="D315" i="9"/>
  <c r="E315" i="9" s="1"/>
  <c r="D98" i="9"/>
  <c r="E98" i="9" s="1"/>
  <c r="D426" i="9"/>
  <c r="E426" i="9" s="1"/>
  <c r="D227" i="9"/>
  <c r="E227" i="9" s="1"/>
  <c r="D159" i="9"/>
  <c r="E159" i="9" s="1"/>
  <c r="D40" i="9"/>
  <c r="E40" i="9" s="1"/>
  <c r="D407" i="9"/>
  <c r="E407" i="9" s="1"/>
  <c r="D330" i="9"/>
  <c r="E330" i="9" s="1"/>
  <c r="D121" i="9"/>
  <c r="E121" i="9" s="1"/>
  <c r="D275" i="9"/>
  <c r="E275" i="9" s="1"/>
  <c r="D242" i="9"/>
  <c r="E242" i="9" s="1"/>
  <c r="D174" i="9"/>
  <c r="E174" i="9" s="1"/>
  <c r="D59" i="9"/>
  <c r="E59" i="9" s="1"/>
  <c r="D377" i="9"/>
  <c r="E377" i="9" s="1"/>
  <c r="D313" i="9"/>
  <c r="E313" i="9" s="1"/>
  <c r="D90" i="9"/>
  <c r="E90" i="9" s="1"/>
  <c r="D424" i="9"/>
  <c r="E424" i="9" s="1"/>
  <c r="D225" i="9"/>
  <c r="E225" i="9" s="1"/>
  <c r="D157" i="9"/>
  <c r="E157" i="9" s="1"/>
  <c r="D44" i="9"/>
  <c r="E44" i="9" s="1"/>
  <c r="D368" i="9"/>
  <c r="E368" i="9" s="1"/>
  <c r="D310" i="9"/>
  <c r="E310" i="9" s="1"/>
  <c r="D21" i="9"/>
  <c r="E21" i="9" s="1"/>
  <c r="D393" i="9"/>
  <c r="E393" i="9" s="1"/>
  <c r="D212" i="9"/>
  <c r="E212" i="9" s="1"/>
  <c r="D37" i="9"/>
  <c r="E37" i="9" s="1"/>
  <c r="D139" i="9"/>
  <c r="E139" i="9" s="1"/>
  <c r="D343" i="9"/>
  <c r="E343" i="9" s="1"/>
  <c r="D116" i="9"/>
  <c r="E116" i="9" s="1"/>
  <c r="D288" i="9"/>
  <c r="E288" i="9" s="1"/>
  <c r="D255" i="9"/>
  <c r="E255" i="9" s="1"/>
  <c r="D188" i="9"/>
  <c r="E188" i="9" s="1"/>
  <c r="D106" i="9"/>
  <c r="E106" i="9" s="1"/>
  <c r="D402" i="9"/>
  <c r="E402" i="9" s="1"/>
  <c r="D326" i="9"/>
  <c r="E326" i="9" s="1"/>
  <c r="D105" i="9"/>
  <c r="E105" i="9" s="1"/>
  <c r="D271" i="9"/>
  <c r="E271" i="9" s="1"/>
  <c r="D238" i="9"/>
  <c r="E238" i="9" s="1"/>
  <c r="D170" i="9"/>
  <c r="E170" i="9" s="1"/>
  <c r="D43" i="9"/>
  <c r="E43" i="9" s="1"/>
  <c r="D373" i="9"/>
  <c r="E373" i="9" s="1"/>
  <c r="D304" i="9"/>
  <c r="E304" i="9" s="1"/>
  <c r="D74" i="9"/>
  <c r="E74" i="9" s="1"/>
  <c r="D419" i="9"/>
  <c r="E419" i="9" s="1"/>
  <c r="D221" i="9"/>
  <c r="E221" i="9" s="1"/>
  <c r="D153" i="9"/>
  <c r="E153" i="9" s="1"/>
  <c r="D299" i="9"/>
  <c r="E299" i="9" s="1"/>
  <c r="D364" i="9"/>
  <c r="E364" i="9" s="1"/>
  <c r="D297" i="9"/>
  <c r="E297" i="9" s="1"/>
  <c r="D17" i="9"/>
  <c r="E17" i="9" s="1"/>
  <c r="D389" i="9"/>
  <c r="E389" i="9" s="1"/>
  <c r="D208" i="9"/>
  <c r="E208" i="9" s="1"/>
  <c r="D303" i="9"/>
  <c r="E303" i="9" s="1"/>
  <c r="D147" i="9"/>
  <c r="E147" i="9" s="1"/>
  <c r="D339" i="9"/>
  <c r="E339" i="9" s="1"/>
  <c r="D100" i="9"/>
  <c r="E100" i="9" s="1"/>
  <c r="D284" i="9"/>
  <c r="E284" i="9" s="1"/>
  <c r="D251" i="9"/>
  <c r="E251" i="9" s="1"/>
  <c r="D184" i="9"/>
  <c r="E184" i="9" s="1"/>
  <c r="D145" i="9"/>
  <c r="E145" i="9" s="1"/>
  <c r="D397" i="9"/>
  <c r="E397" i="9" s="1"/>
  <c r="D322" i="9"/>
  <c r="E322" i="9" s="1"/>
  <c r="D89" i="9"/>
  <c r="E89" i="9" s="1"/>
  <c r="D433" i="9"/>
  <c r="E433" i="9" s="1"/>
  <c r="D234" i="9"/>
  <c r="E234" i="9" s="1"/>
  <c r="D166" i="9"/>
  <c r="E166" i="9" s="1"/>
  <c r="D128" i="9"/>
  <c r="E128" i="9" s="1"/>
  <c r="D369" i="9"/>
  <c r="E369" i="9" s="1"/>
  <c r="D301" i="9"/>
  <c r="E301" i="9" s="1"/>
  <c r="D22" i="9"/>
  <c r="E22" i="9" s="1"/>
  <c r="D409" i="9"/>
  <c r="E409" i="9" s="1"/>
  <c r="D217" i="9"/>
  <c r="E217" i="9" s="1"/>
  <c r="D57" i="9"/>
  <c r="E57" i="9" s="1"/>
  <c r="D140" i="9"/>
  <c r="E140" i="9" s="1"/>
  <c r="D344" i="9"/>
  <c r="E344" i="9" s="1"/>
  <c r="D120" i="9"/>
  <c r="E120" i="9" s="1"/>
  <c r="D285" i="9"/>
  <c r="E285" i="9" s="1"/>
  <c r="D252" i="9"/>
  <c r="E252" i="9" s="1"/>
  <c r="D185" i="9"/>
  <c r="E185" i="9" s="1"/>
  <c r="D149" i="9"/>
  <c r="E149" i="9" s="1"/>
  <c r="D384" i="9"/>
  <c r="E384" i="9" s="1"/>
  <c r="D319" i="9"/>
  <c r="E319" i="9" s="1"/>
  <c r="D77" i="9"/>
  <c r="E77" i="9" s="1"/>
  <c r="D430" i="9"/>
  <c r="E430" i="9" s="1"/>
  <c r="D231" i="9"/>
  <c r="E231" i="9" s="1"/>
  <c r="D163" i="9"/>
  <c r="E163" i="9" s="1"/>
  <c r="D68" i="9"/>
  <c r="E68" i="9" s="1"/>
  <c r="D366" i="9"/>
  <c r="E366" i="9" s="1"/>
  <c r="D302" i="9"/>
  <c r="E302" i="9" s="1"/>
  <c r="D19" i="9"/>
  <c r="E19" i="9" s="1"/>
  <c r="D395" i="9"/>
  <c r="E395" i="9" s="1"/>
  <c r="D214" i="9"/>
  <c r="E214" i="9" s="1"/>
  <c r="D45" i="9"/>
  <c r="E45" i="9" s="1"/>
  <c r="D144" i="9"/>
  <c r="E144" i="9" s="1"/>
  <c r="D349" i="9"/>
  <c r="E349" i="9" s="1"/>
  <c r="D91" i="9"/>
  <c r="E91" i="9" s="1"/>
  <c r="D294" i="9"/>
  <c r="E294" i="9" s="1"/>
  <c r="D261" i="9"/>
  <c r="E261" i="9" s="1"/>
  <c r="D197" i="9"/>
  <c r="E197" i="9" s="1"/>
  <c r="D50" i="9"/>
  <c r="E50" i="9" s="1"/>
  <c r="D399" i="9"/>
  <c r="E399" i="9" s="1"/>
  <c r="D324" i="9"/>
  <c r="E324" i="9" s="1"/>
  <c r="D97" i="9"/>
  <c r="E97" i="9" s="1"/>
  <c r="D431" i="9"/>
  <c r="E431" i="9" s="1"/>
  <c r="D232" i="9"/>
  <c r="E232" i="9" s="1"/>
  <c r="D164" i="9"/>
  <c r="E164" i="9" s="1"/>
  <c r="D48" i="9"/>
  <c r="E48" i="9" s="1"/>
  <c r="D363" i="9"/>
  <c r="E363" i="9" s="1"/>
  <c r="D194" i="9"/>
  <c r="E194" i="9" s="1"/>
  <c r="D16" i="9"/>
  <c r="E16" i="9" s="1"/>
  <c r="D392" i="9"/>
  <c r="E392" i="9" s="1"/>
  <c r="D211" i="9"/>
  <c r="E211" i="9" s="1"/>
  <c r="D33" i="9"/>
  <c r="E33" i="9" s="1"/>
  <c r="D148" i="9"/>
  <c r="E148" i="9" s="1"/>
  <c r="D378" i="9"/>
  <c r="E378" i="9" s="1"/>
  <c r="D314" i="9"/>
  <c r="E314" i="9" s="1"/>
  <c r="D94" i="9"/>
  <c r="E94" i="9" s="1"/>
  <c r="D425" i="9"/>
  <c r="E425" i="9" s="1"/>
  <c r="D226" i="9"/>
  <c r="E226" i="9" s="1"/>
  <c r="D158" i="9"/>
  <c r="E158" i="9" s="1"/>
  <c r="D60" i="9"/>
  <c r="E60" i="9" s="1"/>
  <c r="D361" i="9"/>
  <c r="E361" i="9" s="1"/>
  <c r="D192" i="9"/>
  <c r="E192" i="9" s="1"/>
  <c r="D14" i="9"/>
  <c r="E14" i="9" s="1"/>
  <c r="D390" i="9"/>
  <c r="E390" i="9" s="1"/>
  <c r="D209" i="9"/>
  <c r="E209" i="9" s="1"/>
  <c r="D110" i="9"/>
  <c r="E110" i="9" s="1"/>
  <c r="D122" i="9"/>
  <c r="E122" i="9" s="1"/>
  <c r="D352" i="9"/>
  <c r="E352" i="9" s="1"/>
  <c r="D103" i="9"/>
  <c r="E103" i="9" s="1"/>
  <c r="D293" i="9"/>
  <c r="E293" i="9" s="1"/>
  <c r="D260" i="9"/>
  <c r="E260" i="9" s="1"/>
  <c r="D196" i="9"/>
  <c r="E196" i="9" s="1"/>
  <c r="D46" i="9"/>
  <c r="E46" i="9" s="1"/>
  <c r="D403" i="9"/>
  <c r="E403" i="9" s="1"/>
  <c r="D327" i="9"/>
  <c r="E327" i="9" s="1"/>
  <c r="D109" i="9"/>
  <c r="E109" i="9" s="1"/>
  <c r="D272" i="9"/>
  <c r="E272" i="9" s="1"/>
  <c r="D239" i="9"/>
  <c r="E239" i="9" s="1"/>
  <c r="D171" i="9"/>
  <c r="E171" i="9" s="1"/>
  <c r="D47" i="9"/>
  <c r="E47" i="9" s="1"/>
  <c r="D374" i="9"/>
  <c r="E374" i="9" s="1"/>
  <c r="D308" i="9"/>
  <c r="E308" i="9" s="1"/>
  <c r="D78" i="9"/>
  <c r="E78" i="9" s="1"/>
  <c r="D421" i="9"/>
  <c r="E421" i="9" s="1"/>
  <c r="D222" i="9"/>
  <c r="E222" i="9" s="1"/>
  <c r="D154" i="9"/>
  <c r="E154" i="9" s="1"/>
  <c r="D70" i="9"/>
  <c r="E70" i="9" s="1"/>
  <c r="D357" i="9"/>
  <c r="E357" i="9" s="1"/>
  <c r="D151" i="9"/>
  <c r="E151" i="9" s="1"/>
  <c r="D27" i="9"/>
  <c r="E27" i="9" s="1"/>
  <c r="D386" i="9"/>
  <c r="E386" i="9" s="1"/>
  <c r="D205" i="9"/>
  <c r="E205" i="9" s="1"/>
  <c r="D138" i="9"/>
  <c r="E138" i="9" s="1"/>
  <c r="D127" i="9"/>
  <c r="E127" i="9" s="1"/>
  <c r="D348" i="9"/>
  <c r="E348" i="9" s="1"/>
  <c r="D87" i="9"/>
  <c r="E87" i="9" s="1"/>
  <c r="D289" i="9"/>
  <c r="E289" i="9" s="1"/>
  <c r="D256" i="9"/>
  <c r="E256" i="9" s="1"/>
  <c r="D189" i="9"/>
  <c r="E189" i="9" s="1"/>
  <c r="D6" i="9"/>
  <c r="E6" i="9" s="1"/>
  <c r="D398" i="9"/>
  <c r="E398" i="9" s="1"/>
  <c r="D323" i="9"/>
  <c r="E323" i="9" s="1"/>
  <c r="D93" i="9"/>
  <c r="E93" i="9" s="1"/>
  <c r="D268" i="9"/>
  <c r="E268" i="9" s="1"/>
  <c r="D235" i="9"/>
  <c r="E235" i="9" s="1"/>
  <c r="D167" i="9"/>
  <c r="E167" i="9" s="1"/>
  <c r="D132" i="9"/>
  <c r="E132" i="9" s="1"/>
  <c r="D370" i="9"/>
  <c r="E370" i="9" s="1"/>
  <c r="D305" i="9"/>
  <c r="E305" i="9" s="1"/>
  <c r="D23" i="9"/>
  <c r="E23" i="9" s="1"/>
  <c r="D415" i="9"/>
  <c r="E415" i="9" s="1"/>
  <c r="D218" i="9"/>
  <c r="E218" i="9" s="1"/>
  <c r="D61" i="9"/>
  <c r="E61" i="9" s="1"/>
  <c r="D52" i="9"/>
  <c r="E52" i="9" s="1"/>
  <c r="D353" i="9"/>
  <c r="E353" i="9" s="1"/>
  <c r="D107" i="9"/>
  <c r="E107" i="9" s="1"/>
  <c r="D7" i="9"/>
  <c r="E7" i="9" s="1"/>
  <c r="D265" i="9"/>
  <c r="E265" i="9" s="1"/>
  <c r="D201" i="9"/>
  <c r="E201" i="9" s="1"/>
  <c r="D66" i="9"/>
  <c r="E66" i="9" s="1"/>
  <c r="D404" i="9"/>
  <c r="E404" i="9" s="1"/>
  <c r="D328" i="9"/>
  <c r="E328" i="9" s="1"/>
  <c r="D113" i="9"/>
  <c r="E113" i="9" s="1"/>
  <c r="D269" i="9"/>
  <c r="E269" i="9" s="1"/>
  <c r="D236" i="9"/>
  <c r="E236" i="9" s="1"/>
  <c r="D168" i="9"/>
  <c r="E168" i="9" s="1"/>
  <c r="D35" i="9"/>
  <c r="E35" i="9" s="1"/>
  <c r="D367" i="9"/>
  <c r="E367" i="9" s="1"/>
  <c r="D306" i="9"/>
  <c r="E306" i="9" s="1"/>
  <c r="D20" i="9"/>
  <c r="E20" i="9" s="1"/>
  <c r="D401" i="9"/>
  <c r="E401" i="9" s="1"/>
  <c r="D215" i="9"/>
  <c r="E215" i="9" s="1"/>
  <c r="D49" i="9"/>
  <c r="E49" i="9" s="1"/>
  <c r="D10" i="9"/>
  <c r="E10" i="9" s="1"/>
  <c r="D358" i="9"/>
  <c r="E358" i="9" s="1"/>
  <c r="D307" i="9"/>
  <c r="E307" i="9" s="1"/>
  <c r="D31" i="9"/>
  <c r="E31" i="9" s="1"/>
  <c r="D387" i="9"/>
  <c r="E387" i="9" s="1"/>
  <c r="D206" i="9"/>
  <c r="E206" i="9" s="1"/>
  <c r="D142" i="9"/>
  <c r="E142" i="9" s="1"/>
  <c r="D131" i="9"/>
  <c r="E131" i="9" s="1"/>
  <c r="D341" i="9"/>
  <c r="E341" i="9" s="1"/>
  <c r="D108" i="9"/>
  <c r="E108" i="9" s="1"/>
  <c r="D286" i="9"/>
  <c r="E286" i="9" s="1"/>
  <c r="D253" i="9"/>
  <c r="E253" i="9" s="1"/>
  <c r="D186" i="9"/>
  <c r="E186" i="9" s="1"/>
  <c r="D25" i="9"/>
  <c r="E25" i="9" s="1"/>
  <c r="D410" i="9"/>
  <c r="E410" i="9" s="1"/>
  <c r="D332" i="9"/>
  <c r="E332" i="9" s="1"/>
  <c r="D72" i="9"/>
  <c r="E72" i="9" s="1"/>
  <c r="D273" i="9"/>
  <c r="E273" i="9" s="1"/>
  <c r="D240" i="9"/>
  <c r="E240" i="9" s="1"/>
  <c r="D172" i="9"/>
  <c r="E172" i="9" s="1"/>
  <c r="D51" i="9"/>
  <c r="E51" i="9" s="1"/>
  <c r="D371" i="9"/>
  <c r="E371" i="9" s="1"/>
  <c r="D309" i="9"/>
  <c r="E309" i="9" s="1"/>
  <c r="D24" i="9"/>
  <c r="E24" i="9" s="1"/>
  <c r="D417" i="9"/>
  <c r="E417" i="9" s="1"/>
  <c r="D219" i="9"/>
  <c r="E219" i="9" s="1"/>
  <c r="D65" i="9"/>
  <c r="E65" i="9" s="1"/>
  <c r="D354" i="9"/>
  <c r="E354" i="9" s="1"/>
  <c r="D111" i="9"/>
  <c r="E111" i="9" s="1"/>
  <c r="D9" i="9"/>
  <c r="E9" i="9" s="1"/>
  <c r="D266" i="9"/>
  <c r="E266" i="9" s="1"/>
  <c r="D202" i="9"/>
  <c r="E202" i="9" s="1"/>
  <c r="D126" i="9"/>
  <c r="E126" i="9" s="1"/>
  <c r="D416" i="9"/>
  <c r="E416" i="9" s="1"/>
  <c r="D337" i="9"/>
  <c r="E337" i="9" s="1"/>
  <c r="D92" i="9"/>
  <c r="E92" i="9" s="1"/>
  <c r="D282" i="9"/>
  <c r="E282" i="9" s="1"/>
  <c r="D249" i="9"/>
  <c r="E249" i="9" s="1"/>
  <c r="D182" i="9"/>
  <c r="E182" i="9" s="1"/>
  <c r="D137" i="9"/>
  <c r="E137" i="9" s="1"/>
  <c r="D376" i="9"/>
  <c r="E376" i="9" s="1"/>
  <c r="D312" i="9"/>
  <c r="E312" i="9" s="1"/>
  <c r="D86" i="9"/>
  <c r="E86" i="9" s="1"/>
  <c r="D418" i="9"/>
  <c r="E418" i="9" s="1"/>
  <c r="D220" i="9"/>
  <c r="E220" i="9" s="1"/>
  <c r="D69" i="9"/>
  <c r="E69" i="9" s="1"/>
  <c r="D118" i="9"/>
  <c r="E118" i="9" s="1"/>
  <c r="D351" i="9"/>
  <c r="E351" i="9" s="1"/>
  <c r="D99" i="9"/>
  <c r="E99" i="9" s="1"/>
  <c r="D296" i="9"/>
  <c r="E296" i="9" s="1"/>
  <c r="D263" i="9"/>
  <c r="E263" i="9" s="1"/>
  <c r="D199" i="9"/>
  <c r="E199" i="9" s="1"/>
  <c r="D58" i="9"/>
  <c r="E58" i="9" s="1"/>
  <c r="D342" i="9"/>
  <c r="E342" i="9" s="1"/>
  <c r="D112" i="9"/>
  <c r="E112" i="9" s="1"/>
  <c r="D287" i="9"/>
  <c r="E287" i="9" s="1"/>
  <c r="D254" i="9"/>
  <c r="E254" i="9" s="1"/>
  <c r="D187" i="9"/>
  <c r="E187" i="9" s="1"/>
  <c r="D29" i="9"/>
  <c r="E29" i="9" s="1"/>
  <c r="D400" i="9"/>
  <c r="E400" i="9" s="1"/>
  <c r="D325" i="9"/>
  <c r="E325" i="9" s="1"/>
  <c r="D101" i="9"/>
  <c r="E101" i="9" s="1"/>
  <c r="D270" i="9"/>
  <c r="E270" i="9" s="1"/>
  <c r="D237" i="9"/>
  <c r="E237" i="9" s="1"/>
  <c r="D169" i="9"/>
  <c r="E169" i="9" s="1"/>
  <c r="D39" i="9"/>
  <c r="E39" i="9" s="1"/>
  <c r="D381" i="9"/>
  <c r="E381" i="9" s="1"/>
  <c r="D316" i="9"/>
  <c r="E316" i="9" s="1"/>
  <c r="D114" i="9"/>
  <c r="E114" i="9" s="1"/>
  <c r="D423" i="9"/>
  <c r="E423" i="9" s="1"/>
  <c r="D224" i="9"/>
  <c r="E224" i="9" s="1"/>
  <c r="D156" i="9"/>
  <c r="E156" i="9" s="1"/>
  <c r="D30" i="9"/>
  <c r="E30" i="9" s="1"/>
  <c r="D355" i="9"/>
  <c r="E355" i="9" s="1"/>
  <c r="D115" i="9"/>
  <c r="E115" i="9" s="1"/>
  <c r="D11" i="9"/>
  <c r="E11" i="9" s="1"/>
  <c r="D267" i="9"/>
  <c r="E267" i="9" s="1"/>
  <c r="D203" i="9"/>
  <c r="E203" i="9" s="1"/>
  <c r="D130" i="9"/>
  <c r="E130" i="9" s="1"/>
  <c r="D420" i="9"/>
  <c r="E420" i="9" s="1"/>
  <c r="D338" i="9"/>
  <c r="E338" i="9" s="1"/>
  <c r="D96" i="9"/>
  <c r="E96" i="9" s="1"/>
  <c r="D283" i="9"/>
  <c r="E283" i="9" s="1"/>
  <c r="D250" i="9"/>
  <c r="E250" i="9" s="1"/>
  <c r="D183" i="9"/>
  <c r="E183" i="9" s="1"/>
  <c r="D141" i="9"/>
  <c r="E141" i="9" s="1"/>
  <c r="D396" i="9"/>
  <c r="E396" i="9" s="1"/>
  <c r="D321" i="9"/>
  <c r="E321" i="9" s="1"/>
  <c r="D85" i="9"/>
  <c r="E85" i="9" s="1"/>
  <c r="D432" i="9"/>
  <c r="E432" i="9" s="1"/>
  <c r="D233" i="9"/>
  <c r="E233" i="9" s="1"/>
  <c r="D165" i="9"/>
  <c r="E165" i="9" s="1"/>
  <c r="D64" i="9"/>
  <c r="E64" i="9" s="1"/>
  <c r="D360" i="9"/>
  <c r="E360" i="9" s="1"/>
  <c r="D176" i="9"/>
  <c r="E176" i="9" s="1"/>
  <c r="D12" i="9"/>
  <c r="E12" i="9" s="1"/>
  <c r="D379" i="9"/>
  <c r="E379" i="9" s="1"/>
  <c r="D204" i="9"/>
  <c r="E204" i="9" s="1"/>
  <c r="D134" i="9"/>
  <c r="E134" i="9" s="1"/>
  <c r="D413" i="9"/>
  <c r="E413" i="9" s="1"/>
  <c r="D335" i="9"/>
  <c r="E335" i="9" s="1"/>
  <c r="D84" i="9"/>
  <c r="E84" i="9" s="1"/>
  <c r="D280" i="9"/>
  <c r="E280" i="9" s="1"/>
  <c r="D247" i="9"/>
  <c r="E247" i="9" s="1"/>
  <c r="D180" i="9"/>
  <c r="E180" i="9" s="1"/>
  <c r="D150" i="9"/>
  <c r="E150" i="9" s="1"/>
  <c r="D412" i="9"/>
  <c r="E412" i="9" s="1"/>
  <c r="Q4" i="8"/>
  <c r="P5" i="8"/>
  <c r="Z5" i="8"/>
  <c r="Y6" i="8"/>
  <c r="T23" i="8"/>
  <c r="S23" i="8"/>
  <c r="S4" i="8"/>
  <c r="K5" i="8"/>
  <c r="J6" i="8"/>
  <c r="W5" i="8"/>
  <c r="V6" i="8"/>
  <c r="W6" i="8" l="1"/>
  <c r="V7" i="8"/>
  <c r="T4" i="8"/>
  <c r="S5" i="8"/>
  <c r="Q5" i="8"/>
  <c r="P6" i="8"/>
  <c r="S24" i="8"/>
  <c r="Z6" i="8"/>
  <c r="Y7" i="8"/>
  <c r="K6" i="8"/>
  <c r="J7" i="8"/>
  <c r="T5" i="8" l="1"/>
  <c r="S6" i="8"/>
  <c r="K7" i="8"/>
  <c r="J8" i="8"/>
  <c r="Q6" i="8"/>
  <c r="P7" i="8"/>
  <c r="W7" i="8"/>
  <c r="V8" i="8"/>
  <c r="Z7" i="8"/>
  <c r="Y8" i="8"/>
  <c r="Q7" i="8" l="1"/>
  <c r="P8" i="8"/>
  <c r="Z8" i="8"/>
  <c r="Y9" i="8"/>
  <c r="W8" i="8"/>
  <c r="V9" i="8"/>
  <c r="K8" i="8"/>
  <c r="J9" i="8"/>
  <c r="T6" i="8"/>
  <c r="S7" i="8"/>
  <c r="K9" i="8" l="1"/>
  <c r="J10" i="8"/>
  <c r="Z9" i="8"/>
  <c r="Y10" i="8"/>
  <c r="Q8" i="8"/>
  <c r="P9" i="8"/>
  <c r="T7" i="8"/>
  <c r="S8" i="8"/>
  <c r="W9" i="8"/>
  <c r="V10" i="8"/>
  <c r="T8" i="8" l="1"/>
  <c r="S9" i="8"/>
  <c r="Z10" i="8"/>
  <c r="Y11" i="8"/>
  <c r="W10" i="8"/>
  <c r="V11" i="8"/>
  <c r="Q9" i="8"/>
  <c r="P10" i="8"/>
  <c r="K10" i="8"/>
  <c r="J11" i="8"/>
  <c r="T9" i="8" l="1"/>
  <c r="S10" i="8"/>
  <c r="Q10" i="8"/>
  <c r="P11" i="8"/>
  <c r="K11" i="8"/>
  <c r="J12" i="8"/>
  <c r="W11" i="8"/>
  <c r="V12" i="8"/>
  <c r="Z11" i="8"/>
  <c r="Y12" i="8"/>
  <c r="Z12" i="8" l="1"/>
  <c r="Y13" i="8"/>
  <c r="K12" i="8"/>
  <c r="J13" i="8"/>
  <c r="Q11" i="8"/>
  <c r="P12" i="8"/>
  <c r="W12" i="8"/>
  <c r="V13" i="8"/>
  <c r="T10" i="8"/>
  <c r="S11" i="8"/>
  <c r="Z13" i="8" l="1"/>
  <c r="K13" i="8"/>
  <c r="T11" i="8"/>
  <c r="S12" i="8"/>
  <c r="W13" i="8"/>
  <c r="Q12" i="8"/>
  <c r="P13" i="8"/>
  <c r="Q13" i="8" s="1"/>
  <c r="T12" i="8" l="1"/>
  <c r="S13" i="8"/>
  <c r="T13" i="8" s="1"/>
  <c r="A4" i="7" l="1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A348" i="7"/>
  <c r="B348" i="7"/>
  <c r="A349" i="7"/>
  <c r="B349" i="7"/>
  <c r="A350" i="7"/>
  <c r="B350" i="7"/>
  <c r="A351" i="7"/>
  <c r="B351" i="7"/>
  <c r="A352" i="7"/>
  <c r="B352" i="7"/>
  <c r="A353" i="7"/>
  <c r="B353" i="7"/>
  <c r="A354" i="7"/>
  <c r="B354" i="7"/>
  <c r="A355" i="7"/>
  <c r="B355" i="7"/>
  <c r="A356" i="7"/>
  <c r="B356" i="7"/>
  <c r="A357" i="7"/>
  <c r="B357" i="7"/>
  <c r="A358" i="7"/>
  <c r="B358" i="7"/>
  <c r="A359" i="7"/>
  <c r="B359" i="7"/>
  <c r="A360" i="7"/>
  <c r="B360" i="7"/>
  <c r="A361" i="7"/>
  <c r="B361" i="7"/>
  <c r="A362" i="7"/>
  <c r="B362" i="7"/>
  <c r="A363" i="7"/>
  <c r="B363" i="7"/>
  <c r="A364" i="7"/>
  <c r="B364" i="7"/>
  <c r="A365" i="7"/>
  <c r="B365" i="7"/>
  <c r="A366" i="7"/>
  <c r="B366" i="7"/>
  <c r="A367" i="7"/>
  <c r="B367" i="7"/>
  <c r="A368" i="7"/>
  <c r="B368" i="7"/>
  <c r="A369" i="7"/>
  <c r="B369" i="7"/>
  <c r="A370" i="7"/>
  <c r="B370" i="7"/>
  <c r="A371" i="7"/>
  <c r="B371" i="7"/>
  <c r="A372" i="7"/>
  <c r="B372" i="7"/>
  <c r="A373" i="7"/>
  <c r="B373" i="7"/>
  <c r="A374" i="7"/>
  <c r="B374" i="7"/>
  <c r="A375" i="7"/>
  <c r="B375" i="7"/>
  <c r="A376" i="7"/>
  <c r="B376" i="7"/>
  <c r="A377" i="7"/>
  <c r="B377" i="7"/>
  <c r="A378" i="7"/>
  <c r="B378" i="7"/>
  <c r="A379" i="7"/>
  <c r="B379" i="7"/>
  <c r="A380" i="7"/>
  <c r="B380" i="7"/>
  <c r="A381" i="7"/>
  <c r="B381" i="7"/>
  <c r="A382" i="7"/>
  <c r="B382" i="7"/>
  <c r="A383" i="7"/>
  <c r="B383" i="7"/>
  <c r="A384" i="7"/>
  <c r="B384" i="7"/>
  <c r="A385" i="7"/>
  <c r="B385" i="7"/>
  <c r="A386" i="7"/>
  <c r="B386" i="7"/>
  <c r="A387" i="7"/>
  <c r="B387" i="7"/>
  <c r="A388" i="7"/>
  <c r="B388" i="7"/>
  <c r="A389" i="7"/>
  <c r="B389" i="7"/>
  <c r="A390" i="7"/>
  <c r="B390" i="7"/>
  <c r="A391" i="7"/>
  <c r="B391" i="7"/>
  <c r="A392" i="7"/>
  <c r="B392" i="7"/>
  <c r="A393" i="7"/>
  <c r="B393" i="7"/>
  <c r="A394" i="7"/>
  <c r="B394" i="7"/>
  <c r="A395" i="7"/>
  <c r="B395" i="7"/>
  <c r="A396" i="7"/>
  <c r="B396" i="7"/>
  <c r="A397" i="7"/>
  <c r="B397" i="7"/>
  <c r="A398" i="7"/>
  <c r="B398" i="7"/>
  <c r="A399" i="7"/>
  <c r="B399" i="7"/>
  <c r="A400" i="7"/>
  <c r="B400" i="7"/>
  <c r="A401" i="7"/>
  <c r="B401" i="7"/>
  <c r="A402" i="7"/>
  <c r="B402" i="7"/>
  <c r="A403" i="7"/>
  <c r="B403" i="7"/>
  <c r="A404" i="7"/>
  <c r="B404" i="7"/>
  <c r="A405" i="7"/>
  <c r="B405" i="7"/>
  <c r="A406" i="7"/>
  <c r="B406" i="7"/>
  <c r="A407" i="7"/>
  <c r="B407" i="7"/>
  <c r="A408" i="7"/>
  <c r="B408" i="7"/>
  <c r="A409" i="7"/>
  <c r="B409" i="7"/>
  <c r="A410" i="7"/>
  <c r="B410" i="7"/>
  <c r="A411" i="7"/>
  <c r="B411" i="7"/>
  <c r="A412" i="7"/>
  <c r="B412" i="7"/>
  <c r="A413" i="7"/>
  <c r="B413" i="7"/>
  <c r="A414" i="7"/>
  <c r="B414" i="7"/>
  <c r="A415" i="7"/>
  <c r="B415" i="7"/>
  <c r="A416" i="7"/>
  <c r="B416" i="7"/>
  <c r="A417" i="7"/>
  <c r="B417" i="7"/>
  <c r="A418" i="7"/>
  <c r="B418" i="7"/>
  <c r="A419" i="7"/>
  <c r="B419" i="7"/>
  <c r="A420" i="7"/>
  <c r="B420" i="7"/>
  <c r="A421" i="7"/>
  <c r="B421" i="7"/>
  <c r="A422" i="7"/>
  <c r="B422" i="7"/>
  <c r="A423" i="7"/>
  <c r="B423" i="7"/>
  <c r="A424" i="7"/>
  <c r="B424" i="7"/>
  <c r="A425" i="7"/>
  <c r="B425" i="7"/>
  <c r="A426" i="7"/>
  <c r="B426" i="7"/>
  <c r="A427" i="7"/>
  <c r="B427" i="7"/>
  <c r="A428" i="7"/>
  <c r="B428" i="7"/>
  <c r="A429" i="7"/>
  <c r="B429" i="7"/>
  <c r="A430" i="7"/>
  <c r="B430" i="7"/>
  <c r="A431" i="7"/>
  <c r="B431" i="7"/>
  <c r="A432" i="7"/>
  <c r="B432" i="7"/>
  <c r="A433" i="7"/>
  <c r="B433" i="7"/>
  <c r="B3" i="7"/>
  <c r="A3" i="7"/>
  <c r="G7" i="6"/>
  <c r="F7" i="6"/>
  <c r="G6" i="6"/>
  <c r="F6" i="6"/>
  <c r="G5" i="6"/>
  <c r="F5" i="6"/>
  <c r="G4" i="6"/>
  <c r="F4" i="6"/>
  <c r="G3" i="6"/>
  <c r="F3" i="6"/>
  <c r="G4" i="4"/>
  <c r="G5" i="4"/>
  <c r="G6" i="4"/>
  <c r="G7" i="4"/>
  <c r="G3" i="4"/>
  <c r="F4" i="4"/>
  <c r="F5" i="4"/>
  <c r="F6" i="4"/>
  <c r="F7" i="4"/>
  <c r="F3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" i="3"/>
  <c r="F4" i="3" s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3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3" i="1"/>
  <c r="X3" i="1" l="1"/>
  <c r="O3" i="1"/>
  <c r="AG3" i="1"/>
  <c r="G4" i="7"/>
  <c r="J4" i="7"/>
  <c r="K23" i="7"/>
  <c r="J23" i="7"/>
  <c r="D429" i="7"/>
  <c r="E429" i="7" s="1"/>
  <c r="G430" i="7"/>
  <c r="F429" i="7"/>
  <c r="G422" i="7"/>
  <c r="F421" i="7"/>
  <c r="D421" i="7"/>
  <c r="E421" i="7" s="1"/>
  <c r="F415" i="7"/>
  <c r="D415" i="7"/>
  <c r="E415" i="7" s="1"/>
  <c r="G416" i="7"/>
  <c r="D411" i="7"/>
  <c r="E411" i="7" s="1"/>
  <c r="G412" i="7"/>
  <c r="F411" i="7"/>
  <c r="G406" i="7"/>
  <c r="F405" i="7"/>
  <c r="D405" i="7"/>
  <c r="E405" i="7" s="1"/>
  <c r="F399" i="7"/>
  <c r="D399" i="7"/>
  <c r="E399" i="7" s="1"/>
  <c r="G400" i="7"/>
  <c r="F393" i="7"/>
  <c r="G394" i="7"/>
  <c r="D393" i="7"/>
  <c r="E393" i="7" s="1"/>
  <c r="F387" i="7"/>
  <c r="G388" i="7"/>
  <c r="D387" i="7"/>
  <c r="E387" i="7" s="1"/>
  <c r="D383" i="7"/>
  <c r="E383" i="7" s="1"/>
  <c r="G384" i="7"/>
  <c r="F383" i="7"/>
  <c r="G378" i="7"/>
  <c r="F377" i="7"/>
  <c r="D377" i="7"/>
  <c r="E377" i="7" s="1"/>
  <c r="F373" i="7"/>
  <c r="D373" i="7"/>
  <c r="E373" i="7" s="1"/>
  <c r="G374" i="7"/>
  <c r="D367" i="7"/>
  <c r="E367" i="7" s="1"/>
  <c r="F367" i="7"/>
  <c r="G368" i="7"/>
  <c r="F365" i="7"/>
  <c r="G366" i="7"/>
  <c r="D365" i="7"/>
  <c r="E365" i="7" s="1"/>
  <c r="F357" i="7"/>
  <c r="D357" i="7"/>
  <c r="E357" i="7" s="1"/>
  <c r="G358" i="7"/>
  <c r="G350" i="7"/>
  <c r="F349" i="7"/>
  <c r="D349" i="7"/>
  <c r="E349" i="7" s="1"/>
  <c r="F343" i="7"/>
  <c r="D343" i="7"/>
  <c r="E343" i="7" s="1"/>
  <c r="G344" i="7"/>
  <c r="F335" i="7"/>
  <c r="D335" i="7"/>
  <c r="E335" i="7" s="1"/>
  <c r="G336" i="7"/>
  <c r="F329" i="7"/>
  <c r="G330" i="7"/>
  <c r="D329" i="7"/>
  <c r="E329" i="7" s="1"/>
  <c r="G322" i="7"/>
  <c r="F321" i="7"/>
  <c r="D321" i="7"/>
  <c r="E321" i="7" s="1"/>
  <c r="F315" i="7"/>
  <c r="G316" i="7"/>
  <c r="D315" i="7"/>
  <c r="E315" i="7" s="1"/>
  <c r="F309" i="7"/>
  <c r="G310" i="7"/>
  <c r="D309" i="7"/>
  <c r="E309" i="7" s="1"/>
  <c r="D303" i="7"/>
  <c r="E303" i="7" s="1"/>
  <c r="G304" i="7"/>
  <c r="F303" i="7"/>
  <c r="G298" i="7"/>
  <c r="F297" i="7"/>
  <c r="D297" i="7"/>
  <c r="E297" i="7" s="1"/>
  <c r="F291" i="7"/>
  <c r="G292" i="7"/>
  <c r="D291" i="7"/>
  <c r="E291" i="7" s="1"/>
  <c r="F285" i="7"/>
  <c r="G286" i="7"/>
  <c r="D285" i="7"/>
  <c r="E285" i="7" s="1"/>
  <c r="D279" i="7"/>
  <c r="E279" i="7" s="1"/>
  <c r="G280" i="7"/>
  <c r="F279" i="7"/>
  <c r="G274" i="7"/>
  <c r="F273" i="7"/>
  <c r="D273" i="7"/>
  <c r="E273" i="7" s="1"/>
  <c r="G266" i="7"/>
  <c r="F265" i="7"/>
  <c r="D265" i="7"/>
  <c r="E265" i="7" s="1"/>
  <c r="F259" i="7"/>
  <c r="D259" i="7"/>
  <c r="E259" i="7" s="1"/>
  <c r="G260" i="7"/>
  <c r="F253" i="7"/>
  <c r="D253" i="7"/>
  <c r="E253" i="7" s="1"/>
  <c r="G254" i="7"/>
  <c r="D245" i="7"/>
  <c r="E245" i="7" s="1"/>
  <c r="F245" i="7"/>
  <c r="G246" i="7"/>
  <c r="D237" i="7"/>
  <c r="E237" i="7" s="1"/>
  <c r="G238" i="7"/>
  <c r="F237" i="7"/>
  <c r="D229" i="7"/>
  <c r="E229" i="7" s="1"/>
  <c r="G230" i="7"/>
  <c r="F229" i="7"/>
  <c r="G224" i="7"/>
  <c r="F223" i="7"/>
  <c r="D223" i="7"/>
  <c r="E223" i="7" s="1"/>
  <c r="D217" i="7"/>
  <c r="E217" i="7" s="1"/>
  <c r="F217" i="7"/>
  <c r="G218" i="7"/>
  <c r="D211" i="7"/>
  <c r="E211" i="7" s="1"/>
  <c r="G212" i="7"/>
  <c r="F211" i="7"/>
  <c r="D205" i="7"/>
  <c r="E205" i="7" s="1"/>
  <c r="F205" i="7"/>
  <c r="G206" i="7"/>
  <c r="G200" i="7"/>
  <c r="F199" i="7"/>
  <c r="D199" i="7"/>
  <c r="E199" i="7" s="1"/>
  <c r="D193" i="7"/>
  <c r="E193" i="7" s="1"/>
  <c r="F193" i="7"/>
  <c r="G194" i="7"/>
  <c r="G188" i="7"/>
  <c r="D187" i="7"/>
  <c r="E187" i="7" s="1"/>
  <c r="F187" i="7"/>
  <c r="D185" i="7"/>
  <c r="E185" i="7" s="1"/>
  <c r="G186" i="7"/>
  <c r="F185" i="7"/>
  <c r="G180" i="7"/>
  <c r="D179" i="7"/>
  <c r="E179" i="7" s="1"/>
  <c r="F179" i="7"/>
  <c r="D173" i="7"/>
  <c r="E173" i="7" s="1"/>
  <c r="G174" i="7"/>
  <c r="F173" i="7"/>
  <c r="D169" i="7"/>
  <c r="E169" i="7" s="1"/>
  <c r="G170" i="7"/>
  <c r="F169" i="7"/>
  <c r="G164" i="7"/>
  <c r="F163" i="7"/>
  <c r="D163" i="7"/>
  <c r="E163" i="7" s="1"/>
  <c r="G158" i="7"/>
  <c r="F157" i="7"/>
  <c r="D157" i="7"/>
  <c r="E157" i="7" s="1"/>
  <c r="D153" i="7"/>
  <c r="E153" i="7" s="1"/>
  <c r="G154" i="7"/>
  <c r="F153" i="7"/>
  <c r="G150" i="7"/>
  <c r="F149" i="7"/>
  <c r="D149" i="7"/>
  <c r="E149" i="7" s="1"/>
  <c r="D145" i="7"/>
  <c r="E145" i="7" s="1"/>
  <c r="G146" i="7"/>
  <c r="F145" i="7"/>
  <c r="D141" i="7"/>
  <c r="E141" i="7" s="1"/>
  <c r="G142" i="7"/>
  <c r="F141" i="7"/>
  <c r="D135" i="7"/>
  <c r="E135" i="7" s="1"/>
  <c r="G136" i="7"/>
  <c r="F135" i="7"/>
  <c r="D129" i="7"/>
  <c r="E129" i="7" s="1"/>
  <c r="F129" i="7"/>
  <c r="G130" i="7"/>
  <c r="G124" i="7"/>
  <c r="D123" i="7"/>
  <c r="E123" i="7" s="1"/>
  <c r="F123" i="7"/>
  <c r="F119" i="7"/>
  <c r="G120" i="7"/>
  <c r="D119" i="7"/>
  <c r="E119" i="7" s="1"/>
  <c r="D113" i="7"/>
  <c r="E113" i="7" s="1"/>
  <c r="G114" i="7"/>
  <c r="F113" i="7"/>
  <c r="G108" i="7"/>
  <c r="F107" i="7"/>
  <c r="D107" i="7"/>
  <c r="E107" i="7" s="1"/>
  <c r="G102" i="7"/>
  <c r="F101" i="7"/>
  <c r="D101" i="7"/>
  <c r="E101" i="7" s="1"/>
  <c r="F95" i="7"/>
  <c r="G96" i="7"/>
  <c r="D95" i="7"/>
  <c r="E95" i="7" s="1"/>
  <c r="G92" i="7"/>
  <c r="F91" i="7"/>
  <c r="D91" i="7"/>
  <c r="E91" i="7" s="1"/>
  <c r="F87" i="7"/>
  <c r="G88" i="7"/>
  <c r="D87" i="7"/>
  <c r="E87" i="7" s="1"/>
  <c r="D81" i="7"/>
  <c r="E81" i="7" s="1"/>
  <c r="G82" i="7"/>
  <c r="F81" i="7"/>
  <c r="G76" i="7"/>
  <c r="F75" i="7"/>
  <c r="D75" i="7"/>
  <c r="E75" i="7" s="1"/>
  <c r="F71" i="7"/>
  <c r="D71" i="7"/>
  <c r="E71" i="7" s="1"/>
  <c r="G72" i="7"/>
  <c r="D65" i="7"/>
  <c r="E65" i="7" s="1"/>
  <c r="G66" i="7"/>
  <c r="F65" i="7"/>
  <c r="G60" i="7"/>
  <c r="F59" i="7"/>
  <c r="D59" i="7"/>
  <c r="E59" i="7" s="1"/>
  <c r="D53" i="7"/>
  <c r="E53" i="7" s="1"/>
  <c r="F53" i="7"/>
  <c r="G54" i="7"/>
  <c r="F47" i="7"/>
  <c r="G48" i="7"/>
  <c r="D47" i="7"/>
  <c r="E47" i="7" s="1"/>
  <c r="D41" i="7"/>
  <c r="E41" i="7" s="1"/>
  <c r="F41" i="7"/>
  <c r="G42" i="7"/>
  <c r="D37" i="7"/>
  <c r="E37" i="7" s="1"/>
  <c r="G38" i="7"/>
  <c r="F37" i="7"/>
  <c r="G32" i="7"/>
  <c r="F31" i="7"/>
  <c r="D31" i="7"/>
  <c r="E31" i="7" s="1"/>
  <c r="G24" i="7"/>
  <c r="F23" i="7"/>
  <c r="D23" i="7"/>
  <c r="E23" i="7" s="1"/>
  <c r="G18" i="7"/>
  <c r="D17" i="7"/>
  <c r="E17" i="7" s="1"/>
  <c r="F17" i="7"/>
  <c r="F11" i="7"/>
  <c r="G12" i="7"/>
  <c r="D11" i="7"/>
  <c r="E11" i="7" s="1"/>
  <c r="D5" i="7"/>
  <c r="E5" i="7" s="1"/>
  <c r="G6" i="7"/>
  <c r="F5" i="7"/>
  <c r="F433" i="7"/>
  <c r="D433" i="7"/>
  <c r="E433" i="7" s="1"/>
  <c r="D427" i="7"/>
  <c r="E427" i="7" s="1"/>
  <c r="G428" i="7"/>
  <c r="F427" i="7"/>
  <c r="G424" i="7"/>
  <c r="F423" i="7"/>
  <c r="D423" i="7"/>
  <c r="E423" i="7" s="1"/>
  <c r="F417" i="7"/>
  <c r="D417" i="7"/>
  <c r="E417" i="7" s="1"/>
  <c r="G418" i="7"/>
  <c r="F409" i="7"/>
  <c r="G410" i="7"/>
  <c r="D409" i="7"/>
  <c r="E409" i="7" s="1"/>
  <c r="D403" i="7"/>
  <c r="E403" i="7" s="1"/>
  <c r="F403" i="7"/>
  <c r="G404" i="7"/>
  <c r="G398" i="7"/>
  <c r="F397" i="7"/>
  <c r="D397" i="7"/>
  <c r="E397" i="7" s="1"/>
  <c r="F391" i="7"/>
  <c r="D391" i="7"/>
  <c r="E391" i="7" s="1"/>
  <c r="G392" i="7"/>
  <c r="G386" i="7"/>
  <c r="D385" i="7"/>
  <c r="E385" i="7" s="1"/>
  <c r="F385" i="7"/>
  <c r="F379" i="7"/>
  <c r="D379" i="7"/>
  <c r="E379" i="7" s="1"/>
  <c r="G380" i="7"/>
  <c r="F371" i="7"/>
  <c r="G372" i="7"/>
  <c r="D371" i="7"/>
  <c r="E371" i="7" s="1"/>
  <c r="F363" i="7"/>
  <c r="D363" i="7"/>
  <c r="E363" i="7" s="1"/>
  <c r="G364" i="7"/>
  <c r="D359" i="7"/>
  <c r="E359" i="7" s="1"/>
  <c r="G360" i="7"/>
  <c r="F359" i="7"/>
  <c r="D355" i="7"/>
  <c r="E355" i="7" s="1"/>
  <c r="F355" i="7"/>
  <c r="G356" i="7"/>
  <c r="F351" i="7"/>
  <c r="D351" i="7"/>
  <c r="E351" i="7" s="1"/>
  <c r="G352" i="7"/>
  <c r="F345" i="7"/>
  <c r="G346" i="7"/>
  <c r="D345" i="7"/>
  <c r="E345" i="7" s="1"/>
  <c r="G342" i="7"/>
  <c r="F341" i="7"/>
  <c r="D341" i="7"/>
  <c r="E341" i="7" s="1"/>
  <c r="F337" i="7"/>
  <c r="G338" i="7"/>
  <c r="D337" i="7"/>
  <c r="E337" i="7" s="1"/>
  <c r="G334" i="7"/>
  <c r="F333" i="7"/>
  <c r="D333" i="7"/>
  <c r="E333" i="7" s="1"/>
  <c r="G326" i="7"/>
  <c r="F325" i="7"/>
  <c r="D325" i="7"/>
  <c r="E325" i="7" s="1"/>
  <c r="D319" i="7"/>
  <c r="E319" i="7" s="1"/>
  <c r="G320" i="7"/>
  <c r="F319" i="7"/>
  <c r="G314" i="7"/>
  <c r="D313" i="7"/>
  <c r="E313" i="7" s="1"/>
  <c r="F313" i="7"/>
  <c r="G306" i="7"/>
  <c r="F305" i="7"/>
  <c r="D305" i="7"/>
  <c r="E305" i="7" s="1"/>
  <c r="F299" i="7"/>
  <c r="G300" i="7"/>
  <c r="D299" i="7"/>
  <c r="E299" i="7" s="1"/>
  <c r="F293" i="7"/>
  <c r="G294" i="7"/>
  <c r="D293" i="7"/>
  <c r="E293" i="7" s="1"/>
  <c r="D287" i="7"/>
  <c r="E287" i="7" s="1"/>
  <c r="G288" i="7"/>
  <c r="F287" i="7"/>
  <c r="G282" i="7"/>
  <c r="D281" i="7"/>
  <c r="E281" i="7" s="1"/>
  <c r="F281" i="7"/>
  <c r="F275" i="7"/>
  <c r="D275" i="7"/>
  <c r="E275" i="7" s="1"/>
  <c r="G276" i="7"/>
  <c r="F269" i="7"/>
  <c r="D269" i="7"/>
  <c r="E269" i="7" s="1"/>
  <c r="G270" i="7"/>
  <c r="F261" i="7"/>
  <c r="G262" i="7"/>
  <c r="D261" i="7"/>
  <c r="E261" i="7" s="1"/>
  <c r="D255" i="7"/>
  <c r="E255" i="7" s="1"/>
  <c r="G256" i="7"/>
  <c r="F255" i="7"/>
  <c r="G250" i="7"/>
  <c r="F249" i="7"/>
  <c r="D249" i="7"/>
  <c r="E249" i="7" s="1"/>
  <c r="G242" i="7"/>
  <c r="F241" i="7"/>
  <c r="D241" i="7"/>
  <c r="E241" i="7" s="1"/>
  <c r="G236" i="7"/>
  <c r="F235" i="7"/>
  <c r="D235" i="7"/>
  <c r="E235" i="7" s="1"/>
  <c r="G232" i="7"/>
  <c r="F231" i="7"/>
  <c r="D231" i="7"/>
  <c r="E231" i="7" s="1"/>
  <c r="D227" i="7"/>
  <c r="E227" i="7" s="1"/>
  <c r="G228" i="7"/>
  <c r="F227" i="7"/>
  <c r="G220" i="7"/>
  <c r="F219" i="7"/>
  <c r="D219" i="7"/>
  <c r="E219" i="7" s="1"/>
  <c r="D213" i="7"/>
  <c r="E213" i="7" s="1"/>
  <c r="G214" i="7"/>
  <c r="F213" i="7"/>
  <c r="G208" i="7"/>
  <c r="D207" i="7"/>
  <c r="E207" i="7" s="1"/>
  <c r="F207" i="7"/>
  <c r="D201" i="7"/>
  <c r="E201" i="7" s="1"/>
  <c r="F201" i="7"/>
  <c r="G202" i="7"/>
  <c r="F197" i="7"/>
  <c r="G198" i="7"/>
  <c r="D197" i="7"/>
  <c r="E197" i="7" s="1"/>
  <c r="G192" i="7"/>
  <c r="F191" i="7"/>
  <c r="D191" i="7"/>
  <c r="E191" i="7" s="1"/>
  <c r="G184" i="7"/>
  <c r="F183" i="7"/>
  <c r="D183" i="7"/>
  <c r="E183" i="7" s="1"/>
  <c r="D177" i="7"/>
  <c r="E177" i="7" s="1"/>
  <c r="G178" i="7"/>
  <c r="F177" i="7"/>
  <c r="G172" i="7"/>
  <c r="F171" i="7"/>
  <c r="D171" i="7"/>
  <c r="E171" i="7" s="1"/>
  <c r="G166" i="7"/>
  <c r="F165" i="7"/>
  <c r="D165" i="7"/>
  <c r="E165" i="7" s="1"/>
  <c r="G160" i="7"/>
  <c r="F159" i="7"/>
  <c r="D159" i="7"/>
  <c r="E159" i="7" s="1"/>
  <c r="G152" i="7"/>
  <c r="F151" i="7"/>
  <c r="D151" i="7"/>
  <c r="E151" i="7" s="1"/>
  <c r="G144" i="7"/>
  <c r="F143" i="7"/>
  <c r="D143" i="7"/>
  <c r="E143" i="7" s="1"/>
  <c r="D137" i="7"/>
  <c r="E137" i="7" s="1"/>
  <c r="G138" i="7"/>
  <c r="F137" i="7"/>
  <c r="G132" i="7"/>
  <c r="F131" i="7"/>
  <c r="D131" i="7"/>
  <c r="E131" i="7" s="1"/>
  <c r="F127" i="7"/>
  <c r="G128" i="7"/>
  <c r="D127" i="7"/>
  <c r="E127" i="7" s="1"/>
  <c r="D121" i="7"/>
  <c r="E121" i="7" s="1"/>
  <c r="G122" i="7"/>
  <c r="F121" i="7"/>
  <c r="G116" i="7"/>
  <c r="D115" i="7"/>
  <c r="E115" i="7" s="1"/>
  <c r="F115" i="7"/>
  <c r="F111" i="7"/>
  <c r="G112" i="7"/>
  <c r="D111" i="7"/>
  <c r="E111" i="7" s="1"/>
  <c r="D105" i="7"/>
  <c r="E105" i="7" s="1"/>
  <c r="G106" i="7"/>
  <c r="F105" i="7"/>
  <c r="G100" i="7"/>
  <c r="F99" i="7"/>
  <c r="D99" i="7"/>
  <c r="E99" i="7" s="1"/>
  <c r="G94" i="7"/>
  <c r="F93" i="7"/>
  <c r="D93" i="7"/>
  <c r="E93" i="7" s="1"/>
  <c r="G86" i="7"/>
  <c r="F85" i="7"/>
  <c r="D85" i="7"/>
  <c r="E85" i="7" s="1"/>
  <c r="G84" i="7"/>
  <c r="D83" i="7"/>
  <c r="E83" i="7" s="1"/>
  <c r="F83" i="7"/>
  <c r="D77" i="7"/>
  <c r="E77" i="7" s="1"/>
  <c r="G78" i="7"/>
  <c r="F77" i="7"/>
  <c r="F69" i="7"/>
  <c r="D69" i="7"/>
  <c r="E69" i="7" s="1"/>
  <c r="G70" i="7"/>
  <c r="F63" i="7"/>
  <c r="D63" i="7"/>
  <c r="E63" i="7" s="1"/>
  <c r="G64" i="7"/>
  <c r="D57" i="7"/>
  <c r="E57" i="7" s="1"/>
  <c r="G58" i="7"/>
  <c r="F57" i="7"/>
  <c r="G52" i="7"/>
  <c r="F51" i="7"/>
  <c r="D51" i="7"/>
  <c r="E51" i="7" s="1"/>
  <c r="D45" i="7"/>
  <c r="E45" i="7" s="1"/>
  <c r="F45" i="7"/>
  <c r="G46" i="7"/>
  <c r="G40" i="7"/>
  <c r="F39" i="7"/>
  <c r="D39" i="7"/>
  <c r="E39" i="7" s="1"/>
  <c r="G34" i="7"/>
  <c r="F33" i="7"/>
  <c r="D33" i="7"/>
  <c r="E33" i="7" s="1"/>
  <c r="F27" i="7"/>
  <c r="G28" i="7"/>
  <c r="D27" i="7"/>
  <c r="E27" i="7" s="1"/>
  <c r="D21" i="7"/>
  <c r="E21" i="7" s="1"/>
  <c r="G22" i="7"/>
  <c r="F21" i="7"/>
  <c r="G16" i="7"/>
  <c r="F15" i="7"/>
  <c r="D15" i="7"/>
  <c r="E15" i="7" s="1"/>
  <c r="G10" i="7"/>
  <c r="F9" i="7"/>
  <c r="D9" i="7"/>
  <c r="E9" i="7" s="1"/>
  <c r="G433" i="7"/>
  <c r="F432" i="7"/>
  <c r="D432" i="7"/>
  <c r="E432" i="7" s="1"/>
  <c r="D430" i="7"/>
  <c r="E430" i="7" s="1"/>
  <c r="G431" i="7"/>
  <c r="F430" i="7"/>
  <c r="D428" i="7"/>
  <c r="E428" i="7" s="1"/>
  <c r="G429" i="7"/>
  <c r="F428" i="7"/>
  <c r="F426" i="7"/>
  <c r="G427" i="7"/>
  <c r="D426" i="7"/>
  <c r="E426" i="7" s="1"/>
  <c r="G425" i="7"/>
  <c r="F424" i="7"/>
  <c r="D424" i="7"/>
  <c r="E424" i="7" s="1"/>
  <c r="G423" i="7"/>
  <c r="F422" i="7"/>
  <c r="D422" i="7"/>
  <c r="E422" i="7" s="1"/>
  <c r="G421" i="7"/>
  <c r="F420" i="7"/>
  <c r="D420" i="7"/>
  <c r="E420" i="7" s="1"/>
  <c r="G419" i="7"/>
  <c r="D418" i="7"/>
  <c r="E418" i="7" s="1"/>
  <c r="F418" i="7"/>
  <c r="F416" i="7"/>
  <c r="D416" i="7"/>
  <c r="E416" i="7" s="1"/>
  <c r="G417" i="7"/>
  <c r="F414" i="7"/>
  <c r="D414" i="7"/>
  <c r="E414" i="7" s="1"/>
  <c r="G415" i="7"/>
  <c r="G413" i="7"/>
  <c r="F412" i="7"/>
  <c r="D412" i="7"/>
  <c r="E412" i="7" s="1"/>
  <c r="G411" i="7"/>
  <c r="D410" i="7"/>
  <c r="E410" i="7" s="1"/>
  <c r="F410" i="7"/>
  <c r="F408" i="7"/>
  <c r="D408" i="7"/>
  <c r="E408" i="7" s="1"/>
  <c r="G409" i="7"/>
  <c r="F406" i="7"/>
  <c r="G407" i="7"/>
  <c r="D406" i="7"/>
  <c r="E406" i="7" s="1"/>
  <c r="F404" i="7"/>
  <c r="D404" i="7"/>
  <c r="E404" i="7" s="1"/>
  <c r="G405" i="7"/>
  <c r="F402" i="7"/>
  <c r="G403" i="7"/>
  <c r="D402" i="7"/>
  <c r="E402" i="7" s="1"/>
  <c r="F400" i="7"/>
  <c r="G401" i="7"/>
  <c r="D400" i="7"/>
  <c r="E400" i="7" s="1"/>
  <c r="G399" i="7"/>
  <c r="D398" i="7"/>
  <c r="E398" i="7" s="1"/>
  <c r="F398" i="7"/>
  <c r="F396" i="7"/>
  <c r="D396" i="7"/>
  <c r="E396" i="7" s="1"/>
  <c r="G397" i="7"/>
  <c r="F394" i="7"/>
  <c r="G395" i="7"/>
  <c r="D394" i="7"/>
  <c r="E394" i="7" s="1"/>
  <c r="F392" i="7"/>
  <c r="D392" i="7"/>
  <c r="E392" i="7" s="1"/>
  <c r="G393" i="7"/>
  <c r="F390" i="7"/>
  <c r="G391" i="7"/>
  <c r="D390" i="7"/>
  <c r="E390" i="7" s="1"/>
  <c r="F388" i="7"/>
  <c r="D388" i="7"/>
  <c r="E388" i="7" s="1"/>
  <c r="G389" i="7"/>
  <c r="D386" i="7"/>
  <c r="E386" i="7" s="1"/>
  <c r="G387" i="7"/>
  <c r="F386" i="7"/>
  <c r="G385" i="7"/>
  <c r="F384" i="7"/>
  <c r="D384" i="7"/>
  <c r="E384" i="7" s="1"/>
  <c r="G383" i="7"/>
  <c r="F382" i="7"/>
  <c r="D382" i="7"/>
  <c r="E382" i="7" s="1"/>
  <c r="F380" i="7"/>
  <c r="G381" i="7"/>
  <c r="D380" i="7"/>
  <c r="E380" i="7" s="1"/>
  <c r="D378" i="7"/>
  <c r="E378" i="7" s="1"/>
  <c r="G379" i="7"/>
  <c r="F378" i="7"/>
  <c r="G377" i="7"/>
  <c r="F376" i="7"/>
  <c r="D376" i="7"/>
  <c r="E376" i="7" s="1"/>
  <c r="F374" i="7"/>
  <c r="D374" i="7"/>
  <c r="E374" i="7" s="1"/>
  <c r="G375" i="7"/>
  <c r="F372" i="7"/>
  <c r="G373" i="7"/>
  <c r="D372" i="7"/>
  <c r="E372" i="7" s="1"/>
  <c r="G371" i="7"/>
  <c r="F370" i="7"/>
  <c r="D370" i="7"/>
  <c r="E370" i="7" s="1"/>
  <c r="G369" i="7"/>
  <c r="F368" i="7"/>
  <c r="D368" i="7"/>
  <c r="E368" i="7" s="1"/>
  <c r="D366" i="7"/>
  <c r="E366" i="7" s="1"/>
  <c r="G367" i="7"/>
  <c r="F366" i="7"/>
  <c r="F364" i="7"/>
  <c r="G365" i="7"/>
  <c r="D364" i="7"/>
  <c r="E364" i="7" s="1"/>
  <c r="G363" i="7"/>
  <c r="F362" i="7"/>
  <c r="D362" i="7"/>
  <c r="E362" i="7" s="1"/>
  <c r="D360" i="7"/>
  <c r="E360" i="7" s="1"/>
  <c r="F360" i="7"/>
  <c r="G361" i="7"/>
  <c r="F358" i="7"/>
  <c r="D358" i="7"/>
  <c r="E358" i="7" s="1"/>
  <c r="G359" i="7"/>
  <c r="F356" i="7"/>
  <c r="D356" i="7"/>
  <c r="E356" i="7" s="1"/>
  <c r="G357" i="7"/>
  <c r="F354" i="7"/>
  <c r="G355" i="7"/>
  <c r="D354" i="7"/>
  <c r="E354" i="7" s="1"/>
  <c r="F352" i="7"/>
  <c r="D352" i="7"/>
  <c r="E352" i="7" s="1"/>
  <c r="G353" i="7"/>
  <c r="F350" i="7"/>
  <c r="G351" i="7"/>
  <c r="D350" i="7"/>
  <c r="E350" i="7" s="1"/>
  <c r="F348" i="7"/>
  <c r="D348" i="7"/>
  <c r="E348" i="7" s="1"/>
  <c r="G349" i="7"/>
  <c r="F346" i="7"/>
  <c r="G347" i="7"/>
  <c r="D346" i="7"/>
  <c r="E346" i="7" s="1"/>
  <c r="F344" i="7"/>
  <c r="G345" i="7"/>
  <c r="D344" i="7"/>
  <c r="E344" i="7" s="1"/>
  <c r="G343" i="7"/>
  <c r="D342" i="7"/>
  <c r="E342" i="7" s="1"/>
  <c r="F342" i="7"/>
  <c r="F340" i="7"/>
  <c r="D340" i="7"/>
  <c r="E340" i="7" s="1"/>
  <c r="G341" i="7"/>
  <c r="F338" i="7"/>
  <c r="G339" i="7"/>
  <c r="D338" i="7"/>
  <c r="E338" i="7" s="1"/>
  <c r="F336" i="7"/>
  <c r="D336" i="7"/>
  <c r="E336" i="7" s="1"/>
  <c r="G337" i="7"/>
  <c r="F334" i="7"/>
  <c r="G335" i="7"/>
  <c r="D334" i="7"/>
  <c r="E334" i="7" s="1"/>
  <c r="F332" i="7"/>
  <c r="D332" i="7"/>
  <c r="E332" i="7" s="1"/>
  <c r="G333" i="7"/>
  <c r="F330" i="7"/>
  <c r="D330" i="7"/>
  <c r="E330" i="7" s="1"/>
  <c r="G331" i="7"/>
  <c r="F328" i="7"/>
  <c r="G329" i="7"/>
  <c r="D328" i="7"/>
  <c r="E328" i="7" s="1"/>
  <c r="G327" i="7"/>
  <c r="D326" i="7"/>
  <c r="E326" i="7" s="1"/>
  <c r="F326" i="7"/>
  <c r="F324" i="7"/>
  <c r="G325" i="7"/>
  <c r="D324" i="7"/>
  <c r="E324" i="7" s="1"/>
  <c r="G323" i="7"/>
  <c r="F322" i="7"/>
  <c r="D322" i="7"/>
  <c r="E322" i="7" s="1"/>
  <c r="D320" i="7"/>
  <c r="E320" i="7" s="1"/>
  <c r="G321" i="7"/>
  <c r="F320" i="7"/>
  <c r="G319" i="7"/>
  <c r="F318" i="7"/>
  <c r="D318" i="7"/>
  <c r="E318" i="7" s="1"/>
  <c r="F316" i="7"/>
  <c r="G317" i="7"/>
  <c r="D316" i="7"/>
  <c r="E316" i="7" s="1"/>
  <c r="D314" i="7"/>
  <c r="E314" i="7" s="1"/>
  <c r="F314" i="7"/>
  <c r="G315" i="7"/>
  <c r="G313" i="7"/>
  <c r="F312" i="7"/>
  <c r="D312" i="7"/>
  <c r="E312" i="7" s="1"/>
  <c r="G311" i="7"/>
  <c r="F310" i="7"/>
  <c r="D310" i="7"/>
  <c r="E310" i="7" s="1"/>
  <c r="F308" i="7"/>
  <c r="G309" i="7"/>
  <c r="D308" i="7"/>
  <c r="E308" i="7" s="1"/>
  <c r="D306" i="7"/>
  <c r="E306" i="7" s="1"/>
  <c r="G307" i="7"/>
  <c r="F306" i="7"/>
  <c r="G305" i="7"/>
  <c r="F304" i="7"/>
  <c r="D304" i="7"/>
  <c r="E304" i="7" s="1"/>
  <c r="D302" i="7"/>
  <c r="E302" i="7" s="1"/>
  <c r="F302" i="7"/>
  <c r="G303" i="7"/>
  <c r="F300" i="7"/>
  <c r="G301" i="7"/>
  <c r="D300" i="7"/>
  <c r="E300" i="7" s="1"/>
  <c r="G299" i="7"/>
  <c r="F298" i="7"/>
  <c r="D298" i="7"/>
  <c r="E298" i="7" s="1"/>
  <c r="D296" i="7"/>
  <c r="E296" i="7" s="1"/>
  <c r="G297" i="7"/>
  <c r="F296" i="7"/>
  <c r="G295" i="7"/>
  <c r="F294" i="7"/>
  <c r="D294" i="7"/>
  <c r="E294" i="7" s="1"/>
  <c r="F292" i="7"/>
  <c r="G293" i="7"/>
  <c r="D292" i="7"/>
  <c r="E292" i="7" s="1"/>
  <c r="D290" i="7"/>
  <c r="E290" i="7" s="1"/>
  <c r="F290" i="7"/>
  <c r="G291" i="7"/>
  <c r="D288" i="7"/>
  <c r="E288" i="7" s="1"/>
  <c r="G289" i="7"/>
  <c r="F288" i="7"/>
  <c r="G287" i="7"/>
  <c r="F286" i="7"/>
  <c r="D286" i="7"/>
  <c r="E286" i="7" s="1"/>
  <c r="F284" i="7"/>
  <c r="G285" i="7"/>
  <c r="D284" i="7"/>
  <c r="E284" i="7" s="1"/>
  <c r="D282" i="7"/>
  <c r="E282" i="7" s="1"/>
  <c r="F282" i="7"/>
  <c r="G283" i="7"/>
  <c r="G281" i="7"/>
  <c r="F280" i="7"/>
  <c r="D280" i="7"/>
  <c r="E280" i="7" s="1"/>
  <c r="F278" i="7"/>
  <c r="D278" i="7"/>
  <c r="E278" i="7" s="1"/>
  <c r="G279" i="7"/>
  <c r="F276" i="7"/>
  <c r="D276" i="7"/>
  <c r="E276" i="7" s="1"/>
  <c r="G277" i="7"/>
  <c r="G275" i="7"/>
  <c r="F274" i="7"/>
  <c r="D274" i="7"/>
  <c r="E274" i="7" s="1"/>
  <c r="G273" i="7"/>
  <c r="F272" i="7"/>
  <c r="D272" i="7"/>
  <c r="E272" i="7" s="1"/>
  <c r="D270" i="7"/>
  <c r="E270" i="7" s="1"/>
  <c r="F270" i="7"/>
  <c r="G271" i="7"/>
  <c r="F268" i="7"/>
  <c r="D268" i="7"/>
  <c r="E268" i="7" s="1"/>
  <c r="G269" i="7"/>
  <c r="G267" i="7"/>
  <c r="F266" i="7"/>
  <c r="D266" i="7"/>
  <c r="E266" i="7" s="1"/>
  <c r="D264" i="7"/>
  <c r="E264" i="7" s="1"/>
  <c r="F264" i="7"/>
  <c r="G265" i="7"/>
  <c r="G263" i="7"/>
  <c r="D262" i="7"/>
  <c r="E262" i="7" s="1"/>
  <c r="F262" i="7"/>
  <c r="F260" i="7"/>
  <c r="G261" i="7"/>
  <c r="D260" i="7"/>
  <c r="E260" i="7" s="1"/>
  <c r="D258" i="7"/>
  <c r="E258" i="7" s="1"/>
  <c r="F258" i="7"/>
  <c r="G259" i="7"/>
  <c r="F256" i="7"/>
  <c r="G257" i="7"/>
  <c r="D256" i="7"/>
  <c r="E256" i="7" s="1"/>
  <c r="F254" i="7"/>
  <c r="G255" i="7"/>
  <c r="D254" i="7"/>
  <c r="E254" i="7" s="1"/>
  <c r="F252" i="7"/>
  <c r="D252" i="7"/>
  <c r="E252" i="7" s="1"/>
  <c r="G253" i="7"/>
  <c r="F250" i="7"/>
  <c r="G251" i="7"/>
  <c r="D250" i="7"/>
  <c r="E250" i="7" s="1"/>
  <c r="G249" i="7"/>
  <c r="F248" i="7"/>
  <c r="D248" i="7"/>
  <c r="E248" i="7" s="1"/>
  <c r="D246" i="7"/>
  <c r="E246" i="7" s="1"/>
  <c r="G247" i="7"/>
  <c r="F246" i="7"/>
  <c r="D244" i="7"/>
  <c r="E244" i="7" s="1"/>
  <c r="G245" i="7"/>
  <c r="F244" i="7"/>
  <c r="F242" i="7"/>
  <c r="G243" i="7"/>
  <c r="D242" i="7"/>
  <c r="E242" i="7" s="1"/>
  <c r="G241" i="7"/>
  <c r="D240" i="7"/>
  <c r="E240" i="7" s="1"/>
  <c r="F240" i="7"/>
  <c r="G239" i="7"/>
  <c r="D238" i="7"/>
  <c r="E238" i="7" s="1"/>
  <c r="F238" i="7"/>
  <c r="D236" i="7"/>
  <c r="E236" i="7" s="1"/>
  <c r="G237" i="7"/>
  <c r="F236" i="7"/>
  <c r="F234" i="7"/>
  <c r="D234" i="7"/>
  <c r="E234" i="7" s="1"/>
  <c r="G235" i="7"/>
  <c r="G233" i="7"/>
  <c r="F232" i="7"/>
  <c r="D232" i="7"/>
  <c r="E232" i="7" s="1"/>
  <c r="G231" i="7"/>
  <c r="D230" i="7"/>
  <c r="E230" i="7" s="1"/>
  <c r="F230" i="7"/>
  <c r="D228" i="7"/>
  <c r="E228" i="7" s="1"/>
  <c r="G229" i="7"/>
  <c r="F228" i="7"/>
  <c r="F226" i="7"/>
  <c r="D226" i="7"/>
  <c r="E226" i="7" s="1"/>
  <c r="G227" i="7"/>
  <c r="G225" i="7"/>
  <c r="F224" i="7"/>
  <c r="D224" i="7"/>
  <c r="E224" i="7" s="1"/>
  <c r="G223" i="7"/>
  <c r="D222" i="7"/>
  <c r="E222" i="7" s="1"/>
  <c r="F222" i="7"/>
  <c r="D220" i="7"/>
  <c r="E220" i="7" s="1"/>
  <c r="F220" i="7"/>
  <c r="G221" i="7"/>
  <c r="F218" i="7"/>
  <c r="D218" i="7"/>
  <c r="E218" i="7" s="1"/>
  <c r="G219" i="7"/>
  <c r="G217" i="7"/>
  <c r="F216" i="7"/>
  <c r="D216" i="7"/>
  <c r="E216" i="7" s="1"/>
  <c r="G215" i="7"/>
  <c r="D214" i="7"/>
  <c r="E214" i="7" s="1"/>
  <c r="F214" i="7"/>
  <c r="D212" i="7"/>
  <c r="E212" i="7" s="1"/>
  <c r="G213" i="7"/>
  <c r="F212" i="7"/>
  <c r="F210" i="7"/>
  <c r="G211" i="7"/>
  <c r="D210" i="7"/>
  <c r="E210" i="7" s="1"/>
  <c r="G209" i="7"/>
  <c r="D208" i="7"/>
  <c r="E208" i="7" s="1"/>
  <c r="F208" i="7"/>
  <c r="G207" i="7"/>
  <c r="D206" i="7"/>
  <c r="E206" i="7" s="1"/>
  <c r="F206" i="7"/>
  <c r="D204" i="7"/>
  <c r="E204" i="7" s="1"/>
  <c r="G205" i="7"/>
  <c r="F204" i="7"/>
  <c r="F202" i="7"/>
  <c r="G203" i="7"/>
  <c r="D202" i="7"/>
  <c r="E202" i="7" s="1"/>
  <c r="G201" i="7"/>
  <c r="D200" i="7"/>
  <c r="E200" i="7" s="1"/>
  <c r="F200" i="7"/>
  <c r="G199" i="7"/>
  <c r="D198" i="7"/>
  <c r="E198" i="7" s="1"/>
  <c r="F198" i="7"/>
  <c r="G197" i="7"/>
  <c r="F196" i="7"/>
  <c r="D196" i="7"/>
  <c r="E196" i="7" s="1"/>
  <c r="G195" i="7"/>
  <c r="D194" i="7"/>
  <c r="E194" i="7" s="1"/>
  <c r="F194" i="7"/>
  <c r="D192" i="7"/>
  <c r="E192" i="7" s="1"/>
  <c r="G193" i="7"/>
  <c r="F192" i="7"/>
  <c r="F190" i="7"/>
  <c r="G191" i="7"/>
  <c r="D190" i="7"/>
  <c r="E190" i="7" s="1"/>
  <c r="G189" i="7"/>
  <c r="F188" i="7"/>
  <c r="D188" i="7"/>
  <c r="E188" i="7" s="1"/>
  <c r="G187" i="7"/>
  <c r="D186" i="7"/>
  <c r="E186" i="7" s="1"/>
  <c r="F186" i="7"/>
  <c r="D184" i="7"/>
  <c r="E184" i="7" s="1"/>
  <c r="G185" i="7"/>
  <c r="F184" i="7"/>
  <c r="F182" i="7"/>
  <c r="G183" i="7"/>
  <c r="D182" i="7"/>
  <c r="E182" i="7" s="1"/>
  <c r="G181" i="7"/>
  <c r="D180" i="7"/>
  <c r="E180" i="7" s="1"/>
  <c r="F180" i="7"/>
  <c r="G179" i="7"/>
  <c r="D178" i="7"/>
  <c r="E178" i="7" s="1"/>
  <c r="F178" i="7"/>
  <c r="D176" i="7"/>
  <c r="E176" i="7" s="1"/>
  <c r="G177" i="7"/>
  <c r="F176" i="7"/>
  <c r="F174" i="7"/>
  <c r="D174" i="7"/>
  <c r="E174" i="7" s="1"/>
  <c r="G175" i="7"/>
  <c r="G173" i="7"/>
  <c r="F172" i="7"/>
  <c r="D172" i="7"/>
  <c r="E172" i="7" s="1"/>
  <c r="G171" i="7"/>
  <c r="D170" i="7"/>
  <c r="E170" i="7" s="1"/>
  <c r="F170" i="7"/>
  <c r="D168" i="7"/>
  <c r="E168" i="7" s="1"/>
  <c r="G169" i="7"/>
  <c r="F168" i="7"/>
  <c r="F166" i="7"/>
  <c r="D166" i="7"/>
  <c r="E166" i="7" s="1"/>
  <c r="G167" i="7"/>
  <c r="G165" i="7"/>
  <c r="F164" i="7"/>
  <c r="D164" i="7"/>
  <c r="E164" i="7" s="1"/>
  <c r="G163" i="7"/>
  <c r="D162" i="7"/>
  <c r="E162" i="7" s="1"/>
  <c r="F162" i="7"/>
  <c r="D160" i="7"/>
  <c r="E160" i="7" s="1"/>
  <c r="G161" i="7"/>
  <c r="F160" i="7"/>
  <c r="F158" i="7"/>
  <c r="G159" i="7"/>
  <c r="D158" i="7"/>
  <c r="E158" i="7" s="1"/>
  <c r="G157" i="7"/>
  <c r="F156" i="7"/>
  <c r="D156" i="7"/>
  <c r="E156" i="7" s="1"/>
  <c r="G155" i="7"/>
  <c r="D154" i="7"/>
  <c r="E154" i="7" s="1"/>
  <c r="F154" i="7"/>
  <c r="D152" i="7"/>
  <c r="E152" i="7" s="1"/>
  <c r="G153" i="7"/>
  <c r="F152" i="7"/>
  <c r="F150" i="7"/>
  <c r="G151" i="7"/>
  <c r="D150" i="7"/>
  <c r="E150" i="7" s="1"/>
  <c r="G149" i="7"/>
  <c r="D148" i="7"/>
  <c r="E148" i="7" s="1"/>
  <c r="F148" i="7"/>
  <c r="G147" i="7"/>
  <c r="D146" i="7"/>
  <c r="E146" i="7" s="1"/>
  <c r="F146" i="7"/>
  <c r="D144" i="7"/>
  <c r="E144" i="7" s="1"/>
  <c r="G145" i="7"/>
  <c r="F144" i="7"/>
  <c r="F142" i="7"/>
  <c r="D142" i="7"/>
  <c r="E142" i="7" s="1"/>
  <c r="G143" i="7"/>
  <c r="G141" i="7"/>
  <c r="F140" i="7"/>
  <c r="D140" i="7"/>
  <c r="E140" i="7" s="1"/>
  <c r="G139" i="7"/>
  <c r="D138" i="7"/>
  <c r="E138" i="7" s="1"/>
  <c r="F138" i="7"/>
  <c r="D136" i="7"/>
  <c r="E136" i="7" s="1"/>
  <c r="G137" i="7"/>
  <c r="F136" i="7"/>
  <c r="F134" i="7"/>
  <c r="D134" i="7"/>
  <c r="E134" i="7" s="1"/>
  <c r="G135" i="7"/>
  <c r="G133" i="7"/>
  <c r="F132" i="7"/>
  <c r="D132" i="7"/>
  <c r="E132" i="7" s="1"/>
  <c r="G131" i="7"/>
  <c r="D130" i="7"/>
  <c r="E130" i="7" s="1"/>
  <c r="F130" i="7"/>
  <c r="D128" i="7"/>
  <c r="E128" i="7" s="1"/>
  <c r="G129" i="7"/>
  <c r="F128" i="7"/>
  <c r="F126" i="7"/>
  <c r="G127" i="7"/>
  <c r="D126" i="7"/>
  <c r="E126" i="7" s="1"/>
  <c r="G125" i="7"/>
  <c r="F124" i="7"/>
  <c r="D124" i="7"/>
  <c r="E124" i="7" s="1"/>
  <c r="G123" i="7"/>
  <c r="D122" i="7"/>
  <c r="E122" i="7" s="1"/>
  <c r="F122" i="7"/>
  <c r="G121" i="7"/>
  <c r="F120" i="7"/>
  <c r="D120" i="7"/>
  <c r="E120" i="7" s="1"/>
  <c r="F118" i="7"/>
  <c r="G119" i="7"/>
  <c r="D118" i="7"/>
  <c r="E118" i="7" s="1"/>
  <c r="G117" i="7"/>
  <c r="D116" i="7"/>
  <c r="E116" i="7" s="1"/>
  <c r="F116" i="7"/>
  <c r="G115" i="7"/>
  <c r="D114" i="7"/>
  <c r="E114" i="7" s="1"/>
  <c r="F114" i="7"/>
  <c r="G113" i="7"/>
  <c r="F112" i="7"/>
  <c r="D112" i="7"/>
  <c r="E112" i="7" s="1"/>
  <c r="F110" i="7"/>
  <c r="G111" i="7"/>
  <c r="D110" i="7"/>
  <c r="E110" i="7" s="1"/>
  <c r="G109" i="7"/>
  <c r="F108" i="7"/>
  <c r="D108" i="7"/>
  <c r="E108" i="7" s="1"/>
  <c r="G107" i="7"/>
  <c r="D106" i="7"/>
  <c r="E106" i="7" s="1"/>
  <c r="F106" i="7"/>
  <c r="G105" i="7"/>
  <c r="F104" i="7"/>
  <c r="D104" i="7"/>
  <c r="E104" i="7" s="1"/>
  <c r="F102" i="7"/>
  <c r="D102" i="7"/>
  <c r="E102" i="7" s="1"/>
  <c r="G103" i="7"/>
  <c r="G101" i="7"/>
  <c r="F100" i="7"/>
  <c r="D100" i="7"/>
  <c r="E100" i="7" s="1"/>
  <c r="G99" i="7"/>
  <c r="D98" i="7"/>
  <c r="E98" i="7" s="1"/>
  <c r="F98" i="7"/>
  <c r="D96" i="7"/>
  <c r="E96" i="7" s="1"/>
  <c r="G97" i="7"/>
  <c r="F96" i="7"/>
  <c r="F94" i="7"/>
  <c r="G95" i="7"/>
  <c r="D94" i="7"/>
  <c r="E94" i="7" s="1"/>
  <c r="G93" i="7"/>
  <c r="F92" i="7"/>
  <c r="D92" i="7"/>
  <c r="E92" i="7" s="1"/>
  <c r="D90" i="7"/>
  <c r="E90" i="7" s="1"/>
  <c r="G91" i="7"/>
  <c r="F90" i="7"/>
  <c r="G89" i="7"/>
  <c r="F88" i="7"/>
  <c r="D88" i="7"/>
  <c r="E88" i="7" s="1"/>
  <c r="F86" i="7"/>
  <c r="G87" i="7"/>
  <c r="D86" i="7"/>
  <c r="E86" i="7" s="1"/>
  <c r="G85" i="7"/>
  <c r="D84" i="7"/>
  <c r="E84" i="7" s="1"/>
  <c r="F84" i="7"/>
  <c r="D82" i="7"/>
  <c r="E82" i="7" s="1"/>
  <c r="G83" i="7"/>
  <c r="F82" i="7"/>
  <c r="G81" i="7"/>
  <c r="F80" i="7"/>
  <c r="D80" i="7"/>
  <c r="E80" i="7" s="1"/>
  <c r="F78" i="7"/>
  <c r="G79" i="7"/>
  <c r="D78" i="7"/>
  <c r="E78" i="7" s="1"/>
  <c r="G77" i="7"/>
  <c r="D76" i="7"/>
  <c r="E76" i="7" s="1"/>
  <c r="F76" i="7"/>
  <c r="D74" i="7"/>
  <c r="E74" i="7" s="1"/>
  <c r="G75" i="7"/>
  <c r="F74" i="7"/>
  <c r="D72" i="7"/>
  <c r="E72" i="7" s="1"/>
  <c r="G73" i="7"/>
  <c r="F72" i="7"/>
  <c r="F70" i="7"/>
  <c r="D70" i="7"/>
  <c r="E70" i="7" s="1"/>
  <c r="G71" i="7"/>
  <c r="G69" i="7"/>
  <c r="F68" i="7"/>
  <c r="D68" i="7"/>
  <c r="E68" i="7" s="1"/>
  <c r="D66" i="7"/>
  <c r="E66" i="7" s="1"/>
  <c r="G67" i="7"/>
  <c r="F66" i="7"/>
  <c r="D64" i="7"/>
  <c r="E64" i="7" s="1"/>
  <c r="G65" i="7"/>
  <c r="F64" i="7"/>
  <c r="F62" i="7"/>
  <c r="D62" i="7"/>
  <c r="E62" i="7" s="1"/>
  <c r="G63" i="7"/>
  <c r="G61" i="7"/>
  <c r="F60" i="7"/>
  <c r="D60" i="7"/>
  <c r="E60" i="7" s="1"/>
  <c r="D58" i="7"/>
  <c r="E58" i="7" s="1"/>
  <c r="G59" i="7"/>
  <c r="F58" i="7"/>
  <c r="D56" i="7"/>
  <c r="E56" i="7" s="1"/>
  <c r="G57" i="7"/>
  <c r="F56" i="7"/>
  <c r="F54" i="7"/>
  <c r="D54" i="7"/>
  <c r="E54" i="7" s="1"/>
  <c r="G55" i="7"/>
  <c r="G53" i="7"/>
  <c r="F52" i="7"/>
  <c r="D52" i="7"/>
  <c r="E52" i="7" s="1"/>
  <c r="D50" i="7"/>
  <c r="E50" i="7" s="1"/>
  <c r="F50" i="7"/>
  <c r="G51" i="7"/>
  <c r="G49" i="7"/>
  <c r="F48" i="7"/>
  <c r="D48" i="7"/>
  <c r="E48" i="7" s="1"/>
  <c r="F46" i="7"/>
  <c r="D46" i="7"/>
  <c r="E46" i="7" s="1"/>
  <c r="G47" i="7"/>
  <c r="G45" i="7"/>
  <c r="F44" i="7"/>
  <c r="D44" i="7"/>
  <c r="E44" i="7" s="1"/>
  <c r="D42" i="7"/>
  <c r="E42" i="7" s="1"/>
  <c r="F42" i="7"/>
  <c r="G43" i="7"/>
  <c r="G41" i="7"/>
  <c r="F40" i="7"/>
  <c r="D40" i="7"/>
  <c r="E40" i="7" s="1"/>
  <c r="D38" i="7"/>
  <c r="E38" i="7" s="1"/>
  <c r="G39" i="7"/>
  <c r="F38" i="7"/>
  <c r="D36" i="7"/>
  <c r="E36" i="7" s="1"/>
  <c r="G37" i="7"/>
  <c r="F36" i="7"/>
  <c r="F34" i="7"/>
  <c r="D34" i="7"/>
  <c r="E34" i="7" s="1"/>
  <c r="G35" i="7"/>
  <c r="G33" i="7"/>
  <c r="F32" i="7"/>
  <c r="D32" i="7"/>
  <c r="E32" i="7" s="1"/>
  <c r="D30" i="7"/>
  <c r="E30" i="7" s="1"/>
  <c r="G31" i="7"/>
  <c r="F30" i="7"/>
  <c r="F28" i="7"/>
  <c r="G29" i="7"/>
  <c r="D28" i="7"/>
  <c r="E28" i="7" s="1"/>
  <c r="F26" i="7"/>
  <c r="G27" i="7"/>
  <c r="D26" i="7"/>
  <c r="E26" i="7" s="1"/>
  <c r="G25" i="7"/>
  <c r="D24" i="7"/>
  <c r="E24" i="7" s="1"/>
  <c r="F24" i="7"/>
  <c r="D22" i="7"/>
  <c r="E22" i="7" s="1"/>
  <c r="G23" i="7"/>
  <c r="F22" i="7"/>
  <c r="D20" i="7"/>
  <c r="E20" i="7" s="1"/>
  <c r="G21" i="7"/>
  <c r="F20" i="7"/>
  <c r="F18" i="7"/>
  <c r="G19" i="7"/>
  <c r="D18" i="7"/>
  <c r="E18" i="7" s="1"/>
  <c r="G17" i="7"/>
  <c r="D16" i="7"/>
  <c r="E16" i="7" s="1"/>
  <c r="F16" i="7"/>
  <c r="D14" i="7"/>
  <c r="E14" i="7" s="1"/>
  <c r="G15" i="7"/>
  <c r="F14" i="7"/>
  <c r="G13" i="7"/>
  <c r="F12" i="7"/>
  <c r="D12" i="7"/>
  <c r="E12" i="7" s="1"/>
  <c r="F10" i="7"/>
  <c r="D10" i="7"/>
  <c r="E10" i="7" s="1"/>
  <c r="G11" i="7"/>
  <c r="G9" i="7"/>
  <c r="D8" i="7"/>
  <c r="E8" i="7" s="1"/>
  <c r="F8" i="7"/>
  <c r="D6" i="7"/>
  <c r="E6" i="7" s="1"/>
  <c r="G7" i="7"/>
  <c r="F6" i="7"/>
  <c r="F4" i="7"/>
  <c r="D4" i="7"/>
  <c r="G5" i="7"/>
  <c r="G432" i="7"/>
  <c r="F431" i="7"/>
  <c r="D431" i="7"/>
  <c r="E431" i="7" s="1"/>
  <c r="F425" i="7"/>
  <c r="D425" i="7"/>
  <c r="E425" i="7" s="1"/>
  <c r="G426" i="7"/>
  <c r="D419" i="7"/>
  <c r="E419" i="7" s="1"/>
  <c r="G420" i="7"/>
  <c r="F419" i="7"/>
  <c r="G414" i="7"/>
  <c r="F413" i="7"/>
  <c r="D413" i="7"/>
  <c r="E413" i="7" s="1"/>
  <c r="F407" i="7"/>
  <c r="D407" i="7"/>
  <c r="E407" i="7" s="1"/>
  <c r="G408" i="7"/>
  <c r="F401" i="7"/>
  <c r="G402" i="7"/>
  <c r="D401" i="7"/>
  <c r="E401" i="7" s="1"/>
  <c r="D395" i="7"/>
  <c r="E395" i="7" s="1"/>
  <c r="F395" i="7"/>
  <c r="G396" i="7"/>
  <c r="G390" i="7"/>
  <c r="F389" i="7"/>
  <c r="D389" i="7"/>
  <c r="E389" i="7" s="1"/>
  <c r="F381" i="7"/>
  <c r="G382" i="7"/>
  <c r="D381" i="7"/>
  <c r="E381" i="7" s="1"/>
  <c r="D375" i="7"/>
  <c r="E375" i="7" s="1"/>
  <c r="G376" i="7"/>
  <c r="F375" i="7"/>
  <c r="G370" i="7"/>
  <c r="F369" i="7"/>
  <c r="D369" i="7"/>
  <c r="E369" i="7" s="1"/>
  <c r="G362" i="7"/>
  <c r="F361" i="7"/>
  <c r="D361" i="7"/>
  <c r="E361" i="7" s="1"/>
  <c r="F353" i="7"/>
  <c r="G354" i="7"/>
  <c r="D353" i="7"/>
  <c r="E353" i="7" s="1"/>
  <c r="D347" i="7"/>
  <c r="E347" i="7" s="1"/>
  <c r="F347" i="7"/>
  <c r="G348" i="7"/>
  <c r="D339" i="7"/>
  <c r="E339" i="7" s="1"/>
  <c r="F339" i="7"/>
  <c r="G340" i="7"/>
  <c r="D331" i="7"/>
  <c r="E331" i="7" s="1"/>
  <c r="F331" i="7"/>
  <c r="G332" i="7"/>
  <c r="F327" i="7"/>
  <c r="D327" i="7"/>
  <c r="E327" i="7" s="1"/>
  <c r="G328" i="7"/>
  <c r="F323" i="7"/>
  <c r="G324" i="7"/>
  <c r="D323" i="7"/>
  <c r="E323" i="7" s="1"/>
  <c r="F317" i="7"/>
  <c r="G318" i="7"/>
  <c r="D317" i="7"/>
  <c r="E317" i="7" s="1"/>
  <c r="D311" i="7"/>
  <c r="E311" i="7" s="1"/>
  <c r="G312" i="7"/>
  <c r="F311" i="7"/>
  <c r="F307" i="7"/>
  <c r="D307" i="7"/>
  <c r="E307" i="7" s="1"/>
  <c r="G308" i="7"/>
  <c r="F301" i="7"/>
  <c r="D301" i="7"/>
  <c r="E301" i="7" s="1"/>
  <c r="G302" i="7"/>
  <c r="D295" i="7"/>
  <c r="E295" i="7" s="1"/>
  <c r="G296" i="7"/>
  <c r="F295" i="7"/>
  <c r="G290" i="7"/>
  <c r="D289" i="7"/>
  <c r="E289" i="7" s="1"/>
  <c r="F289" i="7"/>
  <c r="F283" i="7"/>
  <c r="D283" i="7"/>
  <c r="E283" i="7" s="1"/>
  <c r="G284" i="7"/>
  <c r="F277" i="7"/>
  <c r="D277" i="7"/>
  <c r="E277" i="7" s="1"/>
  <c r="G278" i="7"/>
  <c r="D271" i="7"/>
  <c r="E271" i="7" s="1"/>
  <c r="F271" i="7"/>
  <c r="G272" i="7"/>
  <c r="F267" i="7"/>
  <c r="G268" i="7"/>
  <c r="D267" i="7"/>
  <c r="E267" i="7" s="1"/>
  <c r="D263" i="7"/>
  <c r="E263" i="7" s="1"/>
  <c r="F263" i="7"/>
  <c r="G264" i="7"/>
  <c r="G258" i="7"/>
  <c r="F257" i="7"/>
  <c r="D257" i="7"/>
  <c r="E257" i="7" s="1"/>
  <c r="F251" i="7"/>
  <c r="G252" i="7"/>
  <c r="D251" i="7"/>
  <c r="E251" i="7" s="1"/>
  <c r="D247" i="7"/>
  <c r="E247" i="7" s="1"/>
  <c r="F247" i="7"/>
  <c r="G248" i="7"/>
  <c r="G244" i="7"/>
  <c r="F243" i="7"/>
  <c r="D243" i="7"/>
  <c r="E243" i="7" s="1"/>
  <c r="G240" i="7"/>
  <c r="D239" i="7"/>
  <c r="E239" i="7" s="1"/>
  <c r="F239" i="7"/>
  <c r="D233" i="7"/>
  <c r="E233" i="7" s="1"/>
  <c r="G234" i="7"/>
  <c r="F233" i="7"/>
  <c r="G226" i="7"/>
  <c r="F225" i="7"/>
  <c r="D225" i="7"/>
  <c r="E225" i="7" s="1"/>
  <c r="D221" i="7"/>
  <c r="E221" i="7" s="1"/>
  <c r="F221" i="7"/>
  <c r="G222" i="7"/>
  <c r="G216" i="7"/>
  <c r="F215" i="7"/>
  <c r="D215" i="7"/>
  <c r="E215" i="7" s="1"/>
  <c r="G210" i="7"/>
  <c r="D209" i="7"/>
  <c r="E209" i="7" s="1"/>
  <c r="F209" i="7"/>
  <c r="G204" i="7"/>
  <c r="F203" i="7"/>
  <c r="D203" i="7"/>
  <c r="E203" i="7" s="1"/>
  <c r="G196" i="7"/>
  <c r="F195" i="7"/>
  <c r="D195" i="7"/>
  <c r="E195" i="7" s="1"/>
  <c r="G190" i="7"/>
  <c r="F189" i="7"/>
  <c r="D189" i="7"/>
  <c r="E189" i="7" s="1"/>
  <c r="G182" i="7"/>
  <c r="F181" i="7"/>
  <c r="D181" i="7"/>
  <c r="E181" i="7" s="1"/>
  <c r="G176" i="7"/>
  <c r="F175" i="7"/>
  <c r="D175" i="7"/>
  <c r="E175" i="7" s="1"/>
  <c r="D167" i="7"/>
  <c r="E167" i="7" s="1"/>
  <c r="G168" i="7"/>
  <c r="F167" i="7"/>
  <c r="D161" i="7"/>
  <c r="E161" i="7" s="1"/>
  <c r="F161" i="7"/>
  <c r="G162" i="7"/>
  <c r="G156" i="7"/>
  <c r="D155" i="7"/>
  <c r="E155" i="7" s="1"/>
  <c r="F155" i="7"/>
  <c r="G148" i="7"/>
  <c r="D147" i="7"/>
  <c r="E147" i="7" s="1"/>
  <c r="F147" i="7"/>
  <c r="G140" i="7"/>
  <c r="F139" i="7"/>
  <c r="D139" i="7"/>
  <c r="E139" i="7" s="1"/>
  <c r="G134" i="7"/>
  <c r="F133" i="7"/>
  <c r="D133" i="7"/>
  <c r="E133" i="7" s="1"/>
  <c r="G126" i="7"/>
  <c r="F125" i="7"/>
  <c r="D125" i="7"/>
  <c r="E125" i="7" s="1"/>
  <c r="G118" i="7"/>
  <c r="F117" i="7"/>
  <c r="D117" i="7"/>
  <c r="E117" i="7" s="1"/>
  <c r="D109" i="7"/>
  <c r="E109" i="7" s="1"/>
  <c r="G110" i="7"/>
  <c r="F109" i="7"/>
  <c r="F103" i="7"/>
  <c r="D103" i="7"/>
  <c r="E103" i="7" s="1"/>
  <c r="G104" i="7"/>
  <c r="D97" i="7"/>
  <c r="E97" i="7" s="1"/>
  <c r="F97" i="7"/>
  <c r="G98" i="7"/>
  <c r="D89" i="7"/>
  <c r="E89" i="7" s="1"/>
  <c r="G90" i="7"/>
  <c r="F89" i="7"/>
  <c r="F79" i="7"/>
  <c r="G80" i="7"/>
  <c r="D79" i="7"/>
  <c r="E79" i="7" s="1"/>
  <c r="D73" i="7"/>
  <c r="E73" i="7" s="1"/>
  <c r="G74" i="7"/>
  <c r="F73" i="7"/>
  <c r="G68" i="7"/>
  <c r="F67" i="7"/>
  <c r="D67" i="7"/>
  <c r="E67" i="7" s="1"/>
  <c r="F61" i="7"/>
  <c r="D61" i="7"/>
  <c r="E61" i="7" s="1"/>
  <c r="G62" i="7"/>
  <c r="F55" i="7"/>
  <c r="G56" i="7"/>
  <c r="D55" i="7"/>
  <c r="E55" i="7" s="1"/>
  <c r="D49" i="7"/>
  <c r="E49" i="7" s="1"/>
  <c r="G50" i="7"/>
  <c r="F49" i="7"/>
  <c r="G44" i="7"/>
  <c r="F43" i="7"/>
  <c r="D43" i="7"/>
  <c r="E43" i="7" s="1"/>
  <c r="F35" i="7"/>
  <c r="G36" i="7"/>
  <c r="D35" i="7"/>
  <c r="E35" i="7" s="1"/>
  <c r="D29" i="7"/>
  <c r="E29" i="7" s="1"/>
  <c r="G30" i="7"/>
  <c r="F29" i="7"/>
  <c r="G26" i="7"/>
  <c r="F25" i="7"/>
  <c r="D25" i="7"/>
  <c r="E25" i="7" s="1"/>
  <c r="F19" i="7"/>
  <c r="G20" i="7"/>
  <c r="D19" i="7"/>
  <c r="E19" i="7" s="1"/>
  <c r="D13" i="7"/>
  <c r="E13" i="7" s="1"/>
  <c r="G14" i="7"/>
  <c r="F13" i="7"/>
  <c r="G8" i="7"/>
  <c r="F7" i="7"/>
  <c r="D7" i="7"/>
  <c r="E7" i="7" s="1"/>
  <c r="I8" i="4"/>
  <c r="H4" i="4"/>
  <c r="H6" i="4" s="1"/>
  <c r="AM3" i="1"/>
  <c r="I4" i="4"/>
  <c r="I6" i="4" s="1"/>
  <c r="I4" i="6"/>
  <c r="I8" i="6" s="1"/>
  <c r="H4" i="6"/>
  <c r="H6" i="6" s="1"/>
  <c r="H8" i="4" l="1"/>
  <c r="K4" i="7"/>
  <c r="J5" i="7"/>
  <c r="E4" i="7"/>
  <c r="P4" i="7"/>
  <c r="Q23" i="7"/>
  <c r="P23" i="7"/>
  <c r="Z23" i="7"/>
  <c r="Y23" i="7"/>
  <c r="Y4" i="7"/>
  <c r="V4" i="7"/>
  <c r="W23" i="7"/>
  <c r="V23" i="7"/>
  <c r="J24" i="7"/>
  <c r="J4" i="4"/>
  <c r="J8" i="4"/>
  <c r="J12" i="4"/>
  <c r="J16" i="4"/>
  <c r="J20" i="4"/>
  <c r="J24" i="4"/>
  <c r="J28" i="4"/>
  <c r="J32" i="4"/>
  <c r="J5" i="4"/>
  <c r="J10" i="4"/>
  <c r="J15" i="4"/>
  <c r="J21" i="4"/>
  <c r="J26" i="4"/>
  <c r="J31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6" i="4"/>
  <c r="J13" i="4"/>
  <c r="J19" i="4"/>
  <c r="J27" i="4"/>
  <c r="J34" i="4"/>
  <c r="J39" i="4"/>
  <c r="J45" i="4"/>
  <c r="J50" i="4"/>
  <c r="J55" i="4"/>
  <c r="J61" i="4"/>
  <c r="J66" i="4"/>
  <c r="J71" i="4"/>
  <c r="J77" i="4"/>
  <c r="J82" i="4"/>
  <c r="J87" i="4"/>
  <c r="J93" i="4"/>
  <c r="J98" i="4"/>
  <c r="J103" i="4"/>
  <c r="J109" i="4"/>
  <c r="J114" i="4"/>
  <c r="J119" i="4"/>
  <c r="J125" i="4"/>
  <c r="J130" i="4"/>
  <c r="J135" i="4"/>
  <c r="J141" i="4"/>
  <c r="J146" i="4"/>
  <c r="J151" i="4"/>
  <c r="J157" i="4"/>
  <c r="J162" i="4"/>
  <c r="J167" i="4"/>
  <c r="J173" i="4"/>
  <c r="J178" i="4"/>
  <c r="J183" i="4"/>
  <c r="J189" i="4"/>
  <c r="J194" i="4"/>
  <c r="J199" i="4"/>
  <c r="J205" i="4"/>
  <c r="J210" i="4"/>
  <c r="J215" i="4"/>
  <c r="J221" i="4"/>
  <c r="J226" i="4"/>
  <c r="J231" i="4"/>
  <c r="J237" i="4"/>
  <c r="J242" i="4"/>
  <c r="J247" i="4"/>
  <c r="J251" i="4"/>
  <c r="J255" i="4"/>
  <c r="J259" i="4"/>
  <c r="J263" i="4"/>
  <c r="J267" i="4"/>
  <c r="J271" i="4"/>
  <c r="J275" i="4"/>
  <c r="J279" i="4"/>
  <c r="J283" i="4"/>
  <c r="J287" i="4"/>
  <c r="J291" i="4"/>
  <c r="J295" i="4"/>
  <c r="J299" i="4"/>
  <c r="J303" i="4"/>
  <c r="J307" i="4"/>
  <c r="J311" i="4"/>
  <c r="J315" i="4"/>
  <c r="J319" i="4"/>
  <c r="J323" i="4"/>
  <c r="J327" i="4"/>
  <c r="J331" i="4"/>
  <c r="J335" i="4"/>
  <c r="J339" i="4"/>
  <c r="J343" i="4"/>
  <c r="J347" i="4"/>
  <c r="J351" i="4"/>
  <c r="J355" i="4"/>
  <c r="J359" i="4"/>
  <c r="J363" i="4"/>
  <c r="J367" i="4"/>
  <c r="J371" i="4"/>
  <c r="J375" i="4"/>
  <c r="J379" i="4"/>
  <c r="J383" i="4"/>
  <c r="J387" i="4"/>
  <c r="J391" i="4"/>
  <c r="J395" i="4"/>
  <c r="J399" i="4"/>
  <c r="J403" i="4"/>
  <c r="J407" i="4"/>
  <c r="J411" i="4"/>
  <c r="J415" i="4"/>
  <c r="J419" i="4"/>
  <c r="J423" i="4"/>
  <c r="J427" i="4"/>
  <c r="J431" i="4"/>
  <c r="J7" i="4"/>
  <c r="J14" i="4"/>
  <c r="J22" i="4"/>
  <c r="J29" i="4"/>
  <c r="J35" i="4"/>
  <c r="J41" i="4"/>
  <c r="J46" i="4"/>
  <c r="J51" i="4"/>
  <c r="J57" i="4"/>
  <c r="J62" i="4"/>
  <c r="J67" i="4"/>
  <c r="J73" i="4"/>
  <c r="J78" i="4"/>
  <c r="J83" i="4"/>
  <c r="J89" i="4"/>
  <c r="J94" i="4"/>
  <c r="J99" i="4"/>
  <c r="J105" i="4"/>
  <c r="J110" i="4"/>
  <c r="J115" i="4"/>
  <c r="J121" i="4"/>
  <c r="J126" i="4"/>
  <c r="J131" i="4"/>
  <c r="J137" i="4"/>
  <c r="J142" i="4"/>
  <c r="J147" i="4"/>
  <c r="J153" i="4"/>
  <c r="J158" i="4"/>
  <c r="J163" i="4"/>
  <c r="J169" i="4"/>
  <c r="J174" i="4"/>
  <c r="J179" i="4"/>
  <c r="J185" i="4"/>
  <c r="J190" i="4"/>
  <c r="J195" i="4"/>
  <c r="J201" i="4"/>
  <c r="J206" i="4"/>
  <c r="J211" i="4"/>
  <c r="J217" i="4"/>
  <c r="J222" i="4"/>
  <c r="J227" i="4"/>
  <c r="J233" i="4"/>
  <c r="J238" i="4"/>
  <c r="J243" i="4"/>
  <c r="J248" i="4"/>
  <c r="J252" i="4"/>
  <c r="J256" i="4"/>
  <c r="J260" i="4"/>
  <c r="J264" i="4"/>
  <c r="J268" i="4"/>
  <c r="J272" i="4"/>
  <c r="J276" i="4"/>
  <c r="J280" i="4"/>
  <c r="J284" i="4"/>
  <c r="J288" i="4"/>
  <c r="J292" i="4"/>
  <c r="J296" i="4"/>
  <c r="J300" i="4"/>
  <c r="J304" i="4"/>
  <c r="J308" i="4"/>
  <c r="J312" i="4"/>
  <c r="J316" i="4"/>
  <c r="J320" i="4"/>
  <c r="J324" i="4"/>
  <c r="J328" i="4"/>
  <c r="J332" i="4"/>
  <c r="J336" i="4"/>
  <c r="J340" i="4"/>
  <c r="J344" i="4"/>
  <c r="J348" i="4"/>
  <c r="J352" i="4"/>
  <c r="J356" i="4"/>
  <c r="J360" i="4"/>
  <c r="J364" i="4"/>
  <c r="J368" i="4"/>
  <c r="J372" i="4"/>
  <c r="J376" i="4"/>
  <c r="J380" i="4"/>
  <c r="J384" i="4"/>
  <c r="J388" i="4"/>
  <c r="J392" i="4"/>
  <c r="J396" i="4"/>
  <c r="J400" i="4"/>
  <c r="J404" i="4"/>
  <c r="J408" i="4"/>
  <c r="J412" i="4"/>
  <c r="J416" i="4"/>
  <c r="J420" i="4"/>
  <c r="J424" i="4"/>
  <c r="J428" i="4"/>
  <c r="J432" i="4"/>
  <c r="J9" i="4"/>
  <c r="J17" i="4"/>
  <c r="J23" i="4"/>
  <c r="J30" i="4"/>
  <c r="J37" i="4"/>
  <c r="J42" i="4"/>
  <c r="J47" i="4"/>
  <c r="J53" i="4"/>
  <c r="J58" i="4"/>
  <c r="J63" i="4"/>
  <c r="J69" i="4"/>
  <c r="J74" i="4"/>
  <c r="J79" i="4"/>
  <c r="J85" i="4"/>
  <c r="J90" i="4"/>
  <c r="J95" i="4"/>
  <c r="J101" i="4"/>
  <c r="J106" i="4"/>
  <c r="J111" i="4"/>
  <c r="J117" i="4"/>
  <c r="J122" i="4"/>
  <c r="J127" i="4"/>
  <c r="J133" i="4"/>
  <c r="J138" i="4"/>
  <c r="J143" i="4"/>
  <c r="J149" i="4"/>
  <c r="J154" i="4"/>
  <c r="J159" i="4"/>
  <c r="J165" i="4"/>
  <c r="J170" i="4"/>
  <c r="J175" i="4"/>
  <c r="J181" i="4"/>
  <c r="J186" i="4"/>
  <c r="J191" i="4"/>
  <c r="J197" i="4"/>
  <c r="J202" i="4"/>
  <c r="J207" i="4"/>
  <c r="J213" i="4"/>
  <c r="J218" i="4"/>
  <c r="J223" i="4"/>
  <c r="J229" i="4"/>
  <c r="J234" i="4"/>
  <c r="J239" i="4"/>
  <c r="J245" i="4"/>
  <c r="J249" i="4"/>
  <c r="J253" i="4"/>
  <c r="J257" i="4"/>
  <c r="J261" i="4"/>
  <c r="J265" i="4"/>
  <c r="J269" i="4"/>
  <c r="J273" i="4"/>
  <c r="J277" i="4"/>
  <c r="J281" i="4"/>
  <c r="J285" i="4"/>
  <c r="J289" i="4"/>
  <c r="J293" i="4"/>
  <c r="J297" i="4"/>
  <c r="J301" i="4"/>
  <c r="J305" i="4"/>
  <c r="J309" i="4"/>
  <c r="J313" i="4"/>
  <c r="J317" i="4"/>
  <c r="J321" i="4"/>
  <c r="J325" i="4"/>
  <c r="J329" i="4"/>
  <c r="J333" i="4"/>
  <c r="J337" i="4"/>
  <c r="J341" i="4"/>
  <c r="J345" i="4"/>
  <c r="J349" i="4"/>
  <c r="J353" i="4"/>
  <c r="J357" i="4"/>
  <c r="J361" i="4"/>
  <c r="J365" i="4"/>
  <c r="J369" i="4"/>
  <c r="J373" i="4"/>
  <c r="J377" i="4"/>
  <c r="J381" i="4"/>
  <c r="J385" i="4"/>
  <c r="J389" i="4"/>
  <c r="J393" i="4"/>
  <c r="J397" i="4"/>
  <c r="J401" i="4"/>
  <c r="J405" i="4"/>
  <c r="J409" i="4"/>
  <c r="J413" i="4"/>
  <c r="J417" i="4"/>
  <c r="J421" i="4"/>
  <c r="J425" i="4"/>
  <c r="J429" i="4"/>
  <c r="J433" i="4"/>
  <c r="J11" i="4"/>
  <c r="J18" i="4"/>
  <c r="J25" i="4"/>
  <c r="J33" i="4"/>
  <c r="J38" i="4"/>
  <c r="J43" i="4"/>
  <c r="J49" i="4"/>
  <c r="J54" i="4"/>
  <c r="J59" i="4"/>
  <c r="J65" i="4"/>
  <c r="J70" i="4"/>
  <c r="J75" i="4"/>
  <c r="J81" i="4"/>
  <c r="J86" i="4"/>
  <c r="J91" i="4"/>
  <c r="J97" i="4"/>
  <c r="J102" i="4"/>
  <c r="J107" i="4"/>
  <c r="J113" i="4"/>
  <c r="J118" i="4"/>
  <c r="J123" i="4"/>
  <c r="J129" i="4"/>
  <c r="J134" i="4"/>
  <c r="J139" i="4"/>
  <c r="J145" i="4"/>
  <c r="J150" i="4"/>
  <c r="J155" i="4"/>
  <c r="J161" i="4"/>
  <c r="J166" i="4"/>
  <c r="J171" i="4"/>
  <c r="J177" i="4"/>
  <c r="J182" i="4"/>
  <c r="J187" i="4"/>
  <c r="J193" i="4"/>
  <c r="J198" i="4"/>
  <c r="J203" i="4"/>
  <c r="J209" i="4"/>
  <c r="J214" i="4"/>
  <c r="J219" i="4"/>
  <c r="J225" i="4"/>
  <c r="J230" i="4"/>
  <c r="J235" i="4"/>
  <c r="J241" i="4"/>
  <c r="J246" i="4"/>
  <c r="J250" i="4"/>
  <c r="J254" i="4"/>
  <c r="J258" i="4"/>
  <c r="J262" i="4"/>
  <c r="J266" i="4"/>
  <c r="J270" i="4"/>
  <c r="J274" i="4"/>
  <c r="J278" i="4"/>
  <c r="J282" i="4"/>
  <c r="J286" i="4"/>
  <c r="J290" i="4"/>
  <c r="J294" i="4"/>
  <c r="J298" i="4"/>
  <c r="J302" i="4"/>
  <c r="J306" i="4"/>
  <c r="J310" i="4"/>
  <c r="J314" i="4"/>
  <c r="J318" i="4"/>
  <c r="J322" i="4"/>
  <c r="J326" i="4"/>
  <c r="J330" i="4"/>
  <c r="J334" i="4"/>
  <c r="J338" i="4"/>
  <c r="J342" i="4"/>
  <c r="J346" i="4"/>
  <c r="J350" i="4"/>
  <c r="J354" i="4"/>
  <c r="J358" i="4"/>
  <c r="J362" i="4"/>
  <c r="J366" i="4"/>
  <c r="J370" i="4"/>
  <c r="J374" i="4"/>
  <c r="J378" i="4"/>
  <c r="J382" i="4"/>
  <c r="J386" i="4"/>
  <c r="J390" i="4"/>
  <c r="J394" i="4"/>
  <c r="J398" i="4"/>
  <c r="J402" i="4"/>
  <c r="J406" i="4"/>
  <c r="J410" i="4"/>
  <c r="J414" i="4"/>
  <c r="J418" i="4"/>
  <c r="J422" i="4"/>
  <c r="J426" i="4"/>
  <c r="J430" i="4"/>
  <c r="J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196" i="4"/>
  <c r="M200" i="4"/>
  <c r="M204" i="4"/>
  <c r="M208" i="4"/>
  <c r="M212" i="4"/>
  <c r="M216" i="4"/>
  <c r="M220" i="4"/>
  <c r="M224" i="4"/>
  <c r="M228" i="4"/>
  <c r="M232" i="4"/>
  <c r="M236" i="4"/>
  <c r="M240" i="4"/>
  <c r="M244" i="4"/>
  <c r="M248" i="4"/>
  <c r="M252" i="4"/>
  <c r="M256" i="4"/>
  <c r="M260" i="4"/>
  <c r="M264" i="4"/>
  <c r="M268" i="4"/>
  <c r="M272" i="4"/>
  <c r="M276" i="4"/>
  <c r="M280" i="4"/>
  <c r="M284" i="4"/>
  <c r="M288" i="4"/>
  <c r="M292" i="4"/>
  <c r="M296" i="4"/>
  <c r="M300" i="4"/>
  <c r="M304" i="4"/>
  <c r="M308" i="4"/>
  <c r="M312" i="4"/>
  <c r="M316" i="4"/>
  <c r="M320" i="4"/>
  <c r="M324" i="4"/>
  <c r="M328" i="4"/>
  <c r="M332" i="4"/>
  <c r="M336" i="4"/>
  <c r="M340" i="4"/>
  <c r="M344" i="4"/>
  <c r="M348" i="4"/>
  <c r="M352" i="4"/>
  <c r="M356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4" i="4"/>
  <c r="M159" i="4"/>
  <c r="M165" i="4"/>
  <c r="M170" i="4"/>
  <c r="M175" i="4"/>
  <c r="M181" i="4"/>
  <c r="M186" i="4"/>
  <c r="M191" i="4"/>
  <c r="M197" i="4"/>
  <c r="M202" i="4"/>
  <c r="M207" i="4"/>
  <c r="M213" i="4"/>
  <c r="M218" i="4"/>
  <c r="M223" i="4"/>
  <c r="M229" i="4"/>
  <c r="M234" i="4"/>
  <c r="M239" i="4"/>
  <c r="M245" i="4"/>
  <c r="M250" i="4"/>
  <c r="M255" i="4"/>
  <c r="M261" i="4"/>
  <c r="M266" i="4"/>
  <c r="M271" i="4"/>
  <c r="M277" i="4"/>
  <c r="M282" i="4"/>
  <c r="M287" i="4"/>
  <c r="M293" i="4"/>
  <c r="M298" i="4"/>
  <c r="M303" i="4"/>
  <c r="M309" i="4"/>
  <c r="M314" i="4"/>
  <c r="M319" i="4"/>
  <c r="M325" i="4"/>
  <c r="M330" i="4"/>
  <c r="M335" i="4"/>
  <c r="M341" i="4"/>
  <c r="M346" i="4"/>
  <c r="M351" i="4"/>
  <c r="M357" i="4"/>
  <c r="M361" i="4"/>
  <c r="M365" i="4"/>
  <c r="M369" i="4"/>
  <c r="M373" i="4"/>
  <c r="M377" i="4"/>
  <c r="M381" i="4"/>
  <c r="M385" i="4"/>
  <c r="M389" i="4"/>
  <c r="M393" i="4"/>
  <c r="M397" i="4"/>
  <c r="M401" i="4"/>
  <c r="M405" i="4"/>
  <c r="M409" i="4"/>
  <c r="M413" i="4"/>
  <c r="M417" i="4"/>
  <c r="M421" i="4"/>
  <c r="M425" i="4"/>
  <c r="M429" i="4"/>
  <c r="M433" i="4"/>
  <c r="M6" i="4"/>
  <c r="M17" i="4"/>
  <c r="M26" i="4"/>
  <c r="M38" i="4"/>
  <c r="M49" i="4"/>
  <c r="M58" i="4"/>
  <c r="M70" i="4"/>
  <c r="M81" i="4"/>
  <c r="M90" i="4"/>
  <c r="M102" i="4"/>
  <c r="M113" i="4"/>
  <c r="M122" i="4"/>
  <c r="M134" i="4"/>
  <c r="M145" i="4"/>
  <c r="M153" i="4"/>
  <c r="M161" i="4"/>
  <c r="M167" i="4"/>
  <c r="M174" i="4"/>
  <c r="M182" i="4"/>
  <c r="M189" i="4"/>
  <c r="M195" i="4"/>
  <c r="M203" i="4"/>
  <c r="M210" i="4"/>
  <c r="M217" i="4"/>
  <c r="M225" i="4"/>
  <c r="M231" i="4"/>
  <c r="M238" i="4"/>
  <c r="M246" i="4"/>
  <c r="M253" i="4"/>
  <c r="M259" i="4"/>
  <c r="M267" i="4"/>
  <c r="M274" i="4"/>
  <c r="M281" i="4"/>
  <c r="M289" i="4"/>
  <c r="M295" i="4"/>
  <c r="M302" i="4"/>
  <c r="M310" i="4"/>
  <c r="M317" i="4"/>
  <c r="M323" i="4"/>
  <c r="M331" i="4"/>
  <c r="M338" i="4"/>
  <c r="M345" i="4"/>
  <c r="M353" i="4"/>
  <c r="M359" i="4"/>
  <c r="M364" i="4"/>
  <c r="M370" i="4"/>
  <c r="M375" i="4"/>
  <c r="M380" i="4"/>
  <c r="M386" i="4"/>
  <c r="M391" i="4"/>
  <c r="M396" i="4"/>
  <c r="M402" i="4"/>
  <c r="M407" i="4"/>
  <c r="M412" i="4"/>
  <c r="M418" i="4"/>
  <c r="M423" i="4"/>
  <c r="M428" i="4"/>
  <c r="M9" i="4"/>
  <c r="M18" i="4"/>
  <c r="M30" i="4"/>
  <c r="M41" i="4"/>
  <c r="M50" i="4"/>
  <c r="M62" i="4"/>
  <c r="M73" i="4"/>
  <c r="M82" i="4"/>
  <c r="M94" i="4"/>
  <c r="M105" i="4"/>
  <c r="M114" i="4"/>
  <c r="M126" i="4"/>
  <c r="M137" i="4"/>
  <c r="M146" i="4"/>
  <c r="M155" i="4"/>
  <c r="M162" i="4"/>
  <c r="M169" i="4"/>
  <c r="M177" i="4"/>
  <c r="M183" i="4"/>
  <c r="M190" i="4"/>
  <c r="M198" i="4"/>
  <c r="M205" i="4"/>
  <c r="M211" i="4"/>
  <c r="M219" i="4"/>
  <c r="M226" i="4"/>
  <c r="M233" i="4"/>
  <c r="M241" i="4"/>
  <c r="M247" i="4"/>
  <c r="M254" i="4"/>
  <c r="M262" i="4"/>
  <c r="M269" i="4"/>
  <c r="M275" i="4"/>
  <c r="M283" i="4"/>
  <c r="M290" i="4"/>
  <c r="M297" i="4"/>
  <c r="M305" i="4"/>
  <c r="M311" i="4"/>
  <c r="M318" i="4"/>
  <c r="M326" i="4"/>
  <c r="M333" i="4"/>
  <c r="M339" i="4"/>
  <c r="M347" i="4"/>
  <c r="M354" i="4"/>
  <c r="M360" i="4"/>
  <c r="M366" i="4"/>
  <c r="M371" i="4"/>
  <c r="M376" i="4"/>
  <c r="M382" i="4"/>
  <c r="M387" i="4"/>
  <c r="M392" i="4"/>
  <c r="M398" i="4"/>
  <c r="M403" i="4"/>
  <c r="M408" i="4"/>
  <c r="M414" i="4"/>
  <c r="M419" i="4"/>
  <c r="M424" i="4"/>
  <c r="M430" i="4"/>
  <c r="M14" i="4"/>
  <c r="M34" i="4"/>
  <c r="M57" i="4"/>
  <c r="M78" i="4"/>
  <c r="M98" i="4"/>
  <c r="M121" i="4"/>
  <c r="M142" i="4"/>
  <c r="M158" i="4"/>
  <c r="M173" i="4"/>
  <c r="M187" i="4"/>
  <c r="M201" i="4"/>
  <c r="M215" i="4"/>
  <c r="M230" i="4"/>
  <c r="M243" i="4"/>
  <c r="M258" i="4"/>
  <c r="M273" i="4"/>
  <c r="M286" i="4"/>
  <c r="M301" i="4"/>
  <c r="M315" i="4"/>
  <c r="M329" i="4"/>
  <c r="M343" i="4"/>
  <c r="M358" i="4"/>
  <c r="M368" i="4"/>
  <c r="M379" i="4"/>
  <c r="M390" i="4"/>
  <c r="M400" i="4"/>
  <c r="M411" i="4"/>
  <c r="M422" i="4"/>
  <c r="M432" i="4"/>
  <c r="M22" i="4"/>
  <c r="M42" i="4"/>
  <c r="M65" i="4"/>
  <c r="M86" i="4"/>
  <c r="M106" i="4"/>
  <c r="M129" i="4"/>
  <c r="M150" i="4"/>
  <c r="M163" i="4"/>
  <c r="M178" i="4"/>
  <c r="M193" i="4"/>
  <c r="M206" i="4"/>
  <c r="M221" i="4"/>
  <c r="M235" i="4"/>
  <c r="M249" i="4"/>
  <c r="M263" i="4"/>
  <c r="M278" i="4"/>
  <c r="M291" i="4"/>
  <c r="M306" i="4"/>
  <c r="M321" i="4"/>
  <c r="M334" i="4"/>
  <c r="M349" i="4"/>
  <c r="M362" i="4"/>
  <c r="M372" i="4"/>
  <c r="M383" i="4"/>
  <c r="M394" i="4"/>
  <c r="M404" i="4"/>
  <c r="M415" i="4"/>
  <c r="M426" i="4"/>
  <c r="M25" i="4"/>
  <c r="M46" i="4"/>
  <c r="M66" i="4"/>
  <c r="M89" i="4"/>
  <c r="M110" i="4"/>
  <c r="M130" i="4"/>
  <c r="M151" i="4"/>
  <c r="M166" i="4"/>
  <c r="M179" i="4"/>
  <c r="M194" i="4"/>
  <c r="M209" i="4"/>
  <c r="M222" i="4"/>
  <c r="M237" i="4"/>
  <c r="M251" i="4"/>
  <c r="M265" i="4"/>
  <c r="M279" i="4"/>
  <c r="M294" i="4"/>
  <c r="M307" i="4"/>
  <c r="M322" i="4"/>
  <c r="M337" i="4"/>
  <c r="M350" i="4"/>
  <c r="M363" i="4"/>
  <c r="M374" i="4"/>
  <c r="M384" i="4"/>
  <c r="M395" i="4"/>
  <c r="M406" i="4"/>
  <c r="M416" i="4"/>
  <c r="M427" i="4"/>
  <c r="M3" i="4"/>
  <c r="M33" i="4"/>
  <c r="M118" i="4"/>
  <c r="M185" i="4"/>
  <c r="M242" i="4"/>
  <c r="M299" i="4"/>
  <c r="M355" i="4"/>
  <c r="M399" i="4"/>
  <c r="M54" i="4"/>
  <c r="M138" i="4"/>
  <c r="M199" i="4"/>
  <c r="M257" i="4"/>
  <c r="M313" i="4"/>
  <c r="M367" i="4"/>
  <c r="M410" i="4"/>
  <c r="M74" i="4"/>
  <c r="M157" i="4"/>
  <c r="M214" i="4"/>
  <c r="M270" i="4"/>
  <c r="M327" i="4"/>
  <c r="M378" i="4"/>
  <c r="M420" i="4"/>
  <c r="M227" i="4"/>
  <c r="M431" i="4"/>
  <c r="M10" i="4"/>
  <c r="M285" i="4"/>
  <c r="M97" i="4"/>
  <c r="M342" i="4"/>
  <c r="M171" i="4"/>
  <c r="M388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5" i="4"/>
  <c r="L259" i="4"/>
  <c r="L263" i="4"/>
  <c r="L267" i="4"/>
  <c r="L271" i="4"/>
  <c r="L275" i="4"/>
  <c r="L279" i="4"/>
  <c r="L283" i="4"/>
  <c r="L287" i="4"/>
  <c r="L291" i="4"/>
  <c r="L295" i="4"/>
  <c r="L299" i="4"/>
  <c r="L303" i="4"/>
  <c r="L307" i="4"/>
  <c r="L311" i="4"/>
  <c r="L315" i="4"/>
  <c r="L319" i="4"/>
  <c r="L323" i="4"/>
  <c r="L327" i="4"/>
  <c r="L331" i="4"/>
  <c r="L335" i="4"/>
  <c r="L339" i="4"/>
  <c r="L343" i="4"/>
  <c r="L347" i="4"/>
  <c r="L351" i="4"/>
  <c r="L355" i="4"/>
  <c r="L359" i="4"/>
  <c r="L363" i="4"/>
  <c r="L367" i="4"/>
  <c r="L371" i="4"/>
  <c r="L375" i="4"/>
  <c r="L379" i="4"/>
  <c r="L383" i="4"/>
  <c r="L387" i="4"/>
  <c r="L391" i="4"/>
  <c r="L395" i="4"/>
  <c r="L399" i="4"/>
  <c r="L403" i="4"/>
  <c r="L407" i="4"/>
  <c r="L411" i="4"/>
  <c r="L415" i="4"/>
  <c r="L419" i="4"/>
  <c r="L423" i="4"/>
  <c r="L427" i="4"/>
  <c r="L431" i="4"/>
  <c r="L3" i="4"/>
  <c r="L4" i="4"/>
  <c r="L9" i="4"/>
  <c r="L14" i="4"/>
  <c r="L20" i="4"/>
  <c r="L25" i="4"/>
  <c r="L30" i="4"/>
  <c r="L36" i="4"/>
  <c r="L41" i="4"/>
  <c r="L46" i="4"/>
  <c r="L52" i="4"/>
  <c r="L57" i="4"/>
  <c r="L62" i="4"/>
  <c r="L68" i="4"/>
  <c r="L73" i="4"/>
  <c r="L78" i="4"/>
  <c r="L84" i="4"/>
  <c r="L89" i="4"/>
  <c r="L94" i="4"/>
  <c r="L100" i="4"/>
  <c r="L105" i="4"/>
  <c r="L110" i="4"/>
  <c r="L116" i="4"/>
  <c r="L121" i="4"/>
  <c r="L126" i="4"/>
  <c r="L132" i="4"/>
  <c r="L137" i="4"/>
  <c r="L142" i="4"/>
  <c r="L148" i="4"/>
  <c r="L153" i="4"/>
  <c r="L158" i="4"/>
  <c r="L164" i="4"/>
  <c r="L169" i="4"/>
  <c r="L174" i="4"/>
  <c r="L180" i="4"/>
  <c r="L185" i="4"/>
  <c r="L190" i="4"/>
  <c r="L196" i="4"/>
  <c r="L201" i="4"/>
  <c r="L206" i="4"/>
  <c r="L212" i="4"/>
  <c r="L217" i="4"/>
  <c r="L222" i="4"/>
  <c r="L228" i="4"/>
  <c r="L233" i="4"/>
  <c r="L238" i="4"/>
  <c r="L244" i="4"/>
  <c r="L249" i="4"/>
  <c r="L5" i="4"/>
  <c r="L10" i="4"/>
  <c r="L16" i="4"/>
  <c r="L21" i="4"/>
  <c r="L26" i="4"/>
  <c r="L32" i="4"/>
  <c r="L37" i="4"/>
  <c r="L13" i="4"/>
  <c r="L24" i="4"/>
  <c r="L34" i="4"/>
  <c r="L44" i="4"/>
  <c r="L50" i="4"/>
  <c r="L58" i="4"/>
  <c r="L65" i="4"/>
  <c r="L72" i="4"/>
  <c r="L80" i="4"/>
  <c r="L86" i="4"/>
  <c r="L93" i="4"/>
  <c r="L101" i="4"/>
  <c r="L108" i="4"/>
  <c r="L114" i="4"/>
  <c r="L122" i="4"/>
  <c r="L129" i="4"/>
  <c r="L136" i="4"/>
  <c r="L144" i="4"/>
  <c r="L150" i="4"/>
  <c r="L157" i="4"/>
  <c r="L165" i="4"/>
  <c r="L172" i="4"/>
  <c r="L178" i="4"/>
  <c r="L186" i="4"/>
  <c r="L193" i="4"/>
  <c r="L200" i="4"/>
  <c r="L208" i="4"/>
  <c r="L214" i="4"/>
  <c r="L221" i="4"/>
  <c r="L229" i="4"/>
  <c r="L236" i="4"/>
  <c r="L242" i="4"/>
  <c r="L250" i="4"/>
  <c r="L256" i="4"/>
  <c r="L261" i="4"/>
  <c r="L266" i="4"/>
  <c r="L272" i="4"/>
  <c r="L277" i="4"/>
  <c r="L6" i="4"/>
  <c r="L17" i="4"/>
  <c r="L28" i="4"/>
  <c r="L38" i="4"/>
  <c r="L45" i="4"/>
  <c r="L53" i="4"/>
  <c r="L8" i="4"/>
  <c r="L18" i="4"/>
  <c r="L29" i="4"/>
  <c r="L40" i="4"/>
  <c r="L48" i="4"/>
  <c r="L54" i="4"/>
  <c r="L61" i="4"/>
  <c r="L69" i="4"/>
  <c r="L76" i="4"/>
  <c r="L82" i="4"/>
  <c r="L90" i="4"/>
  <c r="L97" i="4"/>
  <c r="L104" i="4"/>
  <c r="L112" i="4"/>
  <c r="L118" i="4"/>
  <c r="L125" i="4"/>
  <c r="L133" i="4"/>
  <c r="L140" i="4"/>
  <c r="L146" i="4"/>
  <c r="L154" i="4"/>
  <c r="L161" i="4"/>
  <c r="L168" i="4"/>
  <c r="L176" i="4"/>
  <c r="L182" i="4"/>
  <c r="L189" i="4"/>
  <c r="L197" i="4"/>
  <c r="L204" i="4"/>
  <c r="L210" i="4"/>
  <c r="L218" i="4"/>
  <c r="L225" i="4"/>
  <c r="L232" i="4"/>
  <c r="L240" i="4"/>
  <c r="L246" i="4"/>
  <c r="L253" i="4"/>
  <c r="L258" i="4"/>
  <c r="L264" i="4"/>
  <c r="L269" i="4"/>
  <c r="L274" i="4"/>
  <c r="L280" i="4"/>
  <c r="L285" i="4"/>
  <c r="L290" i="4"/>
  <c r="L296" i="4"/>
  <c r="L301" i="4"/>
  <c r="L306" i="4"/>
  <c r="L312" i="4"/>
  <c r="L317" i="4"/>
  <c r="L322" i="4"/>
  <c r="L328" i="4"/>
  <c r="L333" i="4"/>
  <c r="L338" i="4"/>
  <c r="L344" i="4"/>
  <c r="L349" i="4"/>
  <c r="L354" i="4"/>
  <c r="L360" i="4"/>
  <c r="L365" i="4"/>
  <c r="L370" i="4"/>
  <c r="L376" i="4"/>
  <c r="L381" i="4"/>
  <c r="L386" i="4"/>
  <c r="L392" i="4"/>
  <c r="L397" i="4"/>
  <c r="L402" i="4"/>
  <c r="L408" i="4"/>
  <c r="L413" i="4"/>
  <c r="L418" i="4"/>
  <c r="L424" i="4"/>
  <c r="L429" i="4"/>
  <c r="L12" i="4"/>
  <c r="L49" i="4"/>
  <c r="L66" i="4"/>
  <c r="L81" i="4"/>
  <c r="L96" i="4"/>
  <c r="L109" i="4"/>
  <c r="L124" i="4"/>
  <c r="L138" i="4"/>
  <c r="L152" i="4"/>
  <c r="L166" i="4"/>
  <c r="L181" i="4"/>
  <c r="L194" i="4"/>
  <c r="L209" i="4"/>
  <c r="L224" i="4"/>
  <c r="L237" i="4"/>
  <c r="L252" i="4"/>
  <c r="L262" i="4"/>
  <c r="L273" i="4"/>
  <c r="L282" i="4"/>
  <c r="L289" i="4"/>
  <c r="L297" i="4"/>
  <c r="L304" i="4"/>
  <c r="L310" i="4"/>
  <c r="L318" i="4"/>
  <c r="L325" i="4"/>
  <c r="L332" i="4"/>
  <c r="L340" i="4"/>
  <c r="L346" i="4"/>
  <c r="L353" i="4"/>
  <c r="L361" i="4"/>
  <c r="L368" i="4"/>
  <c r="L374" i="4"/>
  <c r="L382" i="4"/>
  <c r="L389" i="4"/>
  <c r="L396" i="4"/>
  <c r="L404" i="4"/>
  <c r="L410" i="4"/>
  <c r="L417" i="4"/>
  <c r="L425" i="4"/>
  <c r="L432" i="4"/>
  <c r="L22" i="4"/>
  <c r="L33" i="4"/>
  <c r="L60" i="4"/>
  <c r="L74" i="4"/>
  <c r="L88" i="4"/>
  <c r="L102" i="4"/>
  <c r="L117" i="4"/>
  <c r="L130" i="4"/>
  <c r="L145" i="4"/>
  <c r="L160" i="4"/>
  <c r="L173" i="4"/>
  <c r="L188" i="4"/>
  <c r="L202" i="4"/>
  <c r="L216" i="4"/>
  <c r="L230" i="4"/>
  <c r="L245" i="4"/>
  <c r="L257" i="4"/>
  <c r="L268" i="4"/>
  <c r="L278" i="4"/>
  <c r="L286" i="4"/>
  <c r="L293" i="4"/>
  <c r="L300" i="4"/>
  <c r="L308" i="4"/>
  <c r="L314" i="4"/>
  <c r="L321" i="4"/>
  <c r="L329" i="4"/>
  <c r="L336" i="4"/>
  <c r="L342" i="4"/>
  <c r="L350" i="4"/>
  <c r="L357" i="4"/>
  <c r="L364" i="4"/>
  <c r="L372" i="4"/>
  <c r="L378" i="4"/>
  <c r="L385" i="4"/>
  <c r="L393" i="4"/>
  <c r="L400" i="4"/>
  <c r="L406" i="4"/>
  <c r="L414" i="4"/>
  <c r="L421" i="4"/>
  <c r="L428" i="4"/>
  <c r="L70" i="4"/>
  <c r="L98" i="4"/>
  <c r="L128" i="4"/>
  <c r="L156" i="4"/>
  <c r="L184" i="4"/>
  <c r="L213" i="4"/>
  <c r="L241" i="4"/>
  <c r="L265" i="4"/>
  <c r="L284" i="4"/>
  <c r="L298" i="4"/>
  <c r="L313" i="4"/>
  <c r="L326" i="4"/>
  <c r="L341" i="4"/>
  <c r="L356" i="4"/>
  <c r="L369" i="4"/>
  <c r="L384" i="4"/>
  <c r="L398" i="4"/>
  <c r="L412" i="4"/>
  <c r="L426" i="4"/>
  <c r="L42" i="4"/>
  <c r="L77" i="4"/>
  <c r="L106" i="4"/>
  <c r="L134" i="4"/>
  <c r="L162" i="4"/>
  <c r="L192" i="4"/>
  <c r="L220" i="4"/>
  <c r="L248" i="4"/>
  <c r="L270" i="4"/>
  <c r="L288" i="4"/>
  <c r="L302" i="4"/>
  <c r="L316" i="4"/>
  <c r="L330" i="4"/>
  <c r="L345" i="4"/>
  <c r="L358" i="4"/>
  <c r="L373" i="4"/>
  <c r="L388" i="4"/>
  <c r="L401" i="4"/>
  <c r="L416" i="4"/>
  <c r="L430" i="4"/>
  <c r="L56" i="4"/>
  <c r="L85" i="4"/>
  <c r="L113" i="4"/>
  <c r="L141" i="4"/>
  <c r="L170" i="4"/>
  <c r="L198" i="4"/>
  <c r="L226" i="4"/>
  <c r="L254" i="4"/>
  <c r="L276" i="4"/>
  <c r="L292" i="4"/>
  <c r="L305" i="4"/>
  <c r="L320" i="4"/>
  <c r="L334" i="4"/>
  <c r="L348" i="4"/>
  <c r="L362" i="4"/>
  <c r="L377" i="4"/>
  <c r="L390" i="4"/>
  <c r="L405" i="4"/>
  <c r="L420" i="4"/>
  <c r="L433" i="4"/>
  <c r="L64" i="4"/>
  <c r="L92" i="4"/>
  <c r="L120" i="4"/>
  <c r="L149" i="4"/>
  <c r="L177" i="4"/>
  <c r="L205" i="4"/>
  <c r="L234" i="4"/>
  <c r="L260" i="4"/>
  <c r="L281" i="4"/>
  <c r="L294" i="4"/>
  <c r="L309" i="4"/>
  <c r="L324" i="4"/>
  <c r="L337" i="4"/>
  <c r="L352" i="4"/>
  <c r="L366" i="4"/>
  <c r="L380" i="4"/>
  <c r="L394" i="4"/>
  <c r="L409" i="4"/>
  <c r="L422" i="4"/>
  <c r="H8" i="6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7" i="4"/>
  <c r="K231" i="4"/>
  <c r="K235" i="4"/>
  <c r="K239" i="4"/>
  <c r="K243" i="4"/>
  <c r="K247" i="4"/>
  <c r="K251" i="4"/>
  <c r="K255" i="4"/>
  <c r="K259" i="4"/>
  <c r="K263" i="4"/>
  <c r="K267" i="4"/>
  <c r="K271" i="4"/>
  <c r="K275" i="4"/>
  <c r="K279" i="4"/>
  <c r="K283" i="4"/>
  <c r="K287" i="4"/>
  <c r="K291" i="4"/>
  <c r="K295" i="4"/>
  <c r="K299" i="4"/>
  <c r="K303" i="4"/>
  <c r="K307" i="4"/>
  <c r="K311" i="4"/>
  <c r="K315" i="4"/>
  <c r="K319" i="4"/>
  <c r="K323" i="4"/>
  <c r="K327" i="4"/>
  <c r="K331" i="4"/>
  <c r="K335" i="4"/>
  <c r="K339" i="4"/>
  <c r="K343" i="4"/>
  <c r="K347" i="4"/>
  <c r="K351" i="4"/>
  <c r="K355" i="4"/>
  <c r="K359" i="4"/>
  <c r="K363" i="4"/>
  <c r="K367" i="4"/>
  <c r="K371" i="4"/>
  <c r="K375" i="4"/>
  <c r="K379" i="4"/>
  <c r="K383" i="4"/>
  <c r="K387" i="4"/>
  <c r="K391" i="4"/>
  <c r="K395" i="4"/>
  <c r="K399" i="4"/>
  <c r="K403" i="4"/>
  <c r="K407" i="4"/>
  <c r="K411" i="4"/>
  <c r="K415" i="4"/>
  <c r="K419" i="4"/>
  <c r="K423" i="4"/>
  <c r="K427" i="4"/>
  <c r="K431" i="4"/>
  <c r="K8" i="4"/>
  <c r="K13" i="4"/>
  <c r="K18" i="4"/>
  <c r="K24" i="4"/>
  <c r="K29" i="4"/>
  <c r="K34" i="4"/>
  <c r="K40" i="4"/>
  <c r="K45" i="4"/>
  <c r="K50" i="4"/>
  <c r="K56" i="4"/>
  <c r="K61" i="4"/>
  <c r="K66" i="4"/>
  <c r="K72" i="4"/>
  <c r="K77" i="4"/>
  <c r="K82" i="4"/>
  <c r="K88" i="4"/>
  <c r="K93" i="4"/>
  <c r="K98" i="4"/>
  <c r="K104" i="4"/>
  <c r="K109" i="4"/>
  <c r="K114" i="4"/>
  <c r="K120" i="4"/>
  <c r="K125" i="4"/>
  <c r="K130" i="4"/>
  <c r="K136" i="4"/>
  <c r="K141" i="4"/>
  <c r="K146" i="4"/>
  <c r="K152" i="4"/>
  <c r="K157" i="4"/>
  <c r="K162" i="4"/>
  <c r="K168" i="4"/>
  <c r="K173" i="4"/>
  <c r="K178" i="4"/>
  <c r="K184" i="4"/>
  <c r="K189" i="4"/>
  <c r="K194" i="4"/>
  <c r="K200" i="4"/>
  <c r="K205" i="4"/>
  <c r="K210" i="4"/>
  <c r="K216" i="4"/>
  <c r="K221" i="4"/>
  <c r="K226" i="4"/>
  <c r="K232" i="4"/>
  <c r="K237" i="4"/>
  <c r="K242" i="4"/>
  <c r="K248" i="4"/>
  <c r="K253" i="4"/>
  <c r="K258" i="4"/>
  <c r="K264" i="4"/>
  <c r="K269" i="4"/>
  <c r="K274" i="4"/>
  <c r="K280" i="4"/>
  <c r="K285" i="4"/>
  <c r="K290" i="4"/>
  <c r="K296" i="4"/>
  <c r="K301" i="4"/>
  <c r="K306" i="4"/>
  <c r="K312" i="4"/>
  <c r="K317" i="4"/>
  <c r="K322" i="4"/>
  <c r="K328" i="4"/>
  <c r="K333" i="4"/>
  <c r="K338" i="4"/>
  <c r="K344" i="4"/>
  <c r="K349" i="4"/>
  <c r="K354" i="4"/>
  <c r="K360" i="4"/>
  <c r="K365" i="4"/>
  <c r="K370" i="4"/>
  <c r="K376" i="4"/>
  <c r="K6" i="4"/>
  <c r="K14" i="4"/>
  <c r="K21" i="4"/>
  <c r="K28" i="4"/>
  <c r="K36" i="4"/>
  <c r="K42" i="4"/>
  <c r="K49" i="4"/>
  <c r="K57" i="4"/>
  <c r="K64" i="4"/>
  <c r="K70" i="4"/>
  <c r="K78" i="4"/>
  <c r="K85" i="4"/>
  <c r="K92" i="4"/>
  <c r="K100" i="4"/>
  <c r="K106" i="4"/>
  <c r="K113" i="4"/>
  <c r="K121" i="4"/>
  <c r="K128" i="4"/>
  <c r="K134" i="4"/>
  <c r="K142" i="4"/>
  <c r="K149" i="4"/>
  <c r="K156" i="4"/>
  <c r="K164" i="4"/>
  <c r="K170" i="4"/>
  <c r="K177" i="4"/>
  <c r="K185" i="4"/>
  <c r="K192" i="4"/>
  <c r="K198" i="4"/>
  <c r="K206" i="4"/>
  <c r="K213" i="4"/>
  <c r="K220" i="4"/>
  <c r="K228" i="4"/>
  <c r="K234" i="4"/>
  <c r="K241" i="4"/>
  <c r="K249" i="4"/>
  <c r="K256" i="4"/>
  <c r="K262" i="4"/>
  <c r="K270" i="4"/>
  <c r="K277" i="4"/>
  <c r="K284" i="4"/>
  <c r="K292" i="4"/>
  <c r="K298" i="4"/>
  <c r="K305" i="4"/>
  <c r="K313" i="4"/>
  <c r="K320" i="4"/>
  <c r="K326" i="4"/>
  <c r="K334" i="4"/>
  <c r="K341" i="4"/>
  <c r="K348" i="4"/>
  <c r="K356" i="4"/>
  <c r="K362" i="4"/>
  <c r="K369" i="4"/>
  <c r="K377" i="4"/>
  <c r="K382" i="4"/>
  <c r="K388" i="4"/>
  <c r="K393" i="4"/>
  <c r="K398" i="4"/>
  <c r="K404" i="4"/>
  <c r="K409" i="4"/>
  <c r="K414" i="4"/>
  <c r="K420" i="4"/>
  <c r="K425" i="4"/>
  <c r="K430" i="4"/>
  <c r="K4" i="4"/>
  <c r="K10" i="4"/>
  <c r="K17" i="4"/>
  <c r="K25" i="4"/>
  <c r="K32" i="4"/>
  <c r="K38" i="4"/>
  <c r="K46" i="4"/>
  <c r="K53" i="4"/>
  <c r="K60" i="4"/>
  <c r="K68" i="4"/>
  <c r="K74" i="4"/>
  <c r="K81" i="4"/>
  <c r="K89" i="4"/>
  <c r="K96" i="4"/>
  <c r="K102" i="4"/>
  <c r="K110" i="4"/>
  <c r="K117" i="4"/>
  <c r="K124" i="4"/>
  <c r="K132" i="4"/>
  <c r="K138" i="4"/>
  <c r="K145" i="4"/>
  <c r="K153" i="4"/>
  <c r="K160" i="4"/>
  <c r="K166" i="4"/>
  <c r="K174" i="4"/>
  <c r="K181" i="4"/>
  <c r="K188" i="4"/>
  <c r="K196" i="4"/>
  <c r="K202" i="4"/>
  <c r="K209" i="4"/>
  <c r="K217" i="4"/>
  <c r="K224" i="4"/>
  <c r="K230" i="4"/>
  <c r="K238" i="4"/>
  <c r="K245" i="4"/>
  <c r="K252" i="4"/>
  <c r="K260" i="4"/>
  <c r="K266" i="4"/>
  <c r="K273" i="4"/>
  <c r="K281" i="4"/>
  <c r="K288" i="4"/>
  <c r="K294" i="4"/>
  <c r="K302" i="4"/>
  <c r="K309" i="4"/>
  <c r="K316" i="4"/>
  <c r="K324" i="4"/>
  <c r="K330" i="4"/>
  <c r="K337" i="4"/>
  <c r="K345" i="4"/>
  <c r="K352" i="4"/>
  <c r="K358" i="4"/>
  <c r="K366" i="4"/>
  <c r="K373" i="4"/>
  <c r="K380" i="4"/>
  <c r="K385" i="4"/>
  <c r="K390" i="4"/>
  <c r="K396" i="4"/>
  <c r="K401" i="4"/>
  <c r="K9" i="4"/>
  <c r="K22" i="4"/>
  <c r="K37" i="4"/>
  <c r="K52" i="4"/>
  <c r="K65" i="4"/>
  <c r="K80" i="4"/>
  <c r="K94" i="4"/>
  <c r="K108" i="4"/>
  <c r="K122" i="4"/>
  <c r="K137" i="4"/>
  <c r="K150" i="4"/>
  <c r="K165" i="4"/>
  <c r="K180" i="4"/>
  <c r="K193" i="4"/>
  <c r="K208" i="4"/>
  <c r="K222" i="4"/>
  <c r="K236" i="4"/>
  <c r="K250" i="4"/>
  <c r="K265" i="4"/>
  <c r="K278" i="4"/>
  <c r="K293" i="4"/>
  <c r="K308" i="4"/>
  <c r="K321" i="4"/>
  <c r="K336" i="4"/>
  <c r="K350" i="4"/>
  <c r="K364" i="4"/>
  <c r="K378" i="4"/>
  <c r="K389" i="4"/>
  <c r="K400" i="4"/>
  <c r="K408" i="4"/>
  <c r="K416" i="4"/>
  <c r="K422" i="4"/>
  <c r="K429" i="4"/>
  <c r="K12" i="4"/>
  <c r="K26" i="4"/>
  <c r="K41" i="4"/>
  <c r="K54" i="4"/>
  <c r="K69" i="4"/>
  <c r="K84" i="4"/>
  <c r="K97" i="4"/>
  <c r="K112" i="4"/>
  <c r="K126" i="4"/>
  <c r="K140" i="4"/>
  <c r="K154" i="4"/>
  <c r="K169" i="4"/>
  <c r="K182" i="4"/>
  <c r="K197" i="4"/>
  <c r="K212" i="4"/>
  <c r="K225" i="4"/>
  <c r="K240" i="4"/>
  <c r="K254" i="4"/>
  <c r="K268" i="4"/>
  <c r="K282" i="4"/>
  <c r="K297" i="4"/>
  <c r="K310" i="4"/>
  <c r="K325" i="4"/>
  <c r="K340" i="4"/>
  <c r="K353" i="4"/>
  <c r="K368" i="4"/>
  <c r="K381" i="4"/>
  <c r="K392" i="4"/>
  <c r="K402" i="4"/>
  <c r="K410" i="4"/>
  <c r="K417" i="4"/>
  <c r="K424" i="4"/>
  <c r="K432" i="4"/>
  <c r="K16" i="4"/>
  <c r="K30" i="4"/>
  <c r="K44" i="4"/>
  <c r="K58" i="4"/>
  <c r="K73" i="4"/>
  <c r="K86" i="4"/>
  <c r="K101" i="4"/>
  <c r="K116" i="4"/>
  <c r="K129" i="4"/>
  <c r="K144" i="4"/>
  <c r="K158" i="4"/>
  <c r="K172" i="4"/>
  <c r="K186" i="4"/>
  <c r="K201" i="4"/>
  <c r="K214" i="4"/>
  <c r="K229" i="4"/>
  <c r="K244" i="4"/>
  <c r="K257" i="4"/>
  <c r="K272" i="4"/>
  <c r="K286" i="4"/>
  <c r="K300" i="4"/>
  <c r="K314" i="4"/>
  <c r="K329" i="4"/>
  <c r="K342" i="4"/>
  <c r="K357" i="4"/>
  <c r="K372" i="4"/>
  <c r="K384" i="4"/>
  <c r="K394" i="4"/>
  <c r="K405" i="4"/>
  <c r="K412" i="4"/>
  <c r="K418" i="4"/>
  <c r="K426" i="4"/>
  <c r="K433" i="4"/>
  <c r="K5" i="4"/>
  <c r="K20" i="4"/>
  <c r="K33" i="4"/>
  <c r="K48" i="4"/>
  <c r="K62" i="4"/>
  <c r="K76" i="4"/>
  <c r="K90" i="4"/>
  <c r="K105" i="4"/>
  <c r="K118" i="4"/>
  <c r="K133" i="4"/>
  <c r="K148" i="4"/>
  <c r="K161" i="4"/>
  <c r="K176" i="4"/>
  <c r="K190" i="4"/>
  <c r="K204" i="4"/>
  <c r="K218" i="4"/>
  <c r="K233" i="4"/>
  <c r="K246" i="4"/>
  <c r="K261" i="4"/>
  <c r="K276" i="4"/>
  <c r="K289" i="4"/>
  <c r="K304" i="4"/>
  <c r="K318" i="4"/>
  <c r="K332" i="4"/>
  <c r="K346" i="4"/>
  <c r="K361" i="4"/>
  <c r="K374" i="4"/>
  <c r="K386" i="4"/>
  <c r="K397" i="4"/>
  <c r="K406" i="4"/>
  <c r="K413" i="4"/>
  <c r="K421" i="4"/>
  <c r="K428" i="4"/>
  <c r="K3" i="4"/>
  <c r="J433" i="6"/>
  <c r="J429" i="6"/>
  <c r="J425" i="6"/>
  <c r="J421" i="6"/>
  <c r="J417" i="6"/>
  <c r="J413" i="6"/>
  <c r="J409" i="6"/>
  <c r="J405" i="6"/>
  <c r="J401" i="6"/>
  <c r="J397" i="6"/>
  <c r="J393" i="6"/>
  <c r="J389" i="6"/>
  <c r="J385" i="6"/>
  <c r="J381" i="6"/>
  <c r="J377" i="6"/>
  <c r="J373" i="6"/>
  <c r="J369" i="6"/>
  <c r="J365" i="6"/>
  <c r="J361" i="6"/>
  <c r="J357" i="6"/>
  <c r="J353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431" i="6"/>
  <c r="J427" i="6"/>
  <c r="J423" i="6"/>
  <c r="J419" i="6"/>
  <c r="J415" i="6"/>
  <c r="J411" i="6"/>
  <c r="J407" i="6"/>
  <c r="J403" i="6"/>
  <c r="J399" i="6"/>
  <c r="J395" i="6"/>
  <c r="J391" i="6"/>
  <c r="J387" i="6"/>
  <c r="J383" i="6"/>
  <c r="J379" i="6"/>
  <c r="J375" i="6"/>
  <c r="J371" i="6"/>
  <c r="J367" i="6"/>
  <c r="J363" i="6"/>
  <c r="J359" i="6"/>
  <c r="J355" i="6"/>
  <c r="J351" i="6"/>
  <c r="J432" i="6"/>
  <c r="J424" i="6"/>
  <c r="J416" i="6"/>
  <c r="J408" i="6"/>
  <c r="J400" i="6"/>
  <c r="J392" i="6"/>
  <c r="J384" i="6"/>
  <c r="J376" i="6"/>
  <c r="J368" i="6"/>
  <c r="J360" i="6"/>
  <c r="J352" i="6"/>
  <c r="J323" i="6"/>
  <c r="J319" i="6"/>
  <c r="J315" i="6"/>
  <c r="J311" i="6"/>
  <c r="J307" i="6"/>
  <c r="J303" i="6"/>
  <c r="J299" i="6"/>
  <c r="J295" i="6"/>
  <c r="J291" i="6"/>
  <c r="J287" i="6"/>
  <c r="J430" i="6"/>
  <c r="J422" i="6"/>
  <c r="J414" i="6"/>
  <c r="J406" i="6"/>
  <c r="J398" i="6"/>
  <c r="J390" i="6"/>
  <c r="J382" i="6"/>
  <c r="J374" i="6"/>
  <c r="J366" i="6"/>
  <c r="J358" i="6"/>
  <c r="J350" i="6"/>
  <c r="J324" i="6"/>
  <c r="J320" i="6"/>
  <c r="J316" i="6"/>
  <c r="J312" i="6"/>
  <c r="J308" i="6"/>
  <c r="J304" i="6"/>
  <c r="J300" i="6"/>
  <c r="J296" i="6"/>
  <c r="J292" i="6"/>
  <c r="J288" i="6"/>
  <c r="J428" i="6"/>
  <c r="J420" i="6"/>
  <c r="J412" i="6"/>
  <c r="J404" i="6"/>
  <c r="J396" i="6"/>
  <c r="J388" i="6"/>
  <c r="J380" i="6"/>
  <c r="J372" i="6"/>
  <c r="J364" i="6"/>
  <c r="J356" i="6"/>
  <c r="J325" i="6"/>
  <c r="J321" i="6"/>
  <c r="J317" i="6"/>
  <c r="J313" i="6"/>
  <c r="J309" i="6"/>
  <c r="J305" i="6"/>
  <c r="J301" i="6"/>
  <c r="J297" i="6"/>
  <c r="J293" i="6"/>
  <c r="J289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426" i="6"/>
  <c r="J394" i="6"/>
  <c r="J362" i="6"/>
  <c r="J322" i="6"/>
  <c r="J306" i="6"/>
  <c r="J290" i="6"/>
  <c r="J410" i="6"/>
  <c r="J378" i="6"/>
  <c r="J314" i="6"/>
  <c r="J298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418" i="6"/>
  <c r="J354" i="6"/>
  <c r="J310" i="6"/>
  <c r="J386" i="6"/>
  <c r="J294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402" i="6"/>
  <c r="J286" i="6"/>
  <c r="J370" i="6"/>
  <c r="J302" i="6"/>
  <c r="J7" i="6"/>
  <c r="J4" i="6"/>
  <c r="J3" i="6"/>
  <c r="J5" i="6"/>
  <c r="J318" i="6"/>
  <c r="J6" i="6"/>
  <c r="M433" i="6"/>
  <c r="P433" i="6" s="1"/>
  <c r="M432" i="6"/>
  <c r="P432" i="6" s="1"/>
  <c r="M431" i="6"/>
  <c r="P431" i="6" s="1"/>
  <c r="M430" i="6"/>
  <c r="P430" i="6" s="1"/>
  <c r="M429" i="6"/>
  <c r="P429" i="6" s="1"/>
  <c r="M428" i="6"/>
  <c r="P428" i="6" s="1"/>
  <c r="M427" i="6"/>
  <c r="P427" i="6" s="1"/>
  <c r="M426" i="6"/>
  <c r="P426" i="6" s="1"/>
  <c r="M425" i="6"/>
  <c r="P425" i="6" s="1"/>
  <c r="M424" i="6"/>
  <c r="P424" i="6" s="1"/>
  <c r="M423" i="6"/>
  <c r="P423" i="6" s="1"/>
  <c r="M422" i="6"/>
  <c r="P422" i="6" s="1"/>
  <c r="M421" i="6"/>
  <c r="P421" i="6" s="1"/>
  <c r="M420" i="6"/>
  <c r="P420" i="6" s="1"/>
  <c r="M419" i="6"/>
  <c r="P419" i="6" s="1"/>
  <c r="M418" i="6"/>
  <c r="P418" i="6" s="1"/>
  <c r="M417" i="6"/>
  <c r="P417" i="6" s="1"/>
  <c r="M416" i="6"/>
  <c r="P416" i="6" s="1"/>
  <c r="M415" i="6"/>
  <c r="P415" i="6" s="1"/>
  <c r="M414" i="6"/>
  <c r="P414" i="6" s="1"/>
  <c r="M413" i="6"/>
  <c r="P413" i="6" s="1"/>
  <c r="M412" i="6"/>
  <c r="P412" i="6" s="1"/>
  <c r="M411" i="6"/>
  <c r="P411" i="6" s="1"/>
  <c r="M410" i="6"/>
  <c r="P410" i="6" s="1"/>
  <c r="M409" i="6"/>
  <c r="P409" i="6" s="1"/>
  <c r="M408" i="6"/>
  <c r="P408" i="6" s="1"/>
  <c r="M407" i="6"/>
  <c r="P407" i="6" s="1"/>
  <c r="M406" i="6"/>
  <c r="P406" i="6" s="1"/>
  <c r="M405" i="6"/>
  <c r="P405" i="6" s="1"/>
  <c r="M404" i="6"/>
  <c r="P404" i="6" s="1"/>
  <c r="M403" i="6"/>
  <c r="P403" i="6" s="1"/>
  <c r="M402" i="6"/>
  <c r="P402" i="6" s="1"/>
  <c r="M401" i="6"/>
  <c r="P401" i="6" s="1"/>
  <c r="M400" i="6"/>
  <c r="P400" i="6" s="1"/>
  <c r="M399" i="6"/>
  <c r="P399" i="6" s="1"/>
  <c r="M398" i="6"/>
  <c r="P398" i="6" s="1"/>
  <c r="M397" i="6"/>
  <c r="P397" i="6" s="1"/>
  <c r="M396" i="6"/>
  <c r="P396" i="6" s="1"/>
  <c r="M395" i="6"/>
  <c r="P395" i="6" s="1"/>
  <c r="M394" i="6"/>
  <c r="P394" i="6" s="1"/>
  <c r="M393" i="6"/>
  <c r="P393" i="6" s="1"/>
  <c r="M392" i="6"/>
  <c r="P392" i="6" s="1"/>
  <c r="M391" i="6"/>
  <c r="P391" i="6" s="1"/>
  <c r="M390" i="6"/>
  <c r="P390" i="6" s="1"/>
  <c r="M389" i="6"/>
  <c r="P389" i="6" s="1"/>
  <c r="M388" i="6"/>
  <c r="P388" i="6" s="1"/>
  <c r="M387" i="6"/>
  <c r="P387" i="6" s="1"/>
  <c r="M386" i="6"/>
  <c r="P386" i="6" s="1"/>
  <c r="M385" i="6"/>
  <c r="P385" i="6" s="1"/>
  <c r="M384" i="6"/>
  <c r="P384" i="6" s="1"/>
  <c r="M383" i="6"/>
  <c r="P383" i="6" s="1"/>
  <c r="M382" i="6"/>
  <c r="P382" i="6" s="1"/>
  <c r="M381" i="6"/>
  <c r="P381" i="6" s="1"/>
  <c r="M380" i="6"/>
  <c r="P380" i="6" s="1"/>
  <c r="M379" i="6"/>
  <c r="P379" i="6" s="1"/>
  <c r="M378" i="6"/>
  <c r="P378" i="6" s="1"/>
  <c r="M377" i="6"/>
  <c r="P377" i="6" s="1"/>
  <c r="M376" i="6"/>
  <c r="P376" i="6" s="1"/>
  <c r="M375" i="6"/>
  <c r="P375" i="6" s="1"/>
  <c r="M374" i="6"/>
  <c r="P374" i="6" s="1"/>
  <c r="M373" i="6"/>
  <c r="P373" i="6" s="1"/>
  <c r="M372" i="6"/>
  <c r="P372" i="6" s="1"/>
  <c r="M371" i="6"/>
  <c r="P371" i="6" s="1"/>
  <c r="M370" i="6"/>
  <c r="P370" i="6" s="1"/>
  <c r="M369" i="6"/>
  <c r="P369" i="6" s="1"/>
  <c r="M368" i="6"/>
  <c r="P368" i="6" s="1"/>
  <c r="M367" i="6"/>
  <c r="P367" i="6" s="1"/>
  <c r="M366" i="6"/>
  <c r="P366" i="6" s="1"/>
  <c r="M365" i="6"/>
  <c r="P365" i="6" s="1"/>
  <c r="M364" i="6"/>
  <c r="P364" i="6" s="1"/>
  <c r="M363" i="6"/>
  <c r="P363" i="6" s="1"/>
  <c r="M362" i="6"/>
  <c r="P362" i="6" s="1"/>
  <c r="M361" i="6"/>
  <c r="P361" i="6" s="1"/>
  <c r="M360" i="6"/>
  <c r="P360" i="6" s="1"/>
  <c r="M359" i="6"/>
  <c r="P359" i="6" s="1"/>
  <c r="M358" i="6"/>
  <c r="P358" i="6" s="1"/>
  <c r="M357" i="6"/>
  <c r="P357" i="6" s="1"/>
  <c r="M356" i="6"/>
  <c r="P356" i="6" s="1"/>
  <c r="M355" i="6"/>
  <c r="P355" i="6" s="1"/>
  <c r="M354" i="6"/>
  <c r="P354" i="6" s="1"/>
  <c r="M353" i="6"/>
  <c r="P353" i="6" s="1"/>
  <c r="M352" i="6"/>
  <c r="P352" i="6" s="1"/>
  <c r="M351" i="6"/>
  <c r="P351" i="6" s="1"/>
  <c r="M350" i="6"/>
  <c r="P350" i="6" s="1"/>
  <c r="M349" i="6"/>
  <c r="P349" i="6" s="1"/>
  <c r="M347" i="6"/>
  <c r="P347" i="6" s="1"/>
  <c r="M345" i="6"/>
  <c r="P345" i="6" s="1"/>
  <c r="M343" i="6"/>
  <c r="P343" i="6" s="1"/>
  <c r="M341" i="6"/>
  <c r="P341" i="6" s="1"/>
  <c r="M339" i="6"/>
  <c r="P339" i="6" s="1"/>
  <c r="M337" i="6"/>
  <c r="P337" i="6" s="1"/>
  <c r="M335" i="6"/>
  <c r="P335" i="6" s="1"/>
  <c r="M333" i="6"/>
  <c r="P333" i="6" s="1"/>
  <c r="M331" i="6"/>
  <c r="P331" i="6" s="1"/>
  <c r="M329" i="6"/>
  <c r="P329" i="6" s="1"/>
  <c r="M327" i="6"/>
  <c r="P327" i="6" s="1"/>
  <c r="M325" i="6"/>
  <c r="P325" i="6" s="1"/>
  <c r="M321" i="6"/>
  <c r="P321" i="6" s="1"/>
  <c r="M317" i="6"/>
  <c r="P317" i="6" s="1"/>
  <c r="M313" i="6"/>
  <c r="P313" i="6" s="1"/>
  <c r="M309" i="6"/>
  <c r="P309" i="6" s="1"/>
  <c r="M305" i="6"/>
  <c r="P305" i="6" s="1"/>
  <c r="M301" i="6"/>
  <c r="P301" i="6" s="1"/>
  <c r="M297" i="6"/>
  <c r="P297" i="6" s="1"/>
  <c r="M293" i="6"/>
  <c r="P293" i="6" s="1"/>
  <c r="M289" i="6"/>
  <c r="P289" i="6" s="1"/>
  <c r="M285" i="6"/>
  <c r="P285" i="6" s="1"/>
  <c r="M322" i="6"/>
  <c r="P322" i="6" s="1"/>
  <c r="M318" i="6"/>
  <c r="P318" i="6" s="1"/>
  <c r="M314" i="6"/>
  <c r="P314" i="6" s="1"/>
  <c r="M310" i="6"/>
  <c r="P310" i="6" s="1"/>
  <c r="M306" i="6"/>
  <c r="P306" i="6" s="1"/>
  <c r="M302" i="6"/>
  <c r="P302" i="6" s="1"/>
  <c r="M298" i="6"/>
  <c r="P298" i="6" s="1"/>
  <c r="M294" i="6"/>
  <c r="P294" i="6" s="1"/>
  <c r="M290" i="6"/>
  <c r="P290" i="6" s="1"/>
  <c r="M286" i="6"/>
  <c r="P286" i="6" s="1"/>
  <c r="M348" i="6"/>
  <c r="P348" i="6" s="1"/>
  <c r="M346" i="6"/>
  <c r="P346" i="6" s="1"/>
  <c r="M344" i="6"/>
  <c r="P344" i="6" s="1"/>
  <c r="M342" i="6"/>
  <c r="P342" i="6" s="1"/>
  <c r="M340" i="6"/>
  <c r="P340" i="6" s="1"/>
  <c r="M338" i="6"/>
  <c r="P338" i="6" s="1"/>
  <c r="M336" i="6"/>
  <c r="P336" i="6" s="1"/>
  <c r="M334" i="6"/>
  <c r="P334" i="6" s="1"/>
  <c r="M332" i="6"/>
  <c r="P332" i="6" s="1"/>
  <c r="M330" i="6"/>
  <c r="P330" i="6" s="1"/>
  <c r="M328" i="6"/>
  <c r="P328" i="6" s="1"/>
  <c r="M326" i="6"/>
  <c r="P326" i="6" s="1"/>
  <c r="M323" i="6"/>
  <c r="P323" i="6" s="1"/>
  <c r="M319" i="6"/>
  <c r="P319" i="6" s="1"/>
  <c r="M315" i="6"/>
  <c r="P315" i="6" s="1"/>
  <c r="M311" i="6"/>
  <c r="P311" i="6" s="1"/>
  <c r="M307" i="6"/>
  <c r="P307" i="6" s="1"/>
  <c r="M303" i="6"/>
  <c r="P303" i="6" s="1"/>
  <c r="M299" i="6"/>
  <c r="P299" i="6" s="1"/>
  <c r="M295" i="6"/>
  <c r="P295" i="6" s="1"/>
  <c r="M291" i="6"/>
  <c r="P291" i="6" s="1"/>
  <c r="M287" i="6"/>
  <c r="P287" i="6" s="1"/>
  <c r="M316" i="6"/>
  <c r="P316" i="6" s="1"/>
  <c r="M300" i="6"/>
  <c r="P300" i="6" s="1"/>
  <c r="M284" i="6"/>
  <c r="P284" i="6" s="1"/>
  <c r="M280" i="6"/>
  <c r="P280" i="6" s="1"/>
  <c r="M276" i="6"/>
  <c r="P276" i="6" s="1"/>
  <c r="M272" i="6"/>
  <c r="P272" i="6" s="1"/>
  <c r="M268" i="6"/>
  <c r="P268" i="6" s="1"/>
  <c r="M264" i="6"/>
  <c r="P264" i="6" s="1"/>
  <c r="M260" i="6"/>
  <c r="P260" i="6" s="1"/>
  <c r="M256" i="6"/>
  <c r="P256" i="6" s="1"/>
  <c r="M252" i="6"/>
  <c r="P252" i="6" s="1"/>
  <c r="M249" i="6"/>
  <c r="P249" i="6" s="1"/>
  <c r="M324" i="6"/>
  <c r="P324" i="6" s="1"/>
  <c r="M308" i="6"/>
  <c r="P308" i="6" s="1"/>
  <c r="M292" i="6"/>
  <c r="P292" i="6" s="1"/>
  <c r="M282" i="6"/>
  <c r="P282" i="6" s="1"/>
  <c r="M278" i="6"/>
  <c r="P278" i="6" s="1"/>
  <c r="M274" i="6"/>
  <c r="P274" i="6" s="1"/>
  <c r="M270" i="6"/>
  <c r="P270" i="6" s="1"/>
  <c r="M266" i="6"/>
  <c r="P266" i="6" s="1"/>
  <c r="M262" i="6"/>
  <c r="P262" i="6" s="1"/>
  <c r="M258" i="6"/>
  <c r="P258" i="6" s="1"/>
  <c r="M254" i="6"/>
  <c r="P254" i="6" s="1"/>
  <c r="M251" i="6"/>
  <c r="P251" i="6" s="1"/>
  <c r="M320" i="6"/>
  <c r="P320" i="6" s="1"/>
  <c r="M288" i="6"/>
  <c r="P288" i="6" s="1"/>
  <c r="M279" i="6"/>
  <c r="P279" i="6" s="1"/>
  <c r="M271" i="6"/>
  <c r="P271" i="6" s="1"/>
  <c r="M263" i="6"/>
  <c r="P263" i="6" s="1"/>
  <c r="M255" i="6"/>
  <c r="P255" i="6" s="1"/>
  <c r="M250" i="6"/>
  <c r="P250" i="6" s="1"/>
  <c r="M304" i="6"/>
  <c r="P304" i="6" s="1"/>
  <c r="M283" i="6"/>
  <c r="P283" i="6" s="1"/>
  <c r="M275" i="6"/>
  <c r="P275" i="6" s="1"/>
  <c r="M267" i="6"/>
  <c r="P267" i="6" s="1"/>
  <c r="M259" i="6"/>
  <c r="P259" i="6" s="1"/>
  <c r="M269" i="6"/>
  <c r="P269" i="6" s="1"/>
  <c r="M253" i="6"/>
  <c r="P253" i="6" s="1"/>
  <c r="M247" i="6"/>
  <c r="P247" i="6" s="1"/>
  <c r="M243" i="6"/>
  <c r="P243" i="6" s="1"/>
  <c r="M239" i="6"/>
  <c r="P239" i="6" s="1"/>
  <c r="M235" i="6"/>
  <c r="P235" i="6" s="1"/>
  <c r="M231" i="6"/>
  <c r="P231" i="6" s="1"/>
  <c r="M227" i="6"/>
  <c r="P227" i="6" s="1"/>
  <c r="M223" i="6"/>
  <c r="P223" i="6" s="1"/>
  <c r="M219" i="6"/>
  <c r="P219" i="6" s="1"/>
  <c r="M215" i="6"/>
  <c r="P215" i="6" s="1"/>
  <c r="M211" i="6"/>
  <c r="P211" i="6" s="1"/>
  <c r="M207" i="6"/>
  <c r="P207" i="6" s="1"/>
  <c r="M203" i="6"/>
  <c r="P203" i="6" s="1"/>
  <c r="M199" i="6"/>
  <c r="P199" i="6" s="1"/>
  <c r="M195" i="6"/>
  <c r="P195" i="6" s="1"/>
  <c r="M191" i="6"/>
  <c r="P191" i="6" s="1"/>
  <c r="M187" i="6"/>
  <c r="P187" i="6" s="1"/>
  <c r="M183" i="6"/>
  <c r="P183" i="6" s="1"/>
  <c r="M179" i="6"/>
  <c r="P179" i="6" s="1"/>
  <c r="M175" i="6"/>
  <c r="P175" i="6" s="1"/>
  <c r="M171" i="6"/>
  <c r="P171" i="6" s="1"/>
  <c r="M167" i="6"/>
  <c r="P167" i="6" s="1"/>
  <c r="M163" i="6"/>
  <c r="P163" i="6" s="1"/>
  <c r="M159" i="6"/>
  <c r="P159" i="6" s="1"/>
  <c r="M155" i="6"/>
  <c r="P155" i="6" s="1"/>
  <c r="M151" i="6"/>
  <c r="P151" i="6" s="1"/>
  <c r="M147" i="6"/>
  <c r="P147" i="6" s="1"/>
  <c r="M143" i="6"/>
  <c r="P143" i="6" s="1"/>
  <c r="M139" i="6"/>
  <c r="P139" i="6" s="1"/>
  <c r="M135" i="6"/>
  <c r="P135" i="6" s="1"/>
  <c r="M131" i="6"/>
  <c r="P131" i="6" s="1"/>
  <c r="M127" i="6"/>
  <c r="P127" i="6" s="1"/>
  <c r="M123" i="6"/>
  <c r="P123" i="6" s="1"/>
  <c r="M119" i="6"/>
  <c r="P119" i="6" s="1"/>
  <c r="M115" i="6"/>
  <c r="P115" i="6" s="1"/>
  <c r="M111" i="6"/>
  <c r="P111" i="6" s="1"/>
  <c r="M107" i="6"/>
  <c r="P107" i="6" s="1"/>
  <c r="M103" i="6"/>
  <c r="P103" i="6" s="1"/>
  <c r="M14" i="6"/>
  <c r="P14" i="6" s="1"/>
  <c r="M10" i="6"/>
  <c r="P10" i="6" s="1"/>
  <c r="M6" i="6"/>
  <c r="P6" i="6" s="1"/>
  <c r="M5" i="6"/>
  <c r="P5" i="6" s="1"/>
  <c r="M31" i="6"/>
  <c r="P31" i="6" s="1"/>
  <c r="M281" i="6"/>
  <c r="P281" i="6" s="1"/>
  <c r="M265" i="6"/>
  <c r="P265" i="6" s="1"/>
  <c r="M246" i="6"/>
  <c r="P246" i="6" s="1"/>
  <c r="M242" i="6"/>
  <c r="P242" i="6" s="1"/>
  <c r="M238" i="6"/>
  <c r="P238" i="6" s="1"/>
  <c r="M234" i="6"/>
  <c r="P234" i="6" s="1"/>
  <c r="M230" i="6"/>
  <c r="P230" i="6" s="1"/>
  <c r="M226" i="6"/>
  <c r="P226" i="6" s="1"/>
  <c r="M222" i="6"/>
  <c r="P222" i="6" s="1"/>
  <c r="M218" i="6"/>
  <c r="P218" i="6" s="1"/>
  <c r="M214" i="6"/>
  <c r="P214" i="6" s="1"/>
  <c r="M210" i="6"/>
  <c r="P210" i="6" s="1"/>
  <c r="M206" i="6"/>
  <c r="P206" i="6" s="1"/>
  <c r="M202" i="6"/>
  <c r="P202" i="6" s="1"/>
  <c r="M198" i="6"/>
  <c r="P198" i="6" s="1"/>
  <c r="M194" i="6"/>
  <c r="P194" i="6" s="1"/>
  <c r="M190" i="6"/>
  <c r="P190" i="6" s="1"/>
  <c r="M186" i="6"/>
  <c r="P186" i="6" s="1"/>
  <c r="M182" i="6"/>
  <c r="P182" i="6" s="1"/>
  <c r="M178" i="6"/>
  <c r="P178" i="6" s="1"/>
  <c r="M174" i="6"/>
  <c r="P174" i="6" s="1"/>
  <c r="M170" i="6"/>
  <c r="P170" i="6" s="1"/>
  <c r="M166" i="6"/>
  <c r="P166" i="6" s="1"/>
  <c r="M162" i="6"/>
  <c r="P162" i="6" s="1"/>
  <c r="M158" i="6"/>
  <c r="P158" i="6" s="1"/>
  <c r="M154" i="6"/>
  <c r="P154" i="6" s="1"/>
  <c r="M150" i="6"/>
  <c r="P150" i="6" s="1"/>
  <c r="M146" i="6"/>
  <c r="P146" i="6" s="1"/>
  <c r="M142" i="6"/>
  <c r="P142" i="6" s="1"/>
  <c r="M138" i="6"/>
  <c r="P138" i="6" s="1"/>
  <c r="M134" i="6"/>
  <c r="P134" i="6" s="1"/>
  <c r="M130" i="6"/>
  <c r="P130" i="6" s="1"/>
  <c r="M126" i="6"/>
  <c r="P126" i="6" s="1"/>
  <c r="M122" i="6"/>
  <c r="P122" i="6" s="1"/>
  <c r="M118" i="6"/>
  <c r="P118" i="6" s="1"/>
  <c r="M114" i="6"/>
  <c r="P114" i="6" s="1"/>
  <c r="M110" i="6"/>
  <c r="P110" i="6" s="1"/>
  <c r="M106" i="6"/>
  <c r="P106" i="6" s="1"/>
  <c r="M102" i="6"/>
  <c r="P102" i="6" s="1"/>
  <c r="M100" i="6"/>
  <c r="P100" i="6" s="1"/>
  <c r="M98" i="6"/>
  <c r="P98" i="6" s="1"/>
  <c r="M96" i="6"/>
  <c r="P96" i="6" s="1"/>
  <c r="M94" i="6"/>
  <c r="P94" i="6" s="1"/>
  <c r="M92" i="6"/>
  <c r="P92" i="6" s="1"/>
  <c r="M90" i="6"/>
  <c r="P90" i="6" s="1"/>
  <c r="M88" i="6"/>
  <c r="P88" i="6" s="1"/>
  <c r="M86" i="6"/>
  <c r="P86" i="6" s="1"/>
  <c r="M84" i="6"/>
  <c r="P84" i="6" s="1"/>
  <c r="M82" i="6"/>
  <c r="P82" i="6" s="1"/>
  <c r="M80" i="6"/>
  <c r="P80" i="6" s="1"/>
  <c r="M78" i="6"/>
  <c r="P78" i="6" s="1"/>
  <c r="M76" i="6"/>
  <c r="P76" i="6" s="1"/>
  <c r="M74" i="6"/>
  <c r="P74" i="6" s="1"/>
  <c r="M72" i="6"/>
  <c r="P72" i="6" s="1"/>
  <c r="M70" i="6"/>
  <c r="P70" i="6" s="1"/>
  <c r="M68" i="6"/>
  <c r="P68" i="6" s="1"/>
  <c r="M66" i="6"/>
  <c r="P66" i="6" s="1"/>
  <c r="M64" i="6"/>
  <c r="P64" i="6" s="1"/>
  <c r="M62" i="6"/>
  <c r="P62" i="6" s="1"/>
  <c r="M60" i="6"/>
  <c r="P60" i="6" s="1"/>
  <c r="M58" i="6"/>
  <c r="P58" i="6" s="1"/>
  <c r="M56" i="6"/>
  <c r="P56" i="6" s="1"/>
  <c r="M54" i="6"/>
  <c r="P54" i="6" s="1"/>
  <c r="M52" i="6"/>
  <c r="P52" i="6" s="1"/>
  <c r="M50" i="6"/>
  <c r="P50" i="6" s="1"/>
  <c r="M48" i="6"/>
  <c r="P48" i="6" s="1"/>
  <c r="M46" i="6"/>
  <c r="P46" i="6" s="1"/>
  <c r="M44" i="6"/>
  <c r="P44" i="6" s="1"/>
  <c r="M42" i="6"/>
  <c r="P42" i="6" s="1"/>
  <c r="M40" i="6"/>
  <c r="P40" i="6" s="1"/>
  <c r="M38" i="6"/>
  <c r="P38" i="6" s="1"/>
  <c r="M36" i="6"/>
  <c r="P36" i="6" s="1"/>
  <c r="M34" i="6"/>
  <c r="P34" i="6" s="1"/>
  <c r="M32" i="6"/>
  <c r="P32" i="6" s="1"/>
  <c r="M30" i="6"/>
  <c r="P30" i="6" s="1"/>
  <c r="M28" i="6"/>
  <c r="P28" i="6" s="1"/>
  <c r="M26" i="6"/>
  <c r="P26" i="6" s="1"/>
  <c r="M24" i="6"/>
  <c r="P24" i="6" s="1"/>
  <c r="M22" i="6"/>
  <c r="P22" i="6" s="1"/>
  <c r="M20" i="6"/>
  <c r="P20" i="6" s="1"/>
  <c r="M18" i="6"/>
  <c r="P18" i="6" s="1"/>
  <c r="M15" i="6"/>
  <c r="P15" i="6" s="1"/>
  <c r="M11" i="6"/>
  <c r="P11" i="6" s="1"/>
  <c r="M312" i="6"/>
  <c r="P312" i="6" s="1"/>
  <c r="M296" i="6"/>
  <c r="P296" i="6" s="1"/>
  <c r="M277" i="6"/>
  <c r="P277" i="6" s="1"/>
  <c r="M261" i="6"/>
  <c r="P261" i="6" s="1"/>
  <c r="M245" i="6"/>
  <c r="P245" i="6" s="1"/>
  <c r="M241" i="6"/>
  <c r="P241" i="6" s="1"/>
  <c r="M237" i="6"/>
  <c r="P237" i="6" s="1"/>
  <c r="M233" i="6"/>
  <c r="P233" i="6" s="1"/>
  <c r="M229" i="6"/>
  <c r="P229" i="6" s="1"/>
  <c r="M225" i="6"/>
  <c r="P225" i="6" s="1"/>
  <c r="M221" i="6"/>
  <c r="P221" i="6" s="1"/>
  <c r="M217" i="6"/>
  <c r="P217" i="6" s="1"/>
  <c r="M213" i="6"/>
  <c r="P213" i="6" s="1"/>
  <c r="M209" i="6"/>
  <c r="P209" i="6" s="1"/>
  <c r="M205" i="6"/>
  <c r="P205" i="6" s="1"/>
  <c r="M201" i="6"/>
  <c r="P201" i="6" s="1"/>
  <c r="M197" i="6"/>
  <c r="P197" i="6" s="1"/>
  <c r="M193" i="6"/>
  <c r="P193" i="6" s="1"/>
  <c r="M189" i="6"/>
  <c r="P189" i="6" s="1"/>
  <c r="M185" i="6"/>
  <c r="P185" i="6" s="1"/>
  <c r="M181" i="6"/>
  <c r="P181" i="6" s="1"/>
  <c r="M177" i="6"/>
  <c r="P177" i="6" s="1"/>
  <c r="M173" i="6"/>
  <c r="P173" i="6" s="1"/>
  <c r="M169" i="6"/>
  <c r="P169" i="6" s="1"/>
  <c r="M165" i="6"/>
  <c r="P165" i="6" s="1"/>
  <c r="M161" i="6"/>
  <c r="P161" i="6" s="1"/>
  <c r="M157" i="6"/>
  <c r="P157" i="6" s="1"/>
  <c r="M153" i="6"/>
  <c r="P153" i="6" s="1"/>
  <c r="M149" i="6"/>
  <c r="P149" i="6" s="1"/>
  <c r="M145" i="6"/>
  <c r="P145" i="6" s="1"/>
  <c r="M141" i="6"/>
  <c r="P141" i="6" s="1"/>
  <c r="M137" i="6"/>
  <c r="P137" i="6" s="1"/>
  <c r="M133" i="6"/>
  <c r="P133" i="6" s="1"/>
  <c r="M129" i="6"/>
  <c r="P129" i="6" s="1"/>
  <c r="M125" i="6"/>
  <c r="P125" i="6" s="1"/>
  <c r="M121" i="6"/>
  <c r="P121" i="6" s="1"/>
  <c r="M117" i="6"/>
  <c r="P117" i="6" s="1"/>
  <c r="M113" i="6"/>
  <c r="P113" i="6" s="1"/>
  <c r="M109" i="6"/>
  <c r="P109" i="6" s="1"/>
  <c r="M105" i="6"/>
  <c r="P105" i="6" s="1"/>
  <c r="M16" i="6"/>
  <c r="P16" i="6" s="1"/>
  <c r="M12" i="6"/>
  <c r="P12" i="6" s="1"/>
  <c r="M8" i="6"/>
  <c r="P8" i="6" s="1"/>
  <c r="M4" i="6"/>
  <c r="P4" i="6" s="1"/>
  <c r="M3" i="6"/>
  <c r="P3" i="6" s="1"/>
  <c r="M273" i="6"/>
  <c r="P273" i="6" s="1"/>
  <c r="M257" i="6"/>
  <c r="P257" i="6" s="1"/>
  <c r="M248" i="6"/>
  <c r="P248" i="6" s="1"/>
  <c r="M244" i="6"/>
  <c r="P244" i="6" s="1"/>
  <c r="M240" i="6"/>
  <c r="P240" i="6" s="1"/>
  <c r="M236" i="6"/>
  <c r="P236" i="6" s="1"/>
  <c r="M232" i="6"/>
  <c r="P232" i="6" s="1"/>
  <c r="M228" i="6"/>
  <c r="P228" i="6" s="1"/>
  <c r="M224" i="6"/>
  <c r="P224" i="6" s="1"/>
  <c r="M220" i="6"/>
  <c r="P220" i="6" s="1"/>
  <c r="M216" i="6"/>
  <c r="P216" i="6" s="1"/>
  <c r="M212" i="6"/>
  <c r="P212" i="6" s="1"/>
  <c r="M208" i="6"/>
  <c r="P208" i="6" s="1"/>
  <c r="M204" i="6"/>
  <c r="P204" i="6" s="1"/>
  <c r="M200" i="6"/>
  <c r="P200" i="6" s="1"/>
  <c r="M196" i="6"/>
  <c r="P196" i="6" s="1"/>
  <c r="M192" i="6"/>
  <c r="P192" i="6" s="1"/>
  <c r="M188" i="6"/>
  <c r="P188" i="6" s="1"/>
  <c r="M184" i="6"/>
  <c r="P184" i="6" s="1"/>
  <c r="M180" i="6"/>
  <c r="P180" i="6" s="1"/>
  <c r="M176" i="6"/>
  <c r="P176" i="6" s="1"/>
  <c r="M172" i="6"/>
  <c r="P172" i="6" s="1"/>
  <c r="M168" i="6"/>
  <c r="P168" i="6" s="1"/>
  <c r="M164" i="6"/>
  <c r="P164" i="6" s="1"/>
  <c r="M160" i="6"/>
  <c r="P160" i="6" s="1"/>
  <c r="M156" i="6"/>
  <c r="P156" i="6" s="1"/>
  <c r="M152" i="6"/>
  <c r="P152" i="6" s="1"/>
  <c r="M148" i="6"/>
  <c r="P148" i="6" s="1"/>
  <c r="M144" i="6"/>
  <c r="P144" i="6" s="1"/>
  <c r="M140" i="6"/>
  <c r="P140" i="6" s="1"/>
  <c r="M136" i="6"/>
  <c r="P136" i="6" s="1"/>
  <c r="M132" i="6"/>
  <c r="P132" i="6" s="1"/>
  <c r="M128" i="6"/>
  <c r="P128" i="6" s="1"/>
  <c r="M124" i="6"/>
  <c r="P124" i="6" s="1"/>
  <c r="M120" i="6"/>
  <c r="P120" i="6" s="1"/>
  <c r="M116" i="6"/>
  <c r="P116" i="6" s="1"/>
  <c r="M112" i="6"/>
  <c r="P112" i="6" s="1"/>
  <c r="M108" i="6"/>
  <c r="P108" i="6" s="1"/>
  <c r="M104" i="6"/>
  <c r="P104" i="6" s="1"/>
  <c r="M101" i="6"/>
  <c r="P101" i="6" s="1"/>
  <c r="M99" i="6"/>
  <c r="P99" i="6" s="1"/>
  <c r="M97" i="6"/>
  <c r="P97" i="6" s="1"/>
  <c r="M95" i="6"/>
  <c r="P95" i="6" s="1"/>
  <c r="M93" i="6"/>
  <c r="P93" i="6" s="1"/>
  <c r="M91" i="6"/>
  <c r="P91" i="6" s="1"/>
  <c r="M89" i="6"/>
  <c r="P89" i="6" s="1"/>
  <c r="M87" i="6"/>
  <c r="P87" i="6" s="1"/>
  <c r="M85" i="6"/>
  <c r="P85" i="6" s="1"/>
  <c r="M83" i="6"/>
  <c r="P83" i="6" s="1"/>
  <c r="M81" i="6"/>
  <c r="P81" i="6" s="1"/>
  <c r="M79" i="6"/>
  <c r="P79" i="6" s="1"/>
  <c r="M77" i="6"/>
  <c r="P77" i="6" s="1"/>
  <c r="M75" i="6"/>
  <c r="P75" i="6" s="1"/>
  <c r="M73" i="6"/>
  <c r="P73" i="6" s="1"/>
  <c r="M71" i="6"/>
  <c r="P71" i="6" s="1"/>
  <c r="M69" i="6"/>
  <c r="P69" i="6" s="1"/>
  <c r="M67" i="6"/>
  <c r="P67" i="6" s="1"/>
  <c r="M65" i="6"/>
  <c r="P65" i="6" s="1"/>
  <c r="M63" i="6"/>
  <c r="P63" i="6" s="1"/>
  <c r="M61" i="6"/>
  <c r="P61" i="6" s="1"/>
  <c r="M59" i="6"/>
  <c r="P59" i="6" s="1"/>
  <c r="M57" i="6"/>
  <c r="P57" i="6" s="1"/>
  <c r="M55" i="6"/>
  <c r="P55" i="6" s="1"/>
  <c r="M53" i="6"/>
  <c r="P53" i="6" s="1"/>
  <c r="M51" i="6"/>
  <c r="P51" i="6" s="1"/>
  <c r="M49" i="6"/>
  <c r="P49" i="6" s="1"/>
  <c r="M47" i="6"/>
  <c r="P47" i="6" s="1"/>
  <c r="M45" i="6"/>
  <c r="P45" i="6" s="1"/>
  <c r="M43" i="6"/>
  <c r="P43" i="6" s="1"/>
  <c r="M41" i="6"/>
  <c r="P41" i="6" s="1"/>
  <c r="M39" i="6"/>
  <c r="P39" i="6" s="1"/>
  <c r="M37" i="6"/>
  <c r="P37" i="6" s="1"/>
  <c r="M35" i="6"/>
  <c r="P35" i="6" s="1"/>
  <c r="M33" i="6"/>
  <c r="P33" i="6" s="1"/>
  <c r="M29" i="6"/>
  <c r="P29" i="6" s="1"/>
  <c r="M27" i="6"/>
  <c r="P27" i="6" s="1"/>
  <c r="M25" i="6"/>
  <c r="P25" i="6" s="1"/>
  <c r="M23" i="6"/>
  <c r="P23" i="6" s="1"/>
  <c r="M21" i="6"/>
  <c r="P21" i="6" s="1"/>
  <c r="M19" i="6"/>
  <c r="P19" i="6" s="1"/>
  <c r="M17" i="6"/>
  <c r="P17" i="6" s="1"/>
  <c r="M13" i="6"/>
  <c r="P13" i="6" s="1"/>
  <c r="M9" i="6"/>
  <c r="P9" i="6" s="1"/>
  <c r="M7" i="6"/>
  <c r="P7" i="6" s="1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250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249" i="6"/>
  <c r="L7" i="6"/>
  <c r="L17" i="6"/>
  <c r="L13" i="6"/>
  <c r="L9" i="6"/>
  <c r="L251" i="6"/>
  <c r="L14" i="6"/>
  <c r="L10" i="6"/>
  <c r="L6" i="6"/>
  <c r="L5" i="6"/>
  <c r="L4" i="6"/>
  <c r="L3" i="6"/>
  <c r="L15" i="6"/>
  <c r="L11" i="6"/>
  <c r="L16" i="6"/>
  <c r="L12" i="6"/>
  <c r="L8" i="6"/>
  <c r="I6" i="6"/>
  <c r="V24" i="7" l="1"/>
  <c r="Y24" i="7"/>
  <c r="C19" i="7"/>
  <c r="H20" i="7" s="1"/>
  <c r="C19" i="10"/>
  <c r="C19" i="8"/>
  <c r="H20" i="8" s="1"/>
  <c r="C37" i="7"/>
  <c r="H38" i="7" s="1"/>
  <c r="C37" i="10"/>
  <c r="C37" i="8"/>
  <c r="H38" i="8" s="1"/>
  <c r="C61" i="7"/>
  <c r="H62" i="7" s="1"/>
  <c r="C61" i="10"/>
  <c r="C61" i="8"/>
  <c r="H62" i="8" s="1"/>
  <c r="C69" i="7"/>
  <c r="H70" i="7" s="1"/>
  <c r="C69" i="10"/>
  <c r="C69" i="8"/>
  <c r="H70" i="8" s="1"/>
  <c r="C93" i="7"/>
  <c r="H94" i="7" s="1"/>
  <c r="C93" i="10"/>
  <c r="C93" i="8"/>
  <c r="H94" i="8" s="1"/>
  <c r="C116" i="7"/>
  <c r="H117" i="7" s="1"/>
  <c r="C116" i="10"/>
  <c r="C116" i="8"/>
  <c r="H117" i="8" s="1"/>
  <c r="C148" i="7"/>
  <c r="H149" i="7" s="1"/>
  <c r="C148" i="10"/>
  <c r="C148" i="8"/>
  <c r="H149" i="8" s="1"/>
  <c r="C180" i="7"/>
  <c r="H181" i="7" s="1"/>
  <c r="C180" i="10"/>
  <c r="C180" i="8"/>
  <c r="H181" i="8" s="1"/>
  <c r="C196" i="7"/>
  <c r="H197" i="7" s="1"/>
  <c r="C196" i="10"/>
  <c r="C196" i="8"/>
  <c r="H197" i="8" s="1"/>
  <c r="C228" i="7"/>
  <c r="H229" i="7" s="1"/>
  <c r="C228" i="10"/>
  <c r="C228" i="8"/>
  <c r="H229" i="8" s="1"/>
  <c r="C244" i="7"/>
  <c r="H245" i="7" s="1"/>
  <c r="C244" i="10"/>
  <c r="C244" i="8"/>
  <c r="H245" i="8" s="1"/>
  <c r="C3" i="7"/>
  <c r="C3" i="10"/>
  <c r="G4" i="10" s="1"/>
  <c r="C3" i="8"/>
  <c r="C16" i="7"/>
  <c r="H17" i="7" s="1"/>
  <c r="C16" i="10"/>
  <c r="C16" i="8"/>
  <c r="H17" i="8" s="1"/>
  <c r="C117" i="7"/>
  <c r="H118" i="7" s="1"/>
  <c r="C117" i="10"/>
  <c r="C117" i="8"/>
  <c r="H118" i="8" s="1"/>
  <c r="C133" i="7"/>
  <c r="H134" i="7" s="1"/>
  <c r="C133" i="10"/>
  <c r="C133" i="8"/>
  <c r="H134" i="8" s="1"/>
  <c r="C149" i="7"/>
  <c r="H150" i="7" s="1"/>
  <c r="C149" i="10"/>
  <c r="C149" i="8"/>
  <c r="H150" i="8" s="1"/>
  <c r="C165" i="7"/>
  <c r="H166" i="7" s="1"/>
  <c r="C165" i="10"/>
  <c r="C165" i="8"/>
  <c r="H166" i="8" s="1"/>
  <c r="C181" i="7"/>
  <c r="H182" i="7" s="1"/>
  <c r="C181" i="10"/>
  <c r="C181" i="8"/>
  <c r="H182" i="8" s="1"/>
  <c r="C197" i="7"/>
  <c r="H198" i="7" s="1"/>
  <c r="C197" i="10"/>
  <c r="C197" i="8"/>
  <c r="H198" i="8" s="1"/>
  <c r="C213" i="7"/>
  <c r="H214" i="7" s="1"/>
  <c r="C213" i="10"/>
  <c r="C213" i="8"/>
  <c r="H214" i="8" s="1"/>
  <c r="C229" i="7"/>
  <c r="H230" i="7" s="1"/>
  <c r="C229" i="10"/>
  <c r="C229" i="8"/>
  <c r="H230" i="8" s="1"/>
  <c r="C312" i="7"/>
  <c r="H313" i="7" s="1"/>
  <c r="C312" i="10"/>
  <c r="C312" i="8"/>
  <c r="H313" i="8" s="1"/>
  <c r="C28" i="7"/>
  <c r="H29" i="7" s="1"/>
  <c r="C28" i="10"/>
  <c r="C28" i="8"/>
  <c r="H29" i="8" s="1"/>
  <c r="C36" i="7"/>
  <c r="H37" i="7" s="1"/>
  <c r="C36" i="10"/>
  <c r="C36" i="8"/>
  <c r="H37" i="8" s="1"/>
  <c r="C44" i="7"/>
  <c r="H45" i="7" s="1"/>
  <c r="C44" i="10"/>
  <c r="C44" i="8"/>
  <c r="H45" i="8" s="1"/>
  <c r="C52" i="7"/>
  <c r="H53" i="7" s="1"/>
  <c r="C52" i="10"/>
  <c r="C52" i="8"/>
  <c r="H53" i="8" s="1"/>
  <c r="C60" i="7"/>
  <c r="H61" i="7" s="1"/>
  <c r="C60" i="10"/>
  <c r="C60" i="8"/>
  <c r="H61" i="8" s="1"/>
  <c r="C68" i="7"/>
  <c r="H69" i="7" s="1"/>
  <c r="C68" i="10"/>
  <c r="C68" i="8"/>
  <c r="H69" i="8" s="1"/>
  <c r="C76" i="7"/>
  <c r="H77" i="7" s="1"/>
  <c r="C76" i="10"/>
  <c r="C76" i="8"/>
  <c r="H77" i="8" s="1"/>
  <c r="C84" i="7"/>
  <c r="H85" i="7" s="1"/>
  <c r="C84" i="10"/>
  <c r="C84" i="8"/>
  <c r="H85" i="8" s="1"/>
  <c r="C92" i="7"/>
  <c r="H93" i="7" s="1"/>
  <c r="C92" i="10"/>
  <c r="C92" i="8"/>
  <c r="H93" i="8" s="1"/>
  <c r="C100" i="7"/>
  <c r="H101" i="7" s="1"/>
  <c r="C100" i="10"/>
  <c r="C100" i="8"/>
  <c r="H101" i="8" s="1"/>
  <c r="C114" i="7"/>
  <c r="H115" i="7" s="1"/>
  <c r="C114" i="10"/>
  <c r="C114" i="8"/>
  <c r="H115" i="8" s="1"/>
  <c r="C130" i="7"/>
  <c r="H131" i="7" s="1"/>
  <c r="C130" i="10"/>
  <c r="C130" i="8"/>
  <c r="H131" i="8" s="1"/>
  <c r="C146" i="7"/>
  <c r="H147" i="7" s="1"/>
  <c r="C146" i="10"/>
  <c r="C146" i="8"/>
  <c r="H147" i="8" s="1"/>
  <c r="C162" i="7"/>
  <c r="H163" i="7" s="1"/>
  <c r="C162" i="10"/>
  <c r="C162" i="8"/>
  <c r="H163" i="8" s="1"/>
  <c r="C178" i="7"/>
  <c r="H179" i="7" s="1"/>
  <c r="C178" i="10"/>
  <c r="C178" i="8"/>
  <c r="H179" i="8" s="1"/>
  <c r="C194" i="7"/>
  <c r="H195" i="7" s="1"/>
  <c r="C194" i="10"/>
  <c r="C194" i="8"/>
  <c r="H195" i="8" s="1"/>
  <c r="C210" i="7"/>
  <c r="H211" i="7" s="1"/>
  <c r="C210" i="10"/>
  <c r="C210" i="8"/>
  <c r="H211" i="8" s="1"/>
  <c r="C226" i="7"/>
  <c r="H227" i="7" s="1"/>
  <c r="C226" i="10"/>
  <c r="C226" i="8"/>
  <c r="H227" i="8" s="1"/>
  <c r="C242" i="7"/>
  <c r="H243" i="7" s="1"/>
  <c r="C242" i="10"/>
  <c r="C242" i="8"/>
  <c r="H243" i="8" s="1"/>
  <c r="C31" i="7"/>
  <c r="H32" i="7" s="1"/>
  <c r="C31" i="10"/>
  <c r="C31" i="8"/>
  <c r="H32" i="8" s="1"/>
  <c r="C14" i="7"/>
  <c r="H15" i="7" s="1"/>
  <c r="C14" i="10"/>
  <c r="C14" i="8"/>
  <c r="H15" i="8" s="1"/>
  <c r="C115" i="7"/>
  <c r="H116" i="7" s="1"/>
  <c r="C115" i="10"/>
  <c r="C115" i="8"/>
  <c r="H116" i="8" s="1"/>
  <c r="C131" i="7"/>
  <c r="H132" i="7" s="1"/>
  <c r="C131" i="10"/>
  <c r="C131" i="8"/>
  <c r="H132" i="8" s="1"/>
  <c r="C147" i="7"/>
  <c r="H148" i="7" s="1"/>
  <c r="C147" i="10"/>
  <c r="C147" i="8"/>
  <c r="H148" i="8" s="1"/>
  <c r="C163" i="7"/>
  <c r="H164" i="7" s="1"/>
  <c r="C163" i="10"/>
  <c r="C163" i="8"/>
  <c r="H164" i="8" s="1"/>
  <c r="C179" i="7"/>
  <c r="H180" i="7" s="1"/>
  <c r="C179" i="10"/>
  <c r="C179" i="8"/>
  <c r="H180" i="8" s="1"/>
  <c r="C195" i="7"/>
  <c r="H196" i="7" s="1"/>
  <c r="C195" i="10"/>
  <c r="C195" i="8"/>
  <c r="H196" i="8" s="1"/>
  <c r="C211" i="7"/>
  <c r="H212" i="7" s="1"/>
  <c r="C211" i="10"/>
  <c r="C211" i="8"/>
  <c r="H212" i="8" s="1"/>
  <c r="C227" i="7"/>
  <c r="H228" i="7" s="1"/>
  <c r="C227" i="10"/>
  <c r="C227" i="8"/>
  <c r="H228" i="8" s="1"/>
  <c r="C243" i="7"/>
  <c r="H244" i="7" s="1"/>
  <c r="C243" i="10"/>
  <c r="C243" i="8"/>
  <c r="H244" i="8" s="1"/>
  <c r="C259" i="7"/>
  <c r="H260" i="7" s="1"/>
  <c r="C259" i="10"/>
  <c r="C259" i="8"/>
  <c r="H260" i="8" s="1"/>
  <c r="C304" i="7"/>
  <c r="H305" i="7" s="1"/>
  <c r="C304" i="10"/>
  <c r="C304" i="8"/>
  <c r="H305" i="8" s="1"/>
  <c r="C271" i="7"/>
  <c r="H272" i="7" s="1"/>
  <c r="C271" i="10"/>
  <c r="C271" i="8"/>
  <c r="H272" i="8" s="1"/>
  <c r="C251" i="7"/>
  <c r="H252" i="7" s="1"/>
  <c r="C251" i="10"/>
  <c r="C251" i="8"/>
  <c r="H252" i="8" s="1"/>
  <c r="C266" i="7"/>
  <c r="H267" i="7" s="1"/>
  <c r="C266" i="10"/>
  <c r="C266" i="8"/>
  <c r="H267" i="8" s="1"/>
  <c r="C282" i="7"/>
  <c r="H283" i="7" s="1"/>
  <c r="C282" i="10"/>
  <c r="C282" i="8"/>
  <c r="H283" i="8" s="1"/>
  <c r="C249" i="7"/>
  <c r="H250" i="7" s="1"/>
  <c r="C249" i="10"/>
  <c r="C249" i="8"/>
  <c r="H250" i="8" s="1"/>
  <c r="C264" i="7"/>
  <c r="H265" i="7" s="1"/>
  <c r="C264" i="10"/>
  <c r="C264" i="8"/>
  <c r="H265" i="8" s="1"/>
  <c r="C280" i="7"/>
  <c r="H281" i="7" s="1"/>
  <c r="C280" i="10"/>
  <c r="C280" i="8"/>
  <c r="H281" i="8" s="1"/>
  <c r="C287" i="7"/>
  <c r="H288" i="7" s="1"/>
  <c r="C287" i="10"/>
  <c r="C287" i="8"/>
  <c r="H288" i="8" s="1"/>
  <c r="C303" i="7"/>
  <c r="H304" i="7" s="1"/>
  <c r="C303" i="10"/>
  <c r="C303" i="8"/>
  <c r="H304" i="8" s="1"/>
  <c r="C319" i="7"/>
  <c r="H320" i="7" s="1"/>
  <c r="C319" i="10"/>
  <c r="C319" i="8"/>
  <c r="H320" i="8" s="1"/>
  <c r="C330" i="7"/>
  <c r="H331" i="7" s="1"/>
  <c r="C330" i="10"/>
  <c r="C330" i="8"/>
  <c r="H331" i="8" s="1"/>
  <c r="C338" i="7"/>
  <c r="H339" i="7" s="1"/>
  <c r="C338" i="10"/>
  <c r="C338" i="8"/>
  <c r="H339" i="8" s="1"/>
  <c r="C346" i="7"/>
  <c r="H347" i="7" s="1"/>
  <c r="C346" i="10"/>
  <c r="C346" i="8"/>
  <c r="H347" i="8" s="1"/>
  <c r="C294" i="7"/>
  <c r="H295" i="7" s="1"/>
  <c r="C294" i="10"/>
  <c r="C294" i="8"/>
  <c r="H295" i="8" s="1"/>
  <c r="C310" i="7"/>
  <c r="H311" i="7" s="1"/>
  <c r="C310" i="10"/>
  <c r="C310" i="8"/>
  <c r="H311" i="8" s="1"/>
  <c r="C285" i="7"/>
  <c r="H286" i="7" s="1"/>
  <c r="C285" i="10"/>
  <c r="C285" i="8"/>
  <c r="H286" i="8" s="1"/>
  <c r="C301" i="7"/>
  <c r="H302" i="7" s="1"/>
  <c r="C301" i="10"/>
  <c r="C301" i="8"/>
  <c r="H302" i="8" s="1"/>
  <c r="C317" i="7"/>
  <c r="H318" i="7" s="1"/>
  <c r="C317" i="10"/>
  <c r="C317" i="8"/>
  <c r="H318" i="8" s="1"/>
  <c r="C329" i="7"/>
  <c r="H330" i="7" s="1"/>
  <c r="C329" i="10"/>
  <c r="C329" i="8"/>
  <c r="H330" i="8" s="1"/>
  <c r="C337" i="7"/>
  <c r="H338" i="7" s="1"/>
  <c r="C337" i="10"/>
  <c r="C337" i="8"/>
  <c r="H338" i="8" s="1"/>
  <c r="C345" i="7"/>
  <c r="H346" i="7" s="1"/>
  <c r="C345" i="10"/>
  <c r="C345" i="8"/>
  <c r="H346" i="8" s="1"/>
  <c r="C351" i="7"/>
  <c r="H352" i="7" s="1"/>
  <c r="C351" i="10"/>
  <c r="C351" i="8"/>
  <c r="H352" i="8" s="1"/>
  <c r="C355" i="7"/>
  <c r="H356" i="7" s="1"/>
  <c r="C355" i="10"/>
  <c r="C355" i="8"/>
  <c r="H356" i="8" s="1"/>
  <c r="C359" i="7"/>
  <c r="H360" i="7" s="1"/>
  <c r="C359" i="10"/>
  <c r="C359" i="8"/>
  <c r="H360" i="8" s="1"/>
  <c r="C363" i="7"/>
  <c r="H364" i="7" s="1"/>
  <c r="C363" i="10"/>
  <c r="C363" i="8"/>
  <c r="H364" i="8" s="1"/>
  <c r="C367" i="7"/>
  <c r="H368" i="7" s="1"/>
  <c r="C367" i="10"/>
  <c r="C367" i="8"/>
  <c r="H368" i="8" s="1"/>
  <c r="C371" i="7"/>
  <c r="H372" i="7" s="1"/>
  <c r="C371" i="10"/>
  <c r="C371" i="8"/>
  <c r="H372" i="8" s="1"/>
  <c r="C375" i="7"/>
  <c r="H376" i="7" s="1"/>
  <c r="C375" i="10"/>
  <c r="C375" i="8"/>
  <c r="H376" i="8" s="1"/>
  <c r="C379" i="7"/>
  <c r="H380" i="7" s="1"/>
  <c r="C379" i="10"/>
  <c r="C379" i="8"/>
  <c r="H380" i="8" s="1"/>
  <c r="C383" i="7"/>
  <c r="H384" i="7" s="1"/>
  <c r="C383" i="10"/>
  <c r="C383" i="8"/>
  <c r="H384" i="8" s="1"/>
  <c r="C387" i="7"/>
  <c r="H388" i="7" s="1"/>
  <c r="C387" i="10"/>
  <c r="C387" i="8"/>
  <c r="H388" i="8" s="1"/>
  <c r="C391" i="7"/>
  <c r="H392" i="7" s="1"/>
  <c r="C391" i="10"/>
  <c r="C391" i="8"/>
  <c r="H392" i="8" s="1"/>
  <c r="C395" i="7"/>
  <c r="H396" i="7" s="1"/>
  <c r="C395" i="10"/>
  <c r="C395" i="8"/>
  <c r="H396" i="8" s="1"/>
  <c r="C399" i="7"/>
  <c r="H400" i="7" s="1"/>
  <c r="C399" i="10"/>
  <c r="C399" i="8"/>
  <c r="H400" i="8" s="1"/>
  <c r="C403" i="7"/>
  <c r="H404" i="7" s="1"/>
  <c r="C403" i="10"/>
  <c r="C403" i="8"/>
  <c r="H404" i="8" s="1"/>
  <c r="C407" i="7"/>
  <c r="H408" i="7" s="1"/>
  <c r="C407" i="10"/>
  <c r="C407" i="8"/>
  <c r="H408" i="8" s="1"/>
  <c r="C411" i="7"/>
  <c r="H412" i="7" s="1"/>
  <c r="C411" i="10"/>
  <c r="C411" i="8"/>
  <c r="H412" i="8" s="1"/>
  <c r="C415" i="7"/>
  <c r="H416" i="7" s="1"/>
  <c r="C415" i="10"/>
  <c r="C415" i="8"/>
  <c r="H416" i="8" s="1"/>
  <c r="C419" i="7"/>
  <c r="H420" i="7" s="1"/>
  <c r="C419" i="10"/>
  <c r="C419" i="8"/>
  <c r="H420" i="8" s="1"/>
  <c r="C423" i="7"/>
  <c r="H424" i="7" s="1"/>
  <c r="C423" i="10"/>
  <c r="C423" i="8"/>
  <c r="H424" i="8" s="1"/>
  <c r="C427" i="7"/>
  <c r="H428" i="7" s="1"/>
  <c r="C427" i="10"/>
  <c r="C427" i="8"/>
  <c r="H428" i="8" s="1"/>
  <c r="C431" i="7"/>
  <c r="H432" i="7" s="1"/>
  <c r="C431" i="10"/>
  <c r="C431" i="8"/>
  <c r="H432" i="8" s="1"/>
  <c r="Q4" i="7"/>
  <c r="P5" i="7"/>
  <c r="C7" i="7"/>
  <c r="H8" i="7" s="1"/>
  <c r="C7" i="10"/>
  <c r="C7" i="8"/>
  <c r="H8" i="8" s="1"/>
  <c r="C45" i="7"/>
  <c r="H46" i="7" s="1"/>
  <c r="C45" i="10"/>
  <c r="C45" i="8"/>
  <c r="H46" i="8" s="1"/>
  <c r="C245" i="7"/>
  <c r="H246" i="7" s="1"/>
  <c r="C245" i="10"/>
  <c r="C245" i="8"/>
  <c r="H246" i="8" s="1"/>
  <c r="C9" i="7"/>
  <c r="H10" i="7" s="1"/>
  <c r="C9" i="10"/>
  <c r="C9" i="8"/>
  <c r="H10" i="8" s="1"/>
  <c r="C21" i="7"/>
  <c r="H22" i="7" s="1"/>
  <c r="C21" i="10"/>
  <c r="C21" i="8"/>
  <c r="H22" i="8" s="1"/>
  <c r="C29" i="7"/>
  <c r="H30" i="7" s="1"/>
  <c r="C29" i="10"/>
  <c r="C29" i="8"/>
  <c r="H30" i="8" s="1"/>
  <c r="C39" i="7"/>
  <c r="H40" i="7" s="1"/>
  <c r="C39" i="10"/>
  <c r="C39" i="8"/>
  <c r="H40" i="8" s="1"/>
  <c r="C47" i="7"/>
  <c r="H48" i="7" s="1"/>
  <c r="C47" i="10"/>
  <c r="C47" i="8"/>
  <c r="H48" i="8" s="1"/>
  <c r="C55" i="7"/>
  <c r="H56" i="7" s="1"/>
  <c r="C55" i="10"/>
  <c r="C55" i="8"/>
  <c r="H56" i="8" s="1"/>
  <c r="C63" i="7"/>
  <c r="H64" i="7" s="1"/>
  <c r="C63" i="10"/>
  <c r="C63" i="8"/>
  <c r="H64" i="8" s="1"/>
  <c r="C71" i="7"/>
  <c r="H72" i="7" s="1"/>
  <c r="C71" i="10"/>
  <c r="C71" i="8"/>
  <c r="H72" i="8" s="1"/>
  <c r="C79" i="7"/>
  <c r="H80" i="7" s="1"/>
  <c r="C79" i="10"/>
  <c r="C79" i="8"/>
  <c r="H80" i="8" s="1"/>
  <c r="C87" i="7"/>
  <c r="H88" i="7" s="1"/>
  <c r="C87" i="10"/>
  <c r="C87" i="8"/>
  <c r="H88" i="8" s="1"/>
  <c r="C95" i="7"/>
  <c r="H96" i="7" s="1"/>
  <c r="C95" i="10"/>
  <c r="C95" i="8"/>
  <c r="H96" i="8" s="1"/>
  <c r="C104" i="7"/>
  <c r="H105" i="7" s="1"/>
  <c r="C104" i="10"/>
  <c r="C104" i="8"/>
  <c r="H105" i="8" s="1"/>
  <c r="C120" i="7"/>
  <c r="H121" i="7" s="1"/>
  <c r="C120" i="10"/>
  <c r="C120" i="8"/>
  <c r="H121" i="8" s="1"/>
  <c r="C136" i="7"/>
  <c r="H137" i="7" s="1"/>
  <c r="C136" i="10"/>
  <c r="C136" i="8"/>
  <c r="H137" i="8" s="1"/>
  <c r="C152" i="7"/>
  <c r="H153" i="7" s="1"/>
  <c r="C152" i="10"/>
  <c r="C152" i="8"/>
  <c r="H153" i="8" s="1"/>
  <c r="C168" i="7"/>
  <c r="H169" i="7" s="1"/>
  <c r="C168" i="10"/>
  <c r="C168" i="8"/>
  <c r="H169" i="8" s="1"/>
  <c r="C184" i="7"/>
  <c r="H185" i="7" s="1"/>
  <c r="C184" i="10"/>
  <c r="C184" i="8"/>
  <c r="H185" i="8" s="1"/>
  <c r="C200" i="7"/>
  <c r="H201" i="7" s="1"/>
  <c r="C200" i="10"/>
  <c r="C200" i="8"/>
  <c r="H201" i="8" s="1"/>
  <c r="C216" i="7"/>
  <c r="H217" i="7" s="1"/>
  <c r="C216" i="10"/>
  <c r="C216" i="8"/>
  <c r="H217" i="8" s="1"/>
  <c r="C232" i="7"/>
  <c r="H233" i="7" s="1"/>
  <c r="C232" i="10"/>
  <c r="C232" i="8"/>
  <c r="H233" i="8" s="1"/>
  <c r="C248" i="7"/>
  <c r="H249" i="7" s="1"/>
  <c r="C248" i="10"/>
  <c r="C248" i="8"/>
  <c r="H249" i="8" s="1"/>
  <c r="C4" i="7"/>
  <c r="H5" i="7" s="1"/>
  <c r="C4" i="10"/>
  <c r="C4" i="8"/>
  <c r="H5" i="8" s="1"/>
  <c r="C105" i="7"/>
  <c r="H106" i="7" s="1"/>
  <c r="C105" i="10"/>
  <c r="C105" i="8"/>
  <c r="H106" i="8" s="1"/>
  <c r="C121" i="7"/>
  <c r="H122" i="7" s="1"/>
  <c r="C121" i="10"/>
  <c r="C121" i="8"/>
  <c r="H122" i="8" s="1"/>
  <c r="C137" i="7"/>
  <c r="H138" i="7" s="1"/>
  <c r="C137" i="10"/>
  <c r="C137" i="8"/>
  <c r="H138" i="8" s="1"/>
  <c r="C153" i="7"/>
  <c r="H154" i="7" s="1"/>
  <c r="C153" i="10"/>
  <c r="C153" i="8"/>
  <c r="H154" i="8" s="1"/>
  <c r="C169" i="7"/>
  <c r="H170" i="7" s="1"/>
  <c r="C169" i="10"/>
  <c r="C169" i="8"/>
  <c r="H170" i="8" s="1"/>
  <c r="C185" i="7"/>
  <c r="H186" i="7" s="1"/>
  <c r="C185" i="10"/>
  <c r="C185" i="8"/>
  <c r="H186" i="8" s="1"/>
  <c r="C201" i="7"/>
  <c r="H202" i="7" s="1"/>
  <c r="C201" i="10"/>
  <c r="C201" i="8"/>
  <c r="H202" i="8" s="1"/>
  <c r="C217" i="7"/>
  <c r="H218" i="7" s="1"/>
  <c r="C217" i="10"/>
  <c r="C217" i="8"/>
  <c r="H218" i="8" s="1"/>
  <c r="C233" i="7"/>
  <c r="H234" i="7" s="1"/>
  <c r="C233" i="10"/>
  <c r="C233" i="8"/>
  <c r="H234" i="8" s="1"/>
  <c r="C261" i="7"/>
  <c r="H262" i="7" s="1"/>
  <c r="C261" i="10"/>
  <c r="C261" i="8"/>
  <c r="H262" i="8" s="1"/>
  <c r="C11" i="7"/>
  <c r="H12" i="7" s="1"/>
  <c r="C11" i="10"/>
  <c r="C11" i="8"/>
  <c r="H12" i="8" s="1"/>
  <c r="C22" i="7"/>
  <c r="H23" i="7" s="1"/>
  <c r="C22" i="10"/>
  <c r="C22" i="8"/>
  <c r="H23" i="8" s="1"/>
  <c r="C30" i="7"/>
  <c r="H31" i="7" s="1"/>
  <c r="C30" i="10"/>
  <c r="C30" i="8"/>
  <c r="H31" i="8" s="1"/>
  <c r="C38" i="7"/>
  <c r="H39" i="7" s="1"/>
  <c r="C38" i="10"/>
  <c r="C38" i="8"/>
  <c r="H39" i="8" s="1"/>
  <c r="C46" i="7"/>
  <c r="H47" i="7" s="1"/>
  <c r="C46" i="10"/>
  <c r="C46" i="8"/>
  <c r="H47" i="8" s="1"/>
  <c r="C54" i="7"/>
  <c r="H55" i="7" s="1"/>
  <c r="C54" i="10"/>
  <c r="C54" i="8"/>
  <c r="H55" i="8" s="1"/>
  <c r="C62" i="7"/>
  <c r="H63" i="7" s="1"/>
  <c r="C62" i="10"/>
  <c r="C62" i="8"/>
  <c r="H63" i="8" s="1"/>
  <c r="C70" i="7"/>
  <c r="H71" i="7" s="1"/>
  <c r="C70" i="10"/>
  <c r="C70" i="8"/>
  <c r="H71" i="8" s="1"/>
  <c r="C78" i="7"/>
  <c r="H79" i="7" s="1"/>
  <c r="C78" i="10"/>
  <c r="C78" i="8"/>
  <c r="H79" i="8" s="1"/>
  <c r="C86" i="7"/>
  <c r="H87" i="7" s="1"/>
  <c r="C86" i="10"/>
  <c r="C86" i="8"/>
  <c r="H87" i="8" s="1"/>
  <c r="C94" i="7"/>
  <c r="H95" i="7" s="1"/>
  <c r="C94" i="10"/>
  <c r="C94" i="8"/>
  <c r="H95" i="8" s="1"/>
  <c r="C102" i="7"/>
  <c r="H103" i="7" s="1"/>
  <c r="C102" i="10"/>
  <c r="C102" i="8"/>
  <c r="H103" i="8" s="1"/>
  <c r="C118" i="7"/>
  <c r="H119" i="7" s="1"/>
  <c r="C118" i="10"/>
  <c r="C118" i="8"/>
  <c r="H119" i="8" s="1"/>
  <c r="C134" i="7"/>
  <c r="H135" i="7" s="1"/>
  <c r="C134" i="10"/>
  <c r="C134" i="8"/>
  <c r="H135" i="8" s="1"/>
  <c r="C150" i="7"/>
  <c r="H151" i="7" s="1"/>
  <c r="C150" i="10"/>
  <c r="C150" i="8"/>
  <c r="H151" i="8" s="1"/>
  <c r="C166" i="7"/>
  <c r="H167" i="7" s="1"/>
  <c r="C166" i="10"/>
  <c r="C166" i="8"/>
  <c r="H167" i="8" s="1"/>
  <c r="C182" i="7"/>
  <c r="H183" i="7" s="1"/>
  <c r="C182" i="10"/>
  <c r="C182" i="8"/>
  <c r="H183" i="8" s="1"/>
  <c r="C198" i="7"/>
  <c r="H199" i="7" s="1"/>
  <c r="C198" i="10"/>
  <c r="C198" i="8"/>
  <c r="H199" i="8" s="1"/>
  <c r="C214" i="7"/>
  <c r="H215" i="7" s="1"/>
  <c r="C214" i="10"/>
  <c r="C214" i="8"/>
  <c r="H215" i="8" s="1"/>
  <c r="C230" i="7"/>
  <c r="H231" i="7" s="1"/>
  <c r="C230" i="10"/>
  <c r="C230" i="8"/>
  <c r="H231" i="8" s="1"/>
  <c r="C246" i="7"/>
  <c r="H247" i="7" s="1"/>
  <c r="C246" i="10"/>
  <c r="C246" i="8"/>
  <c r="H247" i="8" s="1"/>
  <c r="C5" i="7"/>
  <c r="H6" i="7" s="1"/>
  <c r="C5" i="10"/>
  <c r="C5" i="8"/>
  <c r="H6" i="8" s="1"/>
  <c r="C103" i="7"/>
  <c r="H104" i="7" s="1"/>
  <c r="C103" i="10"/>
  <c r="C103" i="8"/>
  <c r="H104" i="8" s="1"/>
  <c r="C119" i="7"/>
  <c r="H120" i="7" s="1"/>
  <c r="C119" i="10"/>
  <c r="C119" i="8"/>
  <c r="H120" i="8" s="1"/>
  <c r="C135" i="7"/>
  <c r="H136" i="7" s="1"/>
  <c r="C135" i="10"/>
  <c r="C135" i="8"/>
  <c r="H136" i="8" s="1"/>
  <c r="C151" i="7"/>
  <c r="H152" i="7" s="1"/>
  <c r="C151" i="10"/>
  <c r="C151" i="8"/>
  <c r="H152" i="8" s="1"/>
  <c r="C167" i="7"/>
  <c r="H168" i="7" s="1"/>
  <c r="C167" i="10"/>
  <c r="C167" i="8"/>
  <c r="H168" i="8" s="1"/>
  <c r="C183" i="7"/>
  <c r="H184" i="7" s="1"/>
  <c r="C183" i="10"/>
  <c r="C183" i="8"/>
  <c r="H184" i="8" s="1"/>
  <c r="C199" i="7"/>
  <c r="H200" i="7" s="1"/>
  <c r="C199" i="10"/>
  <c r="C199" i="8"/>
  <c r="H200" i="8" s="1"/>
  <c r="C215" i="7"/>
  <c r="H216" i="7" s="1"/>
  <c r="C215" i="10"/>
  <c r="C215" i="8"/>
  <c r="H216" i="8" s="1"/>
  <c r="C231" i="7"/>
  <c r="H232" i="7" s="1"/>
  <c r="C231" i="10"/>
  <c r="C231" i="8"/>
  <c r="H232" i="8" s="1"/>
  <c r="C247" i="7"/>
  <c r="H248" i="7" s="1"/>
  <c r="C247" i="10"/>
  <c r="C247" i="8"/>
  <c r="H248" i="8" s="1"/>
  <c r="C267" i="7"/>
  <c r="H268" i="7" s="1"/>
  <c r="C267" i="10"/>
  <c r="C267" i="8"/>
  <c r="H268" i="8" s="1"/>
  <c r="C250" i="7"/>
  <c r="H251" i="7" s="1"/>
  <c r="C250" i="10"/>
  <c r="C250" i="8"/>
  <c r="H251" i="8" s="1"/>
  <c r="C279" i="7"/>
  <c r="H280" i="7" s="1"/>
  <c r="C279" i="10"/>
  <c r="C279" i="8"/>
  <c r="H280" i="8" s="1"/>
  <c r="C254" i="7"/>
  <c r="H255" i="7" s="1"/>
  <c r="C254" i="10"/>
  <c r="C254" i="8"/>
  <c r="H255" i="8" s="1"/>
  <c r="C270" i="7"/>
  <c r="H271" i="7" s="1"/>
  <c r="C270" i="10"/>
  <c r="C270" i="8"/>
  <c r="H271" i="8" s="1"/>
  <c r="C292" i="7"/>
  <c r="H293" i="7" s="1"/>
  <c r="C292" i="10"/>
  <c r="C292" i="8"/>
  <c r="H293" i="8" s="1"/>
  <c r="C252" i="7"/>
  <c r="H253" i="7" s="1"/>
  <c r="C252" i="10"/>
  <c r="C252" i="8"/>
  <c r="H253" i="8" s="1"/>
  <c r="C268" i="7"/>
  <c r="H269" i="7" s="1"/>
  <c r="C268" i="10"/>
  <c r="C268" i="8"/>
  <c r="H269" i="8" s="1"/>
  <c r="C284" i="7"/>
  <c r="H285" i="7" s="1"/>
  <c r="C284" i="10"/>
  <c r="C284" i="8"/>
  <c r="H285" i="8" s="1"/>
  <c r="C291" i="7"/>
  <c r="H292" i="7" s="1"/>
  <c r="C291" i="10"/>
  <c r="C291" i="8"/>
  <c r="H292" i="8" s="1"/>
  <c r="C307" i="7"/>
  <c r="H308" i="7" s="1"/>
  <c r="C307" i="10"/>
  <c r="C307" i="8"/>
  <c r="H308" i="8" s="1"/>
  <c r="C323" i="7"/>
  <c r="H324" i="7" s="1"/>
  <c r="C323" i="10"/>
  <c r="C323" i="8"/>
  <c r="H324" i="8" s="1"/>
  <c r="C332" i="7"/>
  <c r="H333" i="7" s="1"/>
  <c r="C332" i="10"/>
  <c r="C332" i="8"/>
  <c r="H333" i="8" s="1"/>
  <c r="C340" i="7"/>
  <c r="H341" i="7" s="1"/>
  <c r="C340" i="10"/>
  <c r="C340" i="8"/>
  <c r="H341" i="8" s="1"/>
  <c r="C348" i="7"/>
  <c r="H349" i="7" s="1"/>
  <c r="C348" i="10"/>
  <c r="C348" i="8"/>
  <c r="H349" i="8" s="1"/>
  <c r="C298" i="7"/>
  <c r="H299" i="7" s="1"/>
  <c r="C298" i="10"/>
  <c r="C298" i="8"/>
  <c r="H299" i="8" s="1"/>
  <c r="C314" i="7"/>
  <c r="H315" i="7" s="1"/>
  <c r="C314" i="10"/>
  <c r="C314" i="8"/>
  <c r="H315" i="8" s="1"/>
  <c r="C289" i="7"/>
  <c r="H290" i="7" s="1"/>
  <c r="C289" i="10"/>
  <c r="C289" i="8"/>
  <c r="H290" i="8" s="1"/>
  <c r="C305" i="7"/>
  <c r="H306" i="7" s="1"/>
  <c r="C305" i="10"/>
  <c r="C305" i="8"/>
  <c r="H306" i="8" s="1"/>
  <c r="C321" i="7"/>
  <c r="H322" i="7" s="1"/>
  <c r="C321" i="10"/>
  <c r="C321" i="8"/>
  <c r="H322" i="8" s="1"/>
  <c r="C331" i="7"/>
  <c r="H332" i="7" s="1"/>
  <c r="C331" i="10"/>
  <c r="C331" i="8"/>
  <c r="H332" i="8" s="1"/>
  <c r="C339" i="7"/>
  <c r="H340" i="7" s="1"/>
  <c r="C339" i="10"/>
  <c r="C339" i="8"/>
  <c r="H340" i="8" s="1"/>
  <c r="C347" i="7"/>
  <c r="H348" i="7" s="1"/>
  <c r="C347" i="10"/>
  <c r="C347" i="8"/>
  <c r="H348" i="8" s="1"/>
  <c r="C352" i="7"/>
  <c r="H353" i="7" s="1"/>
  <c r="C352" i="10"/>
  <c r="C352" i="8"/>
  <c r="H353" i="8" s="1"/>
  <c r="C356" i="7"/>
  <c r="H357" i="7" s="1"/>
  <c r="C356" i="10"/>
  <c r="C356" i="8"/>
  <c r="H357" i="8" s="1"/>
  <c r="C360" i="7"/>
  <c r="H361" i="7" s="1"/>
  <c r="C360" i="10"/>
  <c r="C360" i="8"/>
  <c r="H361" i="8" s="1"/>
  <c r="C364" i="7"/>
  <c r="H365" i="7" s="1"/>
  <c r="C364" i="10"/>
  <c r="C364" i="8"/>
  <c r="H365" i="8" s="1"/>
  <c r="C368" i="7"/>
  <c r="H369" i="7" s="1"/>
  <c r="C368" i="10"/>
  <c r="C368" i="8"/>
  <c r="H369" i="8" s="1"/>
  <c r="C372" i="7"/>
  <c r="H373" i="7" s="1"/>
  <c r="C372" i="10"/>
  <c r="C372" i="8"/>
  <c r="H373" i="8" s="1"/>
  <c r="C376" i="7"/>
  <c r="H377" i="7" s="1"/>
  <c r="C376" i="10"/>
  <c r="C376" i="8"/>
  <c r="H377" i="8" s="1"/>
  <c r="C380" i="7"/>
  <c r="H381" i="7" s="1"/>
  <c r="C380" i="10"/>
  <c r="C380" i="8"/>
  <c r="H381" i="8" s="1"/>
  <c r="C384" i="7"/>
  <c r="H385" i="7" s="1"/>
  <c r="C384" i="10"/>
  <c r="C384" i="8"/>
  <c r="H385" i="8" s="1"/>
  <c r="C388" i="7"/>
  <c r="H389" i="7" s="1"/>
  <c r="C388" i="10"/>
  <c r="C388" i="8"/>
  <c r="H389" i="8" s="1"/>
  <c r="C392" i="7"/>
  <c r="H393" i="7" s="1"/>
  <c r="C392" i="10"/>
  <c r="C392" i="8"/>
  <c r="H393" i="8" s="1"/>
  <c r="C396" i="7"/>
  <c r="H397" i="7" s="1"/>
  <c r="C396" i="10"/>
  <c r="C396" i="8"/>
  <c r="H397" i="8" s="1"/>
  <c r="C400" i="7"/>
  <c r="H401" i="7" s="1"/>
  <c r="C400" i="10"/>
  <c r="C400" i="8"/>
  <c r="H401" i="8" s="1"/>
  <c r="C404" i="7"/>
  <c r="H405" i="7" s="1"/>
  <c r="C404" i="10"/>
  <c r="C404" i="8"/>
  <c r="H405" i="8" s="1"/>
  <c r="C408" i="7"/>
  <c r="H409" i="7" s="1"/>
  <c r="C408" i="10"/>
  <c r="C408" i="8"/>
  <c r="H409" i="8" s="1"/>
  <c r="C412" i="7"/>
  <c r="H413" i="7" s="1"/>
  <c r="C412" i="10"/>
  <c r="C412" i="8"/>
  <c r="H413" i="8" s="1"/>
  <c r="C416" i="7"/>
  <c r="H417" i="7" s="1"/>
  <c r="C416" i="10"/>
  <c r="C416" i="8"/>
  <c r="H417" i="8" s="1"/>
  <c r="C420" i="7"/>
  <c r="H421" i="7" s="1"/>
  <c r="C420" i="10"/>
  <c r="C420" i="8"/>
  <c r="H421" i="8" s="1"/>
  <c r="C424" i="7"/>
  <c r="H425" i="7" s="1"/>
  <c r="C424" i="10"/>
  <c r="C424" i="8"/>
  <c r="H425" i="8" s="1"/>
  <c r="C428" i="7"/>
  <c r="H429" i="7" s="1"/>
  <c r="C428" i="10"/>
  <c r="C428" i="8"/>
  <c r="H429" i="8" s="1"/>
  <c r="C432" i="7"/>
  <c r="H433" i="7" s="1"/>
  <c r="C432" i="10"/>
  <c r="C432" i="8"/>
  <c r="H433" i="8" s="1"/>
  <c r="T23" i="7"/>
  <c r="S23" i="7"/>
  <c r="S24" i="7" s="1"/>
  <c r="S4" i="7"/>
  <c r="C27" i="7"/>
  <c r="H28" i="7" s="1"/>
  <c r="C27" i="10"/>
  <c r="C27" i="8"/>
  <c r="H28" i="8" s="1"/>
  <c r="C53" i="7"/>
  <c r="H54" i="7" s="1"/>
  <c r="C53" i="10"/>
  <c r="C53" i="8"/>
  <c r="H54" i="8" s="1"/>
  <c r="C77" i="7"/>
  <c r="H78" i="7" s="1"/>
  <c r="C77" i="10"/>
  <c r="C77" i="8"/>
  <c r="H78" i="8" s="1"/>
  <c r="C85" i="7"/>
  <c r="H86" i="7" s="1"/>
  <c r="C85" i="10"/>
  <c r="C85" i="8"/>
  <c r="H86" i="8" s="1"/>
  <c r="C101" i="7"/>
  <c r="H102" i="7" s="1"/>
  <c r="C101" i="10"/>
  <c r="C101" i="8"/>
  <c r="H102" i="8" s="1"/>
  <c r="C132" i="7"/>
  <c r="H133" i="7" s="1"/>
  <c r="C132" i="10"/>
  <c r="C132" i="8"/>
  <c r="H133" i="8" s="1"/>
  <c r="C164" i="7"/>
  <c r="H165" i="7" s="1"/>
  <c r="C164" i="10"/>
  <c r="C164" i="8"/>
  <c r="H165" i="8" s="1"/>
  <c r="C212" i="7"/>
  <c r="H213" i="7" s="1"/>
  <c r="C212" i="10"/>
  <c r="C212" i="8"/>
  <c r="H213" i="8" s="1"/>
  <c r="C20" i="7"/>
  <c r="H21" i="7" s="1"/>
  <c r="C20" i="10"/>
  <c r="C20" i="8"/>
  <c r="H21" i="8" s="1"/>
  <c r="C13" i="7"/>
  <c r="H14" i="7" s="1"/>
  <c r="C13" i="10"/>
  <c r="C13" i="8"/>
  <c r="H14" i="8" s="1"/>
  <c r="C23" i="7"/>
  <c r="H24" i="7" s="1"/>
  <c r="C23" i="10"/>
  <c r="C23" i="8"/>
  <c r="H24" i="8" s="1"/>
  <c r="C33" i="7"/>
  <c r="H34" i="7" s="1"/>
  <c r="C33" i="10"/>
  <c r="C33" i="8"/>
  <c r="H34" i="8" s="1"/>
  <c r="C41" i="7"/>
  <c r="H42" i="7" s="1"/>
  <c r="C41" i="10"/>
  <c r="C41" i="8"/>
  <c r="H42" i="8" s="1"/>
  <c r="C49" i="7"/>
  <c r="H50" i="7" s="1"/>
  <c r="C49" i="10"/>
  <c r="C49" i="8"/>
  <c r="H50" i="8" s="1"/>
  <c r="C57" i="7"/>
  <c r="H58" i="7" s="1"/>
  <c r="C57" i="10"/>
  <c r="C57" i="8"/>
  <c r="H58" i="8" s="1"/>
  <c r="C65" i="7"/>
  <c r="H66" i="7" s="1"/>
  <c r="C65" i="10"/>
  <c r="C65" i="8"/>
  <c r="H66" i="8" s="1"/>
  <c r="C73" i="7"/>
  <c r="H74" i="7" s="1"/>
  <c r="C73" i="10"/>
  <c r="C73" i="8"/>
  <c r="H74" i="8" s="1"/>
  <c r="C81" i="7"/>
  <c r="H82" i="7" s="1"/>
  <c r="C81" i="10"/>
  <c r="C81" i="8"/>
  <c r="H82" i="8" s="1"/>
  <c r="C89" i="7"/>
  <c r="H90" i="7" s="1"/>
  <c r="C89" i="10"/>
  <c r="C89" i="8"/>
  <c r="H90" i="8" s="1"/>
  <c r="C97" i="7"/>
  <c r="H98" i="7" s="1"/>
  <c r="C97" i="10"/>
  <c r="C97" i="8"/>
  <c r="H98" i="8" s="1"/>
  <c r="C108" i="7"/>
  <c r="H109" i="7" s="1"/>
  <c r="C108" i="10"/>
  <c r="C108" i="8"/>
  <c r="H109" i="8" s="1"/>
  <c r="C124" i="7"/>
  <c r="H125" i="7" s="1"/>
  <c r="C124" i="10"/>
  <c r="C124" i="8"/>
  <c r="H125" i="8" s="1"/>
  <c r="C140" i="7"/>
  <c r="H141" i="7" s="1"/>
  <c r="C140" i="10"/>
  <c r="C140" i="8"/>
  <c r="H141" i="8" s="1"/>
  <c r="C156" i="7"/>
  <c r="H157" i="7" s="1"/>
  <c r="C156" i="10"/>
  <c r="C156" i="8"/>
  <c r="H157" i="8" s="1"/>
  <c r="C172" i="7"/>
  <c r="H173" i="7" s="1"/>
  <c r="C172" i="10"/>
  <c r="C172" i="8"/>
  <c r="H173" i="8" s="1"/>
  <c r="C188" i="7"/>
  <c r="H189" i="7" s="1"/>
  <c r="C188" i="10"/>
  <c r="C188" i="8"/>
  <c r="H189" i="8" s="1"/>
  <c r="C204" i="7"/>
  <c r="H205" i="7" s="1"/>
  <c r="C204" i="10"/>
  <c r="C204" i="8"/>
  <c r="H205" i="8" s="1"/>
  <c r="C220" i="7"/>
  <c r="H221" i="7" s="1"/>
  <c r="C220" i="10"/>
  <c r="C220" i="8"/>
  <c r="H221" i="8" s="1"/>
  <c r="C236" i="7"/>
  <c r="H237" i="7" s="1"/>
  <c r="C236" i="10"/>
  <c r="C236" i="8"/>
  <c r="H237" i="8" s="1"/>
  <c r="C257" i="7"/>
  <c r="H258" i="7" s="1"/>
  <c r="C257" i="10"/>
  <c r="C257" i="8"/>
  <c r="H258" i="8" s="1"/>
  <c r="C8" i="7"/>
  <c r="H9" i="7" s="1"/>
  <c r="C8" i="10"/>
  <c r="C8" i="8"/>
  <c r="H9" i="8" s="1"/>
  <c r="C109" i="7"/>
  <c r="H110" i="7" s="1"/>
  <c r="C109" i="10"/>
  <c r="C109" i="8"/>
  <c r="H110" i="8" s="1"/>
  <c r="C125" i="7"/>
  <c r="H126" i="7" s="1"/>
  <c r="C125" i="10"/>
  <c r="C125" i="8"/>
  <c r="H126" i="8" s="1"/>
  <c r="C141" i="7"/>
  <c r="H142" i="7" s="1"/>
  <c r="C141" i="10"/>
  <c r="C141" i="8"/>
  <c r="H142" i="8" s="1"/>
  <c r="C157" i="7"/>
  <c r="H158" i="7" s="1"/>
  <c r="C157" i="10"/>
  <c r="C157" i="8"/>
  <c r="H158" i="8" s="1"/>
  <c r="C173" i="7"/>
  <c r="H174" i="7" s="1"/>
  <c r="C173" i="10"/>
  <c r="C173" i="8"/>
  <c r="H174" i="8" s="1"/>
  <c r="C189" i="7"/>
  <c r="H190" i="7" s="1"/>
  <c r="C189" i="10"/>
  <c r="C189" i="8"/>
  <c r="H190" i="8" s="1"/>
  <c r="C205" i="7"/>
  <c r="H206" i="7" s="1"/>
  <c r="C205" i="10"/>
  <c r="C205" i="8"/>
  <c r="H206" i="8" s="1"/>
  <c r="C221" i="7"/>
  <c r="H222" i="7" s="1"/>
  <c r="C221" i="10"/>
  <c r="C221" i="8"/>
  <c r="H222" i="8" s="1"/>
  <c r="C237" i="7"/>
  <c r="H238" i="7" s="1"/>
  <c r="C237" i="10"/>
  <c r="C237" i="8"/>
  <c r="H238" i="8" s="1"/>
  <c r="C277" i="7"/>
  <c r="H278" i="7" s="1"/>
  <c r="C277" i="10"/>
  <c r="C277" i="8"/>
  <c r="H278" i="8" s="1"/>
  <c r="C15" i="7"/>
  <c r="H16" i="7" s="1"/>
  <c r="C15" i="10"/>
  <c r="C15" i="8"/>
  <c r="H16" i="8" s="1"/>
  <c r="C24" i="7"/>
  <c r="H25" i="7" s="1"/>
  <c r="C24" i="10"/>
  <c r="C24" i="8"/>
  <c r="H25" i="8" s="1"/>
  <c r="C32" i="7"/>
  <c r="H33" i="7" s="1"/>
  <c r="C32" i="10"/>
  <c r="C32" i="8"/>
  <c r="H33" i="8" s="1"/>
  <c r="C40" i="7"/>
  <c r="H41" i="7" s="1"/>
  <c r="C40" i="10"/>
  <c r="C40" i="8"/>
  <c r="H41" i="8" s="1"/>
  <c r="C48" i="7"/>
  <c r="H49" i="7" s="1"/>
  <c r="C48" i="10"/>
  <c r="C48" i="8"/>
  <c r="H49" i="8" s="1"/>
  <c r="C56" i="7"/>
  <c r="H57" i="7" s="1"/>
  <c r="C56" i="10"/>
  <c r="C56" i="8"/>
  <c r="H57" i="8" s="1"/>
  <c r="C64" i="7"/>
  <c r="H65" i="7" s="1"/>
  <c r="C64" i="10"/>
  <c r="C64" i="8"/>
  <c r="H65" i="8" s="1"/>
  <c r="C72" i="7"/>
  <c r="H73" i="7" s="1"/>
  <c r="C72" i="10"/>
  <c r="C72" i="8"/>
  <c r="H73" i="8" s="1"/>
  <c r="C80" i="7"/>
  <c r="H81" i="7" s="1"/>
  <c r="C80" i="10"/>
  <c r="C80" i="8"/>
  <c r="H81" i="8" s="1"/>
  <c r="C88" i="7"/>
  <c r="H89" i="7" s="1"/>
  <c r="C88" i="10"/>
  <c r="C88" i="8"/>
  <c r="H89" i="8" s="1"/>
  <c r="C96" i="7"/>
  <c r="H97" i="7" s="1"/>
  <c r="C96" i="10"/>
  <c r="C96" i="8"/>
  <c r="H97" i="8" s="1"/>
  <c r="C106" i="7"/>
  <c r="H107" i="7" s="1"/>
  <c r="C106" i="10"/>
  <c r="C106" i="8"/>
  <c r="H107" i="8" s="1"/>
  <c r="C122" i="7"/>
  <c r="H123" i="7" s="1"/>
  <c r="C122" i="10"/>
  <c r="C122" i="8"/>
  <c r="H123" i="8" s="1"/>
  <c r="C138" i="7"/>
  <c r="H139" i="7" s="1"/>
  <c r="C138" i="10"/>
  <c r="C138" i="8"/>
  <c r="H139" i="8" s="1"/>
  <c r="C154" i="7"/>
  <c r="H155" i="7" s="1"/>
  <c r="C154" i="10"/>
  <c r="C154" i="8"/>
  <c r="H155" i="8" s="1"/>
  <c r="C170" i="7"/>
  <c r="H171" i="7" s="1"/>
  <c r="C170" i="10"/>
  <c r="C170" i="8"/>
  <c r="H171" i="8" s="1"/>
  <c r="C186" i="7"/>
  <c r="H187" i="7" s="1"/>
  <c r="C186" i="10"/>
  <c r="C186" i="8"/>
  <c r="H187" i="8" s="1"/>
  <c r="C202" i="7"/>
  <c r="H203" i="7" s="1"/>
  <c r="C202" i="10"/>
  <c r="C202" i="8"/>
  <c r="H203" i="8" s="1"/>
  <c r="C218" i="7"/>
  <c r="H219" i="7" s="1"/>
  <c r="C218" i="10"/>
  <c r="C218" i="8"/>
  <c r="H219" i="8" s="1"/>
  <c r="C234" i="7"/>
  <c r="H235" i="7" s="1"/>
  <c r="C234" i="10"/>
  <c r="C234" i="8"/>
  <c r="H235" i="8" s="1"/>
  <c r="C265" i="7"/>
  <c r="H266" i="7" s="1"/>
  <c r="C265" i="10"/>
  <c r="C265" i="8"/>
  <c r="H266" i="8" s="1"/>
  <c r="C6" i="7"/>
  <c r="H7" i="7" s="1"/>
  <c r="C6" i="10"/>
  <c r="C6" i="8"/>
  <c r="H7" i="8" s="1"/>
  <c r="C107" i="7"/>
  <c r="H108" i="7" s="1"/>
  <c r="C107" i="10"/>
  <c r="C107" i="8"/>
  <c r="H108" i="8" s="1"/>
  <c r="C123" i="7"/>
  <c r="H124" i="7" s="1"/>
  <c r="C123" i="10"/>
  <c r="C123" i="8"/>
  <c r="H124" i="8" s="1"/>
  <c r="C139" i="7"/>
  <c r="H140" i="7" s="1"/>
  <c r="C139" i="10"/>
  <c r="C139" i="8"/>
  <c r="H140" i="8" s="1"/>
  <c r="C155" i="7"/>
  <c r="H156" i="7" s="1"/>
  <c r="C155" i="10"/>
  <c r="C155" i="8"/>
  <c r="H156" i="8" s="1"/>
  <c r="C171" i="7"/>
  <c r="H172" i="7" s="1"/>
  <c r="C171" i="10"/>
  <c r="C171" i="8"/>
  <c r="H172" i="8" s="1"/>
  <c r="C187" i="7"/>
  <c r="H188" i="7" s="1"/>
  <c r="C187" i="10"/>
  <c r="C187" i="8"/>
  <c r="H188" i="8" s="1"/>
  <c r="C203" i="7"/>
  <c r="H204" i="7" s="1"/>
  <c r="C203" i="10"/>
  <c r="C203" i="8"/>
  <c r="H204" i="8" s="1"/>
  <c r="C219" i="7"/>
  <c r="H220" i="7" s="1"/>
  <c r="C219" i="10"/>
  <c r="C219" i="8"/>
  <c r="H220" i="8" s="1"/>
  <c r="C235" i="7"/>
  <c r="H236" i="7" s="1"/>
  <c r="C235" i="10"/>
  <c r="C235" i="8"/>
  <c r="H236" i="8" s="1"/>
  <c r="C253" i="7"/>
  <c r="H254" i="7" s="1"/>
  <c r="C253" i="10"/>
  <c r="C253" i="8"/>
  <c r="H254" i="8" s="1"/>
  <c r="C275" i="7"/>
  <c r="H276" i="7" s="1"/>
  <c r="C275" i="10"/>
  <c r="C275" i="8"/>
  <c r="H276" i="8" s="1"/>
  <c r="C255" i="7"/>
  <c r="H256" i="7" s="1"/>
  <c r="C255" i="10"/>
  <c r="C255" i="8"/>
  <c r="H256" i="8" s="1"/>
  <c r="C288" i="7"/>
  <c r="H289" i="7" s="1"/>
  <c r="C288" i="10"/>
  <c r="C288" i="8"/>
  <c r="H289" i="8" s="1"/>
  <c r="C258" i="7"/>
  <c r="H259" i="7" s="1"/>
  <c r="C258" i="10"/>
  <c r="C258" i="8"/>
  <c r="H259" i="8" s="1"/>
  <c r="C274" i="7"/>
  <c r="H275" i="7" s="1"/>
  <c r="C274" i="10"/>
  <c r="C274" i="8"/>
  <c r="H275" i="8" s="1"/>
  <c r="C308" i="7"/>
  <c r="H309" i="7" s="1"/>
  <c r="C308" i="10"/>
  <c r="C308" i="8"/>
  <c r="H309" i="8" s="1"/>
  <c r="C256" i="7"/>
  <c r="H257" i="7" s="1"/>
  <c r="C256" i="10"/>
  <c r="C256" i="8"/>
  <c r="H257" i="8" s="1"/>
  <c r="C272" i="7"/>
  <c r="H273" i="7" s="1"/>
  <c r="C272" i="10"/>
  <c r="C272" i="8"/>
  <c r="H273" i="8" s="1"/>
  <c r="C300" i="7"/>
  <c r="H301" i="7" s="1"/>
  <c r="C300" i="10"/>
  <c r="C300" i="8"/>
  <c r="H301" i="8" s="1"/>
  <c r="C295" i="7"/>
  <c r="H296" i="7" s="1"/>
  <c r="C295" i="10"/>
  <c r="C295" i="8"/>
  <c r="H296" i="8" s="1"/>
  <c r="C311" i="7"/>
  <c r="H312" i="7" s="1"/>
  <c r="C311" i="10"/>
  <c r="C311" i="8"/>
  <c r="H312" i="8" s="1"/>
  <c r="C326" i="7"/>
  <c r="H327" i="7" s="1"/>
  <c r="C326" i="10"/>
  <c r="C326" i="8"/>
  <c r="H327" i="8" s="1"/>
  <c r="C334" i="7"/>
  <c r="H335" i="7" s="1"/>
  <c r="C334" i="10"/>
  <c r="C334" i="8"/>
  <c r="H335" i="8" s="1"/>
  <c r="C342" i="7"/>
  <c r="H343" i="7" s="1"/>
  <c r="C342" i="10"/>
  <c r="C342" i="8"/>
  <c r="H343" i="8" s="1"/>
  <c r="C286" i="7"/>
  <c r="H287" i="7" s="1"/>
  <c r="C286" i="10"/>
  <c r="C286" i="8"/>
  <c r="H287" i="8" s="1"/>
  <c r="C302" i="7"/>
  <c r="H303" i="7" s="1"/>
  <c r="C302" i="10"/>
  <c r="C302" i="8"/>
  <c r="H303" i="8" s="1"/>
  <c r="C318" i="7"/>
  <c r="H319" i="7" s="1"/>
  <c r="C318" i="10"/>
  <c r="C318" i="8"/>
  <c r="H319" i="8" s="1"/>
  <c r="C293" i="7"/>
  <c r="H294" i="7" s="1"/>
  <c r="C293" i="10"/>
  <c r="C293" i="8"/>
  <c r="H294" i="8" s="1"/>
  <c r="C309" i="7"/>
  <c r="H310" i="7" s="1"/>
  <c r="C309" i="10"/>
  <c r="C309" i="8"/>
  <c r="H310" i="8" s="1"/>
  <c r="C325" i="7"/>
  <c r="H326" i="7" s="1"/>
  <c r="C325" i="10"/>
  <c r="C325" i="8"/>
  <c r="H326" i="8" s="1"/>
  <c r="C333" i="7"/>
  <c r="H334" i="7" s="1"/>
  <c r="C333" i="10"/>
  <c r="C333" i="8"/>
  <c r="H334" i="8" s="1"/>
  <c r="C341" i="7"/>
  <c r="H342" i="7" s="1"/>
  <c r="C341" i="10"/>
  <c r="C341" i="8"/>
  <c r="H342" i="8" s="1"/>
  <c r="C349" i="7"/>
  <c r="H350" i="7" s="1"/>
  <c r="C349" i="10"/>
  <c r="C349" i="8"/>
  <c r="H350" i="8" s="1"/>
  <c r="C353" i="7"/>
  <c r="H354" i="7" s="1"/>
  <c r="C353" i="10"/>
  <c r="C353" i="8"/>
  <c r="H354" i="8" s="1"/>
  <c r="C357" i="7"/>
  <c r="H358" i="7" s="1"/>
  <c r="C357" i="10"/>
  <c r="C357" i="8"/>
  <c r="H358" i="8" s="1"/>
  <c r="C361" i="7"/>
  <c r="H362" i="7" s="1"/>
  <c r="C361" i="10"/>
  <c r="C361" i="8"/>
  <c r="H362" i="8" s="1"/>
  <c r="C365" i="7"/>
  <c r="H366" i="7" s="1"/>
  <c r="C365" i="10"/>
  <c r="C365" i="8"/>
  <c r="H366" i="8" s="1"/>
  <c r="C369" i="7"/>
  <c r="H370" i="7" s="1"/>
  <c r="C369" i="10"/>
  <c r="C369" i="8"/>
  <c r="H370" i="8" s="1"/>
  <c r="C373" i="7"/>
  <c r="H374" i="7" s="1"/>
  <c r="C373" i="10"/>
  <c r="C373" i="8"/>
  <c r="H374" i="8" s="1"/>
  <c r="C377" i="7"/>
  <c r="H378" i="7" s="1"/>
  <c r="C377" i="10"/>
  <c r="C377" i="8"/>
  <c r="H378" i="8" s="1"/>
  <c r="C381" i="7"/>
  <c r="H382" i="7" s="1"/>
  <c r="C381" i="10"/>
  <c r="C381" i="8"/>
  <c r="H382" i="8" s="1"/>
  <c r="C385" i="7"/>
  <c r="H386" i="7" s="1"/>
  <c r="C385" i="10"/>
  <c r="C385" i="8"/>
  <c r="H386" i="8" s="1"/>
  <c r="C389" i="7"/>
  <c r="H390" i="7" s="1"/>
  <c r="C389" i="10"/>
  <c r="C389" i="8"/>
  <c r="H390" i="8" s="1"/>
  <c r="C393" i="7"/>
  <c r="H394" i="7" s="1"/>
  <c r="C393" i="10"/>
  <c r="C393" i="8"/>
  <c r="H394" i="8" s="1"/>
  <c r="C397" i="7"/>
  <c r="H398" i="7" s="1"/>
  <c r="C397" i="10"/>
  <c r="C397" i="8"/>
  <c r="H398" i="8" s="1"/>
  <c r="C401" i="7"/>
  <c r="H402" i="7" s="1"/>
  <c r="C401" i="10"/>
  <c r="C401" i="8"/>
  <c r="H402" i="8" s="1"/>
  <c r="C405" i="7"/>
  <c r="H406" i="7" s="1"/>
  <c r="C405" i="10"/>
  <c r="C405" i="8"/>
  <c r="H406" i="8" s="1"/>
  <c r="C409" i="7"/>
  <c r="H410" i="7" s="1"/>
  <c r="C409" i="10"/>
  <c r="C409" i="8"/>
  <c r="H410" i="8" s="1"/>
  <c r="C413" i="7"/>
  <c r="H414" i="7" s="1"/>
  <c r="C413" i="10"/>
  <c r="C413" i="8"/>
  <c r="H414" i="8" s="1"/>
  <c r="C417" i="7"/>
  <c r="H418" i="7" s="1"/>
  <c r="C417" i="10"/>
  <c r="C417" i="8"/>
  <c r="H418" i="8" s="1"/>
  <c r="C421" i="7"/>
  <c r="H422" i="7" s="1"/>
  <c r="C421" i="10"/>
  <c r="C421" i="8"/>
  <c r="H422" i="8" s="1"/>
  <c r="C425" i="7"/>
  <c r="H426" i="7" s="1"/>
  <c r="C425" i="10"/>
  <c r="C425" i="8"/>
  <c r="H426" i="8" s="1"/>
  <c r="C429" i="7"/>
  <c r="H430" i="7" s="1"/>
  <c r="C429" i="10"/>
  <c r="C429" i="8"/>
  <c r="H430" i="8" s="1"/>
  <c r="C433" i="7"/>
  <c r="C433" i="10"/>
  <c r="E433" i="10" s="1"/>
  <c r="C433" i="8"/>
  <c r="W4" i="7"/>
  <c r="V5" i="7"/>
  <c r="P24" i="7"/>
  <c r="K5" i="7"/>
  <c r="J6" i="7"/>
  <c r="C17" i="7"/>
  <c r="H18" i="7" s="1"/>
  <c r="C17" i="10"/>
  <c r="C17" i="8"/>
  <c r="H18" i="8" s="1"/>
  <c r="C25" i="7"/>
  <c r="H26" i="7" s="1"/>
  <c r="C25" i="10"/>
  <c r="C25" i="8"/>
  <c r="H26" i="8" s="1"/>
  <c r="C35" i="7"/>
  <c r="H36" i="7" s="1"/>
  <c r="C35" i="10"/>
  <c r="C35" i="8"/>
  <c r="H36" i="8" s="1"/>
  <c r="C43" i="7"/>
  <c r="H44" i="7" s="1"/>
  <c r="C43" i="10"/>
  <c r="C43" i="8"/>
  <c r="H44" i="8" s="1"/>
  <c r="C51" i="7"/>
  <c r="H52" i="7" s="1"/>
  <c r="C51" i="10"/>
  <c r="C51" i="8"/>
  <c r="H52" i="8" s="1"/>
  <c r="C59" i="7"/>
  <c r="H60" i="7" s="1"/>
  <c r="C59" i="10"/>
  <c r="C59" i="8"/>
  <c r="H60" i="8" s="1"/>
  <c r="C67" i="7"/>
  <c r="H68" i="7" s="1"/>
  <c r="C67" i="10"/>
  <c r="C67" i="8"/>
  <c r="H68" i="8" s="1"/>
  <c r="C75" i="7"/>
  <c r="H76" i="7" s="1"/>
  <c r="C75" i="10"/>
  <c r="C75" i="8"/>
  <c r="H76" i="8" s="1"/>
  <c r="C83" i="7"/>
  <c r="H84" i="7" s="1"/>
  <c r="C83" i="10"/>
  <c r="C83" i="8"/>
  <c r="H84" i="8" s="1"/>
  <c r="C91" i="7"/>
  <c r="H92" i="7" s="1"/>
  <c r="C91" i="10"/>
  <c r="C91" i="8"/>
  <c r="H92" i="8" s="1"/>
  <c r="C99" i="7"/>
  <c r="H100" i="7" s="1"/>
  <c r="C99" i="10"/>
  <c r="C99" i="8"/>
  <c r="H100" i="8" s="1"/>
  <c r="C112" i="7"/>
  <c r="H113" i="7" s="1"/>
  <c r="C112" i="10"/>
  <c r="C112" i="8"/>
  <c r="H113" i="8" s="1"/>
  <c r="C128" i="7"/>
  <c r="H129" i="7" s="1"/>
  <c r="C128" i="10"/>
  <c r="C128" i="8"/>
  <c r="H129" i="8" s="1"/>
  <c r="C144" i="7"/>
  <c r="H145" i="7" s="1"/>
  <c r="C144" i="10"/>
  <c r="C144" i="8"/>
  <c r="H145" i="8" s="1"/>
  <c r="C160" i="7"/>
  <c r="H161" i="7" s="1"/>
  <c r="C160" i="10"/>
  <c r="C160" i="8"/>
  <c r="H161" i="8" s="1"/>
  <c r="C176" i="7"/>
  <c r="H177" i="7" s="1"/>
  <c r="C176" i="10"/>
  <c r="C176" i="8"/>
  <c r="H177" i="8" s="1"/>
  <c r="C192" i="7"/>
  <c r="H193" i="7" s="1"/>
  <c r="C192" i="10"/>
  <c r="C192" i="8"/>
  <c r="H193" i="8" s="1"/>
  <c r="C208" i="7"/>
  <c r="H209" i="7" s="1"/>
  <c r="C208" i="10"/>
  <c r="C208" i="8"/>
  <c r="H209" i="8" s="1"/>
  <c r="C224" i="7"/>
  <c r="H225" i="7" s="1"/>
  <c r="C224" i="10"/>
  <c r="C224" i="8"/>
  <c r="H225" i="8" s="1"/>
  <c r="C240" i="7"/>
  <c r="H241" i="7" s="1"/>
  <c r="C240" i="10"/>
  <c r="C240" i="8"/>
  <c r="H241" i="8" s="1"/>
  <c r="C273" i="7"/>
  <c r="H274" i="7" s="1"/>
  <c r="C273" i="10"/>
  <c r="C273" i="8"/>
  <c r="H274" i="8" s="1"/>
  <c r="C12" i="7"/>
  <c r="H13" i="7" s="1"/>
  <c r="C12" i="10"/>
  <c r="C12" i="8"/>
  <c r="H13" i="8" s="1"/>
  <c r="C113" i="7"/>
  <c r="H114" i="7" s="1"/>
  <c r="C113" i="10"/>
  <c r="C113" i="8"/>
  <c r="H114" i="8" s="1"/>
  <c r="C129" i="7"/>
  <c r="H130" i="7" s="1"/>
  <c r="C129" i="10"/>
  <c r="C129" i="8"/>
  <c r="H130" i="8" s="1"/>
  <c r="C145" i="7"/>
  <c r="H146" i="7" s="1"/>
  <c r="C145" i="10"/>
  <c r="C145" i="8"/>
  <c r="H146" i="8" s="1"/>
  <c r="C161" i="7"/>
  <c r="H162" i="7" s="1"/>
  <c r="C161" i="10"/>
  <c r="C161" i="8"/>
  <c r="H162" i="8" s="1"/>
  <c r="C177" i="7"/>
  <c r="H178" i="7" s="1"/>
  <c r="C177" i="10"/>
  <c r="C177" i="8"/>
  <c r="H178" i="8" s="1"/>
  <c r="C193" i="7"/>
  <c r="H194" i="7" s="1"/>
  <c r="C193" i="10"/>
  <c r="C193" i="8"/>
  <c r="H194" i="8" s="1"/>
  <c r="C209" i="7"/>
  <c r="H210" i="7" s="1"/>
  <c r="C209" i="10"/>
  <c r="C209" i="8"/>
  <c r="H210" i="8" s="1"/>
  <c r="C225" i="7"/>
  <c r="H226" i="7" s="1"/>
  <c r="C225" i="10"/>
  <c r="C225" i="8"/>
  <c r="H226" i="8" s="1"/>
  <c r="C241" i="7"/>
  <c r="H242" i="7" s="1"/>
  <c r="C241" i="10"/>
  <c r="C241" i="8"/>
  <c r="H242" i="8" s="1"/>
  <c r="C296" i="7"/>
  <c r="H297" i="7" s="1"/>
  <c r="C296" i="10"/>
  <c r="C296" i="8"/>
  <c r="H297" i="8" s="1"/>
  <c r="C18" i="7"/>
  <c r="H19" i="7" s="1"/>
  <c r="C18" i="10"/>
  <c r="C18" i="8"/>
  <c r="H19" i="8" s="1"/>
  <c r="C26" i="7"/>
  <c r="H27" i="7" s="1"/>
  <c r="C26" i="10"/>
  <c r="C26" i="8"/>
  <c r="H27" i="8" s="1"/>
  <c r="C34" i="7"/>
  <c r="H35" i="7" s="1"/>
  <c r="C34" i="10"/>
  <c r="C34" i="8"/>
  <c r="H35" i="8" s="1"/>
  <c r="C42" i="7"/>
  <c r="H43" i="7" s="1"/>
  <c r="C42" i="10"/>
  <c r="C42" i="8"/>
  <c r="H43" i="8" s="1"/>
  <c r="C50" i="7"/>
  <c r="H51" i="7" s="1"/>
  <c r="C50" i="10"/>
  <c r="C50" i="8"/>
  <c r="H51" i="8" s="1"/>
  <c r="C58" i="7"/>
  <c r="H59" i="7" s="1"/>
  <c r="C58" i="10"/>
  <c r="C58" i="8"/>
  <c r="H59" i="8" s="1"/>
  <c r="C66" i="7"/>
  <c r="H67" i="7" s="1"/>
  <c r="C66" i="10"/>
  <c r="C66" i="8"/>
  <c r="H67" i="8" s="1"/>
  <c r="C74" i="7"/>
  <c r="H75" i="7" s="1"/>
  <c r="C74" i="10"/>
  <c r="C74" i="8"/>
  <c r="H75" i="8" s="1"/>
  <c r="C82" i="7"/>
  <c r="H83" i="7" s="1"/>
  <c r="C82" i="10"/>
  <c r="C82" i="8"/>
  <c r="H83" i="8" s="1"/>
  <c r="C90" i="7"/>
  <c r="H91" i="7" s="1"/>
  <c r="C90" i="10"/>
  <c r="C90" i="8"/>
  <c r="H91" i="8" s="1"/>
  <c r="C98" i="7"/>
  <c r="H99" i="7" s="1"/>
  <c r="C98" i="10"/>
  <c r="C98" i="8"/>
  <c r="H99" i="8" s="1"/>
  <c r="C110" i="7"/>
  <c r="H111" i="7" s="1"/>
  <c r="C110" i="10"/>
  <c r="C110" i="8"/>
  <c r="H111" i="8" s="1"/>
  <c r="C126" i="7"/>
  <c r="H127" i="7" s="1"/>
  <c r="C126" i="10"/>
  <c r="C126" i="8"/>
  <c r="H127" i="8" s="1"/>
  <c r="C142" i="7"/>
  <c r="H143" i="7" s="1"/>
  <c r="C142" i="10"/>
  <c r="C142" i="8"/>
  <c r="H143" i="8" s="1"/>
  <c r="C158" i="7"/>
  <c r="H159" i="7" s="1"/>
  <c r="C158" i="10"/>
  <c r="C158" i="8"/>
  <c r="H159" i="8" s="1"/>
  <c r="C174" i="7"/>
  <c r="H175" i="7" s="1"/>
  <c r="C174" i="10"/>
  <c r="C174" i="8"/>
  <c r="H175" i="8" s="1"/>
  <c r="C190" i="7"/>
  <c r="H191" i="7" s="1"/>
  <c r="C190" i="10"/>
  <c r="C190" i="8"/>
  <c r="H191" i="8" s="1"/>
  <c r="C206" i="7"/>
  <c r="H207" i="7" s="1"/>
  <c r="C206" i="10"/>
  <c r="C206" i="8"/>
  <c r="H207" i="8" s="1"/>
  <c r="C222" i="7"/>
  <c r="H223" i="7" s="1"/>
  <c r="C222" i="10"/>
  <c r="C222" i="8"/>
  <c r="H223" i="8" s="1"/>
  <c r="C238" i="7"/>
  <c r="H239" i="7" s="1"/>
  <c r="C238" i="10"/>
  <c r="C238" i="8"/>
  <c r="H239" i="8" s="1"/>
  <c r="C281" i="7"/>
  <c r="H282" i="7" s="1"/>
  <c r="C281" i="10"/>
  <c r="C281" i="8"/>
  <c r="H282" i="8" s="1"/>
  <c r="C10" i="7"/>
  <c r="H11" i="7" s="1"/>
  <c r="C10" i="10"/>
  <c r="C10" i="8"/>
  <c r="H11" i="8" s="1"/>
  <c r="C111" i="7"/>
  <c r="H112" i="7" s="1"/>
  <c r="C111" i="10"/>
  <c r="C111" i="8"/>
  <c r="H112" i="8" s="1"/>
  <c r="C127" i="7"/>
  <c r="H128" i="7" s="1"/>
  <c r="C127" i="10"/>
  <c r="C127" i="8"/>
  <c r="H128" i="8" s="1"/>
  <c r="C143" i="7"/>
  <c r="H144" i="7" s="1"/>
  <c r="C143" i="10"/>
  <c r="C143" i="8"/>
  <c r="H144" i="8" s="1"/>
  <c r="C159" i="7"/>
  <c r="H160" i="7" s="1"/>
  <c r="C159" i="10"/>
  <c r="C159" i="8"/>
  <c r="H160" i="8" s="1"/>
  <c r="C175" i="7"/>
  <c r="H176" i="7" s="1"/>
  <c r="C175" i="10"/>
  <c r="C175" i="8"/>
  <c r="H176" i="8" s="1"/>
  <c r="C191" i="7"/>
  <c r="H192" i="7" s="1"/>
  <c r="C191" i="10"/>
  <c r="C191" i="8"/>
  <c r="H192" i="8" s="1"/>
  <c r="C207" i="7"/>
  <c r="H208" i="7" s="1"/>
  <c r="C207" i="10"/>
  <c r="C207" i="8"/>
  <c r="H208" i="8" s="1"/>
  <c r="C223" i="7"/>
  <c r="H224" i="7" s="1"/>
  <c r="C223" i="10"/>
  <c r="C223" i="8"/>
  <c r="H224" i="8" s="1"/>
  <c r="C239" i="7"/>
  <c r="H240" i="7" s="1"/>
  <c r="C239" i="10"/>
  <c r="C239" i="8"/>
  <c r="H240" i="8" s="1"/>
  <c r="C269" i="7"/>
  <c r="H270" i="7" s="1"/>
  <c r="C269" i="10"/>
  <c r="C269" i="8"/>
  <c r="H270" i="8" s="1"/>
  <c r="C283" i="7"/>
  <c r="H284" i="7" s="1"/>
  <c r="C283" i="10"/>
  <c r="C283" i="8"/>
  <c r="H284" i="8" s="1"/>
  <c r="C263" i="7"/>
  <c r="H264" i="7" s="1"/>
  <c r="C263" i="10"/>
  <c r="C263" i="8"/>
  <c r="H264" i="8" s="1"/>
  <c r="C320" i="7"/>
  <c r="H321" i="7" s="1"/>
  <c r="C320" i="10"/>
  <c r="C320" i="8"/>
  <c r="H321" i="8" s="1"/>
  <c r="C262" i="7"/>
  <c r="H263" i="7" s="1"/>
  <c r="C262" i="10"/>
  <c r="C262" i="8"/>
  <c r="H263" i="8" s="1"/>
  <c r="C278" i="7"/>
  <c r="H279" i="7" s="1"/>
  <c r="C278" i="10"/>
  <c r="C278" i="8"/>
  <c r="H279" i="8" s="1"/>
  <c r="C324" i="7"/>
  <c r="H325" i="7" s="1"/>
  <c r="C324" i="10"/>
  <c r="C324" i="8"/>
  <c r="H325" i="8" s="1"/>
  <c r="C260" i="7"/>
  <c r="H261" i="7" s="1"/>
  <c r="C260" i="10"/>
  <c r="C260" i="8"/>
  <c r="H261" i="8" s="1"/>
  <c r="C276" i="7"/>
  <c r="H277" i="7" s="1"/>
  <c r="C276" i="10"/>
  <c r="C276" i="8"/>
  <c r="H277" i="8" s="1"/>
  <c r="C316" i="7"/>
  <c r="H317" i="7" s="1"/>
  <c r="C316" i="10"/>
  <c r="C316" i="8"/>
  <c r="H317" i="8" s="1"/>
  <c r="C299" i="7"/>
  <c r="H300" i="7" s="1"/>
  <c r="C299" i="10"/>
  <c r="C299" i="8"/>
  <c r="H300" i="8" s="1"/>
  <c r="C315" i="7"/>
  <c r="H316" i="7" s="1"/>
  <c r="C315" i="10"/>
  <c r="C315" i="8"/>
  <c r="H316" i="8" s="1"/>
  <c r="C328" i="7"/>
  <c r="H329" i="7" s="1"/>
  <c r="C328" i="10"/>
  <c r="C328" i="8"/>
  <c r="H329" i="8" s="1"/>
  <c r="C336" i="7"/>
  <c r="H337" i="7" s="1"/>
  <c r="C336" i="10"/>
  <c r="C336" i="8"/>
  <c r="H337" i="8" s="1"/>
  <c r="C344" i="7"/>
  <c r="H345" i="7" s="1"/>
  <c r="C344" i="10"/>
  <c r="C344" i="8"/>
  <c r="H345" i="8" s="1"/>
  <c r="C290" i="7"/>
  <c r="H291" i="7" s="1"/>
  <c r="C290" i="10"/>
  <c r="C290" i="8"/>
  <c r="H291" i="8" s="1"/>
  <c r="C306" i="7"/>
  <c r="H307" i="7" s="1"/>
  <c r="C306" i="10"/>
  <c r="C306" i="8"/>
  <c r="H307" i="8" s="1"/>
  <c r="C322" i="7"/>
  <c r="H323" i="7" s="1"/>
  <c r="C322" i="10"/>
  <c r="C322" i="8"/>
  <c r="H323" i="8" s="1"/>
  <c r="C297" i="7"/>
  <c r="H298" i="7" s="1"/>
  <c r="C297" i="10"/>
  <c r="C297" i="8"/>
  <c r="H298" i="8" s="1"/>
  <c r="C313" i="7"/>
  <c r="H314" i="7" s="1"/>
  <c r="C313" i="10"/>
  <c r="C313" i="8"/>
  <c r="H314" i="8" s="1"/>
  <c r="C327" i="7"/>
  <c r="H328" i="7" s="1"/>
  <c r="C327" i="10"/>
  <c r="C327" i="8"/>
  <c r="H328" i="8" s="1"/>
  <c r="C335" i="7"/>
  <c r="H336" i="7" s="1"/>
  <c r="C335" i="10"/>
  <c r="C335" i="8"/>
  <c r="H336" i="8" s="1"/>
  <c r="C343" i="7"/>
  <c r="H344" i="7" s="1"/>
  <c r="C343" i="10"/>
  <c r="C343" i="8"/>
  <c r="H344" i="8" s="1"/>
  <c r="C350" i="7"/>
  <c r="H351" i="7" s="1"/>
  <c r="C350" i="10"/>
  <c r="C350" i="8"/>
  <c r="H351" i="8" s="1"/>
  <c r="C354" i="7"/>
  <c r="H355" i="7" s="1"/>
  <c r="C354" i="10"/>
  <c r="C354" i="8"/>
  <c r="H355" i="8" s="1"/>
  <c r="C358" i="7"/>
  <c r="H359" i="7" s="1"/>
  <c r="C358" i="10"/>
  <c r="C358" i="8"/>
  <c r="H359" i="8" s="1"/>
  <c r="C362" i="7"/>
  <c r="H363" i="7" s="1"/>
  <c r="C362" i="10"/>
  <c r="C362" i="8"/>
  <c r="H363" i="8" s="1"/>
  <c r="C366" i="7"/>
  <c r="H367" i="7" s="1"/>
  <c r="C366" i="10"/>
  <c r="C366" i="8"/>
  <c r="H367" i="8" s="1"/>
  <c r="C370" i="7"/>
  <c r="H371" i="7" s="1"/>
  <c r="C370" i="10"/>
  <c r="C370" i="8"/>
  <c r="H371" i="8" s="1"/>
  <c r="C374" i="7"/>
  <c r="H375" i="7" s="1"/>
  <c r="C374" i="10"/>
  <c r="C374" i="8"/>
  <c r="H375" i="8" s="1"/>
  <c r="C378" i="7"/>
  <c r="H379" i="7" s="1"/>
  <c r="C378" i="10"/>
  <c r="C378" i="8"/>
  <c r="H379" i="8" s="1"/>
  <c r="C382" i="7"/>
  <c r="H383" i="7" s="1"/>
  <c r="C382" i="10"/>
  <c r="C382" i="8"/>
  <c r="H383" i="8" s="1"/>
  <c r="C386" i="7"/>
  <c r="H387" i="7" s="1"/>
  <c r="C386" i="10"/>
  <c r="C386" i="8"/>
  <c r="H387" i="8" s="1"/>
  <c r="C390" i="7"/>
  <c r="H391" i="7" s="1"/>
  <c r="C390" i="10"/>
  <c r="C390" i="8"/>
  <c r="H391" i="8" s="1"/>
  <c r="C394" i="7"/>
  <c r="H395" i="7" s="1"/>
  <c r="C394" i="10"/>
  <c r="C394" i="8"/>
  <c r="H395" i="8" s="1"/>
  <c r="C398" i="7"/>
  <c r="H399" i="7" s="1"/>
  <c r="C398" i="10"/>
  <c r="C398" i="8"/>
  <c r="H399" i="8" s="1"/>
  <c r="C402" i="7"/>
  <c r="H403" i="7" s="1"/>
  <c r="C402" i="10"/>
  <c r="C402" i="8"/>
  <c r="H403" i="8" s="1"/>
  <c r="C406" i="7"/>
  <c r="H407" i="7" s="1"/>
  <c r="C406" i="10"/>
  <c r="C406" i="8"/>
  <c r="H407" i="8" s="1"/>
  <c r="C410" i="7"/>
  <c r="H411" i="7" s="1"/>
  <c r="C410" i="10"/>
  <c r="C410" i="8"/>
  <c r="H411" i="8" s="1"/>
  <c r="C414" i="7"/>
  <c r="H415" i="7" s="1"/>
  <c r="C414" i="10"/>
  <c r="C414" i="8"/>
  <c r="H415" i="8" s="1"/>
  <c r="C418" i="7"/>
  <c r="H419" i="7" s="1"/>
  <c r="C418" i="10"/>
  <c r="C418" i="8"/>
  <c r="H419" i="8" s="1"/>
  <c r="C422" i="7"/>
  <c r="H423" i="7" s="1"/>
  <c r="C422" i="10"/>
  <c r="C422" i="8"/>
  <c r="H423" i="8" s="1"/>
  <c r="C426" i="7"/>
  <c r="H427" i="7" s="1"/>
  <c r="C426" i="10"/>
  <c r="C426" i="8"/>
  <c r="H427" i="8" s="1"/>
  <c r="C430" i="7"/>
  <c r="H431" i="7" s="1"/>
  <c r="C430" i="10"/>
  <c r="C430" i="8"/>
  <c r="H431" i="8" s="1"/>
  <c r="Z4" i="7"/>
  <c r="Y5" i="7"/>
  <c r="N2" i="4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24" i="6"/>
  <c r="K320" i="6"/>
  <c r="K316" i="6"/>
  <c r="K312" i="6"/>
  <c r="K308" i="6"/>
  <c r="K304" i="6"/>
  <c r="K300" i="6"/>
  <c r="K296" i="6"/>
  <c r="K292" i="6"/>
  <c r="K288" i="6"/>
  <c r="K347" i="6"/>
  <c r="K345" i="6"/>
  <c r="K343" i="6"/>
  <c r="K341" i="6"/>
  <c r="K339" i="6"/>
  <c r="K337" i="6"/>
  <c r="K335" i="6"/>
  <c r="K333" i="6"/>
  <c r="K331" i="6"/>
  <c r="K329" i="6"/>
  <c r="K327" i="6"/>
  <c r="K325" i="6"/>
  <c r="K321" i="6"/>
  <c r="K317" i="6"/>
  <c r="K313" i="6"/>
  <c r="K309" i="6"/>
  <c r="K305" i="6"/>
  <c r="K301" i="6"/>
  <c r="K297" i="6"/>
  <c r="K293" i="6"/>
  <c r="K289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322" i="6"/>
  <c r="K318" i="6"/>
  <c r="K314" i="6"/>
  <c r="K310" i="6"/>
  <c r="K306" i="6"/>
  <c r="K302" i="6"/>
  <c r="K298" i="6"/>
  <c r="K294" i="6"/>
  <c r="K290" i="6"/>
  <c r="K286" i="6"/>
  <c r="K344" i="6"/>
  <c r="K336" i="6"/>
  <c r="K328" i="6"/>
  <c r="K311" i="6"/>
  <c r="K295" i="6"/>
  <c r="K251" i="6"/>
  <c r="K348" i="6"/>
  <c r="K340" i="6"/>
  <c r="K332" i="6"/>
  <c r="K319" i="6"/>
  <c r="K303" i="6"/>
  <c r="K287" i="6"/>
  <c r="K249" i="6"/>
  <c r="K334" i="6"/>
  <c r="K299" i="6"/>
  <c r="K248" i="6"/>
  <c r="K246" i="6"/>
  <c r="K244" i="6"/>
  <c r="K242" i="6"/>
  <c r="K240" i="6"/>
  <c r="K238" i="6"/>
  <c r="K236" i="6"/>
  <c r="K234" i="6"/>
  <c r="K232" i="6"/>
  <c r="K230" i="6"/>
  <c r="K228" i="6"/>
  <c r="K226" i="6"/>
  <c r="K224" i="6"/>
  <c r="K222" i="6"/>
  <c r="K220" i="6"/>
  <c r="K218" i="6"/>
  <c r="K216" i="6"/>
  <c r="K214" i="6"/>
  <c r="K212" i="6"/>
  <c r="K210" i="6"/>
  <c r="K208" i="6"/>
  <c r="K206" i="6"/>
  <c r="K204" i="6"/>
  <c r="K202" i="6"/>
  <c r="K200" i="6"/>
  <c r="K198" i="6"/>
  <c r="K196" i="6"/>
  <c r="K194" i="6"/>
  <c r="K192" i="6"/>
  <c r="K190" i="6"/>
  <c r="K188" i="6"/>
  <c r="K186" i="6"/>
  <c r="K184" i="6"/>
  <c r="K182" i="6"/>
  <c r="K180" i="6"/>
  <c r="K178" i="6"/>
  <c r="K176" i="6"/>
  <c r="K174" i="6"/>
  <c r="K172" i="6"/>
  <c r="K170" i="6"/>
  <c r="K168" i="6"/>
  <c r="K166" i="6"/>
  <c r="K164" i="6"/>
  <c r="K162" i="6"/>
  <c r="K160" i="6"/>
  <c r="K158" i="6"/>
  <c r="K156" i="6"/>
  <c r="K154" i="6"/>
  <c r="K152" i="6"/>
  <c r="K150" i="6"/>
  <c r="K148" i="6"/>
  <c r="K146" i="6"/>
  <c r="K144" i="6"/>
  <c r="K142" i="6"/>
  <c r="K140" i="6"/>
  <c r="K138" i="6"/>
  <c r="K136" i="6"/>
  <c r="K134" i="6"/>
  <c r="K132" i="6"/>
  <c r="K130" i="6"/>
  <c r="K128" i="6"/>
  <c r="K126" i="6"/>
  <c r="K124" i="6"/>
  <c r="K122" i="6"/>
  <c r="K120" i="6"/>
  <c r="K118" i="6"/>
  <c r="K116" i="6"/>
  <c r="K114" i="6"/>
  <c r="K112" i="6"/>
  <c r="K110" i="6"/>
  <c r="K108" i="6"/>
  <c r="K106" i="6"/>
  <c r="K104" i="6"/>
  <c r="K342" i="6"/>
  <c r="K326" i="6"/>
  <c r="K315" i="6"/>
  <c r="K252" i="6"/>
  <c r="K247" i="6"/>
  <c r="K245" i="6"/>
  <c r="K243" i="6"/>
  <c r="K241" i="6"/>
  <c r="K239" i="6"/>
  <c r="K237" i="6"/>
  <c r="K235" i="6"/>
  <c r="K233" i="6"/>
  <c r="K231" i="6"/>
  <c r="K229" i="6"/>
  <c r="K227" i="6"/>
  <c r="K225" i="6"/>
  <c r="K223" i="6"/>
  <c r="K221" i="6"/>
  <c r="K219" i="6"/>
  <c r="K217" i="6"/>
  <c r="K215" i="6"/>
  <c r="K213" i="6"/>
  <c r="K211" i="6"/>
  <c r="K209" i="6"/>
  <c r="K207" i="6"/>
  <c r="K205" i="6"/>
  <c r="K203" i="6"/>
  <c r="K201" i="6"/>
  <c r="K199" i="6"/>
  <c r="K197" i="6"/>
  <c r="K195" i="6"/>
  <c r="K193" i="6"/>
  <c r="K191" i="6"/>
  <c r="K189" i="6"/>
  <c r="K187" i="6"/>
  <c r="K185" i="6"/>
  <c r="K183" i="6"/>
  <c r="K181" i="6"/>
  <c r="K179" i="6"/>
  <c r="K177" i="6"/>
  <c r="K175" i="6"/>
  <c r="K173" i="6"/>
  <c r="K171" i="6"/>
  <c r="K169" i="6"/>
  <c r="K167" i="6"/>
  <c r="K165" i="6"/>
  <c r="K163" i="6"/>
  <c r="K161" i="6"/>
  <c r="K159" i="6"/>
  <c r="K157" i="6"/>
  <c r="K155" i="6"/>
  <c r="K153" i="6"/>
  <c r="K151" i="6"/>
  <c r="K149" i="6"/>
  <c r="K147" i="6"/>
  <c r="K145" i="6"/>
  <c r="K143" i="6"/>
  <c r="K141" i="6"/>
  <c r="K139" i="6"/>
  <c r="K137" i="6"/>
  <c r="K135" i="6"/>
  <c r="K133" i="6"/>
  <c r="K131" i="6"/>
  <c r="K129" i="6"/>
  <c r="K127" i="6"/>
  <c r="K125" i="6"/>
  <c r="K123" i="6"/>
  <c r="K121" i="6"/>
  <c r="K119" i="6"/>
  <c r="K117" i="6"/>
  <c r="K115" i="6"/>
  <c r="K113" i="6"/>
  <c r="K111" i="6"/>
  <c r="K109" i="6"/>
  <c r="K107" i="6"/>
  <c r="K105" i="6"/>
  <c r="K103" i="6"/>
  <c r="K330" i="6"/>
  <c r="K307" i="6"/>
  <c r="K101" i="6"/>
  <c r="K99" i="6"/>
  <c r="K97" i="6"/>
  <c r="K95" i="6"/>
  <c r="K93" i="6"/>
  <c r="K91" i="6"/>
  <c r="K89" i="6"/>
  <c r="K87" i="6"/>
  <c r="K85" i="6"/>
  <c r="K83" i="6"/>
  <c r="K81" i="6"/>
  <c r="K79" i="6"/>
  <c r="K77" i="6"/>
  <c r="K75" i="6"/>
  <c r="K73" i="6"/>
  <c r="K71" i="6"/>
  <c r="K69" i="6"/>
  <c r="K67" i="6"/>
  <c r="K65" i="6"/>
  <c r="K63" i="6"/>
  <c r="K61" i="6"/>
  <c r="K59" i="6"/>
  <c r="K57" i="6"/>
  <c r="K55" i="6"/>
  <c r="K53" i="6"/>
  <c r="K51" i="6"/>
  <c r="K49" i="6"/>
  <c r="K47" i="6"/>
  <c r="K45" i="6"/>
  <c r="K43" i="6"/>
  <c r="K41" i="6"/>
  <c r="K39" i="6"/>
  <c r="K37" i="6"/>
  <c r="K35" i="6"/>
  <c r="K33" i="6"/>
  <c r="K31" i="6"/>
  <c r="K29" i="6"/>
  <c r="K27" i="6"/>
  <c r="K25" i="6"/>
  <c r="K23" i="6"/>
  <c r="K21" i="6"/>
  <c r="K19" i="6"/>
  <c r="K16" i="6"/>
  <c r="K12" i="6"/>
  <c r="K8" i="6"/>
  <c r="K7" i="6"/>
  <c r="K4" i="6"/>
  <c r="K3" i="6"/>
  <c r="K323" i="6"/>
  <c r="K17" i="6"/>
  <c r="K13" i="6"/>
  <c r="K9" i="6"/>
  <c r="K346" i="6"/>
  <c r="K250" i="6"/>
  <c r="K102" i="6"/>
  <c r="K100" i="6"/>
  <c r="K98" i="6"/>
  <c r="K96" i="6"/>
  <c r="K94" i="6"/>
  <c r="K92" i="6"/>
  <c r="K90" i="6"/>
  <c r="K88" i="6"/>
  <c r="K86" i="6"/>
  <c r="K84" i="6"/>
  <c r="K82" i="6"/>
  <c r="K80" i="6"/>
  <c r="K78" i="6"/>
  <c r="K76" i="6"/>
  <c r="K74" i="6"/>
  <c r="K72" i="6"/>
  <c r="K70" i="6"/>
  <c r="K68" i="6"/>
  <c r="K66" i="6"/>
  <c r="K64" i="6"/>
  <c r="K62" i="6"/>
  <c r="K60" i="6"/>
  <c r="K58" i="6"/>
  <c r="K56" i="6"/>
  <c r="K54" i="6"/>
  <c r="K52" i="6"/>
  <c r="K50" i="6"/>
  <c r="K48" i="6"/>
  <c r="K46" i="6"/>
  <c r="K44" i="6"/>
  <c r="K42" i="6"/>
  <c r="K40" i="6"/>
  <c r="K38" i="6"/>
  <c r="K36" i="6"/>
  <c r="K34" i="6"/>
  <c r="K32" i="6"/>
  <c r="K30" i="6"/>
  <c r="K28" i="6"/>
  <c r="K26" i="6"/>
  <c r="K24" i="6"/>
  <c r="K22" i="6"/>
  <c r="K20" i="6"/>
  <c r="K18" i="6"/>
  <c r="K14" i="6"/>
  <c r="K10" i="6"/>
  <c r="K6" i="6"/>
  <c r="K5" i="6"/>
  <c r="K338" i="6"/>
  <c r="K291" i="6"/>
  <c r="K15" i="6"/>
  <c r="K11" i="6"/>
  <c r="Y6" i="7" l="1"/>
  <c r="Z5" i="7"/>
  <c r="G192" i="10"/>
  <c r="E191" i="10"/>
  <c r="G128" i="10"/>
  <c r="E127" i="10"/>
  <c r="G423" i="10"/>
  <c r="E422" i="10"/>
  <c r="G391" i="10"/>
  <c r="E390" i="10"/>
  <c r="G359" i="10"/>
  <c r="E358" i="10"/>
  <c r="G337" i="10"/>
  <c r="E336" i="10"/>
  <c r="G279" i="10"/>
  <c r="E278" i="10"/>
  <c r="G284" i="10"/>
  <c r="E283" i="10"/>
  <c r="G208" i="10"/>
  <c r="E207" i="10"/>
  <c r="G144" i="10"/>
  <c r="E143" i="10"/>
  <c r="G282" i="10"/>
  <c r="E281" i="10"/>
  <c r="G191" i="10"/>
  <c r="E190" i="10"/>
  <c r="G127" i="10"/>
  <c r="E126" i="10"/>
  <c r="G83" i="10"/>
  <c r="E82" i="10"/>
  <c r="G51" i="10"/>
  <c r="E50" i="10"/>
  <c r="G19" i="10"/>
  <c r="E18" i="10"/>
  <c r="G210" i="10"/>
  <c r="E209" i="10"/>
  <c r="G146" i="10"/>
  <c r="E145" i="10"/>
  <c r="G274" i="10"/>
  <c r="E273" i="10"/>
  <c r="G193" i="10"/>
  <c r="E192" i="10"/>
  <c r="G129" i="10"/>
  <c r="E128" i="10"/>
  <c r="G84" i="10"/>
  <c r="E83" i="10"/>
  <c r="G52" i="10"/>
  <c r="E51" i="10"/>
  <c r="G18" i="10"/>
  <c r="E17" i="10"/>
  <c r="G418" i="10"/>
  <c r="E417" i="10"/>
  <c r="G402" i="10"/>
  <c r="E401" i="10"/>
  <c r="G386" i="10"/>
  <c r="E385" i="10"/>
  <c r="G370" i="10"/>
  <c r="E369" i="10"/>
  <c r="G354" i="10"/>
  <c r="E353" i="10"/>
  <c r="G326" i="10"/>
  <c r="E325" i="10"/>
  <c r="G303" i="10"/>
  <c r="E302" i="10"/>
  <c r="G327" i="10"/>
  <c r="E326" i="10"/>
  <c r="G273" i="10"/>
  <c r="E272" i="10"/>
  <c r="G259" i="10"/>
  <c r="E258" i="10"/>
  <c r="G254" i="10"/>
  <c r="E253" i="10"/>
  <c r="G188" i="10"/>
  <c r="E187" i="10"/>
  <c r="G124" i="10"/>
  <c r="E123" i="10"/>
  <c r="G235" i="10"/>
  <c r="E234" i="10"/>
  <c r="G171" i="10"/>
  <c r="E170" i="10"/>
  <c r="G107" i="10"/>
  <c r="E106" i="10"/>
  <c r="G73" i="10"/>
  <c r="E72" i="10"/>
  <c r="G41" i="10"/>
  <c r="E40" i="10"/>
  <c r="G278" i="10"/>
  <c r="E277" i="10"/>
  <c r="G190" i="10"/>
  <c r="E189" i="10"/>
  <c r="G126" i="10"/>
  <c r="E125" i="10"/>
  <c r="G237" i="10"/>
  <c r="E236" i="10"/>
  <c r="G173" i="10"/>
  <c r="E172" i="10"/>
  <c r="G109" i="10"/>
  <c r="E108" i="10"/>
  <c r="G74" i="10"/>
  <c r="E73" i="10"/>
  <c r="G42" i="10"/>
  <c r="E41" i="10"/>
  <c r="G21" i="10"/>
  <c r="E20" i="10"/>
  <c r="G102" i="10"/>
  <c r="E101" i="10"/>
  <c r="G28" i="10"/>
  <c r="E27" i="10"/>
  <c r="G425" i="10"/>
  <c r="E424" i="10"/>
  <c r="G409" i="10"/>
  <c r="E408" i="10"/>
  <c r="G393" i="10"/>
  <c r="E392" i="10"/>
  <c r="G377" i="10"/>
  <c r="E376" i="10"/>
  <c r="G361" i="10"/>
  <c r="E360" i="10"/>
  <c r="G340" i="10"/>
  <c r="E339" i="10"/>
  <c r="G290" i="10"/>
  <c r="E289" i="10"/>
  <c r="G341" i="10"/>
  <c r="E340" i="10"/>
  <c r="G292" i="10"/>
  <c r="E291" i="10"/>
  <c r="G293" i="10"/>
  <c r="E292" i="10"/>
  <c r="G251" i="10"/>
  <c r="E250" i="10"/>
  <c r="G216" i="10"/>
  <c r="E215" i="10"/>
  <c r="G152" i="10"/>
  <c r="E151" i="10"/>
  <c r="G6" i="10"/>
  <c r="E5" i="10"/>
  <c r="G199" i="10"/>
  <c r="E198" i="10"/>
  <c r="G135" i="10"/>
  <c r="E134" i="10"/>
  <c r="G87" i="10"/>
  <c r="E86" i="10"/>
  <c r="G55" i="10"/>
  <c r="E54" i="10"/>
  <c r="G23" i="10"/>
  <c r="E22" i="10"/>
  <c r="G218" i="10"/>
  <c r="E217" i="10"/>
  <c r="G154" i="10"/>
  <c r="E153" i="10"/>
  <c r="E4" i="10"/>
  <c r="G5" i="10"/>
  <c r="G201" i="10"/>
  <c r="E200" i="10"/>
  <c r="G137" i="10"/>
  <c r="E136" i="10"/>
  <c r="G88" i="10"/>
  <c r="E87" i="10"/>
  <c r="G56" i="10"/>
  <c r="E55" i="10"/>
  <c r="G22" i="10"/>
  <c r="E21" i="10"/>
  <c r="G8" i="10"/>
  <c r="E7" i="10"/>
  <c r="G428" i="10"/>
  <c r="E427" i="10"/>
  <c r="G412" i="10"/>
  <c r="E411" i="10"/>
  <c r="G396" i="10"/>
  <c r="E395" i="10"/>
  <c r="G380" i="10"/>
  <c r="E379" i="10"/>
  <c r="G364" i="10"/>
  <c r="E363" i="10"/>
  <c r="G346" i="10"/>
  <c r="E345" i="10"/>
  <c r="G302" i="10"/>
  <c r="E301" i="10"/>
  <c r="G347" i="10"/>
  <c r="E346" i="10"/>
  <c r="G304" i="10"/>
  <c r="E303" i="10"/>
  <c r="G250" i="10"/>
  <c r="E249" i="10"/>
  <c r="G272" i="10"/>
  <c r="E271" i="10"/>
  <c r="G228" i="10"/>
  <c r="E227" i="10"/>
  <c r="G164" i="10"/>
  <c r="E163" i="10"/>
  <c r="G15" i="10"/>
  <c r="E14" i="10"/>
  <c r="G211" i="10"/>
  <c r="E210" i="10"/>
  <c r="G147" i="10"/>
  <c r="E146" i="10"/>
  <c r="G93" i="10"/>
  <c r="E92" i="10"/>
  <c r="G61" i="10"/>
  <c r="E60" i="10"/>
  <c r="G29" i="10"/>
  <c r="E28" i="10"/>
  <c r="G198" i="10"/>
  <c r="E197" i="10"/>
  <c r="G134" i="10"/>
  <c r="E133" i="10"/>
  <c r="N23" i="8"/>
  <c r="M23" i="8"/>
  <c r="H4" i="8"/>
  <c r="M4" i="8"/>
  <c r="G245" i="10"/>
  <c r="E244" i="10"/>
  <c r="G149" i="10"/>
  <c r="E148" i="10"/>
  <c r="G62" i="10"/>
  <c r="E61" i="10"/>
  <c r="G419" i="10"/>
  <c r="E418" i="10"/>
  <c r="G403" i="10"/>
  <c r="E402" i="10"/>
  <c r="G371" i="10"/>
  <c r="E370" i="10"/>
  <c r="G355" i="10"/>
  <c r="E354" i="10"/>
  <c r="G328" i="10"/>
  <c r="E327" i="10"/>
  <c r="G307" i="10"/>
  <c r="E306" i="10"/>
  <c r="G277" i="10"/>
  <c r="E276" i="10"/>
  <c r="G263" i="10"/>
  <c r="E262" i="10"/>
  <c r="G270" i="10"/>
  <c r="E269" i="10"/>
  <c r="G239" i="10"/>
  <c r="E238" i="10"/>
  <c r="G175" i="10"/>
  <c r="E174" i="10"/>
  <c r="G43" i="10"/>
  <c r="E42" i="10"/>
  <c r="G297" i="10"/>
  <c r="E296" i="10"/>
  <c r="G241" i="10"/>
  <c r="E240" i="10"/>
  <c r="G177" i="10"/>
  <c r="E176" i="10"/>
  <c r="G113" i="10"/>
  <c r="E112" i="10"/>
  <c r="G44" i="10"/>
  <c r="E43" i="10"/>
  <c r="G407" i="10"/>
  <c r="E406" i="10"/>
  <c r="G375" i="10"/>
  <c r="E374" i="10"/>
  <c r="G336" i="10"/>
  <c r="E335" i="10"/>
  <c r="G323" i="10"/>
  <c r="E322" i="10"/>
  <c r="G317" i="10"/>
  <c r="E316" i="10"/>
  <c r="G427" i="10"/>
  <c r="E426" i="10"/>
  <c r="G411" i="10"/>
  <c r="E410" i="10"/>
  <c r="G395" i="10"/>
  <c r="E394" i="10"/>
  <c r="G379" i="10"/>
  <c r="E378" i="10"/>
  <c r="G363" i="10"/>
  <c r="E362" i="10"/>
  <c r="G344" i="10"/>
  <c r="E343" i="10"/>
  <c r="G298" i="10"/>
  <c r="E297" i="10"/>
  <c r="G345" i="10"/>
  <c r="E344" i="10"/>
  <c r="G300" i="10"/>
  <c r="E299" i="10"/>
  <c r="G325" i="10"/>
  <c r="E324" i="10"/>
  <c r="G264" i="10"/>
  <c r="E263" i="10"/>
  <c r="G224" i="10"/>
  <c r="E223" i="10"/>
  <c r="G160" i="10"/>
  <c r="E159" i="10"/>
  <c r="G11" i="10"/>
  <c r="E10" i="10"/>
  <c r="G207" i="10"/>
  <c r="E206" i="10"/>
  <c r="G143" i="10"/>
  <c r="E142" i="10"/>
  <c r="G91" i="10"/>
  <c r="E90" i="10"/>
  <c r="G59" i="10"/>
  <c r="E58" i="10"/>
  <c r="G27" i="10"/>
  <c r="E26" i="10"/>
  <c r="G226" i="10"/>
  <c r="E225" i="10"/>
  <c r="G162" i="10"/>
  <c r="E161" i="10"/>
  <c r="G13" i="10"/>
  <c r="E12" i="10"/>
  <c r="G209" i="10"/>
  <c r="E208" i="10"/>
  <c r="G145" i="10"/>
  <c r="E144" i="10"/>
  <c r="G92" i="10"/>
  <c r="E91" i="10"/>
  <c r="G60" i="10"/>
  <c r="E59" i="10"/>
  <c r="G26" i="10"/>
  <c r="E25" i="10"/>
  <c r="W5" i="7"/>
  <c r="W6" i="7" s="1"/>
  <c r="W7" i="7" s="1"/>
  <c r="V6" i="7"/>
  <c r="V7" i="7" s="1"/>
  <c r="V8" i="7" s="1"/>
  <c r="G422" i="10"/>
  <c r="E421" i="10"/>
  <c r="G406" i="10"/>
  <c r="E405" i="10"/>
  <c r="G390" i="10"/>
  <c r="E389" i="10"/>
  <c r="G374" i="10"/>
  <c r="E373" i="10"/>
  <c r="G358" i="10"/>
  <c r="E357" i="10"/>
  <c r="G334" i="10"/>
  <c r="E333" i="10"/>
  <c r="G319" i="10"/>
  <c r="E318" i="10"/>
  <c r="G335" i="10"/>
  <c r="E334" i="10"/>
  <c r="G301" i="10"/>
  <c r="E300" i="10"/>
  <c r="G275" i="10"/>
  <c r="E274" i="10"/>
  <c r="G276" i="10"/>
  <c r="E275" i="10"/>
  <c r="G204" i="10"/>
  <c r="E203" i="10"/>
  <c r="G140" i="10"/>
  <c r="E139" i="10"/>
  <c r="G266" i="10"/>
  <c r="E265" i="10"/>
  <c r="G187" i="10"/>
  <c r="E186" i="10"/>
  <c r="G123" i="10"/>
  <c r="E122" i="10"/>
  <c r="G81" i="10"/>
  <c r="E80" i="10"/>
  <c r="G49" i="10"/>
  <c r="E48" i="10"/>
  <c r="G16" i="10"/>
  <c r="E15" i="10"/>
  <c r="G206" i="10"/>
  <c r="E205" i="10"/>
  <c r="G142" i="10"/>
  <c r="E141" i="10"/>
  <c r="G258" i="10"/>
  <c r="E257" i="10"/>
  <c r="G189" i="10"/>
  <c r="E188" i="10"/>
  <c r="G125" i="10"/>
  <c r="E124" i="10"/>
  <c r="G82" i="10"/>
  <c r="E81" i="10"/>
  <c r="G50" i="10"/>
  <c r="E49" i="10"/>
  <c r="G14" i="10"/>
  <c r="E13" i="10"/>
  <c r="G133" i="10"/>
  <c r="E132" i="10"/>
  <c r="G54" i="10"/>
  <c r="E53" i="10"/>
  <c r="G429" i="10"/>
  <c r="E428" i="10"/>
  <c r="G413" i="10"/>
  <c r="E412" i="10"/>
  <c r="G397" i="10"/>
  <c r="E396" i="10"/>
  <c r="G381" i="10"/>
  <c r="E380" i="10"/>
  <c r="G365" i="10"/>
  <c r="E364" i="10"/>
  <c r="G348" i="10"/>
  <c r="E347" i="10"/>
  <c r="G306" i="10"/>
  <c r="E305" i="10"/>
  <c r="G349" i="10"/>
  <c r="E348" i="10"/>
  <c r="G308" i="10"/>
  <c r="E307" i="10"/>
  <c r="G253" i="10"/>
  <c r="E252" i="10"/>
  <c r="G280" i="10"/>
  <c r="E279" i="10"/>
  <c r="G232" i="10"/>
  <c r="E231" i="10"/>
  <c r="G168" i="10"/>
  <c r="E167" i="10"/>
  <c r="G104" i="10"/>
  <c r="E103" i="10"/>
  <c r="G215" i="10"/>
  <c r="E214" i="10"/>
  <c r="G151" i="10"/>
  <c r="E150" i="10"/>
  <c r="G95" i="10"/>
  <c r="E94" i="10"/>
  <c r="G63" i="10"/>
  <c r="E62" i="10"/>
  <c r="G31" i="10"/>
  <c r="E30" i="10"/>
  <c r="G234" i="10"/>
  <c r="E233" i="10"/>
  <c r="G170" i="10"/>
  <c r="E169" i="10"/>
  <c r="G106" i="10"/>
  <c r="E105" i="10"/>
  <c r="G217" i="10"/>
  <c r="E216" i="10"/>
  <c r="G153" i="10"/>
  <c r="E152" i="10"/>
  <c r="G96" i="10"/>
  <c r="E95" i="10"/>
  <c r="G64" i="10"/>
  <c r="E63" i="10"/>
  <c r="G30" i="10"/>
  <c r="E29" i="10"/>
  <c r="G46" i="10"/>
  <c r="E45" i="10"/>
  <c r="G432" i="10"/>
  <c r="E431" i="10"/>
  <c r="G416" i="10"/>
  <c r="E415" i="10"/>
  <c r="G400" i="10"/>
  <c r="E399" i="10"/>
  <c r="G384" i="10"/>
  <c r="E383" i="10"/>
  <c r="G368" i="10"/>
  <c r="E367" i="10"/>
  <c r="G352" i="10"/>
  <c r="E351" i="10"/>
  <c r="G318" i="10"/>
  <c r="E317" i="10"/>
  <c r="G295" i="10"/>
  <c r="E294" i="10"/>
  <c r="G320" i="10"/>
  <c r="E319" i="10"/>
  <c r="G265" i="10"/>
  <c r="E264" i="10"/>
  <c r="G252" i="10"/>
  <c r="E251" i="10"/>
  <c r="G244" i="10"/>
  <c r="E243" i="10"/>
  <c r="G180" i="10"/>
  <c r="E179" i="10"/>
  <c r="G116" i="10"/>
  <c r="E115" i="10"/>
  <c r="G227" i="10"/>
  <c r="E226" i="10"/>
  <c r="G163" i="10"/>
  <c r="E162" i="10"/>
  <c r="G101" i="10"/>
  <c r="E100" i="10"/>
  <c r="G69" i="10"/>
  <c r="E68" i="10"/>
  <c r="G37" i="10"/>
  <c r="E36" i="10"/>
  <c r="G214" i="10"/>
  <c r="E213" i="10"/>
  <c r="G150" i="10"/>
  <c r="E149" i="10"/>
  <c r="G181" i="10"/>
  <c r="E180" i="10"/>
  <c r="G70" i="10"/>
  <c r="E69" i="10"/>
  <c r="G431" i="10"/>
  <c r="E430" i="10"/>
  <c r="G415" i="10"/>
  <c r="E414" i="10"/>
  <c r="G399" i="10"/>
  <c r="E398" i="10"/>
  <c r="G383" i="10"/>
  <c r="E382" i="10"/>
  <c r="G367" i="10"/>
  <c r="E366" i="10"/>
  <c r="G351" i="10"/>
  <c r="E350" i="10"/>
  <c r="G314" i="10"/>
  <c r="E313" i="10"/>
  <c r="G291" i="10"/>
  <c r="E290" i="10"/>
  <c r="G316" i="10"/>
  <c r="E315" i="10"/>
  <c r="G261" i="10"/>
  <c r="E260" i="10"/>
  <c r="G321" i="10"/>
  <c r="E320" i="10"/>
  <c r="G240" i="10"/>
  <c r="E239" i="10"/>
  <c r="G176" i="10"/>
  <c r="E175" i="10"/>
  <c r="G112" i="10"/>
  <c r="E111" i="10"/>
  <c r="G223" i="10"/>
  <c r="E222" i="10"/>
  <c r="G159" i="10"/>
  <c r="E158" i="10"/>
  <c r="G99" i="10"/>
  <c r="E98" i="10"/>
  <c r="G67" i="10"/>
  <c r="E66" i="10"/>
  <c r="G35" i="10"/>
  <c r="E34" i="10"/>
  <c r="G242" i="10"/>
  <c r="E241" i="10"/>
  <c r="G178" i="10"/>
  <c r="E177" i="10"/>
  <c r="G114" i="10"/>
  <c r="E113" i="10"/>
  <c r="G225" i="10"/>
  <c r="E224" i="10"/>
  <c r="G161" i="10"/>
  <c r="E160" i="10"/>
  <c r="G100" i="10"/>
  <c r="E99" i="10"/>
  <c r="G68" i="10"/>
  <c r="E67" i="10"/>
  <c r="G36" i="10"/>
  <c r="E35" i="10"/>
  <c r="J7" i="7"/>
  <c r="J8" i="7" s="1"/>
  <c r="K6" i="7"/>
  <c r="G426" i="10"/>
  <c r="E425" i="10"/>
  <c r="G410" i="10"/>
  <c r="E409" i="10"/>
  <c r="G394" i="10"/>
  <c r="E393" i="10"/>
  <c r="G378" i="10"/>
  <c r="E377" i="10"/>
  <c r="G362" i="10"/>
  <c r="E361" i="10"/>
  <c r="G342" i="10"/>
  <c r="E341" i="10"/>
  <c r="G294" i="10"/>
  <c r="E293" i="10"/>
  <c r="G343" i="10"/>
  <c r="E342" i="10"/>
  <c r="G296" i="10"/>
  <c r="E295" i="10"/>
  <c r="G309" i="10"/>
  <c r="E308" i="10"/>
  <c r="G256" i="10"/>
  <c r="E255" i="10"/>
  <c r="G220" i="10"/>
  <c r="E219" i="10"/>
  <c r="G156" i="10"/>
  <c r="E155" i="10"/>
  <c r="G7" i="10"/>
  <c r="E6" i="10"/>
  <c r="G203" i="10"/>
  <c r="E202" i="10"/>
  <c r="G139" i="10"/>
  <c r="E138" i="10"/>
  <c r="G89" i="10"/>
  <c r="E88" i="10"/>
  <c r="G57" i="10"/>
  <c r="E56" i="10"/>
  <c r="G25" i="10"/>
  <c r="E24" i="10"/>
  <c r="G222" i="10"/>
  <c r="E221" i="10"/>
  <c r="G158" i="10"/>
  <c r="E157" i="10"/>
  <c r="G9" i="10"/>
  <c r="E8" i="10"/>
  <c r="G205" i="10"/>
  <c r="E204" i="10"/>
  <c r="G141" i="10"/>
  <c r="E140" i="10"/>
  <c r="G90" i="10"/>
  <c r="E89" i="10"/>
  <c r="G58" i="10"/>
  <c r="E57" i="10"/>
  <c r="G24" i="10"/>
  <c r="E23" i="10"/>
  <c r="G165" i="10"/>
  <c r="E164" i="10"/>
  <c r="G78" i="10"/>
  <c r="E77" i="10"/>
  <c r="S5" i="7"/>
  <c r="T4" i="7"/>
  <c r="G433" i="10"/>
  <c r="E432" i="10"/>
  <c r="G417" i="10"/>
  <c r="E416" i="10"/>
  <c r="G401" i="10"/>
  <c r="E400" i="10"/>
  <c r="G385" i="10"/>
  <c r="E384" i="10"/>
  <c r="G369" i="10"/>
  <c r="E368" i="10"/>
  <c r="G353" i="10"/>
  <c r="E352" i="10"/>
  <c r="G322" i="10"/>
  <c r="E321" i="10"/>
  <c r="G299" i="10"/>
  <c r="E298" i="10"/>
  <c r="G324" i="10"/>
  <c r="E323" i="10"/>
  <c r="G269" i="10"/>
  <c r="E268" i="10"/>
  <c r="G255" i="10"/>
  <c r="E254" i="10"/>
  <c r="G248" i="10"/>
  <c r="E247" i="10"/>
  <c r="G184" i="10"/>
  <c r="E183" i="10"/>
  <c r="G120" i="10"/>
  <c r="E119" i="10"/>
  <c r="G231" i="10"/>
  <c r="E230" i="10"/>
  <c r="G167" i="10"/>
  <c r="E166" i="10"/>
  <c r="G103" i="10"/>
  <c r="E102" i="10"/>
  <c r="G71" i="10"/>
  <c r="E70" i="10"/>
  <c r="G39" i="10"/>
  <c r="E38" i="10"/>
  <c r="G262" i="10"/>
  <c r="E261" i="10"/>
  <c r="G186" i="10"/>
  <c r="E185" i="10"/>
  <c r="G122" i="10"/>
  <c r="E121" i="10"/>
  <c r="G233" i="10"/>
  <c r="E232" i="10"/>
  <c r="G169" i="10"/>
  <c r="E168" i="10"/>
  <c r="G105" i="10"/>
  <c r="E104" i="10"/>
  <c r="G72" i="10"/>
  <c r="E71" i="10"/>
  <c r="G40" i="10"/>
  <c r="E39" i="10"/>
  <c r="G246" i="10"/>
  <c r="E245" i="10"/>
  <c r="Q5" i="7"/>
  <c r="P6" i="7"/>
  <c r="G420" i="10"/>
  <c r="E419" i="10"/>
  <c r="G404" i="10"/>
  <c r="E403" i="10"/>
  <c r="G388" i="10"/>
  <c r="E387" i="10"/>
  <c r="G372" i="10"/>
  <c r="E371" i="10"/>
  <c r="G356" i="10"/>
  <c r="E355" i="10"/>
  <c r="G330" i="10"/>
  <c r="E329" i="10"/>
  <c r="G311" i="10"/>
  <c r="E310" i="10"/>
  <c r="G331" i="10"/>
  <c r="E330" i="10"/>
  <c r="G281" i="10"/>
  <c r="E280" i="10"/>
  <c r="G267" i="10"/>
  <c r="E266" i="10"/>
  <c r="G260" i="10"/>
  <c r="E259" i="10"/>
  <c r="G196" i="10"/>
  <c r="E195" i="10"/>
  <c r="G132" i="10"/>
  <c r="E131" i="10"/>
  <c r="G243" i="10"/>
  <c r="E242" i="10"/>
  <c r="G179" i="10"/>
  <c r="E178" i="10"/>
  <c r="G115" i="10"/>
  <c r="E114" i="10"/>
  <c r="G77" i="10"/>
  <c r="E76" i="10"/>
  <c r="G45" i="10"/>
  <c r="E44" i="10"/>
  <c r="G230" i="10"/>
  <c r="E229" i="10"/>
  <c r="G166" i="10"/>
  <c r="E165" i="10"/>
  <c r="G17" i="10"/>
  <c r="E16" i="10"/>
  <c r="H4" i="7"/>
  <c r="N23" i="7"/>
  <c r="M23" i="7"/>
  <c r="M24" i="7" s="1"/>
  <c r="M4" i="7"/>
  <c r="G197" i="10"/>
  <c r="E196" i="10"/>
  <c r="G94" i="10"/>
  <c r="E93" i="10"/>
  <c r="G20" i="10"/>
  <c r="E19" i="10"/>
  <c r="G387" i="10"/>
  <c r="E386" i="10"/>
  <c r="G329" i="10"/>
  <c r="E328" i="10"/>
  <c r="G111" i="10"/>
  <c r="E110" i="10"/>
  <c r="G75" i="10"/>
  <c r="E74" i="10"/>
  <c r="G194" i="10"/>
  <c r="E193" i="10"/>
  <c r="G130" i="10"/>
  <c r="E129" i="10"/>
  <c r="G76" i="10"/>
  <c r="E75" i="10"/>
  <c r="G430" i="10"/>
  <c r="E429" i="10"/>
  <c r="G414" i="10"/>
  <c r="E413" i="10"/>
  <c r="G398" i="10"/>
  <c r="E397" i="10"/>
  <c r="G382" i="10"/>
  <c r="E381" i="10"/>
  <c r="G366" i="10"/>
  <c r="E365" i="10"/>
  <c r="G350" i="10"/>
  <c r="E349" i="10"/>
  <c r="G310" i="10"/>
  <c r="E309" i="10"/>
  <c r="G287" i="10"/>
  <c r="E286" i="10"/>
  <c r="G312" i="10"/>
  <c r="E311" i="10"/>
  <c r="G257" i="10"/>
  <c r="E256" i="10"/>
  <c r="G289" i="10"/>
  <c r="E288" i="10"/>
  <c r="G236" i="10"/>
  <c r="E235" i="10"/>
  <c r="G172" i="10"/>
  <c r="E171" i="10"/>
  <c r="G108" i="10"/>
  <c r="E107" i="10"/>
  <c r="G219" i="10"/>
  <c r="E218" i="10"/>
  <c r="G155" i="10"/>
  <c r="E154" i="10"/>
  <c r="G97" i="10"/>
  <c r="E96" i="10"/>
  <c r="G65" i="10"/>
  <c r="E64" i="10"/>
  <c r="G33" i="10"/>
  <c r="E32" i="10"/>
  <c r="G238" i="10"/>
  <c r="E237" i="10"/>
  <c r="G174" i="10"/>
  <c r="E173" i="10"/>
  <c r="G110" i="10"/>
  <c r="E109" i="10"/>
  <c r="G221" i="10"/>
  <c r="E220" i="10"/>
  <c r="G157" i="10"/>
  <c r="E156" i="10"/>
  <c r="G98" i="10"/>
  <c r="E97" i="10"/>
  <c r="G66" i="10"/>
  <c r="E65" i="10"/>
  <c r="G34" i="10"/>
  <c r="E33" i="10"/>
  <c r="G213" i="10"/>
  <c r="E212" i="10"/>
  <c r="G86" i="10"/>
  <c r="E85" i="10"/>
  <c r="G421" i="10"/>
  <c r="E420" i="10"/>
  <c r="G405" i="10"/>
  <c r="E404" i="10"/>
  <c r="G389" i="10"/>
  <c r="E388" i="10"/>
  <c r="G373" i="10"/>
  <c r="E372" i="10"/>
  <c r="G357" i="10"/>
  <c r="E356" i="10"/>
  <c r="G332" i="10"/>
  <c r="E331" i="10"/>
  <c r="G315" i="10"/>
  <c r="E314" i="10"/>
  <c r="G333" i="10"/>
  <c r="E332" i="10"/>
  <c r="G285" i="10"/>
  <c r="E284" i="10"/>
  <c r="G271" i="10"/>
  <c r="E270" i="10"/>
  <c r="G268" i="10"/>
  <c r="E267" i="10"/>
  <c r="G200" i="10"/>
  <c r="E199" i="10"/>
  <c r="G136" i="10"/>
  <c r="E135" i="10"/>
  <c r="G247" i="10"/>
  <c r="E246" i="10"/>
  <c r="G183" i="10"/>
  <c r="E182" i="10"/>
  <c r="G119" i="10"/>
  <c r="E118" i="10"/>
  <c r="G79" i="10"/>
  <c r="E78" i="10"/>
  <c r="G47" i="10"/>
  <c r="E46" i="10"/>
  <c r="G12" i="10"/>
  <c r="E11" i="10"/>
  <c r="G202" i="10"/>
  <c r="E201" i="10"/>
  <c r="G138" i="10"/>
  <c r="E137" i="10"/>
  <c r="G249" i="10"/>
  <c r="E248" i="10"/>
  <c r="G185" i="10"/>
  <c r="E184" i="10"/>
  <c r="G121" i="10"/>
  <c r="E120" i="10"/>
  <c r="G80" i="10"/>
  <c r="E79" i="10"/>
  <c r="G48" i="10"/>
  <c r="E47" i="10"/>
  <c r="G10" i="10"/>
  <c r="E9" i="10"/>
  <c r="G424" i="10"/>
  <c r="E423" i="10"/>
  <c r="G408" i="10"/>
  <c r="E407" i="10"/>
  <c r="G392" i="10"/>
  <c r="E391" i="10"/>
  <c r="G376" i="10"/>
  <c r="E375" i="10"/>
  <c r="G360" i="10"/>
  <c r="E359" i="10"/>
  <c r="G338" i="10"/>
  <c r="E337" i="10"/>
  <c r="G286" i="10"/>
  <c r="E285" i="10"/>
  <c r="G339" i="10"/>
  <c r="E338" i="10"/>
  <c r="G288" i="10"/>
  <c r="E287" i="10"/>
  <c r="G283" i="10"/>
  <c r="E282" i="10"/>
  <c r="G305" i="10"/>
  <c r="E304" i="10"/>
  <c r="G212" i="10"/>
  <c r="E211" i="10"/>
  <c r="G148" i="10"/>
  <c r="E147" i="10"/>
  <c r="G32" i="10"/>
  <c r="E31" i="10"/>
  <c r="G195" i="10"/>
  <c r="E194" i="10"/>
  <c r="G131" i="10"/>
  <c r="E130" i="10"/>
  <c r="G85" i="10"/>
  <c r="E84" i="10"/>
  <c r="G53" i="10"/>
  <c r="E52" i="10"/>
  <c r="G313" i="10"/>
  <c r="E312" i="10"/>
  <c r="G182" i="10"/>
  <c r="E181" i="10"/>
  <c r="G118" i="10"/>
  <c r="E117" i="10"/>
  <c r="G229" i="10"/>
  <c r="E228" i="10"/>
  <c r="G117" i="10"/>
  <c r="E116" i="10"/>
  <c r="G38" i="10"/>
  <c r="E37" i="10"/>
  <c r="N2" i="6"/>
  <c r="K7" i="7" l="1"/>
  <c r="V9" i="7"/>
  <c r="W8" i="7"/>
  <c r="M24" i="8"/>
  <c r="J9" i="7"/>
  <c r="K8" i="7"/>
  <c r="P7" i="7"/>
  <c r="P8" i="7" s="1"/>
  <c r="Q6" i="7"/>
  <c r="N4" i="8"/>
  <c r="M5" i="8"/>
  <c r="M5" i="7"/>
  <c r="N4" i="7"/>
  <c r="S6" i="7"/>
  <c r="T5" i="7"/>
  <c r="AB4" i="7"/>
  <c r="AC23" i="7"/>
  <c r="AB23" i="7"/>
  <c r="AB24" i="7" s="1"/>
  <c r="AB4" i="8"/>
  <c r="AC23" i="8"/>
  <c r="AB23" i="8"/>
  <c r="Y7" i="7"/>
  <c r="Z6" i="7"/>
  <c r="AB24" i="8" l="1"/>
  <c r="Q7" i="7"/>
  <c r="AC4" i="7"/>
  <c r="AB5" i="7"/>
  <c r="M6" i="7"/>
  <c r="N5" i="7"/>
  <c r="P9" i="7"/>
  <c r="Q8" i="7"/>
  <c r="AC4" i="8"/>
  <c r="AB5" i="8"/>
  <c r="N5" i="8"/>
  <c r="M6" i="8"/>
  <c r="V10" i="7"/>
  <c r="V11" i="7" s="1"/>
  <c r="V12" i="7" s="1"/>
  <c r="W9" i="7"/>
  <c r="Y8" i="7"/>
  <c r="Y9" i="7" s="1"/>
  <c r="Z7" i="7"/>
  <c r="S7" i="7"/>
  <c r="S8" i="7" s="1"/>
  <c r="T6" i="7"/>
  <c r="T7" i="7" s="1"/>
  <c r="J10" i="7"/>
  <c r="J11" i="7" s="1"/>
  <c r="K9" i="7"/>
  <c r="J12" i="7" l="1"/>
  <c r="Y10" i="7"/>
  <c r="AC5" i="7"/>
  <c r="AB6" i="7"/>
  <c r="W10" i="7"/>
  <c r="W11" i="7" s="1"/>
  <c r="AB6" i="8"/>
  <c r="AC5" i="8"/>
  <c r="P10" i="7"/>
  <c r="P11" i="7" s="1"/>
  <c r="P12" i="7" s="1"/>
  <c r="Q9" i="7"/>
  <c r="V13" i="7"/>
  <c r="W12" i="7"/>
  <c r="W13" i="7" s="1"/>
  <c r="S9" i="7"/>
  <c r="T8" i="7"/>
  <c r="K10" i="7"/>
  <c r="K11" i="7" s="1"/>
  <c r="N6" i="8"/>
  <c r="M7" i="8"/>
  <c r="Z8" i="7"/>
  <c r="Z9" i="7" s="1"/>
  <c r="M7" i="7"/>
  <c r="M8" i="7" s="1"/>
  <c r="N6" i="7"/>
  <c r="N7" i="7" s="1"/>
  <c r="N7" i="8" l="1"/>
  <c r="M8" i="8"/>
  <c r="S10" i="7"/>
  <c r="S11" i="7" s="1"/>
  <c r="T9" i="7"/>
  <c r="P13" i="7"/>
  <c r="AC6" i="7"/>
  <c r="AB7" i="7"/>
  <c r="AB8" i="7" s="1"/>
  <c r="Y11" i="7"/>
  <c r="Y12" i="7" s="1"/>
  <c r="Z10" i="7"/>
  <c r="M9" i="7"/>
  <c r="N8" i="7"/>
  <c r="AC6" i="8"/>
  <c r="AB7" i="8"/>
  <c r="Q10" i="7"/>
  <c r="Q11" i="7" s="1"/>
  <c r="J13" i="7"/>
  <c r="K12" i="7"/>
  <c r="K13" i="7" s="1"/>
  <c r="AC7" i="7" l="1"/>
  <c r="S12" i="7"/>
  <c r="S13" i="7" s="1"/>
  <c r="M10" i="7"/>
  <c r="M11" i="7" s="1"/>
  <c r="M12" i="7" s="1"/>
  <c r="N9" i="7"/>
  <c r="AC7" i="8"/>
  <c r="AB8" i="8"/>
  <c r="Z11" i="7"/>
  <c r="Q12" i="7"/>
  <c r="Q13" i="7" s="1"/>
  <c r="N8" i="8"/>
  <c r="M9" i="8"/>
  <c r="Y13" i="7"/>
  <c r="Z12" i="7"/>
  <c r="AB9" i="7"/>
  <c r="AC8" i="7"/>
  <c r="T10" i="7"/>
  <c r="T11" i="7" s="1"/>
  <c r="T12" i="7" s="1"/>
  <c r="T13" i="7" s="1"/>
  <c r="N10" i="7" l="1"/>
  <c r="N11" i="7" s="1"/>
  <c r="N12" i="7" s="1"/>
  <c r="N13" i="7" s="1"/>
  <c r="M13" i="7"/>
  <c r="Z13" i="7"/>
  <c r="AB10" i="7"/>
  <c r="AC9" i="7"/>
  <c r="M10" i="8"/>
  <c r="N9" i="8"/>
  <c r="AC8" i="8"/>
  <c r="AB9" i="8"/>
  <c r="AB11" i="7" l="1"/>
  <c r="AC10" i="7"/>
  <c r="N10" i="8"/>
  <c r="M11" i="8"/>
  <c r="AC9" i="8"/>
  <c r="AB10" i="8"/>
  <c r="AB11" i="8" l="1"/>
  <c r="AC10" i="8"/>
  <c r="N11" i="8"/>
  <c r="M12" i="8"/>
  <c r="AB12" i="7"/>
  <c r="AC11" i="7"/>
  <c r="N12" i="8" l="1"/>
  <c r="M13" i="8"/>
  <c r="AB13" i="7"/>
  <c r="AC12" i="7"/>
  <c r="AC13" i="7" s="1"/>
  <c r="AC11" i="8"/>
  <c r="AB12" i="8"/>
  <c r="N13" i="8" l="1"/>
  <c r="AC12" i="8"/>
  <c r="AB13" i="8"/>
  <c r="AC13" i="8" s="1"/>
</calcChain>
</file>

<file path=xl/sharedStrings.xml><?xml version="1.0" encoding="utf-8"?>
<sst xmlns="http://schemas.openxmlformats.org/spreadsheetml/2006/main" count="5846" uniqueCount="2074">
  <si>
    <t>URKA</t>
  </si>
  <si>
    <t>W</t>
  </si>
  <si>
    <t>142.0000000</t>
  </si>
  <si>
    <t>135.4000000</t>
  </si>
  <si>
    <t>130.9700000</t>
  </si>
  <si>
    <t>131.7200000</t>
  </si>
  <si>
    <t>133.5000000</t>
  </si>
  <si>
    <t>132.2000000</t>
  </si>
  <si>
    <t>128.0500000</t>
  </si>
  <si>
    <t>124.1900000</t>
  </si>
  <si>
    <t>126.1700000</t>
  </si>
  <si>
    <t>125.4800000</t>
  </si>
  <si>
    <t>122.4900000</t>
  </si>
  <si>
    <t>122.9600000</t>
  </si>
  <si>
    <t>134.0000000</t>
  </si>
  <si>
    <t>130.5000000</t>
  </si>
  <si>
    <t>126.5500000</t>
  </si>
  <si>
    <t>125.5000000</t>
  </si>
  <si>
    <t>109.8600000</t>
  </si>
  <si>
    <t>114.9100000</t>
  </si>
  <si>
    <t>97.9000000</t>
  </si>
  <si>
    <t>114.5000000</t>
  </si>
  <si>
    <t>117.2100000</t>
  </si>
  <si>
    <t>119.2000000</t>
  </si>
  <si>
    <t>118.8000000</t>
  </si>
  <si>
    <t>116.9200000</t>
  </si>
  <si>
    <t>114.8600000</t>
  </si>
  <si>
    <t>117.9200000</t>
  </si>
  <si>
    <t>122.4800000</t>
  </si>
  <si>
    <t>123.8900000</t>
  </si>
  <si>
    <t>127.3600000</t>
  </si>
  <si>
    <t>137.0000000</t>
  </si>
  <si>
    <t>139.8000000</t>
  </si>
  <si>
    <t>141.8600000</t>
  </si>
  <si>
    <t>142.1900000</t>
  </si>
  <si>
    <t>145.5400000</t>
  </si>
  <si>
    <t>146.5000000</t>
  </si>
  <si>
    <t>142.7100000</t>
  </si>
  <si>
    <t>137.5000000</t>
  </si>
  <si>
    <t>134.2000000</t>
  </si>
  <si>
    <t>134.8000000</t>
  </si>
  <si>
    <t>141.8900000</t>
  </si>
  <si>
    <t>153.0000000</t>
  </si>
  <si>
    <t>163.4900000</t>
  </si>
  <si>
    <t>174.5700000</t>
  </si>
  <si>
    <t>177.1500000</t>
  </si>
  <si>
    <t>179.0300000</t>
  </si>
  <si>
    <t>194.7400000</t>
  </si>
  <si>
    <t>206.8900000</t>
  </si>
  <si>
    <t>215.0900000</t>
  </si>
  <si>
    <t>213.2000000</t>
  </si>
  <si>
    <t>219.9200000</t>
  </si>
  <si>
    <t>223.7500000</t>
  </si>
  <si>
    <t>236.2500000</t>
  </si>
  <si>
    <t>227.9400000</t>
  </si>
  <si>
    <t>230.0500000</t>
  </si>
  <si>
    <t>211.5200000</t>
  </si>
  <si>
    <t>224.1100000</t>
  </si>
  <si>
    <t>232.3500000</t>
  </si>
  <si>
    <t>239.8100000</t>
  </si>
  <si>
    <t>219.9600000</t>
  </si>
  <si>
    <t>225.0000000</t>
  </si>
  <si>
    <t>232.0900000</t>
  </si>
  <si>
    <t>240.0100000</t>
  </si>
  <si>
    <t>244.0100000</t>
  </si>
  <si>
    <t>227.0000000</t>
  </si>
  <si>
    <t>234.3000000</t>
  </si>
  <si>
    <t>228.6000000</t>
  </si>
  <si>
    <t>215.5400000</t>
  </si>
  <si>
    <t>218.1500000</t>
  </si>
  <si>
    <t>217.1800000</t>
  </si>
  <si>
    <t>233.0000000</t>
  </si>
  <si>
    <t>239.3200000</t>
  </si>
  <si>
    <t>248.7000000</t>
  </si>
  <si>
    <t>232.7700000</t>
  </si>
  <si>
    <t>237.7500000</t>
  </si>
  <si>
    <t>245.5000000</t>
  </si>
  <si>
    <t>260.3000000</t>
  </si>
  <si>
    <t>269.4000000</t>
  </si>
  <si>
    <t>277.8000000</t>
  </si>
  <si>
    <t>270.4500000</t>
  </si>
  <si>
    <t>253.2000000</t>
  </si>
  <si>
    <t>255.3200000</t>
  </si>
  <si>
    <t>252.5100000</t>
  </si>
  <si>
    <t>264.5000000</t>
  </si>
  <si>
    <t>281.1600000</t>
  </si>
  <si>
    <t>276.0300000</t>
  </si>
  <si>
    <t>289.6500000</t>
  </si>
  <si>
    <t>236.0000000</t>
  </si>
  <si>
    <t>223.0000000</t>
  </si>
  <si>
    <t>238.8200000</t>
  </si>
  <si>
    <t>247.0800000</t>
  </si>
  <si>
    <t>247.5800000</t>
  </si>
  <si>
    <t>272.1900000</t>
  </si>
  <si>
    <t>262.5300000</t>
  </si>
  <si>
    <t>246.7500000</t>
  </si>
  <si>
    <t>245.0200000</t>
  </si>
  <si>
    <t>233.7500000</t>
  </si>
  <si>
    <t>238.5700000</t>
  </si>
  <si>
    <t>213.7500000</t>
  </si>
  <si>
    <t>224.0000000</t>
  </si>
  <si>
    <t>226.3800000</t>
  </si>
  <si>
    <t>231.5000000</t>
  </si>
  <si>
    <t>230.2700000</t>
  </si>
  <si>
    <t>224.5100000</t>
  </si>
  <si>
    <t>222.4900000</t>
  </si>
  <si>
    <t>215.3000000</t>
  </si>
  <si>
    <t>228.9300000</t>
  </si>
  <si>
    <t>221.9900000</t>
  </si>
  <si>
    <t>239.5000000</t>
  </si>
  <si>
    <t>243.0000000</t>
  </si>
  <si>
    <t>236.1500000</t>
  </si>
  <si>
    <t>235.2600000</t>
  </si>
  <si>
    <t>225.7300000</t>
  </si>
  <si>
    <t>224.8500000</t>
  </si>
  <si>
    <t>222.5000000</t>
  </si>
  <si>
    <t>215.9800000</t>
  </si>
  <si>
    <t>221.7800000</t>
  </si>
  <si>
    <t>222.9800000</t>
  </si>
  <si>
    <t>221.9600000</t>
  </si>
  <si>
    <t>212.6000000</t>
  </si>
  <si>
    <t>218.0100000</t>
  </si>
  <si>
    <t>217.6100000</t>
  </si>
  <si>
    <t>223.0100000</t>
  </si>
  <si>
    <t>233.9200000</t>
  </si>
  <si>
    <t>229.6000000</t>
  </si>
  <si>
    <t>238.2500000</t>
  </si>
  <si>
    <t>228.0700000</t>
  </si>
  <si>
    <t>248.4200000</t>
  </si>
  <si>
    <t>259.0000000</t>
  </si>
  <si>
    <t>259.5000000</t>
  </si>
  <si>
    <t>272.5900000</t>
  </si>
  <si>
    <t>267.7500000</t>
  </si>
  <si>
    <t>267.9000000</t>
  </si>
  <si>
    <t>258.1100000</t>
  </si>
  <si>
    <t>257.1200000</t>
  </si>
  <si>
    <t>258.5700000</t>
  </si>
  <si>
    <t>247.0000000</t>
  </si>
  <si>
    <t>257.6800000</t>
  </si>
  <si>
    <t>257.0100000</t>
  </si>
  <si>
    <t>265.8100000</t>
  </si>
  <si>
    <t>257.5300000</t>
  </si>
  <si>
    <t>256.0500000</t>
  </si>
  <si>
    <t>251.2500000</t>
  </si>
  <si>
    <t>242.7900000</t>
  </si>
  <si>
    <t>247.0200000</t>
  </si>
  <si>
    <t>230.5000000</t>
  </si>
  <si>
    <t>229.0000000</t>
  </si>
  <si>
    <t>233.8900000</t>
  </si>
  <si>
    <t>230.2000000</t>
  </si>
  <si>
    <t>234.5000000</t>
  </si>
  <si>
    <t>244.4500000</t>
  </si>
  <si>
    <t>234.7500000</t>
  </si>
  <si>
    <t>231.3800000</t>
  </si>
  <si>
    <t>230.0000000</t>
  </si>
  <si>
    <t>231.0800000</t>
  </si>
  <si>
    <t>235.5000000</t>
  </si>
  <si>
    <t>231.0000000</t>
  </si>
  <si>
    <t>231.5700000</t>
  </si>
  <si>
    <t>228.8200000</t>
  </si>
  <si>
    <t>233.3700000</t>
  </si>
  <si>
    <t>231.1900000</t>
  </si>
  <si>
    <t>229.8100000</t>
  </si>
  <si>
    <t>231.8700000</t>
  </si>
  <si>
    <t>235.4400000</t>
  </si>
  <si>
    <t>227.0400000</t>
  </si>
  <si>
    <t>233.2000000</t>
  </si>
  <si>
    <t>227.3000000</t>
  </si>
  <si>
    <t>226.9900000</t>
  </si>
  <si>
    <t>228.8100000</t>
  </si>
  <si>
    <t>226.8100000</t>
  </si>
  <si>
    <t>227.6000000</t>
  </si>
  <si>
    <t>230.6200000</t>
  </si>
  <si>
    <t>230.6000000</t>
  </si>
  <si>
    <t>222.9700000</t>
  </si>
  <si>
    <t>219.7500000</t>
  </si>
  <si>
    <t>220.3900000</t>
  </si>
  <si>
    <t>217.3000000</t>
  </si>
  <si>
    <t>215.3200000</t>
  </si>
  <si>
    <t>190.4000000</t>
  </si>
  <si>
    <t>158.9100000</t>
  </si>
  <si>
    <t>165.3600000</t>
  </si>
  <si>
    <t>160.0100000</t>
  </si>
  <si>
    <t>163.1800000</t>
  </si>
  <si>
    <t>158.5000000</t>
  </si>
  <si>
    <t>162.8000000</t>
  </si>
  <si>
    <t>177.8000000</t>
  </si>
  <si>
    <t>177.6200000</t>
  </si>
  <si>
    <t>171.5100000</t>
  </si>
  <si>
    <t>169.3500000</t>
  </si>
  <si>
    <t>167.9300000</t>
  </si>
  <si>
    <t>173.7600000</t>
  </si>
  <si>
    <t>173.8500000</t>
  </si>
  <si>
    <t>170.9500000</t>
  </si>
  <si>
    <t>168.7500000</t>
  </si>
  <si>
    <t>175.2800000</t>
  </si>
  <si>
    <t>168.7100000</t>
  </si>
  <si>
    <t>164.9800000</t>
  </si>
  <si>
    <t>167.7800000</t>
  </si>
  <si>
    <t>166.3800000</t>
  </si>
  <si>
    <t>175.4400000</t>
  </si>
  <si>
    <t>172.4900000</t>
  </si>
  <si>
    <t>172.0000000</t>
  </si>
  <si>
    <t>167.3800000</t>
  </si>
  <si>
    <t>183.0000000</t>
  </si>
  <si>
    <t>182.6500000</t>
  </si>
  <si>
    <t>171.0600000</t>
  </si>
  <si>
    <t>178.0800000</t>
  </si>
  <si>
    <t>171.7300000</t>
  </si>
  <si>
    <t>170.3000000</t>
  </si>
  <si>
    <t>164.3000000</t>
  </si>
  <si>
    <t>166.0100000</t>
  </si>
  <si>
    <t>156.2000000</t>
  </si>
  <si>
    <t>161.2100000</t>
  </si>
  <si>
    <t>166.0500000</t>
  </si>
  <si>
    <t>166.7800000</t>
  </si>
  <si>
    <t>166.1300000</t>
  </si>
  <si>
    <t>160.6700000</t>
  </si>
  <si>
    <t>150.7000000</t>
  </si>
  <si>
    <t>158.9400000</t>
  </si>
  <si>
    <t>156.3000000</t>
  </si>
  <si>
    <t>163.5000000</t>
  </si>
  <si>
    <t>163.3200000</t>
  </si>
  <si>
    <t>155.0600000</t>
  </si>
  <si>
    <t>156.9900000</t>
  </si>
  <si>
    <t>155.2800000</t>
  </si>
  <si>
    <t>151.6000000</t>
  </si>
  <si>
    <t>157.1000000</t>
  </si>
  <si>
    <t>158.2500000</t>
  </si>
  <si>
    <t>154.0000000</t>
  </si>
  <si>
    <t>145.9400000</t>
  </si>
  <si>
    <t>144.0000000</t>
  </si>
  <si>
    <t>135.3700000</t>
  </si>
  <si>
    <t>138.3600000</t>
  </si>
  <si>
    <t>142.6300000</t>
  </si>
  <si>
    <t>143.5100000</t>
  </si>
  <si>
    <t>133.5700000</t>
  </si>
  <si>
    <t>141.7900000</t>
  </si>
  <si>
    <t>139.5200000</t>
  </si>
  <si>
    <t>145.9100000</t>
  </si>
  <si>
    <t>140.0000000</t>
  </si>
  <si>
    <t>140.5000000</t>
  </si>
  <si>
    <t>138.0000000</t>
  </si>
  <si>
    <t>139.0000000</t>
  </si>
  <si>
    <t>164.1000000</t>
  </si>
  <si>
    <t>174.2000000</t>
  </si>
  <si>
    <t>129.5500000</t>
  </si>
  <si>
    <t>132.8000000</t>
  </si>
  <si>
    <t>116.7000000</t>
  </si>
  <si>
    <t>136.3000000</t>
  </si>
  <si>
    <t>133.2500000</t>
  </si>
  <si>
    <t>128.4000000</t>
  </si>
  <si>
    <t>135.7500000</t>
  </si>
  <si>
    <t>136.0000000</t>
  </si>
  <si>
    <t>156.0000000</t>
  </si>
  <si>
    <t>174.7000000</t>
  </si>
  <si>
    <t>173.0500000</t>
  </si>
  <si>
    <t>185.7000000</t>
  </si>
  <si>
    <t>169.7500000</t>
  </si>
  <si>
    <t>180.5500000</t>
  </si>
  <si>
    <t>161.2000000</t>
  </si>
  <si>
    <t>158.0000000</t>
  </si>
  <si>
    <t>146.0500000</t>
  </si>
  <si>
    <t>161.7000000</t>
  </si>
  <si>
    <t>162.0000000</t>
  </si>
  <si>
    <t>154.5000000</t>
  </si>
  <si>
    <t>151.0500000</t>
  </si>
  <si>
    <t>154.1500000</t>
  </si>
  <si>
    <t>156.9000000</t>
  </si>
  <si>
    <t>155.4000000</t>
  </si>
  <si>
    <t>140.4000000</t>
  </si>
  <si>
    <t>150.6000000</t>
  </si>
  <si>
    <t>150.3000000</t>
  </si>
  <si>
    <t>149.4000000</t>
  </si>
  <si>
    <t>144.3500000</t>
  </si>
  <si>
    <t>145.8500000</t>
  </si>
  <si>
    <t>153.6000000</t>
  </si>
  <si>
    <t>146.5500000</t>
  </si>
  <si>
    <t>162.3000000</t>
  </si>
  <si>
    <t>180.4500000</t>
  </si>
  <si>
    <t>190.7500000</t>
  </si>
  <si>
    <t>197.2500000</t>
  </si>
  <si>
    <t>201.7000000</t>
  </si>
  <si>
    <t>204.9000000</t>
  </si>
  <si>
    <t>207.4500000</t>
  </si>
  <si>
    <t>200.7000000</t>
  </si>
  <si>
    <t>185.0500000</t>
  </si>
  <si>
    <t>182.7500000</t>
  </si>
  <si>
    <t>186.1000000</t>
  </si>
  <si>
    <t>175.3500000</t>
  </si>
  <si>
    <t>156.1500000</t>
  </si>
  <si>
    <t>155.0000000</t>
  </si>
  <si>
    <t>156.3500000</t>
  </si>
  <si>
    <t>164.5000000</t>
  </si>
  <si>
    <t>169.0000000</t>
  </si>
  <si>
    <t>175.7000000</t>
  </si>
  <si>
    <t>177.5000000</t>
  </si>
  <si>
    <t>181.9500000</t>
  </si>
  <si>
    <t>184.0500000</t>
  </si>
  <si>
    <t>178.9500000</t>
  </si>
  <si>
    <t>177.0000000</t>
  </si>
  <si>
    <t>178.0000000</t>
  </si>
  <si>
    <t>178.3500000</t>
  </si>
  <si>
    <t>173.7500000</t>
  </si>
  <si>
    <t>172.5500000</t>
  </si>
  <si>
    <t>170.9000000</t>
  </si>
  <si>
    <t>163.9500000</t>
  </si>
  <si>
    <t>160.4500000</t>
  </si>
  <si>
    <t>161.8500000</t>
  </si>
  <si>
    <t>168.8500000</t>
  </si>
  <si>
    <t>159.2000000</t>
  </si>
  <si>
    <t>165.4500000</t>
  </si>
  <si>
    <t>164.3500000</t>
  </si>
  <si>
    <t>163.7000000</t>
  </si>
  <si>
    <t>164.7000000</t>
  </si>
  <si>
    <t>163.4000000</t>
  </si>
  <si>
    <t>163.7500000</t>
  </si>
  <si>
    <t>171.0500000</t>
  </si>
  <si>
    <t>173.4500000</t>
  </si>
  <si>
    <t>175.4000000</t>
  </si>
  <si>
    <t>190.0000000</t>
  </si>
  <si>
    <t>180.0000000</t>
  </si>
  <si>
    <t>182.0000000</t>
  </si>
  <si>
    <t>180.6500000</t>
  </si>
  <si>
    <t>181.2000000</t>
  </si>
  <si>
    <t>184.8500000</t>
  </si>
  <si>
    <t>187.8500000</t>
  </si>
  <si>
    <t>190.1500000</t>
  </si>
  <si>
    <t>191.4000000</t>
  </si>
  <si>
    <t>194.0000000</t>
  </si>
  <si>
    <t>184.0000000</t>
  </si>
  <si>
    <t>181.0500000</t>
  </si>
  <si>
    <t>178.2000000</t>
  </si>
  <si>
    <t>174.3500000</t>
  </si>
  <si>
    <t>166.0000000</t>
  </si>
  <si>
    <t>165.6000000</t>
  </si>
  <si>
    <t>166.2000000</t>
  </si>
  <si>
    <t>167.4000000</t>
  </si>
  <si>
    <t>167.0000000</t>
  </si>
  <si>
    <t>167.2000000</t>
  </si>
  <si>
    <t>167.8500000</t>
  </si>
  <si>
    <t>168.6000000</t>
  </si>
  <si>
    <t>166.2500000</t>
  </si>
  <si>
    <t>165.2000000</t>
  </si>
  <si>
    <t>165.0000000</t>
  </si>
  <si>
    <t>165.2500000</t>
  </si>
  <si>
    <t>170.0000000</t>
  </si>
  <si>
    <t>168.2500000</t>
  </si>
  <si>
    <t>167.1000000</t>
  </si>
  <si>
    <t>166.3000000</t>
  </si>
  <si>
    <t>167.1500000</t>
  </si>
  <si>
    <t>163.1000000</t>
  </si>
  <si>
    <t>160.9500000</t>
  </si>
  <si>
    <t>160.0500000</t>
  </si>
  <si>
    <t>151.8000000</t>
  </si>
  <si>
    <t>149.9000000</t>
  </si>
  <si>
    <t>156.9500000</t>
  </si>
  <si>
    <t>148.5500000</t>
  </si>
  <si>
    <t>141.5500000</t>
  </si>
  <si>
    <t>139.6500000</t>
  </si>
  <si>
    <t>130.0000000</t>
  </si>
  <si>
    <t>127.3000000</t>
  </si>
  <si>
    <t>128.3000000</t>
  </si>
  <si>
    <t>124.4500000</t>
  </si>
  <si>
    <t>125.0000000</t>
  </si>
  <si>
    <t>131.4500000</t>
  </si>
  <si>
    <t>129.9500000</t>
  </si>
  <si>
    <t>131.3000000</t>
  </si>
  <si>
    <t>131.5000000</t>
  </si>
  <si>
    <t>138.6000000</t>
  </si>
  <si>
    <t>144.9000000</t>
  </si>
  <si>
    <t>138.4500000</t>
  </si>
  <si>
    <t>137.7000000</t>
  </si>
  <si>
    <t>145.0000000</t>
  </si>
  <si>
    <t>137.1000000</t>
  </si>
  <si>
    <t>136.5000000</t>
  </si>
  <si>
    <t>131.2500000</t>
  </si>
  <si>
    <t>129.6500000</t>
  </si>
  <si>
    <t>130.3000000</t>
  </si>
  <si>
    <t>130.4500000</t>
  </si>
  <si>
    <t>129.7500000</t>
  </si>
  <si>
    <t>128.5000000</t>
  </si>
  <si>
    <t>127.7500000</t>
  </si>
  <si>
    <t>127.1500000</t>
  </si>
  <si>
    <t>121.4000000</t>
  </si>
  <si>
    <t>117.5000000</t>
  </si>
  <si>
    <t>121.0000000</t>
  </si>
  <si>
    <t>124.1500000</t>
  </si>
  <si>
    <t>123.8000000</t>
  </si>
  <si>
    <t>128.0000000</t>
  </si>
  <si>
    <t>115.8500000</t>
  </si>
  <si>
    <t>107.6500000</t>
  </si>
  <si>
    <t>107.7000000</t>
  </si>
  <si>
    <t>105.4000000</t>
  </si>
  <si>
    <t>102.5000000</t>
  </si>
  <si>
    <t>102.0500000</t>
  </si>
  <si>
    <t>100.0000000</t>
  </si>
  <si>
    <t>111.0500000</t>
  </si>
  <si>
    <t>113.2500000</t>
  </si>
  <si>
    <t>121.9000000</t>
  </si>
  <si>
    <t>111.6000000</t>
  </si>
  <si>
    <t>111.7500000</t>
  </si>
  <si>
    <t>SNGS</t>
  </si>
  <si>
    <t>27.4870000</t>
  </si>
  <si>
    <t>26.6040000</t>
  </si>
  <si>
    <t>25.6550000</t>
  </si>
  <si>
    <t>24.7000000</t>
  </si>
  <si>
    <t>23.9010000</t>
  </si>
  <si>
    <t>25.0090000</t>
  </si>
  <si>
    <t>24.4000000</t>
  </si>
  <si>
    <t>26.2030000</t>
  </si>
  <si>
    <t>25.8200000</t>
  </si>
  <si>
    <t>27.9700000</t>
  </si>
  <si>
    <t>28.1290000</t>
  </si>
  <si>
    <t>29.0250000</t>
  </si>
  <si>
    <t>29.1010000</t>
  </si>
  <si>
    <t>28.9500000</t>
  </si>
  <si>
    <t>29.1450000</t>
  </si>
  <si>
    <t>29.0000000</t>
  </si>
  <si>
    <t>27.7110000</t>
  </si>
  <si>
    <t>28.5990000</t>
  </si>
  <si>
    <t>26.0620000</t>
  </si>
  <si>
    <t>27.3990000</t>
  </si>
  <si>
    <t>27.6120000</t>
  </si>
  <si>
    <t>29.2030000</t>
  </si>
  <si>
    <t>28.6750000</t>
  </si>
  <si>
    <t>28.6000000</t>
  </si>
  <si>
    <t>27.3410000</t>
  </si>
  <si>
    <t>27.6770000</t>
  </si>
  <si>
    <t>27.6460000</t>
  </si>
  <si>
    <t>29.8560000</t>
  </si>
  <si>
    <t>30.7920000</t>
  </si>
  <si>
    <t>30.2110000</t>
  </si>
  <si>
    <t>28.7010000</t>
  </si>
  <si>
    <t>27.5400000</t>
  </si>
  <si>
    <t>28.3380000</t>
  </si>
  <si>
    <t>30.3100000</t>
  </si>
  <si>
    <t>30.7090000</t>
  </si>
  <si>
    <t>29.4800000</t>
  </si>
  <si>
    <t>28.5100000</t>
  </si>
  <si>
    <t>29.4490000</t>
  </si>
  <si>
    <t>30.0430000</t>
  </si>
  <si>
    <t>30.0870000</t>
  </si>
  <si>
    <t>29.8510000</t>
  </si>
  <si>
    <t>30.2700000</t>
  </si>
  <si>
    <t>30.4270000</t>
  </si>
  <si>
    <t>29.6670000</t>
  </si>
  <si>
    <t>29.7290000</t>
  </si>
  <si>
    <t>30.5310000</t>
  </si>
  <si>
    <t>30.1260000</t>
  </si>
  <si>
    <t>30.5400000</t>
  </si>
  <si>
    <t>30.9500000</t>
  </si>
  <si>
    <t>32.2500000</t>
  </si>
  <si>
    <t>35.2890000</t>
  </si>
  <si>
    <t>34.4590000</t>
  </si>
  <si>
    <t>33.6990000</t>
  </si>
  <si>
    <t>33.3990000</t>
  </si>
  <si>
    <t>31.8040000</t>
  </si>
  <si>
    <t>31.3890000</t>
  </si>
  <si>
    <t>33.0770000</t>
  </si>
  <si>
    <t>33.2150000</t>
  </si>
  <si>
    <t>32.4670000</t>
  </si>
  <si>
    <t>29.3750000</t>
  </si>
  <si>
    <t>30.3900000</t>
  </si>
  <si>
    <t>31.1550000</t>
  </si>
  <si>
    <t>31.5250000</t>
  </si>
  <si>
    <t>29.4240000</t>
  </si>
  <si>
    <t>29.7200000</t>
  </si>
  <si>
    <t>28.7000000</t>
  </si>
  <si>
    <t>27.8000000</t>
  </si>
  <si>
    <t>26.6990000</t>
  </si>
  <si>
    <t>26.5690000</t>
  </si>
  <si>
    <t>26.6010000</t>
  </si>
  <si>
    <t>26.5500000</t>
  </si>
  <si>
    <t>27.2400000</t>
  </si>
  <si>
    <t>27.7770000</t>
  </si>
  <si>
    <t>27.4390000</t>
  </si>
  <si>
    <t>28.2880000</t>
  </si>
  <si>
    <t>28.9110000</t>
  </si>
  <si>
    <t>27.7520000</t>
  </si>
  <si>
    <t>28.4010000</t>
  </si>
  <si>
    <t>27.7710000</t>
  </si>
  <si>
    <t>25.9480000</t>
  </si>
  <si>
    <t>22.4120000</t>
  </si>
  <si>
    <t>22.7200000</t>
  </si>
  <si>
    <t>23.1960000</t>
  </si>
  <si>
    <t>24.0410000</t>
  </si>
  <si>
    <t>23.4880000</t>
  </si>
  <si>
    <t>25.3400000</t>
  </si>
  <si>
    <t>24.1960000</t>
  </si>
  <si>
    <t>26.2000000</t>
  </si>
  <si>
    <t>25.2230000</t>
  </si>
  <si>
    <t>25.5500000</t>
  </si>
  <si>
    <t>24.8990000</t>
  </si>
  <si>
    <t>26.4200000</t>
  </si>
  <si>
    <t>26.6850000</t>
  </si>
  <si>
    <t>27.3630000</t>
  </si>
  <si>
    <t>28.3700000</t>
  </si>
  <si>
    <t>26.8750000</t>
  </si>
  <si>
    <t>29.4180000</t>
  </si>
  <si>
    <t>24.9010000</t>
  </si>
  <si>
    <t>24.6600000</t>
  </si>
  <si>
    <t>25.2800000</t>
  </si>
  <si>
    <t>26.0000000</t>
  </si>
  <si>
    <t>26.0500000</t>
  </si>
  <si>
    <t>27.4000000</t>
  </si>
  <si>
    <t>27.5650000</t>
  </si>
  <si>
    <t>29.3500000</t>
  </si>
  <si>
    <t>27.9750000</t>
  </si>
  <si>
    <t>28.7400000</t>
  </si>
  <si>
    <t>30.5770000</t>
  </si>
  <si>
    <t>30.5800000</t>
  </si>
  <si>
    <t>30.9530000</t>
  </si>
  <si>
    <t>32.6990000</t>
  </si>
  <si>
    <t>29.8000000</t>
  </si>
  <si>
    <t>28.8000000</t>
  </si>
  <si>
    <t>28.2190000</t>
  </si>
  <si>
    <t>28.6700000</t>
  </si>
  <si>
    <t>29.2800000</t>
  </si>
  <si>
    <t>28.8550000</t>
  </si>
  <si>
    <t>26.6730000</t>
  </si>
  <si>
    <t>27.4200000</t>
  </si>
  <si>
    <t>24.7890000</t>
  </si>
  <si>
    <t>25.3840000</t>
  </si>
  <si>
    <t>24.7700000</t>
  </si>
  <si>
    <t>26.0090000</t>
  </si>
  <si>
    <t>26.7430000</t>
  </si>
  <si>
    <t>26.0560000</t>
  </si>
  <si>
    <t>26.7480000</t>
  </si>
  <si>
    <t>27.8950000</t>
  </si>
  <si>
    <t>27.2210000</t>
  </si>
  <si>
    <t>27.1670000</t>
  </si>
  <si>
    <t>26.6900000</t>
  </si>
  <si>
    <t>27.8940000</t>
  </si>
  <si>
    <t>28.7990000</t>
  </si>
  <si>
    <t>28.3000000</t>
  </si>
  <si>
    <t>28.5000000</t>
  </si>
  <si>
    <t>27.8810000</t>
  </si>
  <si>
    <t>31.3800000</t>
  </si>
  <si>
    <t>28.6080000</t>
  </si>
  <si>
    <t>28.1630000</t>
  </si>
  <si>
    <t>28.7620000</t>
  </si>
  <si>
    <t>28.4650000</t>
  </si>
  <si>
    <t>27.6380000</t>
  </si>
  <si>
    <t>27.9510000</t>
  </si>
  <si>
    <t>26.8900000</t>
  </si>
  <si>
    <t>25.6610000</t>
  </si>
  <si>
    <t>26.3500000</t>
  </si>
  <si>
    <t>26.0790000</t>
  </si>
  <si>
    <t>26.9670000</t>
  </si>
  <si>
    <t>27.4280000</t>
  </si>
  <si>
    <t>27.0270000</t>
  </si>
  <si>
    <t>26.8000000</t>
  </si>
  <si>
    <t>28.7030000</t>
  </si>
  <si>
    <t>29.4920000</t>
  </si>
  <si>
    <t>31.3870000</t>
  </si>
  <si>
    <t>30.1200000</t>
  </si>
  <si>
    <t>30.3960000</t>
  </si>
  <si>
    <t>29.0890000</t>
  </si>
  <si>
    <t>28.5840000</t>
  </si>
  <si>
    <t>29.1360000</t>
  </si>
  <si>
    <t>28.8860000</t>
  </si>
  <si>
    <t>27.2520000</t>
  </si>
  <si>
    <t>27.8180000</t>
  </si>
  <si>
    <t>29.8490000</t>
  </si>
  <si>
    <t>28.1990000</t>
  </si>
  <si>
    <t>27.6800000</t>
  </si>
  <si>
    <t>28.1480000</t>
  </si>
  <si>
    <t>26.6460000</t>
  </si>
  <si>
    <t>26.3980000</t>
  </si>
  <si>
    <t>26.4010000</t>
  </si>
  <si>
    <t>25.2020000</t>
  </si>
  <si>
    <t>24.3000000</t>
  </si>
  <si>
    <t>24.5510000</t>
  </si>
  <si>
    <t>24.2050000</t>
  </si>
  <si>
    <t>24.5430000</t>
  </si>
  <si>
    <t>25.9230000</t>
  </si>
  <si>
    <t>25.2090000</t>
  </si>
  <si>
    <t>26.8200000</t>
  </si>
  <si>
    <t>26.2250000</t>
  </si>
  <si>
    <t>26.8400000</t>
  </si>
  <si>
    <t>26.1560000</t>
  </si>
  <si>
    <t>25.4840000</t>
  </si>
  <si>
    <t>25.5890000</t>
  </si>
  <si>
    <t>25.9590000</t>
  </si>
  <si>
    <t>26.0720000</t>
  </si>
  <si>
    <t>27.3940000</t>
  </si>
  <si>
    <t>26.9900000</t>
  </si>
  <si>
    <t>27.5150000</t>
  </si>
  <si>
    <t>28.5600000</t>
  </si>
  <si>
    <t>28.0990000</t>
  </si>
  <si>
    <t>28.9960000</t>
  </si>
  <si>
    <t>29.4500000</t>
  </si>
  <si>
    <t>28.3880000</t>
  </si>
  <si>
    <t>28.7500000</t>
  </si>
  <si>
    <t>28.1300000</t>
  </si>
  <si>
    <t>28.2650000</t>
  </si>
  <si>
    <t>27.3980000</t>
  </si>
  <si>
    <t>26.9000000</t>
  </si>
  <si>
    <t>27.0400000</t>
  </si>
  <si>
    <t>28.0310000</t>
  </si>
  <si>
    <t>28.0910000</t>
  </si>
  <si>
    <t>28.3640000</t>
  </si>
  <si>
    <t>27.5100000</t>
  </si>
  <si>
    <t>27.7010000</t>
  </si>
  <si>
    <t>28.4170000</t>
  </si>
  <si>
    <t>26.9450000</t>
  </si>
  <si>
    <t>27.2990000</t>
  </si>
  <si>
    <t>27.2840000</t>
  </si>
  <si>
    <t>27.6830000</t>
  </si>
  <si>
    <t>27.3500000</t>
  </si>
  <si>
    <t>26.9320000</t>
  </si>
  <si>
    <t>25.4770000</t>
  </si>
  <si>
    <t>26.2890000</t>
  </si>
  <si>
    <t>25.5210000</t>
  </si>
  <si>
    <t>26.1470000</t>
  </si>
  <si>
    <t>25.9000000</t>
  </si>
  <si>
    <t>25.7000000</t>
  </si>
  <si>
    <t>24.5750000</t>
  </si>
  <si>
    <t>24.8200000</t>
  </si>
  <si>
    <t>25.2700000</t>
  </si>
  <si>
    <t>25.5740000</t>
  </si>
  <si>
    <t>26.3070000</t>
  </si>
  <si>
    <t>25.0890000</t>
  </si>
  <si>
    <t>27.1390000</t>
  </si>
  <si>
    <t>27.5590000</t>
  </si>
  <si>
    <t>27.1860000</t>
  </si>
  <si>
    <t>26.6000000</t>
  </si>
  <si>
    <t>26.5950000</t>
  </si>
  <si>
    <t>24.8110000</t>
  </si>
  <si>
    <t>24.8600000</t>
  </si>
  <si>
    <t>25.5110000</t>
  </si>
  <si>
    <t>25.2690000</t>
  </si>
  <si>
    <t>26.1160000</t>
  </si>
  <si>
    <t>26.5830000</t>
  </si>
  <si>
    <t>25.5250000</t>
  </si>
  <si>
    <t>26.7660000</t>
  </si>
  <si>
    <t>26.9500000</t>
  </si>
  <si>
    <t>27.1360000</t>
  </si>
  <si>
    <t>26.9770000</t>
  </si>
  <si>
    <t>26.0100000</t>
  </si>
  <si>
    <t>25.7500000</t>
  </si>
  <si>
    <t>26.9650000</t>
  </si>
  <si>
    <t>26.2150000</t>
  </si>
  <si>
    <t>28.7950000</t>
  </si>
  <si>
    <t>27.7650000</t>
  </si>
  <si>
    <t>29.7000000</t>
  </si>
  <si>
    <t>29.2000000</t>
  </si>
  <si>
    <t>29.8500000</t>
  </si>
  <si>
    <t>26.4500000</t>
  </si>
  <si>
    <t>24.4200000</t>
  </si>
  <si>
    <t>23.5200000</t>
  </si>
  <si>
    <t>25.6500000</t>
  </si>
  <si>
    <t>26.1500000</t>
  </si>
  <si>
    <t>29.4750000</t>
  </si>
  <si>
    <t>31.1000000</t>
  </si>
  <si>
    <t>35.5000000</t>
  </si>
  <si>
    <t>36.6000000</t>
  </si>
  <si>
    <t>34.3350000</t>
  </si>
  <si>
    <t>34.2000000</t>
  </si>
  <si>
    <t>35.0850000</t>
  </si>
  <si>
    <t>33.9850000</t>
  </si>
  <si>
    <t>35.2250000</t>
  </si>
  <si>
    <t>35.1000000</t>
  </si>
  <si>
    <t>36.6900000</t>
  </si>
  <si>
    <t>35.9900000</t>
  </si>
  <si>
    <t>37.5000000</t>
  </si>
  <si>
    <t>36.8000000</t>
  </si>
  <si>
    <t>38.4000000</t>
  </si>
  <si>
    <t>36.4500000</t>
  </si>
  <si>
    <t>35.9400000</t>
  </si>
  <si>
    <t>34.6000000</t>
  </si>
  <si>
    <t>31.0000000</t>
  </si>
  <si>
    <t>31.9000000</t>
  </si>
  <si>
    <t>31.7000000</t>
  </si>
  <si>
    <t>33.8850000</t>
  </si>
  <si>
    <t>33.5000000</t>
  </si>
  <si>
    <t>32.6700000</t>
  </si>
  <si>
    <t>30.8800000</t>
  </si>
  <si>
    <t>32.6600000</t>
  </si>
  <si>
    <t>31.0500000</t>
  </si>
  <si>
    <t>33.9950000</t>
  </si>
  <si>
    <t>33.9050000</t>
  </si>
  <si>
    <t>35.3000000</t>
  </si>
  <si>
    <t>33.0600000</t>
  </si>
  <si>
    <t>34.8250000</t>
  </si>
  <si>
    <t>34.1000000</t>
  </si>
  <si>
    <t>35.2400000</t>
  </si>
  <si>
    <t>33.6750000</t>
  </si>
  <si>
    <t>33.3000000</t>
  </si>
  <si>
    <t>36.1050000</t>
  </si>
  <si>
    <t>35.4800000</t>
  </si>
  <si>
    <t>36.0300000</t>
  </si>
  <si>
    <t>35.7850000</t>
  </si>
  <si>
    <t>35.5750000</t>
  </si>
  <si>
    <t>34.9150000</t>
  </si>
  <si>
    <t>34.9050000</t>
  </si>
  <si>
    <t>34.7500000</t>
  </si>
  <si>
    <t>34.1550000</t>
  </si>
  <si>
    <t>34.0300000</t>
  </si>
  <si>
    <t>34.2500000</t>
  </si>
  <si>
    <t>33.9150000</t>
  </si>
  <si>
    <t>33.9750000</t>
  </si>
  <si>
    <t>34.0050000</t>
  </si>
  <si>
    <t>32.4650000</t>
  </si>
  <si>
    <t>35.2000000</t>
  </si>
  <si>
    <t>36.5650000</t>
  </si>
  <si>
    <t>37.7000000</t>
  </si>
  <si>
    <t>37.1900000</t>
  </si>
  <si>
    <t>38.2300000</t>
  </si>
  <si>
    <t>39.2900000</t>
  </si>
  <si>
    <t>40.0750000</t>
  </si>
  <si>
    <t>40.3000000</t>
  </si>
  <si>
    <t>38.8150000</t>
  </si>
  <si>
    <t>38.7550000</t>
  </si>
  <si>
    <t>39.6450000</t>
  </si>
  <si>
    <t>37.6000000</t>
  </si>
  <si>
    <t>36.8600000</t>
  </si>
  <si>
    <t>36.3950000</t>
  </si>
  <si>
    <t>32.8750000</t>
  </si>
  <si>
    <t>33.4300000</t>
  </si>
  <si>
    <t>33.6500000</t>
  </si>
  <si>
    <t>33.8000000</t>
  </si>
  <si>
    <t>33.0200000</t>
  </si>
  <si>
    <t>32.8200000</t>
  </si>
  <si>
    <t>33.6000000</t>
  </si>
  <si>
    <t>33.6950000</t>
  </si>
  <si>
    <t>32.9600000</t>
  </si>
  <si>
    <t>32.0000000</t>
  </si>
  <si>
    <t>32.9500000</t>
  </si>
  <si>
    <t>32.2250000</t>
  </si>
  <si>
    <t>31.2050000</t>
  </si>
  <si>
    <t>30.6400000</t>
  </si>
  <si>
    <t>30.6500000</t>
  </si>
  <si>
    <t>30.3700000</t>
  </si>
  <si>
    <t>30.2850000</t>
  </si>
  <si>
    <t>31.1200000</t>
  </si>
  <si>
    <t>31.3000000</t>
  </si>
  <si>
    <t>30.7900000</t>
  </si>
  <si>
    <t>30.9050000</t>
  </si>
  <si>
    <t>30.7100000</t>
  </si>
  <si>
    <t>29.3800000</t>
  </si>
  <si>
    <t>28.9250000</t>
  </si>
  <si>
    <t>27.4350000</t>
  </si>
  <si>
    <t>27.2350000</t>
  </si>
  <si>
    <t>29.5000000</t>
  </si>
  <si>
    <t>29.5950000</t>
  </si>
  <si>
    <t>29.1000000</t>
  </si>
  <si>
    <t>29.6350000</t>
  </si>
  <si>
    <t>30.0300000</t>
  </si>
  <si>
    <t>31.6900000</t>
  </si>
  <si>
    <t>31.4100000</t>
  </si>
  <si>
    <t>32.5250000</t>
  </si>
  <si>
    <t>32.6650000</t>
  </si>
  <si>
    <t>32.1900000</t>
  </si>
  <si>
    <t>31.6100000</t>
  </si>
  <si>
    <t>29.6100000</t>
  </si>
  <si>
    <t>28.2000000</t>
  </si>
  <si>
    <t>28.9350000</t>
  </si>
  <si>
    <t>29.4250000</t>
  </si>
  <si>
    <t>29.6600000</t>
  </si>
  <si>
    <t>26.7850000</t>
  </si>
  <si>
    <t>26.6750000</t>
  </si>
  <si>
    <t>27.9100000</t>
  </si>
  <si>
    <t>28.4600000</t>
  </si>
  <si>
    <t>27.2500000</t>
  </si>
  <si>
    <t>29.7050000</t>
  </si>
  <si>
    <t>26.6200000</t>
  </si>
  <si>
    <t>26.2300000</t>
  </si>
  <si>
    <t>24.8900000</t>
  </si>
  <si>
    <t>25.7100000</t>
  </si>
  <si>
    <t>25.6700000</t>
  </si>
  <si>
    <t>26.4000000</t>
  </si>
  <si>
    <t>26.6700000</t>
  </si>
  <si>
    <t>26.4650000</t>
  </si>
  <si>
    <t>27.0700000</t>
  </si>
  <si>
    <t>26.3250000</t>
  </si>
  <si>
    <t>26.3900000</t>
  </si>
  <si>
    <t>26.6800000</t>
  </si>
  <si>
    <t>27.7700000</t>
  </si>
  <si>
    <t>28.1500000</t>
  </si>
  <si>
    <t>28.7250000</t>
  </si>
  <si>
    <t>29.5400000</t>
  </si>
  <si>
    <t>29.7850000</t>
  </si>
  <si>
    <t>29.5200000</t>
  </si>
  <si>
    <t>29.3150000</t>
  </si>
  <si>
    <t>29.9000000</t>
  </si>
  <si>
    <t>29.0850000</t>
  </si>
  <si>
    <t>29.3700000</t>
  </si>
  <si>
    <t>27.7050000</t>
  </si>
  <si>
    <t>27.7000000</t>
  </si>
  <si>
    <t>28.9150000</t>
  </si>
  <si>
    <t>28.2350000</t>
  </si>
  <si>
    <t>27.8900000</t>
  </si>
  <si>
    <t>28.2200000</t>
  </si>
  <si>
    <t>30.2000000</t>
  </si>
  <si>
    <t>30.3800000</t>
  </si>
  <si>
    <t>28.9550000</t>
  </si>
  <si>
    <t>28.3150000</t>
  </si>
  <si>
    <t>28.5050000</t>
  </si>
  <si>
    <t>28.6300000</t>
  </si>
  <si>
    <t>29.4100000</t>
  </si>
  <si>
    <t>28.8850000</t>
  </si>
  <si>
    <t>28.9400000</t>
  </si>
  <si>
    <t>29.0950000</t>
  </si>
  <si>
    <t>29.3600000</t>
  </si>
  <si>
    <t>29.5550000</t>
  </si>
  <si>
    <t>Проверка на совпадение дат</t>
  </si>
  <si>
    <t>Цена</t>
  </si>
  <si>
    <t>Объем</t>
  </si>
  <si>
    <t>HYDR</t>
  </si>
  <si>
    <t>1.2570000</t>
  </si>
  <si>
    <t>1.2320000</t>
  </si>
  <si>
    <t>1.3000000</t>
  </si>
  <si>
    <t>1.1820000</t>
  </si>
  <si>
    <t>1.2840000</t>
  </si>
  <si>
    <t>1.2800000</t>
  </si>
  <si>
    <t>1.3300000</t>
  </si>
  <si>
    <t>1.4350000</t>
  </si>
  <si>
    <t>1.4420000</t>
  </si>
  <si>
    <t>1.4760000</t>
  </si>
  <si>
    <t>1.6390000</t>
  </si>
  <si>
    <t>1.7390000</t>
  </si>
  <si>
    <t>1.6690000</t>
  </si>
  <si>
    <t>1.6980000</t>
  </si>
  <si>
    <t>1.6870000</t>
  </si>
  <si>
    <t>1.6200000</t>
  </si>
  <si>
    <t>1.5510000</t>
  </si>
  <si>
    <t>1.6400000</t>
  </si>
  <si>
    <t>1.6220000</t>
  </si>
  <si>
    <t>1.6290000</t>
  </si>
  <si>
    <t>1.7760000</t>
  </si>
  <si>
    <t>1.6100000</t>
  </si>
  <si>
    <t>1.5340000</t>
  </si>
  <si>
    <t>1.5450000</t>
  </si>
  <si>
    <t>1.5640000</t>
  </si>
  <si>
    <t>1.5850000</t>
  </si>
  <si>
    <t>1.5770000</t>
  </si>
  <si>
    <t>1.6110000</t>
  </si>
  <si>
    <t>1.6730000</t>
  </si>
  <si>
    <t>1.6130000</t>
  </si>
  <si>
    <t>1.5860000</t>
  </si>
  <si>
    <t>1.6460000</t>
  </si>
  <si>
    <t>1.6370000</t>
  </si>
  <si>
    <t>1.5720000</t>
  </si>
  <si>
    <t>1.5730000</t>
  </si>
  <si>
    <t>1.5980000</t>
  </si>
  <si>
    <t>1.5710000</t>
  </si>
  <si>
    <t>1.5680000</t>
  </si>
  <si>
    <t>1.6440000</t>
  </si>
  <si>
    <t>1.6340000</t>
  </si>
  <si>
    <t>1.6210000</t>
  </si>
  <si>
    <t>1.6410000</t>
  </si>
  <si>
    <t>1.6490000</t>
  </si>
  <si>
    <t>1.6740000</t>
  </si>
  <si>
    <t>1.6000000</t>
  </si>
  <si>
    <t>1.5050000</t>
  </si>
  <si>
    <t>1.5110000</t>
  </si>
  <si>
    <t>1.4920000</t>
  </si>
  <si>
    <t>1.4620000</t>
  </si>
  <si>
    <t>1.4700000</t>
  </si>
  <si>
    <t>1.4698000</t>
  </si>
  <si>
    <t>1.4291000</t>
  </si>
  <si>
    <t>1.3743000</t>
  </si>
  <si>
    <t>1.4369000</t>
  </si>
  <si>
    <t>1.4475000</t>
  </si>
  <si>
    <t>1.4731000</t>
  </si>
  <si>
    <t>1.4339000</t>
  </si>
  <si>
    <t>1.4440000</t>
  </si>
  <si>
    <t>1.3900000</t>
  </si>
  <si>
    <t>1.3823000</t>
  </si>
  <si>
    <t>1.3783000</t>
  </si>
  <si>
    <t>1.3683000</t>
  </si>
  <si>
    <t>1.3411000</t>
  </si>
  <si>
    <t>1.3330000</t>
  </si>
  <si>
    <t>1.3800000</t>
  </si>
  <si>
    <t>1.3416000</t>
  </si>
  <si>
    <t>1.3313000</t>
  </si>
  <si>
    <t>1.3441000</t>
  </si>
  <si>
    <t>1.3834000</t>
  </si>
  <si>
    <t>1.3550000</t>
  </si>
  <si>
    <t>1.3334000</t>
  </si>
  <si>
    <t>1.3810000</t>
  </si>
  <si>
    <t>1.3172000</t>
  </si>
  <si>
    <t>1.1850000</t>
  </si>
  <si>
    <t>1.1640000</t>
  </si>
  <si>
    <t>1.2026000</t>
  </si>
  <si>
    <t>1.2150000</t>
  </si>
  <si>
    <t>1.2510000</t>
  </si>
  <si>
    <t>1.2712000</t>
  </si>
  <si>
    <t>1.0812000</t>
  </si>
  <si>
    <t>1.0471000</t>
  </si>
  <si>
    <t>1.1038000</t>
  </si>
  <si>
    <t>1.1270000</t>
  </si>
  <si>
    <t>1.0850000</t>
  </si>
  <si>
    <t>1.1480000</t>
  </si>
  <si>
    <t>1.1520000</t>
  </si>
  <si>
    <t>1.1722000</t>
  </si>
  <si>
    <t>1.1502000</t>
  </si>
  <si>
    <t>1.1332000</t>
  </si>
  <si>
    <t>1.1999000</t>
  </si>
  <si>
    <t>1.0705000</t>
  </si>
  <si>
    <t>1.0820000</t>
  </si>
  <si>
    <t>1.0020000</t>
  </si>
  <si>
    <t>0.9658000</t>
  </si>
  <si>
    <t>1.0030000</t>
  </si>
  <si>
    <t>1.0272000</t>
  </si>
  <si>
    <t>1.0498000</t>
  </si>
  <si>
    <t>1.1230000</t>
  </si>
  <si>
    <t>1.1730000</t>
  </si>
  <si>
    <t>1.0885000</t>
  </si>
  <si>
    <t>1.1401000</t>
  </si>
  <si>
    <t>1.1779000</t>
  </si>
  <si>
    <t>1.1961000</t>
  </si>
  <si>
    <t>1.1884000</t>
  </si>
  <si>
    <t>1.1464000</t>
  </si>
  <si>
    <t>1.1115000</t>
  </si>
  <si>
    <t>1.0861000</t>
  </si>
  <si>
    <t>1.0410000</t>
  </si>
  <si>
    <t>1.0568000</t>
  </si>
  <si>
    <t>1.0403000</t>
  </si>
  <si>
    <t>0.9380000</t>
  </si>
  <si>
    <t>0.9500000</t>
  </si>
  <si>
    <t>0.8032000</t>
  </si>
  <si>
    <t>0.7760000</t>
  </si>
  <si>
    <t>0.8045000</t>
  </si>
  <si>
    <t>0.8510000</t>
  </si>
  <si>
    <t>0.8822000</t>
  </si>
  <si>
    <t>0.7930000</t>
  </si>
  <si>
    <t>0.7880000</t>
  </si>
  <si>
    <t>0.8076000</t>
  </si>
  <si>
    <t>0.8584000</t>
  </si>
  <si>
    <t>0.8527000</t>
  </si>
  <si>
    <t>0.8192000</t>
  </si>
  <si>
    <t>0.8556000</t>
  </si>
  <si>
    <t>0.8581000</t>
  </si>
  <si>
    <t>0.8762000</t>
  </si>
  <si>
    <t>0.8560000</t>
  </si>
  <si>
    <t>0.8170000</t>
  </si>
  <si>
    <t>0.8645000</t>
  </si>
  <si>
    <t>0.8852000</t>
  </si>
  <si>
    <t>0.8655000</t>
  </si>
  <si>
    <t>0.8545000</t>
  </si>
  <si>
    <t>0.8685000</t>
  </si>
  <si>
    <t>0.8430000</t>
  </si>
  <si>
    <t>0.8267000</t>
  </si>
  <si>
    <t>0.7819000</t>
  </si>
  <si>
    <t>0.7630000</t>
  </si>
  <si>
    <t>0.7361000</t>
  </si>
  <si>
    <t>0.7234000</t>
  </si>
  <si>
    <t>0.7685000</t>
  </si>
  <si>
    <t>0.7355000</t>
  </si>
  <si>
    <t>0.7460000</t>
  </si>
  <si>
    <t>0.7425000</t>
  </si>
  <si>
    <t>0.7335000</t>
  </si>
  <si>
    <t>0.7478000</t>
  </si>
  <si>
    <t>0.7830000</t>
  </si>
  <si>
    <t>0.7500000</t>
  </si>
  <si>
    <t>0.7190000</t>
  </si>
  <si>
    <t>0.7137000</t>
  </si>
  <si>
    <t>0.6972000</t>
  </si>
  <si>
    <t>0.6802000</t>
  </si>
  <si>
    <t>0.6850000</t>
  </si>
  <si>
    <t>0.6605000</t>
  </si>
  <si>
    <t>0.6275000</t>
  </si>
  <si>
    <t>0.6136000</t>
  </si>
  <si>
    <t>0.5520000</t>
  </si>
  <si>
    <t>0.5002000</t>
  </si>
  <si>
    <t>0.4537000</t>
  </si>
  <si>
    <t>0.5139000</t>
  </si>
  <si>
    <t>0.5767000</t>
  </si>
  <si>
    <t>0.5407000</t>
  </si>
  <si>
    <t>0.5326000</t>
  </si>
  <si>
    <t>0.5259000</t>
  </si>
  <si>
    <t>0.4698000</t>
  </si>
  <si>
    <t>0.4830000</t>
  </si>
  <si>
    <t>0.4840000</t>
  </si>
  <si>
    <t>0.4940000</t>
  </si>
  <si>
    <t>0.5049000</t>
  </si>
  <si>
    <t>0.5237000</t>
  </si>
  <si>
    <t>0.5495000</t>
  </si>
  <si>
    <t>0.5743000</t>
  </si>
  <si>
    <t>0.5578000</t>
  </si>
  <si>
    <t>0.5775000</t>
  </si>
  <si>
    <t>0.5691000</t>
  </si>
  <si>
    <t>0.5655000</t>
  </si>
  <si>
    <t>0.5696000</t>
  </si>
  <si>
    <t>0.5405000</t>
  </si>
  <si>
    <t>0.5432000</t>
  </si>
  <si>
    <t>0.5374000</t>
  </si>
  <si>
    <t>0.5628000</t>
  </si>
  <si>
    <t>0.5500000</t>
  </si>
  <si>
    <t>0.5328000</t>
  </si>
  <si>
    <t>0.5630000</t>
  </si>
  <si>
    <t>0.5423000</t>
  </si>
  <si>
    <t>0.5588000</t>
  </si>
  <si>
    <t>0.5543000</t>
  </si>
  <si>
    <t>0.5601000</t>
  </si>
  <si>
    <t>0.5778000</t>
  </si>
  <si>
    <t>0.5710000</t>
  </si>
  <si>
    <t>0.5615000</t>
  </si>
  <si>
    <t>0.5580000</t>
  </si>
  <si>
    <t>0.5885000</t>
  </si>
  <si>
    <t>0.5675000</t>
  </si>
  <si>
    <t>0.5657000</t>
  </si>
  <si>
    <t>0.5645000</t>
  </si>
  <si>
    <t>0.5600000</t>
  </si>
  <si>
    <t>0.5540000</t>
  </si>
  <si>
    <t>0.5647000</t>
  </si>
  <si>
    <t>0.5624000</t>
  </si>
  <si>
    <t>0.5595000</t>
  </si>
  <si>
    <t>0.5262000</t>
  </si>
  <si>
    <t>0.5076000</t>
  </si>
  <si>
    <t>0.5680000</t>
  </si>
  <si>
    <t>0.5629000</t>
  </si>
  <si>
    <t>0.5673000</t>
  </si>
  <si>
    <t>0.5304000</t>
  </si>
  <si>
    <t>0.5731000</t>
  </si>
  <si>
    <t>0.5700000</t>
  </si>
  <si>
    <t>0.5936000</t>
  </si>
  <si>
    <t>0.6835000</t>
  </si>
  <si>
    <t>0.6861000</t>
  </si>
  <si>
    <t>0.7434000</t>
  </si>
  <si>
    <t>0.7400000</t>
  </si>
  <si>
    <t>0.7080000</t>
  </si>
  <si>
    <t>0.6930000</t>
  </si>
  <si>
    <t>0.6941000</t>
  </si>
  <si>
    <t>0.6345000</t>
  </si>
  <si>
    <t>0.6076000</t>
  </si>
  <si>
    <t>0.5999000</t>
  </si>
  <si>
    <t>0.6415000</t>
  </si>
  <si>
    <t>0.7030000</t>
  </si>
  <si>
    <t>0.6933000</t>
  </si>
  <si>
    <t>0.7175000</t>
  </si>
  <si>
    <t>0.7070000</t>
  </si>
  <si>
    <t>0.7300000</t>
  </si>
  <si>
    <t>0.7248000</t>
  </si>
  <si>
    <t>0.6793000</t>
  </si>
  <si>
    <t>0.6940000</t>
  </si>
  <si>
    <t>0.6999000</t>
  </si>
  <si>
    <t>0.6765000</t>
  </si>
  <si>
    <t>0.6780000</t>
  </si>
  <si>
    <t>0.6885000</t>
  </si>
  <si>
    <t>0.6750000</t>
  </si>
  <si>
    <t>0.6000000</t>
  </si>
  <si>
    <t>0.5790000</t>
  </si>
  <si>
    <t>0.4750000</t>
  </si>
  <si>
    <t>0.5370000</t>
  </si>
  <si>
    <t>0.5415000</t>
  </si>
  <si>
    <t>0.5498000</t>
  </si>
  <si>
    <t>0.5460000</t>
  </si>
  <si>
    <t>0.5609000</t>
  </si>
  <si>
    <t>0.5251000</t>
  </si>
  <si>
    <t>0.5292000</t>
  </si>
  <si>
    <t>0.6100000</t>
  </si>
  <si>
    <t>0.6285000</t>
  </si>
  <si>
    <t>0.6448000</t>
  </si>
  <si>
    <t>0.6236000</t>
  </si>
  <si>
    <t>0.5669000</t>
  </si>
  <si>
    <t>0.5491000</t>
  </si>
  <si>
    <t>0.5050000</t>
  </si>
  <si>
    <t>0.5568000</t>
  </si>
  <si>
    <t>0.5421000</t>
  </si>
  <si>
    <t>0.5720000</t>
  </si>
  <si>
    <t>0.5875000</t>
  </si>
  <si>
    <t>0.5985000</t>
  </si>
  <si>
    <t>0.6132000</t>
  </si>
  <si>
    <t>0.6137000</t>
  </si>
  <si>
    <t>0.5800000</t>
  </si>
  <si>
    <t>0.5873000</t>
  </si>
  <si>
    <t>0.5805000</t>
  </si>
  <si>
    <t>0.5798000</t>
  </si>
  <si>
    <t>0.5418000</t>
  </si>
  <si>
    <t>0.5200000</t>
  </si>
  <si>
    <t>0.5359000</t>
  </si>
  <si>
    <t>0.5154000</t>
  </si>
  <si>
    <t>0.5349000</t>
  </si>
  <si>
    <t>0.5360000</t>
  </si>
  <si>
    <t>0.5206000</t>
  </si>
  <si>
    <t>0.5506000</t>
  </si>
  <si>
    <t>0.6150000</t>
  </si>
  <si>
    <t>0.6224000</t>
  </si>
  <si>
    <t>0.5824000</t>
  </si>
  <si>
    <t>0.6178000</t>
  </si>
  <si>
    <t>0.6410000</t>
  </si>
  <si>
    <t>0.6710000</t>
  </si>
  <si>
    <t>0.6510000</t>
  </si>
  <si>
    <t>0.6430000</t>
  </si>
  <si>
    <t>0.5980000</t>
  </si>
  <si>
    <t>0.6047000</t>
  </si>
  <si>
    <t>0.6039000</t>
  </si>
  <si>
    <t>0.5945000</t>
  </si>
  <si>
    <t>0.6640000</t>
  </si>
  <si>
    <t>0.6586000</t>
  </si>
  <si>
    <t>0.6790000</t>
  </si>
  <si>
    <t>0.6771000</t>
  </si>
  <si>
    <t>0.6152000</t>
  </si>
  <si>
    <t>0.6500000</t>
  </si>
  <si>
    <t>0.6490000</t>
  </si>
  <si>
    <t>0.6754000</t>
  </si>
  <si>
    <t>0.7103000</t>
  </si>
  <si>
    <t>0.6926000</t>
  </si>
  <si>
    <t>0.6700000</t>
  </si>
  <si>
    <t>0.6880000</t>
  </si>
  <si>
    <t>0.7000000</t>
  </si>
  <si>
    <t>0.6954000</t>
  </si>
  <si>
    <t>0.6820000</t>
  </si>
  <si>
    <t>0.6935000</t>
  </si>
  <si>
    <t>0.6902000</t>
  </si>
  <si>
    <t>0.6745000</t>
  </si>
  <si>
    <t>0.6730000</t>
  </si>
  <si>
    <t>0.6532000</t>
  </si>
  <si>
    <t>0.6633000</t>
  </si>
  <si>
    <t>0.6288000</t>
  </si>
  <si>
    <t>0.6005000</t>
  </si>
  <si>
    <t>0.5745000</t>
  </si>
  <si>
    <t>0.6008000</t>
  </si>
  <si>
    <t>0.6307000</t>
  </si>
  <si>
    <t>0.5922000</t>
  </si>
  <si>
    <t>0.6375000</t>
  </si>
  <si>
    <t>0.7074000</t>
  </si>
  <si>
    <t>0.6801000</t>
  </si>
  <si>
    <t>0.7026000</t>
  </si>
  <si>
    <t>0.6840000</t>
  </si>
  <si>
    <t>0.7689000</t>
  </si>
  <si>
    <t>0.7920000</t>
  </si>
  <si>
    <t>0.8262000</t>
  </si>
  <si>
    <t>0.7553000</t>
  </si>
  <si>
    <t>0.8095000</t>
  </si>
  <si>
    <t>0.7750000</t>
  </si>
  <si>
    <t>0.7464000</t>
  </si>
  <si>
    <t>0.7555000</t>
  </si>
  <si>
    <t>0.7900000</t>
  </si>
  <si>
    <t>0.8030000</t>
  </si>
  <si>
    <t>0.7717000</t>
  </si>
  <si>
    <t>0.7620000</t>
  </si>
  <si>
    <t>0.8072000</t>
  </si>
  <si>
    <t>0.8900000</t>
  </si>
  <si>
    <t>0.9300000</t>
  </si>
  <si>
    <t>0.9675000</t>
  </si>
  <si>
    <t>0.9453000</t>
  </si>
  <si>
    <t>0.8932000</t>
  </si>
  <si>
    <t>0.9259000</t>
  </si>
  <si>
    <t>0.9345000</t>
  </si>
  <si>
    <t>0.9731000</t>
  </si>
  <si>
    <t>1.0866000</t>
  </si>
  <si>
    <t>1.0585000</t>
  </si>
  <si>
    <t>1.0878000</t>
  </si>
  <si>
    <t>1.0838000</t>
  </si>
  <si>
    <t>1.0710000</t>
  </si>
  <si>
    <t>0.9810000</t>
  </si>
  <si>
    <t>0.9335000</t>
  </si>
  <si>
    <t>0.9580000</t>
  </si>
  <si>
    <t>0.9450000</t>
  </si>
  <si>
    <t>0.9329000</t>
  </si>
  <si>
    <t>0.9416000</t>
  </si>
  <si>
    <t>0.8475000</t>
  </si>
  <si>
    <t>0.8725000</t>
  </si>
  <si>
    <t>0.8950000</t>
  </si>
  <si>
    <t>0.8910000</t>
  </si>
  <si>
    <t>0.8848000</t>
  </si>
  <si>
    <t>0.8150000</t>
  </si>
  <si>
    <t>0.8300000</t>
  </si>
  <si>
    <t>0.7939000</t>
  </si>
  <si>
    <t>0.7780000</t>
  </si>
  <si>
    <t>0.7962000</t>
  </si>
  <si>
    <t>0.7840000</t>
  </si>
  <si>
    <t>0.7844000</t>
  </si>
  <si>
    <t>0.8040000</t>
  </si>
  <si>
    <t>0.7856000</t>
  </si>
  <si>
    <t>0.7665000</t>
  </si>
  <si>
    <t>0.8224000</t>
  </si>
  <si>
    <t>0.8355000</t>
  </si>
  <si>
    <t>0.8305000</t>
  </si>
  <si>
    <t>0.8249000</t>
  </si>
  <si>
    <t>0.8060000</t>
  </si>
  <si>
    <t>0.8102000</t>
  </si>
  <si>
    <t>0.8514000</t>
  </si>
  <si>
    <t>0.8550000</t>
  </si>
  <si>
    <t>0.8790000</t>
  </si>
  <si>
    <t>0.8395000</t>
  </si>
  <si>
    <t>0.8175000</t>
  </si>
  <si>
    <t>0.8357000</t>
  </si>
  <si>
    <t>0.8500000</t>
  </si>
  <si>
    <t>0.8258000</t>
  </si>
  <si>
    <t>0.8340000</t>
  </si>
  <si>
    <t>0.8200000</t>
  </si>
  <si>
    <t>0.8079000</t>
  </si>
  <si>
    <t>0.8247000</t>
  </si>
  <si>
    <t>0.7349000</t>
  </si>
  <si>
    <t>0.7289000</t>
  </si>
  <si>
    <t>0.7587000</t>
  </si>
  <si>
    <t>0.7675000</t>
  </si>
  <si>
    <t>0.7608000</t>
  </si>
  <si>
    <t>0.7278000</t>
  </si>
  <si>
    <t>0.7307000</t>
  </si>
  <si>
    <t>0.7698000</t>
  </si>
  <si>
    <t>0.7810000</t>
  </si>
  <si>
    <t>0.7792000</t>
  </si>
  <si>
    <t>0.7789000</t>
  </si>
  <si>
    <t>0.7654000</t>
  </si>
  <si>
    <t>0.7340000</t>
  </si>
  <si>
    <t>0.7699000</t>
  </si>
  <si>
    <t>0.7534000</t>
  </si>
  <si>
    <t>0.7430000</t>
  </si>
  <si>
    <t>0.7398000</t>
  </si>
  <si>
    <t>0.7503000</t>
  </si>
  <si>
    <t>SBER</t>
  </si>
  <si>
    <t>88.1500000</t>
  </si>
  <si>
    <t>86.5000000</t>
  </si>
  <si>
    <t>88.4100000</t>
  </si>
  <si>
    <t>83.0900000</t>
  </si>
  <si>
    <t>80.0000000</t>
  </si>
  <si>
    <t>79.1700000</t>
  </si>
  <si>
    <t>76.3000000</t>
  </si>
  <si>
    <t>87.2000000</t>
  </si>
  <si>
    <t>89.1000000</t>
  </si>
  <si>
    <t>88.0400000</t>
  </si>
  <si>
    <t>84.6000000</t>
  </si>
  <si>
    <t>88.1800000</t>
  </si>
  <si>
    <t>86.8800000</t>
  </si>
  <si>
    <t>86.9900000</t>
  </si>
  <si>
    <t>84.4200000</t>
  </si>
  <si>
    <t>78.6000000</t>
  </si>
  <si>
    <t>70.3500000</t>
  </si>
  <si>
    <t>77.4300000</t>
  </si>
  <si>
    <t>69.3000000</t>
  </si>
  <si>
    <t>70.2000000</t>
  </si>
  <si>
    <t>70.2500000</t>
  </si>
  <si>
    <t>72.1900000</t>
  </si>
  <si>
    <t>80.3000000</t>
  </si>
  <si>
    <t>78.0000000</t>
  </si>
  <si>
    <t>72.9800000</t>
  </si>
  <si>
    <t>77.6600000</t>
  </si>
  <si>
    <t>79.0700000</t>
  </si>
  <si>
    <t>83.0100000</t>
  </si>
  <si>
    <t>84.5600000</t>
  </si>
  <si>
    <t>82.8300000</t>
  </si>
  <si>
    <t>80.7100000</t>
  </si>
  <si>
    <t>78.3700000</t>
  </si>
  <si>
    <t>77.0100000</t>
  </si>
  <si>
    <t>81.7200000</t>
  </si>
  <si>
    <t>83.3600000</t>
  </si>
  <si>
    <t>82.1500000</t>
  </si>
  <si>
    <t>84.8100000</t>
  </si>
  <si>
    <t>89.0900000</t>
  </si>
  <si>
    <t>90.5000000</t>
  </si>
  <si>
    <t>92.5300000</t>
  </si>
  <si>
    <t>101.9000000</t>
  </si>
  <si>
    <t>101.3600000</t>
  </si>
  <si>
    <t>103.3000000</t>
  </si>
  <si>
    <t>97.8000000</t>
  </si>
  <si>
    <t>98.7000000</t>
  </si>
  <si>
    <t>103.0300000</t>
  </si>
  <si>
    <t>104.9200000</t>
  </si>
  <si>
    <t>105.7000000</t>
  </si>
  <si>
    <t>106.2300000</t>
  </si>
  <si>
    <t>104.1800000</t>
  </si>
  <si>
    <t>107.2100000</t>
  </si>
  <si>
    <t>105.6100000</t>
  </si>
  <si>
    <t>106.3800000</t>
  </si>
  <si>
    <t>102.8000000</t>
  </si>
  <si>
    <t>101.0400000</t>
  </si>
  <si>
    <t>100.8200000</t>
  </si>
  <si>
    <t>100.3400000</t>
  </si>
  <si>
    <t>101.5500000</t>
  </si>
  <si>
    <t>98.7500000</t>
  </si>
  <si>
    <t>100.1600000</t>
  </si>
  <si>
    <t>106.9400000</t>
  </si>
  <si>
    <t>108.7200000</t>
  </si>
  <si>
    <t>109.1000000</t>
  </si>
  <si>
    <t>105.9200000</t>
  </si>
  <si>
    <t>103.9200000</t>
  </si>
  <si>
    <t>98.2000000</t>
  </si>
  <si>
    <t>97.9900000</t>
  </si>
  <si>
    <t>94.0000000</t>
  </si>
  <si>
    <t>97.1000000</t>
  </si>
  <si>
    <t>95.0200000</t>
  </si>
  <si>
    <t>97.5500000</t>
  </si>
  <si>
    <t>95.3300000</t>
  </si>
  <si>
    <t>97.1500000</t>
  </si>
  <si>
    <t>104.5000000</t>
  </si>
  <si>
    <t>105.2700000</t>
  </si>
  <si>
    <t>105.4600000</t>
  </si>
  <si>
    <t>101.8000000</t>
  </si>
  <si>
    <t>101.7500000</t>
  </si>
  <si>
    <t>95.8500000</t>
  </si>
  <si>
    <t>85.5000000</t>
  </si>
  <si>
    <t>78.7800000</t>
  </si>
  <si>
    <t>77.7900000</t>
  </si>
  <si>
    <t>82.4000000</t>
  </si>
  <si>
    <t>83.2000000</t>
  </si>
  <si>
    <t>81.4900000</t>
  </si>
  <si>
    <t>69.9900000</t>
  </si>
  <si>
    <t>70.4400000</t>
  </si>
  <si>
    <t>68.2200000</t>
  </si>
  <si>
    <t>80.7200000</t>
  </si>
  <si>
    <t>81.9000000</t>
  </si>
  <si>
    <t>85.4000000</t>
  </si>
  <si>
    <t>80.9000000</t>
  </si>
  <si>
    <t>80.8000000</t>
  </si>
  <si>
    <t>80.0300000</t>
  </si>
  <si>
    <t>89.5000000</t>
  </si>
  <si>
    <t>82.2600000</t>
  </si>
  <si>
    <t>80.6200000</t>
  </si>
  <si>
    <t>79.4000000</t>
  </si>
  <si>
    <t>83.6000000</t>
  </si>
  <si>
    <t>85.1300000</t>
  </si>
  <si>
    <t>90.8000000</t>
  </si>
  <si>
    <t>94.5200000</t>
  </si>
  <si>
    <t>93.9400000</t>
  </si>
  <si>
    <t>96.7600000</t>
  </si>
  <si>
    <t>99.0200000</t>
  </si>
  <si>
    <t>101.6000000</t>
  </si>
  <si>
    <t>99.5700000</t>
  </si>
  <si>
    <t>100.1800000</t>
  </si>
  <si>
    <t>97.6000000</t>
  </si>
  <si>
    <t>94.8600000</t>
  </si>
  <si>
    <t>95.6400000</t>
  </si>
  <si>
    <t>94.1800000</t>
  </si>
  <si>
    <t>95.0000000</t>
  </si>
  <si>
    <t>93.9500000</t>
  </si>
  <si>
    <t>90.4200000</t>
  </si>
  <si>
    <t>90.9900000</t>
  </si>
  <si>
    <t>78.1900000</t>
  </si>
  <si>
    <t>79.8700000</t>
  </si>
  <si>
    <t>78.8600000</t>
  </si>
  <si>
    <t>81.5800000</t>
  </si>
  <si>
    <t>84.3400000</t>
  </si>
  <si>
    <t>83.7600000</t>
  </si>
  <si>
    <t>86.3900000</t>
  </si>
  <si>
    <t>89.2000000</t>
  </si>
  <si>
    <t>90.9800000</t>
  </si>
  <si>
    <t>90.1200000</t>
  </si>
  <si>
    <t>90.3100000</t>
  </si>
  <si>
    <t>91.6600000</t>
  </si>
  <si>
    <t>92.8500000</t>
  </si>
  <si>
    <t>92.0500000</t>
  </si>
  <si>
    <t>92.9100000</t>
  </si>
  <si>
    <t>93.1600000</t>
  </si>
  <si>
    <t>93.8600000</t>
  </si>
  <si>
    <t>97.0500000</t>
  </si>
  <si>
    <t>94.1600000</t>
  </si>
  <si>
    <t>93.0200000</t>
  </si>
  <si>
    <t>91.5000000</t>
  </si>
  <si>
    <t>93.1900000</t>
  </si>
  <si>
    <t>91.9500000</t>
  </si>
  <si>
    <t>85.8000000</t>
  </si>
  <si>
    <t>85.9800000</t>
  </si>
  <si>
    <t>89.3100000</t>
  </si>
  <si>
    <t>91.4100000</t>
  </si>
  <si>
    <t>93.2000000</t>
  </si>
  <si>
    <t>93.4200000</t>
  </si>
  <si>
    <t>93.5000000</t>
  </si>
  <si>
    <t>92.9400000</t>
  </si>
  <si>
    <t>99.5600000</t>
  </si>
  <si>
    <t>103.4800000</t>
  </si>
  <si>
    <t>103.6700000</t>
  </si>
  <si>
    <t>108.3600000</t>
  </si>
  <si>
    <t>107.0800000</t>
  </si>
  <si>
    <t>105.0800000</t>
  </si>
  <si>
    <t>106.1200000</t>
  </si>
  <si>
    <t>103.0900000</t>
  </si>
  <si>
    <t>105.3100000</t>
  </si>
  <si>
    <t>104.4200000</t>
  </si>
  <si>
    <t>99.3700000</t>
  </si>
  <si>
    <t>98.8600000</t>
  </si>
  <si>
    <t>99.2600000</t>
  </si>
  <si>
    <t>98.3600000</t>
  </si>
  <si>
    <t>96.4000000</t>
  </si>
  <si>
    <t>95.8000000</t>
  </si>
  <si>
    <t>103.0000000</t>
  </si>
  <si>
    <t>103.5700000</t>
  </si>
  <si>
    <t>105.1900000</t>
  </si>
  <si>
    <t>103.0800000</t>
  </si>
  <si>
    <t>99.0500000</t>
  </si>
  <si>
    <t>99.2000000</t>
  </si>
  <si>
    <t>93.7000000</t>
  </si>
  <si>
    <t>93.6800000</t>
  </si>
  <si>
    <t>98.5700000</t>
  </si>
  <si>
    <t>99.9900000</t>
  </si>
  <si>
    <t>94.8100000</t>
  </si>
  <si>
    <t>96.9900000</t>
  </si>
  <si>
    <t>95.7000000</t>
  </si>
  <si>
    <t>93.8000000</t>
  </si>
  <si>
    <t>91.9100000</t>
  </si>
  <si>
    <t>88.2300000</t>
  </si>
  <si>
    <t>92.4700000</t>
  </si>
  <si>
    <t>95.8200000</t>
  </si>
  <si>
    <t>102.3600000</t>
  </si>
  <si>
    <t>98.5900000</t>
  </si>
  <si>
    <t>100.3900000</t>
  </si>
  <si>
    <t>102.8700000</t>
  </si>
  <si>
    <t>105.1400000</t>
  </si>
  <si>
    <t>102.9900000</t>
  </si>
  <si>
    <t>103.6500000</t>
  </si>
  <si>
    <t>101.8600000</t>
  </si>
  <si>
    <t>103.6900000</t>
  </si>
  <si>
    <t>105.1000000</t>
  </si>
  <si>
    <t>103.0700000</t>
  </si>
  <si>
    <t>99.9000000</t>
  </si>
  <si>
    <t>98.9400000</t>
  </si>
  <si>
    <t>102.2000000</t>
  </si>
  <si>
    <t>100.6800000</t>
  </si>
  <si>
    <t>101.1700000</t>
  </si>
  <si>
    <t>99.7000000</t>
  </si>
  <si>
    <t>94.7000000</t>
  </si>
  <si>
    <t>96.5300000</t>
  </si>
  <si>
    <t>96.6500000</t>
  </si>
  <si>
    <t>91.1600000</t>
  </si>
  <si>
    <t>79.9900000</t>
  </si>
  <si>
    <t>71.7500000</t>
  </si>
  <si>
    <t>78.4700000</t>
  </si>
  <si>
    <t>81.4700000</t>
  </si>
  <si>
    <t>82.9800000</t>
  </si>
  <si>
    <t>79.7500000</t>
  </si>
  <si>
    <t>78.8200000</t>
  </si>
  <si>
    <t>69.9100000</t>
  </si>
  <si>
    <t>72.2200000</t>
  </si>
  <si>
    <t>78.8000000</t>
  </si>
  <si>
    <t>79.2000000</t>
  </si>
  <si>
    <t>85.8300000</t>
  </si>
  <si>
    <t>84.5000000</t>
  </si>
  <si>
    <t>89.0000000</t>
  </si>
  <si>
    <t>84.1600000</t>
  </si>
  <si>
    <t>84.3300000</t>
  </si>
  <si>
    <t>84.0000000</t>
  </si>
  <si>
    <t>84.5500000</t>
  </si>
  <si>
    <t>80.2700000</t>
  </si>
  <si>
    <t>75.1600000</t>
  </si>
  <si>
    <t>72.3700000</t>
  </si>
  <si>
    <t>70.7000000</t>
  </si>
  <si>
    <t>75.0500000</t>
  </si>
  <si>
    <t>78.3900000</t>
  </si>
  <si>
    <t>73.2100000</t>
  </si>
  <si>
    <t>80.2500000</t>
  </si>
  <si>
    <t>76.6500000</t>
  </si>
  <si>
    <t>77.4000000</t>
  </si>
  <si>
    <t>77.6000000</t>
  </si>
  <si>
    <t>73.7700000</t>
  </si>
  <si>
    <t>73.5000000</t>
  </si>
  <si>
    <t>73.1500000</t>
  </si>
  <si>
    <t>72.4900000</t>
  </si>
  <si>
    <t>76.2300000</t>
  </si>
  <si>
    <t>75.6900000</t>
  </si>
  <si>
    <t>74.1500000</t>
  </si>
  <si>
    <t>74.3900000</t>
  </si>
  <si>
    <t>72.2500000</t>
  </si>
  <si>
    <t>68.6000000</t>
  </si>
  <si>
    <t>64.2000000</t>
  </si>
  <si>
    <t>61.4400000</t>
  </si>
  <si>
    <t>57.1300000</t>
  </si>
  <si>
    <t>54.9000000</t>
  </si>
  <si>
    <t>63.1000000</t>
  </si>
  <si>
    <t>61.9900000</t>
  </si>
  <si>
    <t>64.4500000</t>
  </si>
  <si>
    <t>61.5000000</t>
  </si>
  <si>
    <t>64.3100000</t>
  </si>
  <si>
    <t>70.6000000</t>
  </si>
  <si>
    <t>74.7500000</t>
  </si>
  <si>
    <t>75.9100000</t>
  </si>
  <si>
    <t>73.2500000</t>
  </si>
  <si>
    <t>67.8700000</t>
  </si>
  <si>
    <t>67.0000000</t>
  </si>
  <si>
    <t>61.0000000</t>
  </si>
  <si>
    <t>65.5000000</t>
  </si>
  <si>
    <t>71.5000000</t>
  </si>
  <si>
    <t>72.5000000</t>
  </si>
  <si>
    <t>75.7500000</t>
  </si>
  <si>
    <t>76.9000000</t>
  </si>
  <si>
    <t>75.5000000</t>
  </si>
  <si>
    <t>74.3500000</t>
  </si>
  <si>
    <t>70.6100000</t>
  </si>
  <si>
    <t>72.5500000</t>
  </si>
  <si>
    <t>71.5600000</t>
  </si>
  <si>
    <t>70.6700000</t>
  </si>
  <si>
    <t>71.0600000</t>
  </si>
  <si>
    <t>75.5200000</t>
  </si>
  <si>
    <t>70.4500000</t>
  </si>
  <si>
    <t>72.3000000</t>
  </si>
  <si>
    <t>74.2000000</t>
  </si>
  <si>
    <t>74.4300000</t>
  </si>
  <si>
    <t>69.8600000</t>
  </si>
  <si>
    <t>74.8200000</t>
  </si>
  <si>
    <t>73.9600000</t>
  </si>
  <si>
    <t>74.1000000</t>
  </si>
  <si>
    <t>74.9700000</t>
  </si>
  <si>
    <t>73.8000000</t>
  </si>
  <si>
    <t>85.7700000</t>
  </si>
  <si>
    <t>88.5200000</t>
  </si>
  <si>
    <t>90.4500000</t>
  </si>
  <si>
    <t>90.5300000</t>
  </si>
  <si>
    <t>94.0900000</t>
  </si>
  <si>
    <t>93.4000000</t>
  </si>
  <si>
    <t>107.3000000</t>
  </si>
  <si>
    <t>104.5500000</t>
  </si>
  <si>
    <t>103.0500000</t>
  </si>
  <si>
    <t>98.1500000</t>
  </si>
  <si>
    <t>98.8100000</t>
  </si>
  <si>
    <t>101.3400000</t>
  </si>
  <si>
    <t>101.2600000</t>
  </si>
  <si>
    <t>96.8500000</t>
  </si>
  <si>
    <t>87.2700000</t>
  </si>
  <si>
    <t>96.5000000</t>
  </si>
  <si>
    <t>97.2000000</t>
  </si>
  <si>
    <t>94.8500000</t>
  </si>
  <si>
    <t>102.3500000</t>
  </si>
  <si>
    <t>106.2400000</t>
  </si>
  <si>
    <t>108.9900000</t>
  </si>
  <si>
    <t>109.2600000</t>
  </si>
  <si>
    <t>112.4000000</t>
  </si>
  <si>
    <t>108.5200000</t>
  </si>
  <si>
    <t>112.9200000</t>
  </si>
  <si>
    <t>119.3000000</t>
  </si>
  <si>
    <t>121.2500000</t>
  </si>
  <si>
    <t>123.5500000</t>
  </si>
  <si>
    <t>120.6400000</t>
  </si>
  <si>
    <t>121.0700000</t>
  </si>
  <si>
    <t>133.2000000</t>
  </si>
  <si>
    <t>131.5900000</t>
  </si>
  <si>
    <t>128.7000000</t>
  </si>
  <si>
    <t>133.4000000</t>
  </si>
  <si>
    <t>133.8500000</t>
  </si>
  <si>
    <t>134.4100000</t>
  </si>
  <si>
    <t>138.1200000</t>
  </si>
  <si>
    <t>137.8000000</t>
  </si>
  <si>
    <t>139.1500000</t>
  </si>
  <si>
    <t>138.6900000</t>
  </si>
  <si>
    <t>139.4500000</t>
  </si>
  <si>
    <t>135.8000000</t>
  </si>
  <si>
    <t>145.2500000</t>
  </si>
  <si>
    <t>146.8800000</t>
  </si>
  <si>
    <t>147.0000000</t>
  </si>
  <si>
    <t>151.5000000</t>
  </si>
  <si>
    <t>145.3400000</t>
  </si>
  <si>
    <t>148.7400000</t>
  </si>
  <si>
    <t>146.7300000</t>
  </si>
  <si>
    <t>148.4200000</t>
  </si>
  <si>
    <t>149.2000000</t>
  </si>
  <si>
    <t>142.7500000</t>
  </si>
  <si>
    <t>151.5100000</t>
  </si>
  <si>
    <t>150.0500000</t>
  </si>
  <si>
    <t>160.3600000</t>
  </si>
  <si>
    <t>159.4000000</t>
  </si>
  <si>
    <t>169.6600000</t>
  </si>
  <si>
    <t>173.9000000</t>
  </si>
  <si>
    <t>171.1500000</t>
  </si>
  <si>
    <t>173.2500000</t>
  </si>
  <si>
    <t>170.6900000</t>
  </si>
  <si>
    <t>164.9000000</t>
  </si>
  <si>
    <t>167.4900000</t>
  </si>
  <si>
    <t>178.9200000</t>
  </si>
  <si>
    <t>173.8000000</t>
  </si>
  <si>
    <t>165.5000000</t>
  </si>
  <si>
    <t>165.4900000</t>
  </si>
  <si>
    <t>165.5100000</t>
  </si>
  <si>
    <t>164.4000000</t>
  </si>
  <si>
    <t>157.5000000</t>
  </si>
  <si>
    <t>161.1500000</t>
  </si>
  <si>
    <t>164.5200000</t>
  </si>
  <si>
    <t>159.8000000</t>
  </si>
  <si>
    <t>161.4900000</t>
  </si>
  <si>
    <t>149.2400000</t>
  </si>
  <si>
    <t>159.5900000</t>
  </si>
  <si>
    <t>165.8000000</t>
  </si>
  <si>
    <t>167.7000000</t>
  </si>
  <si>
    <t>168.8700000</t>
  </si>
  <si>
    <t>160.7000000</t>
  </si>
  <si>
    <t>157.1400000</t>
  </si>
  <si>
    <t>150.1300000</t>
  </si>
  <si>
    <t>141.6300000</t>
  </si>
  <si>
    <t>144.1000000</t>
  </si>
  <si>
    <t>145.5900000</t>
  </si>
  <si>
    <t>152.1600000</t>
  </si>
  <si>
    <t>161.4000000</t>
  </si>
  <si>
    <t>162.1000000</t>
  </si>
  <si>
    <t>165.4000000</t>
  </si>
  <si>
    <t>169.7300000</t>
  </si>
  <si>
    <t>172.0500000</t>
  </si>
  <si>
    <t>169.5000000</t>
  </si>
  <si>
    <t>180.5100000</t>
  </si>
  <si>
    <t>183.6600000</t>
  </si>
  <si>
    <t>185.8900000</t>
  </si>
  <si>
    <t>188.7500000</t>
  </si>
  <si>
    <t>187.5500000</t>
  </si>
  <si>
    <t>192.3300000</t>
  </si>
  <si>
    <t>194.1600000</t>
  </si>
  <si>
    <t>196.4800000</t>
  </si>
  <si>
    <t>192.9700000</t>
  </si>
  <si>
    <t>196.0500000</t>
  </si>
  <si>
    <t>193.8000000</t>
  </si>
  <si>
    <t>217.7000000</t>
  </si>
  <si>
    <t>225.6500000</t>
  </si>
  <si>
    <t>228.0000000</t>
  </si>
  <si>
    <t>221.5000000</t>
  </si>
  <si>
    <t>220.8900000</t>
  </si>
  <si>
    <t>226.5300000</t>
  </si>
  <si>
    <t>221.4400000</t>
  </si>
  <si>
    <t>225.2000000</t>
  </si>
  <si>
    <t>238.6000000</t>
  </si>
  <si>
    <t>242.4500000</t>
  </si>
  <si>
    <t>257.3200000</t>
  </si>
  <si>
    <t>250.1100000</t>
  </si>
  <si>
    <t>266.9900000</t>
  </si>
  <si>
    <t>277.4900000</t>
  </si>
  <si>
    <t>273.0000000</t>
  </si>
  <si>
    <t>274.6000000</t>
  </si>
  <si>
    <t>256.1500000</t>
  </si>
  <si>
    <t>262.0000000</t>
  </si>
  <si>
    <t>253.5700000</t>
  </si>
  <si>
    <t>256.7600000</t>
  </si>
  <si>
    <t>204.7000000</t>
  </si>
  <si>
    <t>215.3600000</t>
  </si>
  <si>
    <t>224.8700000</t>
  </si>
  <si>
    <t>268.5000000</t>
  </si>
  <si>
    <t>248.3200000</t>
  </si>
  <si>
    <t>223.5500000</t>
  </si>
  <si>
    <t>222.6000000</t>
  </si>
  <si>
    <t>231.2000000</t>
  </si>
  <si>
    <t>243.4400000</t>
  </si>
  <si>
    <t>239.1700000</t>
  </si>
  <si>
    <t>228.5200000</t>
  </si>
  <si>
    <t>233.4100000</t>
  </si>
  <si>
    <t>235.8200000</t>
  </si>
  <si>
    <t>254.9500000</t>
  </si>
  <si>
    <t>245.0000000</t>
  </si>
  <si>
    <t>242.0000000</t>
  </si>
  <si>
    <t>237.1900000</t>
  </si>
  <si>
    <t>221.8000000</t>
  </si>
  <si>
    <t>208.8900000</t>
  </si>
  <si>
    <t>225.9600000</t>
  </si>
  <si>
    <t>222.4700000</t>
  </si>
  <si>
    <t>215.0600000</t>
  </si>
  <si>
    <t>207.8000000</t>
  </si>
  <si>
    <t>196.2700000</t>
  </si>
  <si>
    <t>189.0100000</t>
  </si>
  <si>
    <t>187.7200000</t>
  </si>
  <si>
    <t>185.5100000</t>
  </si>
  <si>
    <t>199.5000000</t>
  </si>
  <si>
    <t>203.1900000</t>
  </si>
  <si>
    <t>204.9900000</t>
  </si>
  <si>
    <t>200.1000000</t>
  </si>
  <si>
    <t>200.4000000</t>
  </si>
  <si>
    <t>197.0000000</t>
  </si>
  <si>
    <t>202.5000000</t>
  </si>
  <si>
    <t>205.6900000</t>
  </si>
  <si>
    <t>201.7100000</t>
  </si>
  <si>
    <t>201.9000000</t>
  </si>
  <si>
    <t>210.5200000</t>
  </si>
  <si>
    <t>207.9900000</t>
  </si>
  <si>
    <t>209.0900000</t>
  </si>
  <si>
    <t>217.7900000</t>
  </si>
  <si>
    <t>216.0100000</t>
  </si>
  <si>
    <t>216.9000000</t>
  </si>
  <si>
    <t>216.8000000</t>
  </si>
  <si>
    <t>215.2900000</t>
  </si>
  <si>
    <t>211.5000000</t>
  </si>
  <si>
    <t>221.2300000</t>
  </si>
  <si>
    <t>218.9900000</t>
  </si>
  <si>
    <t>219.5000000</t>
  </si>
  <si>
    <t>218.8500000</t>
  </si>
  <si>
    <t>232.5100000</t>
  </si>
  <si>
    <t>246.8600000</t>
  </si>
  <si>
    <t>253.0000000</t>
  </si>
  <si>
    <t>257.3000000</t>
  </si>
  <si>
    <t>255.7000000</t>
  </si>
  <si>
    <t>255.0000000</t>
  </si>
  <si>
    <t>272.1700000</t>
  </si>
  <si>
    <t>269.5000000</t>
  </si>
  <si>
    <t>253.7500000</t>
  </si>
  <si>
    <t>255.8300000</t>
  </si>
  <si>
    <t>267.9900000</t>
  </si>
  <si>
    <t>263.9000000</t>
  </si>
  <si>
    <t>265.6400000</t>
  </si>
  <si>
    <t>247.6900000</t>
  </si>
  <si>
    <t>251.7000000</t>
  </si>
  <si>
    <t>243.6000000</t>
  </si>
  <si>
    <t>235.7300000</t>
  </si>
  <si>
    <t>230.4600000</t>
  </si>
  <si>
    <t>227.5000000</t>
  </si>
  <si>
    <t>240.5500000</t>
  </si>
  <si>
    <t>235.4000000</t>
  </si>
  <si>
    <t>248.3900000</t>
  </si>
  <si>
    <t>240.9300000</t>
  </si>
  <si>
    <t>231.8100000</t>
  </si>
  <si>
    <t>235.2900000</t>
  </si>
  <si>
    <t>239.1400000</t>
  </si>
  <si>
    <t>234.0000000</t>
  </si>
  <si>
    <t>241.6900000</t>
  </si>
  <si>
    <t>235.8000000</t>
  </si>
  <si>
    <t>219.3700000</t>
  </si>
  <si>
    <t>200.0000000</t>
  </si>
  <si>
    <t>206.1000000</t>
  </si>
  <si>
    <t>227.0500000</t>
  </si>
  <si>
    <t>221.6300000</t>
  </si>
  <si>
    <t>212.8000000</t>
  </si>
  <si>
    <t>190.2800000</t>
  </si>
  <si>
    <t>192.5000000</t>
  </si>
  <si>
    <t>199.8400000</t>
  </si>
  <si>
    <t>200.4800000</t>
  </si>
  <si>
    <t>218.8700000</t>
  </si>
  <si>
    <t>218.5100000</t>
  </si>
  <si>
    <t>215.4800000</t>
  </si>
  <si>
    <t>206.7500000</t>
  </si>
  <si>
    <t>222.8000000</t>
  </si>
  <si>
    <t>208.3400000</t>
  </si>
  <si>
    <t>204.5500000</t>
  </si>
  <si>
    <t>210.2000000</t>
  </si>
  <si>
    <t>213.8000000</t>
  </si>
  <si>
    <t>221.1900000</t>
  </si>
  <si>
    <t>226.0000000</t>
  </si>
  <si>
    <t>230.3100000</t>
  </si>
  <si>
    <t>227.1900000</t>
  </si>
  <si>
    <t>233.9100000</t>
  </si>
  <si>
    <t>211.6100000</t>
  </si>
  <si>
    <t>218.3900000</t>
  </si>
  <si>
    <t>225.6900000</t>
  </si>
  <si>
    <t>224.9800000</t>
  </si>
  <si>
    <t>224.3000000</t>
  </si>
  <si>
    <t>219.3100000</t>
  </si>
  <si>
    <t>210.5500000</t>
  </si>
  <si>
    <t>210.1900000</t>
  </si>
  <si>
    <t>210.6000000</t>
  </si>
  <si>
    <t>216.5100000</t>
  </si>
  <si>
    <t>210.2800000</t>
  </si>
  <si>
    <t>197.7500000</t>
  </si>
  <si>
    <t>203.3900000</t>
  </si>
  <si>
    <t>197.2000000</t>
  </si>
  <si>
    <t>192.4000000</t>
  </si>
  <si>
    <t>206.4500000</t>
  </si>
  <si>
    <t>198.7100000</t>
  </si>
  <si>
    <t>200.7800000</t>
  </si>
  <si>
    <t>204.4800000</t>
  </si>
  <si>
    <t>204.3200000</t>
  </si>
  <si>
    <t>207.3000000</t>
  </si>
  <si>
    <t>205.7300000</t>
  </si>
  <si>
    <t>205.1500000</t>
  </si>
  <si>
    <t>197.6400000</t>
  </si>
  <si>
    <t>193.6900000</t>
  </si>
  <si>
    <t>200.3300000</t>
  </si>
  <si>
    <t>200.9800000</t>
  </si>
  <si>
    <t>200.1900000</t>
  </si>
  <si>
    <t>192.8000000</t>
  </si>
  <si>
    <t>200.6700000</t>
  </si>
  <si>
    <t>212.1800000</t>
  </si>
  <si>
    <t>211.9000000</t>
  </si>
  <si>
    <t>210.9200000</t>
  </si>
  <si>
    <t>212.0600000</t>
  </si>
  <si>
    <t>208.3900000</t>
  </si>
  <si>
    <t>214.0700000</t>
  </si>
  <si>
    <t>231.3200000</t>
  </si>
  <si>
    <t>249.2900000</t>
  </si>
  <si>
    <t>241.0500000</t>
  </si>
  <si>
    <t>248.2000000</t>
  </si>
  <si>
    <t>241.3000000</t>
  </si>
  <si>
    <t>243.8800000</t>
  </si>
  <si>
    <t>250.9800000</t>
  </si>
  <si>
    <t>258.8800000</t>
  </si>
  <si>
    <t>262.3100000</t>
  </si>
  <si>
    <t>270.0100000</t>
  </si>
  <si>
    <t>265.2800000</t>
  </si>
  <si>
    <t>262.4400000</t>
  </si>
  <si>
    <t>272.6200000</t>
  </si>
  <si>
    <t>262.0100000</t>
  </si>
  <si>
    <t>255.6100000</t>
  </si>
  <si>
    <t>255.0700000</t>
  </si>
  <si>
    <t>252.0600000</t>
  </si>
  <si>
    <t>241.8800000</t>
  </si>
  <si>
    <t>248.3100000</t>
  </si>
  <si>
    <t>242.5400000</t>
  </si>
  <si>
    <t>237.5900000</t>
  </si>
  <si>
    <t>238.6600000</t>
  </si>
  <si>
    <t>230.8700000</t>
  </si>
  <si>
    <t>223.4100000</t>
  </si>
  <si>
    <t>214.9900000</t>
  </si>
  <si>
    <t>214.8000000</t>
  </si>
  <si>
    <t>219.8900000</t>
  </si>
  <si>
    <t>222.8200000</t>
  </si>
  <si>
    <t>219.5200000</t>
  </si>
  <si>
    <t>212.5900000</t>
  </si>
  <si>
    <t>215.2200000</t>
  </si>
  <si>
    <t>210.8700000</t>
  </si>
  <si>
    <t>222.7500000</t>
  </si>
  <si>
    <t>227.8000000</t>
  </si>
  <si>
    <t>228.9600000</t>
  </si>
  <si>
    <t>247.0900000</t>
  </si>
  <si>
    <t>243.4500000</t>
  </si>
  <si>
    <t>240.8700000</t>
  </si>
  <si>
    <t>237.6000000</t>
  </si>
  <si>
    <t>233.2500000</t>
  </si>
  <si>
    <t>230.7600000</t>
  </si>
  <si>
    <t>234.9900000</t>
  </si>
  <si>
    <t>246.3300000</t>
  </si>
  <si>
    <t>263.9800000</t>
  </si>
  <si>
    <t>258.1200000</t>
  </si>
  <si>
    <t>262.8000000</t>
  </si>
  <si>
    <t>265.3000000</t>
  </si>
  <si>
    <t>262.1900000</t>
  </si>
  <si>
    <t>265.0900000</t>
  </si>
  <si>
    <t>260.9600000</t>
  </si>
  <si>
    <t>252.2000000</t>
  </si>
  <si>
    <t>251.9800000</t>
  </si>
  <si>
    <t>245.9200000</t>
  </si>
  <si>
    <t>244.2000000</t>
  </si>
  <si>
    <t>246.6600000</t>
  </si>
  <si>
    <t>238.4900000</t>
  </si>
  <si>
    <t>235.1600000</t>
  </si>
  <si>
    <t>232.2800000</t>
  </si>
  <si>
    <t>243.5800000</t>
  </si>
  <si>
    <t>247.9400000</t>
  </si>
  <si>
    <t>251.6000000</t>
  </si>
  <si>
    <t>242.4300000</t>
  </si>
  <si>
    <t>248.7700000</t>
  </si>
  <si>
    <t>247.9100000</t>
  </si>
  <si>
    <t>246.1000000</t>
  </si>
  <si>
    <t>247.1900000</t>
  </si>
  <si>
    <t>250.0000000</t>
  </si>
  <si>
    <t>243.9500000</t>
  </si>
  <si>
    <t>236.3800000</t>
  </si>
  <si>
    <t>225.8100000</t>
  </si>
  <si>
    <t>231.2100000</t>
  </si>
  <si>
    <t>231.4000000</t>
  </si>
  <si>
    <t>232.4900000</t>
  </si>
  <si>
    <t>232.5200000</t>
  </si>
  <si>
    <t>231.7700000</t>
  </si>
  <si>
    <t>223.6200000</t>
  </si>
  <si>
    <t>226.6700000</t>
  </si>
  <si>
    <t>227.2400000</t>
  </si>
  <si>
    <t>232.9000000</t>
  </si>
  <si>
    <t>237.0000000</t>
  </si>
  <si>
    <t>249.6600000</t>
  </si>
  <si>
    <t>249.4900000</t>
  </si>
  <si>
    <t>253.9000000</t>
  </si>
  <si>
    <t>246.0100000</t>
  </si>
  <si>
    <t>231.7500000</t>
  </si>
  <si>
    <t>220.8400000</t>
  </si>
  <si>
    <t>221.7900000</t>
  </si>
  <si>
    <t>219.5400000</t>
  </si>
  <si>
    <t>230.0300000</t>
  </si>
  <si>
    <t>238.0000000</t>
  </si>
  <si>
    <t>233.5000000</t>
  </si>
  <si>
    <t>232.3900000</t>
  </si>
  <si>
    <t>227.7300000</t>
  </si>
  <si>
    <t>222.3000000</t>
  </si>
  <si>
    <t>228.6900000</t>
  </si>
  <si>
    <t>225.8800000</t>
  </si>
  <si>
    <t>239.9000000</t>
  </si>
  <si>
    <t>239.0200000</t>
  </si>
  <si>
    <t>233.7900000</t>
  </si>
  <si>
    <t>240.4000000</t>
  </si>
  <si>
    <t>233.7400000</t>
  </si>
  <si>
    <t>221.9500000</t>
  </si>
  <si>
    <t>210.7500000</t>
  </si>
  <si>
    <t>194.1500000</t>
  </si>
  <si>
    <t>196.7500000</t>
  </si>
  <si>
    <t>195.8000000</t>
  </si>
  <si>
    <t>206.6000000</t>
  </si>
  <si>
    <t>243.9000000</t>
  </si>
  <si>
    <t>229.3500000</t>
  </si>
  <si>
    <t>261.0000000</t>
  </si>
  <si>
    <t>290.2000000</t>
  </si>
  <si>
    <t>274.0000000</t>
  </si>
  <si>
    <t>265.8500000</t>
  </si>
  <si>
    <t>263.5000000</t>
  </si>
  <si>
    <t>239.3000000</t>
  </si>
  <si>
    <t>237.2500000</t>
  </si>
  <si>
    <t>263.7000000</t>
  </si>
  <si>
    <t>256.9500000</t>
  </si>
  <si>
    <t>256.0000000</t>
  </si>
  <si>
    <t>258.2000000</t>
  </si>
  <si>
    <t>256.5000000</t>
  </si>
  <si>
    <t>259.4500000</t>
  </si>
  <si>
    <t>257.4500000</t>
  </si>
  <si>
    <t>249.9000000</t>
  </si>
  <si>
    <t>236.7500000</t>
  </si>
  <si>
    <t>245.2000000</t>
  </si>
  <si>
    <t>229.9000000</t>
  </si>
  <si>
    <t>228.4000000</t>
  </si>
  <si>
    <t>232.0000000</t>
  </si>
  <si>
    <t>220.6000000</t>
  </si>
  <si>
    <t>236.7000000</t>
  </si>
  <si>
    <t>235.5500000</t>
  </si>
  <si>
    <t>246.6000000</t>
  </si>
  <si>
    <t>235.2500000</t>
  </si>
  <si>
    <t>246.3500000</t>
  </si>
  <si>
    <t>244.3500000</t>
  </si>
  <si>
    <t>245.9000000</t>
  </si>
  <si>
    <t>238.4000000</t>
  </si>
  <si>
    <t>234.6000000</t>
  </si>
  <si>
    <t>267.0000000</t>
  </si>
  <si>
    <t>253.4000000</t>
  </si>
  <si>
    <t>253.5000000</t>
  </si>
  <si>
    <t>258.1000000</t>
  </si>
  <si>
    <t>264.7500000</t>
  </si>
  <si>
    <t>260.7000000</t>
  </si>
  <si>
    <t>272.9000000</t>
  </si>
  <si>
    <t>268.2000000</t>
  </si>
  <si>
    <t>251.4500000</t>
  </si>
  <si>
    <t>244.8500000</t>
  </si>
  <si>
    <t>250.7500000</t>
  </si>
  <si>
    <t>245.8000000</t>
  </si>
  <si>
    <t>253.2500000</t>
  </si>
  <si>
    <t>252.4000000</t>
  </si>
  <si>
    <t>232.1000000</t>
  </si>
  <si>
    <t>250.4000000</t>
  </si>
  <si>
    <t>272.4500000</t>
  </si>
  <si>
    <t>281.5500000</t>
  </si>
  <si>
    <t>270.7000000</t>
  </si>
  <si>
    <t>276.9500000</t>
  </si>
  <si>
    <t>283.3000000</t>
  </si>
  <si>
    <t>302.2500000</t>
  </si>
  <si>
    <t>301.6000000</t>
  </si>
  <si>
    <t>315.5500000</t>
  </si>
  <si>
    <t>304.5000000</t>
  </si>
  <si>
    <t>301.8000000</t>
  </si>
  <si>
    <t>316.5000000</t>
  </si>
  <si>
    <t>309.7500000</t>
  </si>
  <si>
    <t>322.1000000</t>
  </si>
  <si>
    <t>351.0000000</t>
  </si>
  <si>
    <t>329.0000000</t>
  </si>
  <si>
    <t>322.6500000</t>
  </si>
  <si>
    <t>324.6500000</t>
  </si>
  <si>
    <t>320.6000000</t>
  </si>
  <si>
    <t>314.7500000</t>
  </si>
  <si>
    <t>337.8500000</t>
  </si>
  <si>
    <t>320.6500000</t>
  </si>
  <si>
    <t>333.6500000</t>
  </si>
  <si>
    <t>332.4500000</t>
  </si>
  <si>
    <t>325.0000000</t>
  </si>
  <si>
    <t>335.0000000</t>
  </si>
  <si>
    <t>334.3000000</t>
  </si>
  <si>
    <t>325.5000000</t>
  </si>
  <si>
    <t>329.9000000</t>
  </si>
  <si>
    <t>330.8500000</t>
  </si>
  <si>
    <t>349.0500000</t>
  </si>
  <si>
    <t>350.5500000</t>
  </si>
  <si>
    <t>349.9000000</t>
  </si>
  <si>
    <t>362.4000000</t>
  </si>
  <si>
    <t>360.8500000</t>
  </si>
  <si>
    <t>356.0500000</t>
  </si>
  <si>
    <t>342.8000000</t>
  </si>
  <si>
    <t>341.5000000</t>
  </si>
  <si>
    <t>353.8500000</t>
  </si>
  <si>
    <t>344.3000000</t>
  </si>
  <si>
    <t>342.0000000</t>
  </si>
  <si>
    <t>342.1000000</t>
  </si>
  <si>
    <t>337.0000000</t>
  </si>
  <si>
    <t>340.0000000</t>
  </si>
  <si>
    <t>370.8000000</t>
  </si>
  <si>
    <t>410.5000000</t>
  </si>
  <si>
    <t>382.8500000</t>
  </si>
  <si>
    <t>402.8000000</t>
  </si>
  <si>
    <t>392.5000000</t>
  </si>
  <si>
    <t>388.0000000</t>
  </si>
  <si>
    <t>387.5000000</t>
  </si>
  <si>
    <t>402.0000000</t>
  </si>
  <si>
    <t>397.8500000</t>
  </si>
  <si>
    <t>377.6000000</t>
  </si>
  <si>
    <t>354.0000000</t>
  </si>
  <si>
    <t>343.0000000</t>
  </si>
  <si>
    <t>336.5000000</t>
  </si>
  <si>
    <t>315.0000000</t>
  </si>
  <si>
    <t>314.4500000</t>
  </si>
  <si>
    <t>315.6500000</t>
  </si>
  <si>
    <t>323.5000000</t>
  </si>
  <si>
    <t>335.9500000</t>
  </si>
  <si>
    <t>315.7500000</t>
  </si>
  <si>
    <t>317.4000000</t>
  </si>
  <si>
    <t>317.2500000</t>
  </si>
  <si>
    <t>312.4500000</t>
  </si>
  <si>
    <t>307.5000000</t>
  </si>
  <si>
    <t>306.1000000</t>
  </si>
  <si>
    <t>304.0000000</t>
  </si>
  <si>
    <t>301.0000000</t>
  </si>
  <si>
    <t>306.0000000</t>
  </si>
  <si>
    <t>306.5000000</t>
  </si>
  <si>
    <t>322.0000000</t>
  </si>
  <si>
    <t>323.0000000</t>
  </si>
  <si>
    <t>317.8000000</t>
  </si>
  <si>
    <t>318.0000000</t>
  </si>
  <si>
    <t>305.9000000</t>
  </si>
  <si>
    <t>316.0000000</t>
  </si>
  <si>
    <t>303.9500000</t>
  </si>
  <si>
    <t>300.0500000</t>
  </si>
  <si>
    <t>301.5000000</t>
  </si>
  <si>
    <t>304.1000000</t>
  </si>
  <si>
    <t>314.9500000</t>
  </si>
  <si>
    <t>319.7000000</t>
  </si>
  <si>
    <t>316.7000000</t>
  </si>
  <si>
    <t>318.9500000</t>
  </si>
  <si>
    <t>320.0000000</t>
  </si>
  <si>
    <t>321.8000000</t>
  </si>
  <si>
    <t>329.3500000</t>
  </si>
  <si>
    <t>300.7000000</t>
  </si>
  <si>
    <t>303.8000000</t>
  </si>
  <si>
    <t>292.0000000</t>
  </si>
  <si>
    <t>293.7500000</t>
  </si>
  <si>
    <t>299.6500000</t>
  </si>
  <si>
    <t>291.5000000</t>
  </si>
  <si>
    <t>311.9500000</t>
  </si>
  <si>
    <t>324.3500000</t>
  </si>
  <si>
    <t>328.0000000</t>
  </si>
  <si>
    <t>351.8000000</t>
  </si>
  <si>
    <t>339.9000000</t>
  </si>
  <si>
    <t>324.5500000</t>
  </si>
  <si>
    <t>324.2000000</t>
  </si>
  <si>
    <t>337.3000000</t>
  </si>
  <si>
    <t>319.5000000</t>
  </si>
  <si>
    <t>313.2500000</t>
  </si>
  <si>
    <t>319.3000000</t>
  </si>
  <si>
    <t>314.5000000</t>
  </si>
  <si>
    <t>313.9000000</t>
  </si>
  <si>
    <t>319.6000000</t>
  </si>
  <si>
    <t>338.9500000</t>
  </si>
  <si>
    <t>381.0000000</t>
  </si>
  <si>
    <t>ROSN</t>
  </si>
  <si>
    <t>Дата</t>
  </si>
  <si>
    <t>Доходность</t>
  </si>
  <si>
    <t>Абсолютная</t>
  </si>
  <si>
    <t>Относительная</t>
  </si>
  <si>
    <t>Логдоходность</t>
  </si>
  <si>
    <t>Лог цены</t>
  </si>
  <si>
    <t>Лог объема</t>
  </si>
  <si>
    <t>Поиск выбросов</t>
  </si>
  <si>
    <t>Квартили</t>
  </si>
  <si>
    <t>Цены</t>
  </si>
  <si>
    <t>Объема</t>
  </si>
  <si>
    <t>Межквартильное</t>
  </si>
  <si>
    <t>Граница нижняя</t>
  </si>
  <si>
    <t>Граница верхняя</t>
  </si>
  <si>
    <t>Выброс сверху</t>
  </si>
  <si>
    <t>Выброс снизу</t>
  </si>
  <si>
    <t>Всего выбросов</t>
  </si>
  <si>
    <t>Ряд без выбросов</t>
  </si>
  <si>
    <t>Асимметрия</t>
  </si>
  <si>
    <t>Эксцесс</t>
  </si>
  <si>
    <t>Абсолютная доходность</t>
  </si>
  <si>
    <t>Относительная доходность</t>
  </si>
  <si>
    <t>Логарифм цены</t>
  </si>
  <si>
    <t>Логарифм объема</t>
  </si>
  <si>
    <t>карманы</t>
  </si>
  <si>
    <t>частота</t>
  </si>
  <si>
    <t>Нижняя кварт</t>
  </si>
  <si>
    <t>Верхняя кварт</t>
  </si>
  <si>
    <t>IQR</t>
  </si>
  <si>
    <t>Выбросы по Пирсону</t>
  </si>
  <si>
    <t>Даты выбросов</t>
  </si>
  <si>
    <t>Авария на шахте с жертвами</t>
  </si>
  <si>
    <t>Объявление о продаже</t>
  </si>
  <si>
    <t>Годовая отчетность нового владельца</t>
  </si>
  <si>
    <t>Логобъём</t>
  </si>
  <si>
    <t>Средняя дох</t>
  </si>
  <si>
    <t>Лог доходность</t>
  </si>
  <si>
    <t>Исходные</t>
  </si>
  <si>
    <t>Сортировка</t>
  </si>
  <si>
    <t>Парето-оптимум:</t>
  </si>
  <si>
    <t>год дох</t>
  </si>
  <si>
    <t>Карман</t>
  </si>
  <si>
    <t>Частота</t>
  </si>
  <si>
    <t>Рассчетные</t>
  </si>
  <si>
    <t>Сигма</t>
  </si>
  <si>
    <t>Матожидание</t>
  </si>
  <si>
    <t>Нормализованные</t>
  </si>
  <si>
    <t>Групп по Стерджесу</t>
  </si>
  <si>
    <t>Карманы</t>
  </si>
  <si>
    <t>Точка</t>
  </si>
  <si>
    <t>Значение</t>
  </si>
  <si>
    <t>Кумулята</t>
  </si>
  <si>
    <t>ЦЕНА</t>
  </si>
  <si>
    <t>1% границы z-распределения</t>
  </si>
  <si>
    <t>Левая</t>
  </si>
  <si>
    <t>Правая</t>
  </si>
  <si>
    <t>Расчет 99% интервала</t>
  </si>
  <si>
    <t>Привдённые границы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</si>
</sst>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0"/>
    <numFmt numFmtId="166" formatCode="0.000"/>
    <numFmt numFmtId="167" formatCode="0.00000"/>
    <numFmt numFmtId="168" formatCode="0.000%"/>
  </numFmts>
  <fonts count="2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 applyAlignment="1">
      <alignment horizontal="center"/>
    </xf>
    <xf numFmtId="166" fontId="19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19" fillId="0" borderId="0" xfId="0" applyNumberFormat="1" applyFont="1" applyAlignment="1">
      <alignment horizontal="center"/>
    </xf>
    <xf numFmtId="167" fontId="20" fillId="0" borderId="0" xfId="0" applyNumberFormat="1" applyFont="1"/>
    <xf numFmtId="10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0" fontId="0" fillId="0" borderId="0" xfId="42" applyNumberFormat="1" applyFont="1"/>
    <xf numFmtId="0" fontId="0" fillId="0" borderId="0" xfId="0" applyFill="1" applyBorder="1" applyAlignme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0" xfId="0" applyAlignment="1">
      <alignment horizontal="center"/>
    </xf>
    <xf numFmtId="2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0" xfId="0" applyFont="1" applyAlignment="1">
      <alignment horizontal="center" vertical="center"/>
    </xf>
    <xf numFmtId="0" fontId="0" fillId="0" borderId="14" xfId="0" applyNumberFormat="1" applyFill="1" applyBorder="1" applyAlignment="1"/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9" fillId="0" borderId="13" xfId="0" applyFont="1" applyBorder="1" applyAlignment="1">
      <alignment horizontal="center" vertical="center"/>
    </xf>
    <xf numFmtId="0" fontId="0" fillId="0" borderId="16" xfId="0" applyNumberFormat="1" applyFill="1" applyBorder="1" applyAlignment="1"/>
    <xf numFmtId="0" fontId="0" fillId="0" borderId="0" xfId="0" applyBorder="1"/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19" fillId="0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b/>
        <i val="0"/>
      </font>
      <fill>
        <patternFill>
          <bgColor rgb="FFFFFF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Логдоходность Уралкалий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'6'!$A$3:$A$433</c:f>
              <c:numCache>
                <c:formatCode>m/d/yyyy</c:formatCode>
                <c:ptCount val="431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</c:numCache>
            </c:numRef>
          </c:cat>
          <c:val>
            <c:numRef>
              <c:f>'6'!$F$4:$F$434</c:f>
              <c:numCache>
                <c:formatCode>0.0000000</c:formatCode>
                <c:ptCount val="431"/>
                <c:pt idx="0">
                  <c:v>-4.7593697123086365E-2</c:v>
                </c:pt>
                <c:pt idx="1">
                  <c:v>-3.3265071136862723E-2</c:v>
                </c:pt>
                <c:pt idx="2">
                  <c:v>5.7101681668516591E-3</c:v>
                </c:pt>
                <c:pt idx="3">
                  <c:v>1.3423020332140823E-2</c:v>
                </c:pt>
                <c:pt idx="4">
                  <c:v>-9.7855504227180035E-3</c:v>
                </c:pt>
                <c:pt idx="5">
                  <c:v>-3.1895114772051869E-2</c:v>
                </c:pt>
                <c:pt idx="6">
                  <c:v>-3.0608161685592883E-2</c:v>
                </c:pt>
                <c:pt idx="7">
                  <c:v>1.5817552979708438E-2</c:v>
                </c:pt>
                <c:pt idx="8">
                  <c:v>-5.4838206171723414E-3</c:v>
                </c:pt>
                <c:pt idx="9">
                  <c:v>-2.411698932288342E-2</c:v>
                </c:pt>
                <c:pt idx="10">
                  <c:v>3.8297052307463275E-3</c:v>
                </c:pt>
                <c:pt idx="11">
                  <c:v>8.5980700720570624E-2</c:v>
                </c:pt>
                <c:pt idx="12">
                  <c:v>-2.6466573188162812E-2</c:v>
                </c:pt>
                <c:pt idx="13">
                  <c:v>-3.0735739771615478E-2</c:v>
                </c:pt>
                <c:pt idx="14">
                  <c:v>-8.3317284192938601E-3</c:v>
                </c:pt>
                <c:pt idx="15">
                  <c:v>-0.13309893065736489</c:v>
                </c:pt>
                <c:pt idx="16">
                  <c:v>4.4942385355068559E-2</c:v>
                </c:pt>
                <c:pt idx="17">
                  <c:v>-0.16020266373307823</c:v>
                </c:pt>
                <c:pt idx="18">
                  <c:v>0.15662827345783015</c:v>
                </c:pt>
                <c:pt idx="19">
                  <c:v>2.3392374740794253E-2</c:v>
                </c:pt>
                <c:pt idx="20">
                  <c:v>1.6835556896160675E-2</c:v>
                </c:pt>
                <c:pt idx="21">
                  <c:v>-3.3613477027047978E-3</c:v>
                </c:pt>
                <c:pt idx="22">
                  <c:v>-1.5951466685499405E-2</c:v>
                </c:pt>
                <c:pt idx="23">
                  <c:v>-1.7775944806895261E-2</c:v>
                </c:pt>
                <c:pt idx="24">
                  <c:v>2.6292433004876159E-2</c:v>
                </c:pt>
                <c:pt idx="25">
                  <c:v>3.7941322908402242E-2</c:v>
                </c:pt>
                <c:pt idx="26">
                  <c:v>1.1446323778218748E-2</c:v>
                </c:pt>
                <c:pt idx="27">
                  <c:v>2.7623646968425675E-2</c:v>
                </c:pt>
                <c:pt idx="28">
                  <c:v>7.2963203732052229E-2</c:v>
                </c:pt>
                <c:pt idx="29">
                  <c:v>2.0231903971584586E-2</c:v>
                </c:pt>
                <c:pt idx="30">
                  <c:v>1.4627825974231179E-2</c:v>
                </c:pt>
                <c:pt idx="31">
                  <c:v>2.3235356343418445E-3</c:v>
                </c:pt>
                <c:pt idx="32">
                  <c:v>2.3286771510657722E-2</c:v>
                </c:pt>
                <c:pt idx="33">
                  <c:v>6.5744655381818617E-3</c:v>
                </c:pt>
                <c:pt idx="34">
                  <c:v>-2.6210829344821995E-2</c:v>
                </c:pt>
                <c:pt idx="35">
                  <c:v>-3.7190682005673992E-2</c:v>
                </c:pt>
                <c:pt idx="36">
                  <c:v>-2.429269256904476E-2</c:v>
                </c:pt>
                <c:pt idx="37">
                  <c:v>4.460973940624946E-3</c:v>
                </c:pt>
                <c:pt idx="38">
                  <c:v>5.1259911041015016E-2</c:v>
                </c:pt>
                <c:pt idx="39">
                  <c:v>7.7494808203937282E-4</c:v>
                </c:pt>
                <c:pt idx="40">
                  <c:v>7.4610863791174431E-2</c:v>
                </c:pt>
                <c:pt idx="41">
                  <c:v>6.6313904994886208E-2</c:v>
                </c:pt>
                <c:pt idx="42">
                  <c:v>6.5573980949366728E-2</c:v>
                </c:pt>
                <c:pt idx="43">
                  <c:v>1.4671023974792696E-2</c:v>
                </c:pt>
                <c:pt idx="44">
                  <c:v>1.0556558251701098E-2</c:v>
                </c:pt>
                <c:pt idx="45">
                  <c:v>8.4111945987427994E-2</c:v>
                </c:pt>
                <c:pt idx="46">
                  <c:v>6.0521915505042045E-2</c:v>
                </c:pt>
                <c:pt idx="47">
                  <c:v>3.8869294132689802E-2</c:v>
                </c:pt>
                <c:pt idx="48">
                  <c:v>-8.8258528966527194E-3</c:v>
                </c:pt>
                <c:pt idx="49">
                  <c:v>3.1033151565301509E-2</c:v>
                </c:pt>
                <c:pt idx="50">
                  <c:v>1.7265513297973989E-2</c:v>
                </c:pt>
                <c:pt idx="51">
                  <c:v>5.4361209218887652E-2</c:v>
                </c:pt>
                <c:pt idx="52">
                  <c:v>-3.5808129946262923E-2</c:v>
                </c:pt>
                <c:pt idx="53">
                  <c:v>9.2142401738879443E-3</c:v>
                </c:pt>
                <c:pt idx="54">
                  <c:v>-8.3977119938155376E-2</c:v>
                </c:pt>
                <c:pt idx="55">
                  <c:v>5.7817446084174939E-2</c:v>
                </c:pt>
                <c:pt idx="56">
                  <c:v>3.610785278349038E-2</c:v>
                </c:pt>
                <c:pt idx="57">
                  <c:v>3.1602087610794527E-2</c:v>
                </c:pt>
                <c:pt idx="58">
                  <c:v>-8.6401231502168052E-2</c:v>
                </c:pt>
                <c:pt idx="59">
                  <c:v>2.2654690564806401E-2</c:v>
                </c:pt>
                <c:pt idx="60">
                  <c:v>3.1024825270582923E-2</c:v>
                </c:pt>
                <c:pt idx="61">
                  <c:v>3.3555361665623451E-2</c:v>
                </c:pt>
                <c:pt idx="62">
                  <c:v>1.6528618919327442E-2</c:v>
                </c:pt>
                <c:pt idx="63">
                  <c:v>-7.2259190578551014E-2</c:v>
                </c:pt>
                <c:pt idx="64">
                  <c:v>3.1652328032347299E-2</c:v>
                </c:pt>
                <c:pt idx="65">
                  <c:v>-2.4628594153040417E-2</c:v>
                </c:pt>
                <c:pt idx="66">
                  <c:v>-5.8827244192023898E-2</c:v>
                </c:pt>
                <c:pt idx="67">
                  <c:v>1.203639240093235E-2</c:v>
                </c:pt>
                <c:pt idx="68">
                  <c:v>-4.4563967808635141E-3</c:v>
                </c:pt>
                <c:pt idx="69">
                  <c:v>7.0311950776945409E-2</c:v>
                </c:pt>
                <c:pt idx="70">
                  <c:v>2.6763114956130707E-2</c:v>
                </c:pt>
                <c:pt idx="71">
                  <c:v>3.8445782287528374E-2</c:v>
                </c:pt>
                <c:pt idx="72">
                  <c:v>-6.6196509235391332E-2</c:v>
                </c:pt>
                <c:pt idx="73">
                  <c:v>2.1168859851531607E-2</c:v>
                </c:pt>
                <c:pt idx="74">
                  <c:v>3.207724580907545E-2</c:v>
                </c:pt>
                <c:pt idx="75">
                  <c:v>5.853786476594447E-2</c:v>
                </c:pt>
                <c:pt idx="76">
                  <c:v>3.4362451975743724E-2</c:v>
                </c:pt>
                <c:pt idx="77">
                  <c:v>3.0704166343980432E-2</c:v>
                </c:pt>
                <c:pt idx="78">
                  <c:v>-2.6814192002807324E-2</c:v>
                </c:pt>
                <c:pt idx="79">
                  <c:v>-6.5907548047415609E-2</c:v>
                </c:pt>
                <c:pt idx="80">
                  <c:v>8.33797011783588E-3</c:v>
                </c:pt>
                <c:pt idx="81">
                  <c:v>-1.1066808496262404E-2</c:v>
                </c:pt>
                <c:pt idx="82">
                  <c:v>4.6390399406759819E-2</c:v>
                </c:pt>
                <c:pt idx="83">
                  <c:v>6.1082651009351174E-2</c:v>
                </c:pt>
                <c:pt idx="84">
                  <c:v>-1.8414346845325724E-2</c:v>
                </c:pt>
                <c:pt idx="85">
                  <c:v>4.8163742080253868E-2</c:v>
                </c:pt>
                <c:pt idx="86">
                  <c:v>-0.20484149251702277</c:v>
                </c:pt>
                <c:pt idx="87">
                  <c:v>-5.6660033565491652E-2</c:v>
                </c:pt>
                <c:pt idx="88">
                  <c:v>6.8538358645120034E-2</c:v>
                </c:pt>
                <c:pt idx="89">
                  <c:v>3.400204072245927E-2</c:v>
                </c:pt>
                <c:pt idx="90">
                  <c:v>2.0215912759660171E-3</c:v>
                </c:pt>
                <c:pt idx="91">
                  <c:v>9.4766589745982621E-2</c:v>
                </c:pt>
                <c:pt idx="92">
                  <c:v>-3.613499063379777E-2</c:v>
                </c:pt>
                <c:pt idx="93">
                  <c:v>-6.1989682902257925E-2</c:v>
                </c:pt>
                <c:pt idx="94">
                  <c:v>-7.0358384475666114E-3</c:v>
                </c:pt>
                <c:pt idx="95">
                  <c:v>-4.708767169722794E-2</c:v>
                </c:pt>
                <c:pt idx="96">
                  <c:v>2.0410600144810331E-2</c:v>
                </c:pt>
                <c:pt idx="97">
                  <c:v>-0.1098556604967369</c:v>
                </c:pt>
                <c:pt idx="98">
                  <c:v>4.6838944038169572E-2</c:v>
                </c:pt>
                <c:pt idx="99">
                  <c:v>1.056895134923419E-2</c:v>
                </c:pt>
                <c:pt idx="100">
                  <c:v>2.2364870322014951E-2</c:v>
                </c:pt>
                <c:pt idx="101">
                  <c:v>-5.327340056760832E-3</c:v>
                </c:pt>
                <c:pt idx="102">
                  <c:v>-2.5332283849404114E-2</c:v>
                </c:pt>
                <c:pt idx="103">
                  <c:v>-9.0380928440572106E-3</c:v>
                </c:pt>
                <c:pt idx="104">
                  <c:v>-3.2849752405748944E-2</c:v>
                </c:pt>
                <c:pt idx="105">
                  <c:v>6.138387559933367E-2</c:v>
                </c:pt>
                <c:pt idx="106">
                  <c:v>-3.0783944156975274E-2</c:v>
                </c:pt>
                <c:pt idx="107">
                  <c:v>7.5921081038293536E-2</c:v>
                </c:pt>
                <c:pt idx="108">
                  <c:v>1.4508026489578718E-2</c:v>
                </c:pt>
                <c:pt idx="109">
                  <c:v>-2.8594246998421724E-2</c:v>
                </c:pt>
                <c:pt idx="110">
                  <c:v>-3.7759108098311955E-3</c:v>
                </c:pt>
                <c:pt idx="111">
                  <c:v>-4.1351690736808777E-2</c:v>
                </c:pt>
                <c:pt idx="112">
                  <c:v>-3.9060815787701486E-3</c:v>
                </c:pt>
                <c:pt idx="113">
                  <c:v>-1.0506411610421651E-2</c:v>
                </c:pt>
                <c:pt idx="114">
                  <c:v>-2.9741290801680975E-2</c:v>
                </c:pt>
                <c:pt idx="115">
                  <c:v>2.6500088720456283E-2</c:v>
                </c:pt>
                <c:pt idx="116">
                  <c:v>5.3961818143557494E-3</c:v>
                </c:pt>
                <c:pt idx="117">
                  <c:v>-4.5848958817256147E-3</c:v>
                </c:pt>
                <c:pt idx="118">
                  <c:v>-4.3084719549852935E-2</c:v>
                </c:pt>
                <c:pt idx="119">
                  <c:v>2.5128467388807252E-2</c:v>
                </c:pt>
                <c:pt idx="120">
                  <c:v>-1.8364634884528996E-3</c:v>
                </c:pt>
                <c:pt idx="121">
                  <c:v>2.4512143695824662E-2</c:v>
                </c:pt>
                <c:pt idx="122">
                  <c:v>4.776256305738702E-2</c:v>
                </c:pt>
                <c:pt idx="123">
                  <c:v>-1.8640512116001595E-2</c:v>
                </c:pt>
                <c:pt idx="124">
                  <c:v>3.6981878088900189E-2</c:v>
                </c:pt>
                <c:pt idx="125">
                  <c:v>-4.3667943156253664E-2</c:v>
                </c:pt>
                <c:pt idx="126">
                  <c:v>8.5468262737989242E-2</c:v>
                </c:pt>
                <c:pt idx="127">
                  <c:v>4.1707199583489896E-2</c:v>
                </c:pt>
                <c:pt idx="128">
                  <c:v>1.9286409064056542E-3</c:v>
                </c:pt>
                <c:pt idx="129">
                  <c:v>4.9212132197856029E-2</c:v>
                </c:pt>
                <c:pt idx="130">
                  <c:v>-1.7915125475941096E-2</c:v>
                </c:pt>
                <c:pt idx="131">
                  <c:v>5.6006722270485199E-4</c:v>
                </c:pt>
                <c:pt idx="132">
                  <c:v>-3.7227925903942527E-2</c:v>
                </c:pt>
                <c:pt idx="133">
                  <c:v>-3.8429486574180771E-3</c:v>
                </c:pt>
                <c:pt idx="134">
                  <c:v>5.6235483382156559E-3</c:v>
                </c:pt>
                <c:pt idx="135">
                  <c:v>-4.5778113699440404E-2</c:v>
                </c:pt>
                <c:pt idx="136">
                  <c:v>4.2330168394966172E-2</c:v>
                </c:pt>
                <c:pt idx="137">
                  <c:v>-2.6035103788810687E-3</c:v>
                </c:pt>
                <c:pt idx="138">
                  <c:v>3.3666773199767519E-2</c:v>
                </c:pt>
                <c:pt idx="139">
                  <c:v>-3.1645549671833528E-2</c:v>
                </c:pt>
                <c:pt idx="140">
                  <c:v>-5.7634802634369819E-3</c:v>
                </c:pt>
                <c:pt idx="141">
                  <c:v>-1.8924278535274119E-2</c:v>
                </c:pt>
                <c:pt idx="142">
                  <c:v>-4.5767870232658936E-2</c:v>
                </c:pt>
                <c:pt idx="143">
                  <c:v>1.1516283035093444E-2</c:v>
                </c:pt>
                <c:pt idx="144">
                  <c:v>1.7272432834148255E-2</c:v>
                </c:pt>
                <c:pt idx="145">
                  <c:v>-6.9218442573165007E-2</c:v>
                </c:pt>
                <c:pt idx="146">
                  <c:v>-6.5288588824632399E-3</c:v>
                </c:pt>
                <c:pt idx="147">
                  <c:v>2.1128915808562354E-2</c:v>
                </c:pt>
                <c:pt idx="148">
                  <c:v>-1.5902423075019989E-2</c:v>
                </c:pt>
                <c:pt idx="149">
                  <c:v>1.8507091598551462E-2</c:v>
                </c:pt>
                <c:pt idx="150">
                  <c:v>4.1555201138320896E-2</c:v>
                </c:pt>
                <c:pt idx="151">
                  <c:v>-3.5178983999044178E-2</c:v>
                </c:pt>
                <c:pt idx="152">
                  <c:v>-5.3106869372383514E-3</c:v>
                </c:pt>
                <c:pt idx="153">
                  <c:v>-1.4459737487629631E-2</c:v>
                </c:pt>
                <c:pt idx="154">
                  <c:v>-5.9820716775469407E-3</c:v>
                </c:pt>
                <c:pt idx="155">
                  <c:v>4.6846619898692765E-3</c:v>
                </c:pt>
                <c:pt idx="156">
                  <c:v>1.8946942543407452E-2</c:v>
                </c:pt>
                <c:pt idx="157">
                  <c:v>-1.9293202934679066E-2</c:v>
                </c:pt>
                <c:pt idx="158">
                  <c:v>2.4644931080786137E-3</c:v>
                </c:pt>
                <c:pt idx="159">
                  <c:v>-1.1946535357074239E-2</c:v>
                </c:pt>
                <c:pt idx="160">
                  <c:v>1.9689508613994988E-2</c:v>
                </c:pt>
                <c:pt idx="161">
                  <c:v>-9.3852936191467506E-3</c:v>
                </c:pt>
                <c:pt idx="162">
                  <c:v>1.6423203622260019E-3</c:v>
                </c:pt>
                <c:pt idx="163">
                  <c:v>-7.6293230610575691E-3</c:v>
                </c:pt>
                <c:pt idx="164">
                  <c:v>8.9239892180748015E-3</c:v>
                </c:pt>
                <c:pt idx="165">
                  <c:v>1.527923413832788E-2</c:v>
                </c:pt>
                <c:pt idx="166">
                  <c:v>-3.6329890513484564E-2</c:v>
                </c:pt>
                <c:pt idx="167">
                  <c:v>2.6770241064604683E-2</c:v>
                </c:pt>
                <c:pt idx="168">
                  <c:v>-2.5625723617839213E-2</c:v>
                </c:pt>
                <c:pt idx="169">
                  <c:v>-1.3647672108874076E-3</c:v>
                </c:pt>
                <c:pt idx="170">
                  <c:v>7.9860011966461641E-3</c:v>
                </c:pt>
                <c:pt idx="171">
                  <c:v>-8.7793022519120356E-3</c:v>
                </c:pt>
                <c:pt idx="172">
                  <c:v>3.4770396598311493E-3</c:v>
                </c:pt>
                <c:pt idx="173">
                  <c:v>1.318163209079426E-2</c:v>
                </c:pt>
                <c:pt idx="174">
                  <c:v>-8.6726508011558678E-5</c:v>
                </c:pt>
                <c:pt idx="175">
                  <c:v>-3.0155250679993806E-2</c:v>
                </c:pt>
                <c:pt idx="176">
                  <c:v>-3.4921238926850506E-3</c:v>
                </c:pt>
                <c:pt idx="177">
                  <c:v>-1.45466966969936E-2</c:v>
                </c:pt>
                <c:pt idx="178">
                  <c:v>2.9081676333140294E-3</c:v>
                </c:pt>
                <c:pt idx="179">
                  <c:v>-1.4119816936216445E-2</c:v>
                </c:pt>
                <c:pt idx="180">
                  <c:v>-9.1535935696267501E-3</c:v>
                </c:pt>
                <c:pt idx="181">
                  <c:v>-0.12299817133549151</c:v>
                </c:pt>
                <c:pt idx="182">
                  <c:v>-0.18078911813272036</c:v>
                </c:pt>
                <c:pt idx="183">
                  <c:v>3.9786911148968152E-2</c:v>
                </c:pt>
                <c:pt idx="184">
                  <c:v>-3.2888602092730146E-2</c:v>
                </c:pt>
                <c:pt idx="185">
                  <c:v>1.9617572719870857E-2</c:v>
                </c:pt>
                <c:pt idx="186">
                  <c:v>-2.90992926833189E-2</c:v>
                </c:pt>
                <c:pt idx="187">
                  <c:v>2.6767860251105446E-2</c:v>
                </c:pt>
                <c:pt idx="188">
                  <c:v>8.8136869511363791E-2</c:v>
                </c:pt>
                <c:pt idx="189">
                  <c:v>-1.0128862494465096E-3</c:v>
                </c:pt>
                <c:pt idx="190">
                  <c:v>-3.5004862886368393E-2</c:v>
                </c:pt>
                <c:pt idx="191">
                  <c:v>-1.26739946802088E-2</c:v>
                </c:pt>
                <c:pt idx="192">
                  <c:v>-8.4203533568638633E-3</c:v>
                </c:pt>
                <c:pt idx="193">
                  <c:v>3.4127810838653794E-2</c:v>
                </c:pt>
                <c:pt idx="194">
                  <c:v>5.1782170829994811E-4</c:v>
                </c:pt>
                <c:pt idx="195">
                  <c:v>-1.6821742368559711E-2</c:v>
                </c:pt>
                <c:pt idx="196">
                  <c:v>-1.2952786332671273E-2</c:v>
                </c:pt>
                <c:pt idx="197">
                  <c:v>3.7966365534571445E-2</c:v>
                </c:pt>
                <c:pt idx="198">
                  <c:v>-3.8203430669327076E-2</c:v>
                </c:pt>
                <c:pt idx="199">
                  <c:v>-2.2357010185298343E-2</c:v>
                </c:pt>
                <c:pt idx="200">
                  <c:v>1.6829342985563045E-2</c:v>
                </c:pt>
                <c:pt idx="201">
                  <c:v>-8.3792685624066721E-3</c:v>
                </c:pt>
                <c:pt idx="202">
                  <c:v>5.3022775253890764E-2</c:v>
                </c:pt>
                <c:pt idx="203">
                  <c:v>-1.695784033309522E-2</c:v>
                </c:pt>
                <c:pt idx="204">
                  <c:v>-2.8447869630845446E-3</c:v>
                </c:pt>
                <c:pt idx="205">
                  <c:v>-2.722780020872495E-2</c:v>
                </c:pt>
                <c:pt idx="206">
                  <c:v>8.9219476236693573E-2</c:v>
                </c:pt>
                <c:pt idx="207">
                  <c:v>-1.9143996001300678E-3</c:v>
                </c:pt>
                <c:pt idx="208">
                  <c:v>-6.5557381088655831E-2</c:v>
                </c:pt>
                <c:pt idx="209">
                  <c:v>4.0218515374599306E-2</c:v>
                </c:pt>
                <c:pt idx="210">
                  <c:v>-3.6309411531464164E-2</c:v>
                </c:pt>
                <c:pt idx="211">
                  <c:v>-8.3618883271281419E-3</c:v>
                </c:pt>
                <c:pt idx="212">
                  <c:v>-3.586756262541968E-2</c:v>
                </c:pt>
                <c:pt idx="213">
                  <c:v>1.0354002462761969E-2</c:v>
                </c:pt>
                <c:pt idx="214">
                  <c:v>-6.0910790100399126E-2</c:v>
                </c:pt>
                <c:pt idx="215">
                  <c:v>3.1570625482321368E-2</c:v>
                </c:pt>
                <c:pt idx="216">
                  <c:v>2.9581084934848789E-2</c:v>
                </c:pt>
                <c:pt idx="217">
                  <c:v>4.3866308360831496E-3</c:v>
                </c:pt>
                <c:pt idx="218">
                  <c:v>-3.9049642604513934E-3</c:v>
                </c:pt>
                <c:pt idx="219">
                  <c:v>-3.3418042343144272E-2</c:v>
                </c:pt>
                <c:pt idx="220">
                  <c:v>-6.4061466422793423E-2</c:v>
                </c:pt>
                <c:pt idx="221">
                  <c:v>5.3235666879583476E-2</c:v>
                </c:pt>
                <c:pt idx="222">
                  <c:v>-1.6749535084602307E-2</c:v>
                </c:pt>
                <c:pt idx="223">
                  <c:v>4.5035752909877047E-2</c:v>
                </c:pt>
                <c:pt idx="224">
                  <c:v>-1.1015238859330978E-3</c:v>
                </c:pt>
                <c:pt idx="225">
                  <c:v>-5.1899327660562378E-2</c:v>
                </c:pt>
                <c:pt idx="226">
                  <c:v>1.2369970261413954E-2</c:v>
                </c:pt>
                <c:pt idx="227">
                  <c:v>-1.0952170191472099E-2</c:v>
                </c:pt>
                <c:pt idx="228">
                  <c:v>-2.3984465652483244E-2</c:v>
                </c:pt>
                <c:pt idx="229">
                  <c:v>3.5637072053304131E-2</c:v>
                </c:pt>
                <c:pt idx="230">
                  <c:v>7.293515762710534E-3</c:v>
                </c:pt>
                <c:pt idx="231">
                  <c:v>-2.7223458610656337E-2</c:v>
                </c:pt>
                <c:pt idx="232">
                  <c:v>-5.3757024076155346E-2</c:v>
                </c:pt>
                <c:pt idx="233">
                  <c:v>-1.3382278761473465E-2</c:v>
                </c:pt>
                <c:pt idx="234">
                  <c:v>-6.1801529378305631E-2</c:v>
                </c:pt>
                <c:pt idx="235">
                  <c:v>2.1847213871272864E-2</c:v>
                </c:pt>
                <c:pt idx="236">
                  <c:v>3.0394880466363183E-2</c:v>
                </c:pt>
                <c:pt idx="237">
                  <c:v>6.1508546475090853E-3</c:v>
                </c:pt>
                <c:pt idx="238">
                  <c:v>-7.1779034193826696E-2</c:v>
                </c:pt>
                <c:pt idx="239">
                  <c:v>5.9721404760453289E-2</c:v>
                </c:pt>
                <c:pt idx="240">
                  <c:v>-1.6139129588797374E-2</c:v>
                </c:pt>
                <c:pt idx="241">
                  <c:v>4.4782033115261299E-2</c:v>
                </c:pt>
                <c:pt idx="242">
                  <c:v>-4.1347570666626865E-2</c:v>
                </c:pt>
                <c:pt idx="243">
                  <c:v>3.5650661644970327E-3</c:v>
                </c:pt>
                <c:pt idx="244">
                  <c:v>-1.795380361659582E-2</c:v>
                </c:pt>
                <c:pt idx="245">
                  <c:v>7.2202479734864156E-3</c:v>
                </c:pt>
                <c:pt idx="246">
                  <c:v>-1.0850016024065212E-2</c:v>
                </c:pt>
                <c:pt idx="247">
                  <c:v>0.11332868530700324</c:v>
                </c:pt>
                <c:pt idx="248">
                  <c:v>6.3523395682415718E-2</c:v>
                </c:pt>
                <c:pt idx="249">
                  <c:v>5.9728066322357165E-2</c:v>
                </c:pt>
                <c:pt idx="250">
                  <c:v>-0.2961371574102829</c:v>
                </c:pt>
                <c:pt idx="251">
                  <c:v>2.4777330034214451E-2</c:v>
                </c:pt>
                <c:pt idx="252">
                  <c:v>8.9955629085771704E-3</c:v>
                </c:pt>
                <c:pt idx="253">
                  <c:v>-0.13823326065840114</c:v>
                </c:pt>
                <c:pt idx="254">
                  <c:v>0.15525179940997713</c:v>
                </c:pt>
                <c:pt idx="255">
                  <c:v>-2.2631275656532779E-2</c:v>
                </c:pt>
                <c:pt idx="256">
                  <c:v>-3.7076671790093663E-2</c:v>
                </c:pt>
                <c:pt idx="257">
                  <c:v>5.566456755818372E-2</c:v>
                </c:pt>
                <c:pt idx="258">
                  <c:v>1.8399269220079617E-3</c:v>
                </c:pt>
                <c:pt idx="259">
                  <c:v>0.13720112151348474</c:v>
                </c:pt>
                <c:pt idx="260">
                  <c:v>0.11321420989047404</c:v>
                </c:pt>
                <c:pt idx="261">
                  <c:v>-9.4896470586576243E-3</c:v>
                </c:pt>
                <c:pt idx="262">
                  <c:v>7.055189827730679E-2</c:v>
                </c:pt>
                <c:pt idx="263">
                  <c:v>-4.3473145278856151E-2</c:v>
                </c:pt>
                <c:pt idx="264">
                  <c:v>-4.6332556640998668E-2</c:v>
                </c:pt>
                <c:pt idx="265">
                  <c:v>6.1680981284661485E-2</c:v>
                </c:pt>
                <c:pt idx="266">
                  <c:v>-0.1133619176509395</c:v>
                </c:pt>
                <c:pt idx="267">
                  <c:v>-2.0050797045560564E-2</c:v>
                </c:pt>
                <c:pt idx="268">
                  <c:v>-7.8646004193216434E-2</c:v>
                </c:pt>
                <c:pt idx="269">
                  <c:v>0.10179373774931033</c:v>
                </c:pt>
                <c:pt idx="270">
                  <c:v>1.8535686493228454E-3</c:v>
                </c:pt>
                <c:pt idx="271">
                  <c:v>-4.7402238894583171E-2</c:v>
                </c:pt>
                <c:pt idx="272">
                  <c:v>0</c:v>
                </c:pt>
                <c:pt idx="273">
                  <c:v>-2.2583188505119089E-2</c:v>
                </c:pt>
                <c:pt idx="274">
                  <c:v>2.0315246499477801E-2</c:v>
                </c:pt>
                <c:pt idx="275">
                  <c:v>1.7682505406828142E-2</c:v>
                </c:pt>
                <c:pt idx="276">
                  <c:v>-9.6062218054404624E-3</c:v>
                </c:pt>
                <c:pt idx="277">
                  <c:v>-0.10150694634183566</c:v>
                </c:pt>
                <c:pt idx="278">
                  <c:v>7.0131823774081781E-2</c:v>
                </c:pt>
                <c:pt idx="279">
                  <c:v>-1.9940186068643229E-3</c:v>
                </c:pt>
                <c:pt idx="280">
                  <c:v>-6.0060240602117787E-3</c:v>
                </c:pt>
                <c:pt idx="281">
                  <c:v>-3.4386366589773232E-2</c:v>
                </c:pt>
                <c:pt idx="282">
                  <c:v>1.1708122724806813E-2</c:v>
                </c:pt>
                <c:pt idx="283">
                  <c:v>-1.3703325200200567E-3</c:v>
                </c:pt>
                <c:pt idx="284">
                  <c:v>5.1773124399841386E-2</c:v>
                </c:pt>
                <c:pt idx="285">
                  <c:v>-4.6985153556669879E-2</c:v>
                </c:pt>
                <c:pt idx="286">
                  <c:v>0.1020798073636433</c:v>
                </c:pt>
                <c:pt idx="287">
                  <c:v>0.10600725656825194</c:v>
                </c:pt>
                <c:pt idx="288">
                  <c:v>5.5509939075768955E-2</c:v>
                </c:pt>
                <c:pt idx="289">
                  <c:v>3.3508289561417826E-2</c:v>
                </c:pt>
                <c:pt idx="290">
                  <c:v>2.2309485234182524E-2</c:v>
                </c:pt>
                <c:pt idx="291">
                  <c:v>1.5740610284687762E-2</c:v>
                </c:pt>
                <c:pt idx="292">
                  <c:v>1.2368291534022191E-2</c:v>
                </c:pt>
                <c:pt idx="293">
                  <c:v>-3.3079090976584347E-2</c:v>
                </c:pt>
                <c:pt idx="294">
                  <c:v>-8.1185196970126938E-2</c:v>
                </c:pt>
                <c:pt idx="295">
                  <c:v>-1.2506960202276929E-2</c:v>
                </c:pt>
                <c:pt idx="296">
                  <c:v>1.8165065018316717E-2</c:v>
                </c:pt>
                <c:pt idx="297">
                  <c:v>-5.9500187062018206E-2</c:v>
                </c:pt>
                <c:pt idx="298">
                  <c:v>-0.11596689285709871</c:v>
                </c:pt>
                <c:pt idx="299">
                  <c:v>-7.3919668098412217E-3</c:v>
                </c:pt>
                <c:pt idx="300">
                  <c:v>8.6719669846031522E-3</c:v>
                </c:pt>
                <c:pt idx="301">
                  <c:v>5.081348630157656E-2</c:v>
                </c:pt>
                <c:pt idx="302">
                  <c:v>2.6988144717646989E-2</c:v>
                </c:pt>
                <c:pt idx="303">
                  <c:v>3.8879280269977556E-2</c:v>
                </c:pt>
                <c:pt idx="304">
                  <c:v>1.019261372241953E-2</c:v>
                </c:pt>
                <c:pt idx="305">
                  <c:v>2.4761315142698415E-2</c:v>
                </c:pt>
                <c:pt idx="306">
                  <c:v>1.1475535766861E-2</c:v>
                </c:pt>
                <c:pt idx="307">
                  <c:v>-2.8101022612995408E-2</c:v>
                </c:pt>
                <c:pt idx="308">
                  <c:v>-1.095670463820575E-2</c:v>
                </c:pt>
                <c:pt idx="309">
                  <c:v>5.6338177182562177E-3</c:v>
                </c:pt>
                <c:pt idx="310">
                  <c:v>1.9643615128153158E-3</c:v>
                </c:pt>
                <c:pt idx="311">
                  <c:v>-2.6130427359999153E-2</c:v>
                </c:pt>
                <c:pt idx="312">
                  <c:v>-6.9304349008882937E-3</c:v>
                </c:pt>
                <c:pt idx="313">
                  <c:v>-9.6084594224672415E-3</c:v>
                </c:pt>
                <c:pt idx="314">
                  <c:v>-4.1517086830888061E-2</c:v>
                </c:pt>
                <c:pt idx="315">
                  <c:v>-2.1579135734791421E-2</c:v>
                </c:pt>
                <c:pt idx="316">
                  <c:v>8.6876128163870803E-3</c:v>
                </c:pt>
                <c:pt idx="317">
                  <c:v>2.7764941482919525E-3</c:v>
                </c:pt>
                <c:pt idx="318">
                  <c:v>3.9564272311031878E-2</c:v>
                </c:pt>
                <c:pt idx="319">
                  <c:v>-5.884947342129454E-2</c:v>
                </c:pt>
                <c:pt idx="320">
                  <c:v>3.8507760957338988E-2</c:v>
                </c:pt>
                <c:pt idx="321">
                  <c:v>-9.1075310769639373E-3</c:v>
                </c:pt>
                <c:pt idx="322">
                  <c:v>2.4367968195706524E-3</c:v>
                </c:pt>
                <c:pt idx="323">
                  <c:v>-3.9628157331392799E-3</c:v>
                </c:pt>
                <c:pt idx="324">
                  <c:v>6.0901528065055999E-3</c:v>
                </c:pt>
                <c:pt idx="325">
                  <c:v>-7.9244547576919899E-3</c:v>
                </c:pt>
                <c:pt idx="326">
                  <c:v>5.4928426173201927E-3</c:v>
                </c:pt>
                <c:pt idx="327">
                  <c:v>-3.3531505278618923E-3</c:v>
                </c:pt>
                <c:pt idx="328">
                  <c:v>3.155784040771259E-2</c:v>
                </c:pt>
                <c:pt idx="329">
                  <c:v>1.2057196500540712E-2</c:v>
                </c:pt>
                <c:pt idx="330">
                  <c:v>1.3933461992144736E-2</c:v>
                </c:pt>
                <c:pt idx="331">
                  <c:v>1.1179706522323585E-2</c:v>
                </c:pt>
                <c:pt idx="332">
                  <c:v>7.9954992222403654E-2</c:v>
                </c:pt>
                <c:pt idx="333">
                  <c:v>-5.4067221270275745E-2</c:v>
                </c:pt>
                <c:pt idx="334">
                  <c:v>-1.6807118316381597E-2</c:v>
                </c:pt>
                <c:pt idx="335">
                  <c:v>2.7856954502966325E-2</c:v>
                </c:pt>
                <c:pt idx="336">
                  <c:v>-7.4452294831459653E-3</c:v>
                </c:pt>
                <c:pt idx="337">
                  <c:v>3.0399360152300048E-3</c:v>
                </c:pt>
                <c:pt idx="338">
                  <c:v>2.6682770039325732E-2</c:v>
                </c:pt>
                <c:pt idx="339">
                  <c:v>-6.7394782655636476E-3</c:v>
                </c:pt>
                <c:pt idx="340">
                  <c:v>1.6099086637336946E-2</c:v>
                </c:pt>
                <c:pt idx="341">
                  <c:v>1.2169462354290062E-2</c:v>
                </c:pt>
                <c:pt idx="342">
                  <c:v>6.552244644585592E-3</c:v>
                </c:pt>
                <c:pt idx="343">
                  <c:v>1.3492680044474348E-2</c:v>
                </c:pt>
                <c:pt idx="344">
                  <c:v>-2.0834086902842053E-2</c:v>
                </c:pt>
                <c:pt idx="345">
                  <c:v>-3.2088314551500297E-2</c:v>
                </c:pt>
                <c:pt idx="346">
                  <c:v>-1.6162521397335539E-2</c:v>
                </c:pt>
                <c:pt idx="347">
                  <c:v>-1.5866721174941034E-2</c:v>
                </c:pt>
                <c:pt idx="348">
                  <c:v>-2.1841741915048729E-2</c:v>
                </c:pt>
                <c:pt idx="349">
                  <c:v>-4.9076984765116904E-2</c:v>
                </c:pt>
                <c:pt idx="350">
                  <c:v>-2.4125464053845747E-3</c:v>
                </c:pt>
                <c:pt idx="351">
                  <c:v>2.4125464053845747E-3</c:v>
                </c:pt>
                <c:pt idx="352">
                  <c:v>1.204094064804373E-3</c:v>
                </c:pt>
                <c:pt idx="353">
                  <c:v>7.1942756340268588E-3</c:v>
                </c:pt>
                <c:pt idx="354">
                  <c:v>-2.392345638619453E-3</c:v>
                </c:pt>
                <c:pt idx="355">
                  <c:v>2.392345638619453E-3</c:v>
                </c:pt>
                <c:pt idx="356">
                  <c:v>-1.1954574047736699E-3</c:v>
                </c:pt>
                <c:pt idx="357">
                  <c:v>3.8800227754425265E-3</c:v>
                </c:pt>
                <c:pt idx="358">
                  <c:v>4.4583221417111574E-3</c:v>
                </c:pt>
                <c:pt idx="359">
                  <c:v>-1.4036366031791481E-2</c:v>
                </c:pt>
                <c:pt idx="360">
                  <c:v>-6.3358184490853731E-3</c:v>
                </c:pt>
                <c:pt idx="361">
                  <c:v>-1.2113871862977632E-3</c:v>
                </c:pt>
                <c:pt idx="362">
                  <c:v>1.5140048312156651E-3</c:v>
                </c:pt>
                <c:pt idx="363">
                  <c:v>2.6867287707009524E-2</c:v>
                </c:pt>
                <c:pt idx="364">
                  <c:v>1.4716706114565881E-3</c:v>
                </c:pt>
                <c:pt idx="365">
                  <c:v>-1.0347468525425008E-2</c:v>
                </c:pt>
                <c:pt idx="366">
                  <c:v>4.4477463982364185E-3</c:v>
                </c:pt>
                <c:pt idx="367">
                  <c:v>-1.1306279321725121E-2</c:v>
                </c:pt>
                <c:pt idx="368">
                  <c:v>-4.7990494024663377E-3</c:v>
                </c:pt>
                <c:pt idx="369">
                  <c:v>4.2004262178734209E-3</c:v>
                </c:pt>
                <c:pt idx="370">
                  <c:v>8.9780044935228176E-4</c:v>
                </c:pt>
                <c:pt idx="371">
                  <c:v>9.5267168865316165E-3</c:v>
                </c:pt>
                <c:pt idx="372">
                  <c:v>-1.0424517335883898E-2</c:v>
                </c:pt>
                <c:pt idx="373">
                  <c:v>-2.3630302789787727E-2</c:v>
                </c:pt>
                <c:pt idx="374">
                  <c:v>-1.3269751882150516E-2</c:v>
                </c:pt>
                <c:pt idx="375">
                  <c:v>-5.6074913289450024E-3</c:v>
                </c:pt>
                <c:pt idx="376">
                  <c:v>-5.2922401454342349E-2</c:v>
                </c:pt>
                <c:pt idx="377">
                  <c:v>-1.2595459852978053E-2</c:v>
                </c:pt>
                <c:pt idx="378">
                  <c:v>4.5958878179410689E-2</c:v>
                </c:pt>
                <c:pt idx="379">
                  <c:v>-5.5005681379345361E-2</c:v>
                </c:pt>
                <c:pt idx="380">
                  <c:v>-4.8268590350708074E-2</c:v>
                </c:pt>
                <c:pt idx="381">
                  <c:v>-1.351371916672317E-2</c:v>
                </c:pt>
                <c:pt idx="382">
                  <c:v>-7.5072385383066376E-2</c:v>
                </c:pt>
                <c:pt idx="383">
                  <c:v>3.4675434474626954E-3</c:v>
                </c:pt>
                <c:pt idx="384">
                  <c:v>-2.0987944892221222E-2</c:v>
                </c:pt>
                <c:pt idx="385">
                  <c:v>7.8247660582295708E-3</c:v>
                </c:pt>
                <c:pt idx="386">
                  <c:v>-3.0467242807989514E-2</c:v>
                </c:pt>
                <c:pt idx="387">
                  <c:v>4.4097084887004812E-3</c:v>
                </c:pt>
                <c:pt idx="388">
                  <c:v>5.6002190115284733E-2</c:v>
                </c:pt>
                <c:pt idx="389">
                  <c:v>-5.6893762416958538E-3</c:v>
                </c:pt>
                <c:pt idx="390">
                  <c:v>-1.1476790088391198E-2</c:v>
                </c:pt>
                <c:pt idx="391">
                  <c:v>1.0335020221251767E-2</c:v>
                </c:pt>
                <c:pt idx="392">
                  <c:v>1.5220703090683685E-3</c:v>
                </c:pt>
                <c:pt idx="393">
                  <c:v>5.258523513798341E-2</c:v>
                </c:pt>
                <c:pt idx="394">
                  <c:v>4.4451762570833608E-2</c:v>
                </c:pt>
                <c:pt idx="395">
                  <c:v>-4.5534599709665891E-2</c:v>
                </c:pt>
                <c:pt idx="396">
                  <c:v>-5.4318438823610649E-3</c:v>
                </c:pt>
                <c:pt idx="397">
                  <c:v>5.165633668596481E-2</c:v>
                </c:pt>
                <c:pt idx="398">
                  <c:v>5.8449538931562017E-3</c:v>
                </c:pt>
                <c:pt idx="399">
                  <c:v>-5.8954779207104124E-2</c:v>
                </c:pt>
                <c:pt idx="400">
                  <c:v>-2.9133305383579611E-3</c:v>
                </c:pt>
                <c:pt idx="401">
                  <c:v>-4.3859719432539634E-3</c:v>
                </c:pt>
                <c:pt idx="402">
                  <c:v>-3.7698063449123964E-2</c:v>
                </c:pt>
                <c:pt idx="403">
                  <c:v>-1.5226497041576081E-3</c:v>
                </c:pt>
                <c:pt idx="404">
                  <c:v>-1.2265389487059686E-2</c:v>
                </c:pt>
                <c:pt idx="405">
                  <c:v>5.0009721461261591E-3</c:v>
                </c:pt>
                <c:pt idx="406">
                  <c:v>1.1505274519381103E-3</c:v>
                </c:pt>
                <c:pt idx="407">
                  <c:v>-5.3804895367397521E-3</c:v>
                </c:pt>
                <c:pt idx="408">
                  <c:v>-9.6806177107229274E-3</c:v>
                </c:pt>
                <c:pt idx="409">
                  <c:v>-5.8536752514610768E-3</c:v>
                </c:pt>
                <c:pt idx="410">
                  <c:v>-4.7077372156847375E-3</c:v>
                </c:pt>
                <c:pt idx="411">
                  <c:v>-4.6276613242731024E-2</c:v>
                </c:pt>
                <c:pt idx="412">
                  <c:v>-3.2652545041184311E-2</c:v>
                </c:pt>
                <c:pt idx="413">
                  <c:v>2.9352212012527801E-2</c:v>
                </c:pt>
                <c:pt idx="414">
                  <c:v>2.5699966357434434E-2</c:v>
                </c:pt>
                <c:pt idx="415">
                  <c:v>-2.8231517036800824E-3</c:v>
                </c:pt>
                <c:pt idx="416">
                  <c:v>3.3362903669121202E-2</c:v>
                </c:pt>
                <c:pt idx="417">
                  <c:v>-9.9734013041231862E-2</c:v>
                </c:pt>
                <c:pt idx="418">
                  <c:v>-7.3411027068012835E-2</c:v>
                </c:pt>
                <c:pt idx="419">
                  <c:v>4.6436035197050529E-4</c:v>
                </c:pt>
                <c:pt idx="420">
                  <c:v>-2.1586948055080768E-2</c:v>
                </c:pt>
                <c:pt idx="421">
                  <c:v>-2.7899837528798876E-2</c:v>
                </c:pt>
                <c:pt idx="422">
                  <c:v>-4.3999093226094743E-3</c:v>
                </c:pt>
                <c:pt idx="423">
                  <c:v>-2.029270326776178E-2</c:v>
                </c:pt>
                <c:pt idx="424">
                  <c:v>0.10481036435234437</c:v>
                </c:pt>
                <c:pt idx="425">
                  <c:v>1.961721402270733E-2</c:v>
                </c:pt>
                <c:pt idx="426">
                  <c:v>3.6840569221070041E-2</c:v>
                </c:pt>
                <c:pt idx="427">
                  <c:v>3.6762702903012645E-2</c:v>
                </c:pt>
                <c:pt idx="428">
                  <c:v>-8.8279986540015898E-2</c:v>
                </c:pt>
                <c:pt idx="429">
                  <c:v>1.3431835464681185E-3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5-4520-8D37-44336152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1536"/>
        <c:axId val="146891520"/>
      </c:lineChart>
      <c:dateAx>
        <c:axId val="14688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91520"/>
        <c:crosses val="autoZero"/>
        <c:auto val="1"/>
        <c:lblOffset val="100"/>
        <c:baseTimeUnit val="days"/>
      </c:dateAx>
      <c:valAx>
        <c:axId val="146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'8'!$B$3:$B$433</c:f>
              <c:numCache>
                <c:formatCode>General</c:formatCode>
                <c:ptCount val="431"/>
                <c:pt idx="0">
                  <c:v>142</c:v>
                </c:pt>
                <c:pt idx="1">
                  <c:v>135.4</c:v>
                </c:pt>
                <c:pt idx="2">
                  <c:v>130.97</c:v>
                </c:pt>
                <c:pt idx="3">
                  <c:v>131.72</c:v>
                </c:pt>
                <c:pt idx="4">
                  <c:v>133.5</c:v>
                </c:pt>
                <c:pt idx="5">
                  <c:v>132.19999999999999</c:v>
                </c:pt>
                <c:pt idx="6">
                  <c:v>128.05000000000001</c:v>
                </c:pt>
                <c:pt idx="7">
                  <c:v>124.19</c:v>
                </c:pt>
                <c:pt idx="8">
                  <c:v>126.17</c:v>
                </c:pt>
                <c:pt idx="9">
                  <c:v>125.48</c:v>
                </c:pt>
                <c:pt idx="10">
                  <c:v>122.49</c:v>
                </c:pt>
                <c:pt idx="11">
                  <c:v>122.96</c:v>
                </c:pt>
                <c:pt idx="12">
                  <c:v>134</c:v>
                </c:pt>
                <c:pt idx="13">
                  <c:v>130.5</c:v>
                </c:pt>
                <c:pt idx="14">
                  <c:v>126.55</c:v>
                </c:pt>
                <c:pt idx="15">
                  <c:v>125.5</c:v>
                </c:pt>
                <c:pt idx="16">
                  <c:v>109.86</c:v>
                </c:pt>
                <c:pt idx="17">
                  <c:v>114.91</c:v>
                </c:pt>
                <c:pt idx="18">
                  <c:v>97.9</c:v>
                </c:pt>
                <c:pt idx="19">
                  <c:v>114.5</c:v>
                </c:pt>
                <c:pt idx="20">
                  <c:v>117.21</c:v>
                </c:pt>
                <c:pt idx="21">
                  <c:v>119.2</c:v>
                </c:pt>
                <c:pt idx="22">
                  <c:v>118.8</c:v>
                </c:pt>
                <c:pt idx="23">
                  <c:v>116.92</c:v>
                </c:pt>
                <c:pt idx="24">
                  <c:v>114.86</c:v>
                </c:pt>
                <c:pt idx="25">
                  <c:v>117.92</c:v>
                </c:pt>
                <c:pt idx="26">
                  <c:v>122.48</c:v>
                </c:pt>
                <c:pt idx="27">
                  <c:v>123.89</c:v>
                </c:pt>
                <c:pt idx="28">
                  <c:v>127.36</c:v>
                </c:pt>
                <c:pt idx="29">
                  <c:v>137</c:v>
                </c:pt>
                <c:pt idx="30">
                  <c:v>139.80000000000001</c:v>
                </c:pt>
                <c:pt idx="31">
                  <c:v>141.86000000000001</c:v>
                </c:pt>
                <c:pt idx="32">
                  <c:v>142.19</c:v>
                </c:pt>
                <c:pt idx="33">
                  <c:v>145.54</c:v>
                </c:pt>
                <c:pt idx="34">
                  <c:v>146.5</c:v>
                </c:pt>
                <c:pt idx="35">
                  <c:v>142.71</c:v>
                </c:pt>
                <c:pt idx="36">
                  <c:v>137.5</c:v>
                </c:pt>
                <c:pt idx="37">
                  <c:v>134.19999999999999</c:v>
                </c:pt>
                <c:pt idx="38">
                  <c:v>134.80000000000001</c:v>
                </c:pt>
                <c:pt idx="39">
                  <c:v>141.88999999999999</c:v>
                </c:pt>
                <c:pt idx="40">
                  <c:v>142</c:v>
                </c:pt>
                <c:pt idx="41">
                  <c:v>153</c:v>
                </c:pt>
                <c:pt idx="42">
                  <c:v>163.49</c:v>
                </c:pt>
                <c:pt idx="43">
                  <c:v>174.57</c:v>
                </c:pt>
                <c:pt idx="44">
                  <c:v>177.15</c:v>
                </c:pt>
                <c:pt idx="45">
                  <c:v>179.03</c:v>
                </c:pt>
                <c:pt idx="46">
                  <c:v>194.74</c:v>
                </c:pt>
                <c:pt idx="47">
                  <c:v>206.89</c:v>
                </c:pt>
                <c:pt idx="48">
                  <c:v>215.09</c:v>
                </c:pt>
                <c:pt idx="49">
                  <c:v>213.2</c:v>
                </c:pt>
                <c:pt idx="50">
                  <c:v>219.92</c:v>
                </c:pt>
                <c:pt idx="51">
                  <c:v>223.75</c:v>
                </c:pt>
                <c:pt idx="52">
                  <c:v>236.25</c:v>
                </c:pt>
                <c:pt idx="53">
                  <c:v>227.94</c:v>
                </c:pt>
                <c:pt idx="54">
                  <c:v>230.05</c:v>
                </c:pt>
                <c:pt idx="55">
                  <c:v>211.52</c:v>
                </c:pt>
                <c:pt idx="56">
                  <c:v>224.11</c:v>
                </c:pt>
                <c:pt idx="57">
                  <c:v>232.35</c:v>
                </c:pt>
                <c:pt idx="58">
                  <c:v>239.81</c:v>
                </c:pt>
                <c:pt idx="59">
                  <c:v>219.96</c:v>
                </c:pt>
                <c:pt idx="60">
                  <c:v>225</c:v>
                </c:pt>
                <c:pt idx="61">
                  <c:v>232.09</c:v>
                </c:pt>
                <c:pt idx="62">
                  <c:v>240.01</c:v>
                </c:pt>
                <c:pt idx="63">
                  <c:v>244.01</c:v>
                </c:pt>
                <c:pt idx="64">
                  <c:v>227</c:v>
                </c:pt>
                <c:pt idx="65">
                  <c:v>234.3</c:v>
                </c:pt>
                <c:pt idx="66">
                  <c:v>228.6</c:v>
                </c:pt>
                <c:pt idx="67">
                  <c:v>215.54</c:v>
                </c:pt>
                <c:pt idx="68">
                  <c:v>218.15</c:v>
                </c:pt>
                <c:pt idx="69">
                  <c:v>217.18</c:v>
                </c:pt>
                <c:pt idx="70">
                  <c:v>233</c:v>
                </c:pt>
                <c:pt idx="71">
                  <c:v>239.32</c:v>
                </c:pt>
                <c:pt idx="72">
                  <c:v>248.7</c:v>
                </c:pt>
                <c:pt idx="73">
                  <c:v>232.77</c:v>
                </c:pt>
                <c:pt idx="74">
                  <c:v>237.75</c:v>
                </c:pt>
                <c:pt idx="75">
                  <c:v>245.5</c:v>
                </c:pt>
                <c:pt idx="76">
                  <c:v>260.3</c:v>
                </c:pt>
                <c:pt idx="77">
                  <c:v>269.39999999999998</c:v>
                </c:pt>
                <c:pt idx="78">
                  <c:v>277.8</c:v>
                </c:pt>
                <c:pt idx="79">
                  <c:v>270.45</c:v>
                </c:pt>
                <c:pt idx="80">
                  <c:v>253.2</c:v>
                </c:pt>
                <c:pt idx="81">
                  <c:v>255.32</c:v>
                </c:pt>
                <c:pt idx="82">
                  <c:v>252.51</c:v>
                </c:pt>
                <c:pt idx="83">
                  <c:v>264.5</c:v>
                </c:pt>
                <c:pt idx="84">
                  <c:v>281.16000000000003</c:v>
                </c:pt>
                <c:pt idx="85">
                  <c:v>276.02999999999997</c:v>
                </c:pt>
                <c:pt idx="86">
                  <c:v>289.64999999999998</c:v>
                </c:pt>
                <c:pt idx="87">
                  <c:v>236</c:v>
                </c:pt>
                <c:pt idx="88">
                  <c:v>223</c:v>
                </c:pt>
                <c:pt idx="89">
                  <c:v>238.82</c:v>
                </c:pt>
                <c:pt idx="90">
                  <c:v>247.08</c:v>
                </c:pt>
                <c:pt idx="91">
                  <c:v>247.58</c:v>
                </c:pt>
                <c:pt idx="92">
                  <c:v>272.19</c:v>
                </c:pt>
                <c:pt idx="93">
                  <c:v>262.52999999999997</c:v>
                </c:pt>
                <c:pt idx="94">
                  <c:v>246.75</c:v>
                </c:pt>
                <c:pt idx="95">
                  <c:v>245.02</c:v>
                </c:pt>
                <c:pt idx="96">
                  <c:v>233.75</c:v>
                </c:pt>
                <c:pt idx="97">
                  <c:v>238.57</c:v>
                </c:pt>
                <c:pt idx="98">
                  <c:v>213.75</c:v>
                </c:pt>
                <c:pt idx="99">
                  <c:v>224</c:v>
                </c:pt>
                <c:pt idx="100">
                  <c:v>226.38</c:v>
                </c:pt>
                <c:pt idx="101">
                  <c:v>231.5</c:v>
                </c:pt>
                <c:pt idx="102">
                  <c:v>230.27</c:v>
                </c:pt>
                <c:pt idx="103">
                  <c:v>224.51</c:v>
                </c:pt>
                <c:pt idx="104">
                  <c:v>222.49</c:v>
                </c:pt>
                <c:pt idx="105">
                  <c:v>215.3</c:v>
                </c:pt>
                <c:pt idx="106">
                  <c:v>228.93</c:v>
                </c:pt>
                <c:pt idx="107">
                  <c:v>221.99</c:v>
                </c:pt>
                <c:pt idx="108">
                  <c:v>239.5</c:v>
                </c:pt>
                <c:pt idx="109">
                  <c:v>243</c:v>
                </c:pt>
                <c:pt idx="110">
                  <c:v>236.15</c:v>
                </c:pt>
                <c:pt idx="111">
                  <c:v>235.26</c:v>
                </c:pt>
                <c:pt idx="112">
                  <c:v>225.73</c:v>
                </c:pt>
                <c:pt idx="113">
                  <c:v>224.85</c:v>
                </c:pt>
                <c:pt idx="114">
                  <c:v>222.5</c:v>
                </c:pt>
                <c:pt idx="115">
                  <c:v>215.98</c:v>
                </c:pt>
                <c:pt idx="116">
                  <c:v>221.78</c:v>
                </c:pt>
                <c:pt idx="117">
                  <c:v>222.98</c:v>
                </c:pt>
                <c:pt idx="118">
                  <c:v>221.96</c:v>
                </c:pt>
                <c:pt idx="119">
                  <c:v>212.6</c:v>
                </c:pt>
                <c:pt idx="120">
                  <c:v>218.01</c:v>
                </c:pt>
                <c:pt idx="121">
                  <c:v>217.61</c:v>
                </c:pt>
                <c:pt idx="122">
                  <c:v>223.01</c:v>
                </c:pt>
                <c:pt idx="123">
                  <c:v>233.92</c:v>
                </c:pt>
                <c:pt idx="124">
                  <c:v>229.6</c:v>
                </c:pt>
                <c:pt idx="125">
                  <c:v>238.25</c:v>
                </c:pt>
                <c:pt idx="126">
                  <c:v>228.07</c:v>
                </c:pt>
                <c:pt idx="127">
                  <c:v>248.42</c:v>
                </c:pt>
                <c:pt idx="128">
                  <c:v>259</c:v>
                </c:pt>
                <c:pt idx="129">
                  <c:v>259.5</c:v>
                </c:pt>
                <c:pt idx="130">
                  <c:v>272.58999999999997</c:v>
                </c:pt>
                <c:pt idx="131">
                  <c:v>267.75</c:v>
                </c:pt>
                <c:pt idx="132">
                  <c:v>267.89999999999998</c:v>
                </c:pt>
                <c:pt idx="133">
                  <c:v>258.11</c:v>
                </c:pt>
                <c:pt idx="134">
                  <c:v>257.12</c:v>
                </c:pt>
                <c:pt idx="135">
                  <c:v>258.57</c:v>
                </c:pt>
                <c:pt idx="136">
                  <c:v>247</c:v>
                </c:pt>
                <c:pt idx="137">
                  <c:v>257.68</c:v>
                </c:pt>
                <c:pt idx="138">
                  <c:v>257.01</c:v>
                </c:pt>
                <c:pt idx="139">
                  <c:v>265.81</c:v>
                </c:pt>
                <c:pt idx="140">
                  <c:v>257.52999999999997</c:v>
                </c:pt>
                <c:pt idx="141">
                  <c:v>256.05</c:v>
                </c:pt>
                <c:pt idx="142">
                  <c:v>251.25</c:v>
                </c:pt>
                <c:pt idx="143">
                  <c:v>240.01</c:v>
                </c:pt>
                <c:pt idx="144">
                  <c:v>242.79</c:v>
                </c:pt>
                <c:pt idx="145">
                  <c:v>247.02</c:v>
                </c:pt>
                <c:pt idx="146">
                  <c:v>230.5</c:v>
                </c:pt>
                <c:pt idx="147">
                  <c:v>229</c:v>
                </c:pt>
                <c:pt idx="148">
                  <c:v>233.89</c:v>
                </c:pt>
                <c:pt idx="149">
                  <c:v>230.2</c:v>
                </c:pt>
                <c:pt idx="150">
                  <c:v>234.5</c:v>
                </c:pt>
                <c:pt idx="151">
                  <c:v>244.45</c:v>
                </c:pt>
                <c:pt idx="152">
                  <c:v>236</c:v>
                </c:pt>
                <c:pt idx="153">
                  <c:v>234.75</c:v>
                </c:pt>
                <c:pt idx="154">
                  <c:v>231.38</c:v>
                </c:pt>
                <c:pt idx="155">
                  <c:v>230</c:v>
                </c:pt>
                <c:pt idx="156">
                  <c:v>231.08</c:v>
                </c:pt>
                <c:pt idx="157">
                  <c:v>235.5</c:v>
                </c:pt>
                <c:pt idx="158">
                  <c:v>231</c:v>
                </c:pt>
                <c:pt idx="159">
                  <c:v>231.57</c:v>
                </c:pt>
                <c:pt idx="160">
                  <c:v>228.82</c:v>
                </c:pt>
                <c:pt idx="161">
                  <c:v>233.37</c:v>
                </c:pt>
                <c:pt idx="162">
                  <c:v>231.19</c:v>
                </c:pt>
                <c:pt idx="163">
                  <c:v>231.57</c:v>
                </c:pt>
                <c:pt idx="164">
                  <c:v>229.81</c:v>
                </c:pt>
                <c:pt idx="165">
                  <c:v>231.87</c:v>
                </c:pt>
                <c:pt idx="166">
                  <c:v>235.44</c:v>
                </c:pt>
                <c:pt idx="167">
                  <c:v>227.04</c:v>
                </c:pt>
                <c:pt idx="168">
                  <c:v>233.2</c:v>
                </c:pt>
                <c:pt idx="169">
                  <c:v>227.3</c:v>
                </c:pt>
                <c:pt idx="170">
                  <c:v>226.99</c:v>
                </c:pt>
                <c:pt idx="171">
                  <c:v>228.81</c:v>
                </c:pt>
                <c:pt idx="172">
                  <c:v>226.81</c:v>
                </c:pt>
                <c:pt idx="173">
                  <c:v>227.6</c:v>
                </c:pt>
                <c:pt idx="174">
                  <c:v>230.62</c:v>
                </c:pt>
                <c:pt idx="175">
                  <c:v>230.6</c:v>
                </c:pt>
                <c:pt idx="176">
                  <c:v>223.75</c:v>
                </c:pt>
                <c:pt idx="177">
                  <c:v>222.97</c:v>
                </c:pt>
                <c:pt idx="178">
                  <c:v>219.75</c:v>
                </c:pt>
                <c:pt idx="179">
                  <c:v>220.39</c:v>
                </c:pt>
                <c:pt idx="180">
                  <c:v>217.3</c:v>
                </c:pt>
                <c:pt idx="181">
                  <c:v>215.32</c:v>
                </c:pt>
                <c:pt idx="182">
                  <c:v>190.4</c:v>
                </c:pt>
                <c:pt idx="183">
                  <c:v>158.91</c:v>
                </c:pt>
                <c:pt idx="184">
                  <c:v>165.36</c:v>
                </c:pt>
                <c:pt idx="185">
                  <c:v>160.01</c:v>
                </c:pt>
                <c:pt idx="186">
                  <c:v>163.18</c:v>
                </c:pt>
                <c:pt idx="187">
                  <c:v>158.5</c:v>
                </c:pt>
                <c:pt idx="188">
                  <c:v>162.80000000000001</c:v>
                </c:pt>
                <c:pt idx="189">
                  <c:v>177.8</c:v>
                </c:pt>
                <c:pt idx="190">
                  <c:v>177.62</c:v>
                </c:pt>
                <c:pt idx="191">
                  <c:v>171.51</c:v>
                </c:pt>
                <c:pt idx="192">
                  <c:v>169.35</c:v>
                </c:pt>
                <c:pt idx="193">
                  <c:v>167.93</c:v>
                </c:pt>
                <c:pt idx="194">
                  <c:v>173.76</c:v>
                </c:pt>
                <c:pt idx="195">
                  <c:v>173.85</c:v>
                </c:pt>
                <c:pt idx="196">
                  <c:v>170.95</c:v>
                </c:pt>
                <c:pt idx="197">
                  <c:v>168.75</c:v>
                </c:pt>
                <c:pt idx="198">
                  <c:v>175.28</c:v>
                </c:pt>
                <c:pt idx="199">
                  <c:v>168.71</c:v>
                </c:pt>
                <c:pt idx="200">
                  <c:v>164.98</c:v>
                </c:pt>
                <c:pt idx="201">
                  <c:v>167.78</c:v>
                </c:pt>
                <c:pt idx="202">
                  <c:v>166.38</c:v>
                </c:pt>
                <c:pt idx="203">
                  <c:v>175.44</c:v>
                </c:pt>
                <c:pt idx="204">
                  <c:v>172.49</c:v>
                </c:pt>
                <c:pt idx="205">
                  <c:v>172</c:v>
                </c:pt>
                <c:pt idx="206">
                  <c:v>167.38</c:v>
                </c:pt>
                <c:pt idx="207">
                  <c:v>183</c:v>
                </c:pt>
                <c:pt idx="208">
                  <c:v>182.65</c:v>
                </c:pt>
                <c:pt idx="209">
                  <c:v>171.06</c:v>
                </c:pt>
                <c:pt idx="210">
                  <c:v>178.08</c:v>
                </c:pt>
                <c:pt idx="211">
                  <c:v>171.73</c:v>
                </c:pt>
                <c:pt idx="212">
                  <c:v>170.3</c:v>
                </c:pt>
                <c:pt idx="213">
                  <c:v>164.3</c:v>
                </c:pt>
                <c:pt idx="214">
                  <c:v>166.01</c:v>
                </c:pt>
                <c:pt idx="215">
                  <c:v>156.19999999999999</c:v>
                </c:pt>
                <c:pt idx="216">
                  <c:v>161.21</c:v>
                </c:pt>
                <c:pt idx="217">
                  <c:v>166.05</c:v>
                </c:pt>
                <c:pt idx="218">
                  <c:v>166.78</c:v>
                </c:pt>
                <c:pt idx="219">
                  <c:v>166.13</c:v>
                </c:pt>
                <c:pt idx="220">
                  <c:v>160.66999999999999</c:v>
                </c:pt>
                <c:pt idx="221">
                  <c:v>150.69999999999999</c:v>
                </c:pt>
                <c:pt idx="222">
                  <c:v>158.94</c:v>
                </c:pt>
                <c:pt idx="223">
                  <c:v>156.30000000000001</c:v>
                </c:pt>
                <c:pt idx="224">
                  <c:v>163.5</c:v>
                </c:pt>
                <c:pt idx="225">
                  <c:v>163.32</c:v>
                </c:pt>
                <c:pt idx="226">
                  <c:v>155.06</c:v>
                </c:pt>
                <c:pt idx="227">
                  <c:v>156.99</c:v>
                </c:pt>
                <c:pt idx="228">
                  <c:v>155.28</c:v>
                </c:pt>
                <c:pt idx="229">
                  <c:v>151.6</c:v>
                </c:pt>
                <c:pt idx="230">
                  <c:v>157.1</c:v>
                </c:pt>
                <c:pt idx="231">
                  <c:v>158.25</c:v>
                </c:pt>
                <c:pt idx="232">
                  <c:v>154</c:v>
                </c:pt>
                <c:pt idx="233">
                  <c:v>145.94</c:v>
                </c:pt>
                <c:pt idx="234">
                  <c:v>144</c:v>
                </c:pt>
                <c:pt idx="235">
                  <c:v>135.37</c:v>
                </c:pt>
                <c:pt idx="236">
                  <c:v>138.36000000000001</c:v>
                </c:pt>
                <c:pt idx="237">
                  <c:v>142.63</c:v>
                </c:pt>
                <c:pt idx="238">
                  <c:v>143.51</c:v>
                </c:pt>
                <c:pt idx="239">
                  <c:v>133.57</c:v>
                </c:pt>
                <c:pt idx="240">
                  <c:v>141.79</c:v>
                </c:pt>
                <c:pt idx="241">
                  <c:v>139.52000000000001</c:v>
                </c:pt>
                <c:pt idx="242">
                  <c:v>145.91</c:v>
                </c:pt>
                <c:pt idx="243">
                  <c:v>140</c:v>
                </c:pt>
                <c:pt idx="244">
                  <c:v>140.5</c:v>
                </c:pt>
                <c:pt idx="245">
                  <c:v>138</c:v>
                </c:pt>
                <c:pt idx="246">
                  <c:v>139</c:v>
                </c:pt>
                <c:pt idx="247">
                  <c:v>137.5</c:v>
                </c:pt>
                <c:pt idx="248">
                  <c:v>154</c:v>
                </c:pt>
                <c:pt idx="249">
                  <c:v>164.1</c:v>
                </c:pt>
                <c:pt idx="250">
                  <c:v>174.2</c:v>
                </c:pt>
                <c:pt idx="251">
                  <c:v>129.55000000000001</c:v>
                </c:pt>
                <c:pt idx="252">
                  <c:v>132.80000000000001</c:v>
                </c:pt>
                <c:pt idx="253">
                  <c:v>134</c:v>
                </c:pt>
                <c:pt idx="254">
                  <c:v>116.7</c:v>
                </c:pt>
                <c:pt idx="255">
                  <c:v>136.30000000000001</c:v>
                </c:pt>
                <c:pt idx="256">
                  <c:v>133.25</c:v>
                </c:pt>
                <c:pt idx="257">
                  <c:v>128.4</c:v>
                </c:pt>
                <c:pt idx="258">
                  <c:v>135.75</c:v>
                </c:pt>
                <c:pt idx="259">
                  <c:v>136</c:v>
                </c:pt>
                <c:pt idx="260">
                  <c:v>156</c:v>
                </c:pt>
                <c:pt idx="261">
                  <c:v>174.7</c:v>
                </c:pt>
                <c:pt idx="262">
                  <c:v>173.05</c:v>
                </c:pt>
                <c:pt idx="263">
                  <c:v>185.7</c:v>
                </c:pt>
                <c:pt idx="264">
                  <c:v>177.8</c:v>
                </c:pt>
                <c:pt idx="265">
                  <c:v>169.75</c:v>
                </c:pt>
                <c:pt idx="266">
                  <c:v>180.55</c:v>
                </c:pt>
                <c:pt idx="267">
                  <c:v>161.19999999999999</c:v>
                </c:pt>
                <c:pt idx="268">
                  <c:v>158</c:v>
                </c:pt>
                <c:pt idx="269">
                  <c:v>146.05000000000001</c:v>
                </c:pt>
                <c:pt idx="270">
                  <c:v>161.69999999999999</c:v>
                </c:pt>
                <c:pt idx="271">
                  <c:v>162</c:v>
                </c:pt>
                <c:pt idx="272">
                  <c:v>154.5</c:v>
                </c:pt>
                <c:pt idx="273">
                  <c:v>154.5</c:v>
                </c:pt>
                <c:pt idx="274">
                  <c:v>151.05000000000001</c:v>
                </c:pt>
                <c:pt idx="275">
                  <c:v>154.15</c:v>
                </c:pt>
                <c:pt idx="276">
                  <c:v>156.9</c:v>
                </c:pt>
                <c:pt idx="277">
                  <c:v>155.4</c:v>
                </c:pt>
                <c:pt idx="278">
                  <c:v>140.4</c:v>
                </c:pt>
                <c:pt idx="279">
                  <c:v>150.6</c:v>
                </c:pt>
                <c:pt idx="280">
                  <c:v>150.30000000000001</c:v>
                </c:pt>
                <c:pt idx="281">
                  <c:v>149.4</c:v>
                </c:pt>
                <c:pt idx="282">
                  <c:v>144.35</c:v>
                </c:pt>
                <c:pt idx="283">
                  <c:v>146.05000000000001</c:v>
                </c:pt>
                <c:pt idx="284">
                  <c:v>145.85</c:v>
                </c:pt>
                <c:pt idx="285">
                  <c:v>153.6</c:v>
                </c:pt>
                <c:pt idx="286">
                  <c:v>146.55000000000001</c:v>
                </c:pt>
                <c:pt idx="287">
                  <c:v>162.30000000000001</c:v>
                </c:pt>
                <c:pt idx="288">
                  <c:v>180.45</c:v>
                </c:pt>
                <c:pt idx="289">
                  <c:v>190.75</c:v>
                </c:pt>
                <c:pt idx="290">
                  <c:v>197.25</c:v>
                </c:pt>
                <c:pt idx="291">
                  <c:v>201.7</c:v>
                </c:pt>
                <c:pt idx="292">
                  <c:v>204.9</c:v>
                </c:pt>
                <c:pt idx="293">
                  <c:v>207.45</c:v>
                </c:pt>
                <c:pt idx="294">
                  <c:v>200.7</c:v>
                </c:pt>
                <c:pt idx="295">
                  <c:v>185.05</c:v>
                </c:pt>
                <c:pt idx="296">
                  <c:v>182.75</c:v>
                </c:pt>
                <c:pt idx="297">
                  <c:v>186.1</c:v>
                </c:pt>
                <c:pt idx="298">
                  <c:v>175.35</c:v>
                </c:pt>
                <c:pt idx="299">
                  <c:v>156.15</c:v>
                </c:pt>
                <c:pt idx="300">
                  <c:v>155</c:v>
                </c:pt>
                <c:pt idx="301">
                  <c:v>156.35</c:v>
                </c:pt>
                <c:pt idx="302">
                  <c:v>164.5</c:v>
                </c:pt>
                <c:pt idx="303">
                  <c:v>169</c:v>
                </c:pt>
                <c:pt idx="304">
                  <c:v>175.7</c:v>
                </c:pt>
                <c:pt idx="305">
                  <c:v>177.5</c:v>
                </c:pt>
                <c:pt idx="306">
                  <c:v>181.95</c:v>
                </c:pt>
                <c:pt idx="307">
                  <c:v>184.05</c:v>
                </c:pt>
                <c:pt idx="308">
                  <c:v>178.95</c:v>
                </c:pt>
                <c:pt idx="309">
                  <c:v>177</c:v>
                </c:pt>
                <c:pt idx="310">
                  <c:v>178</c:v>
                </c:pt>
                <c:pt idx="311">
                  <c:v>178.35</c:v>
                </c:pt>
                <c:pt idx="312">
                  <c:v>173.75</c:v>
                </c:pt>
                <c:pt idx="313">
                  <c:v>172.55</c:v>
                </c:pt>
                <c:pt idx="314">
                  <c:v>170.9</c:v>
                </c:pt>
                <c:pt idx="315">
                  <c:v>163.95</c:v>
                </c:pt>
                <c:pt idx="316">
                  <c:v>160.44999999999999</c:v>
                </c:pt>
                <c:pt idx="317">
                  <c:v>161.85</c:v>
                </c:pt>
                <c:pt idx="318">
                  <c:v>162.30000000000001</c:v>
                </c:pt>
                <c:pt idx="319">
                  <c:v>168.85</c:v>
                </c:pt>
                <c:pt idx="320">
                  <c:v>159.19999999999999</c:v>
                </c:pt>
                <c:pt idx="321">
                  <c:v>165.45</c:v>
                </c:pt>
                <c:pt idx="322">
                  <c:v>163.95</c:v>
                </c:pt>
                <c:pt idx="323">
                  <c:v>164.35</c:v>
                </c:pt>
                <c:pt idx="324">
                  <c:v>163.69999999999999</c:v>
                </c:pt>
                <c:pt idx="325">
                  <c:v>164.7</c:v>
                </c:pt>
                <c:pt idx="326">
                  <c:v>163.4</c:v>
                </c:pt>
                <c:pt idx="327">
                  <c:v>164.3</c:v>
                </c:pt>
                <c:pt idx="328">
                  <c:v>163.75</c:v>
                </c:pt>
                <c:pt idx="329">
                  <c:v>169</c:v>
                </c:pt>
                <c:pt idx="330">
                  <c:v>171.05</c:v>
                </c:pt>
                <c:pt idx="331">
                  <c:v>173.45</c:v>
                </c:pt>
                <c:pt idx="332">
                  <c:v>175.4</c:v>
                </c:pt>
                <c:pt idx="333">
                  <c:v>190</c:v>
                </c:pt>
                <c:pt idx="334">
                  <c:v>180</c:v>
                </c:pt>
                <c:pt idx="335">
                  <c:v>177</c:v>
                </c:pt>
                <c:pt idx="336">
                  <c:v>182</c:v>
                </c:pt>
                <c:pt idx="337">
                  <c:v>180.65</c:v>
                </c:pt>
                <c:pt idx="338">
                  <c:v>181.2</c:v>
                </c:pt>
                <c:pt idx="339">
                  <c:v>186.1</c:v>
                </c:pt>
                <c:pt idx="340">
                  <c:v>184.85</c:v>
                </c:pt>
                <c:pt idx="341">
                  <c:v>187.85</c:v>
                </c:pt>
                <c:pt idx="342">
                  <c:v>190.15</c:v>
                </c:pt>
                <c:pt idx="343">
                  <c:v>191.4</c:v>
                </c:pt>
                <c:pt idx="344">
                  <c:v>194</c:v>
                </c:pt>
                <c:pt idx="345">
                  <c:v>190</c:v>
                </c:pt>
                <c:pt idx="346">
                  <c:v>184</c:v>
                </c:pt>
                <c:pt idx="347">
                  <c:v>181.05</c:v>
                </c:pt>
                <c:pt idx="348">
                  <c:v>178.2</c:v>
                </c:pt>
                <c:pt idx="349">
                  <c:v>174.35</c:v>
                </c:pt>
                <c:pt idx="350">
                  <c:v>166</c:v>
                </c:pt>
                <c:pt idx="351">
                  <c:v>165.6</c:v>
                </c:pt>
                <c:pt idx="352">
                  <c:v>166</c:v>
                </c:pt>
                <c:pt idx="353">
                  <c:v>166.2</c:v>
                </c:pt>
                <c:pt idx="354">
                  <c:v>167.4</c:v>
                </c:pt>
                <c:pt idx="355">
                  <c:v>167</c:v>
                </c:pt>
                <c:pt idx="356">
                  <c:v>167.4</c:v>
                </c:pt>
                <c:pt idx="357">
                  <c:v>167.2</c:v>
                </c:pt>
                <c:pt idx="358">
                  <c:v>167.85</c:v>
                </c:pt>
                <c:pt idx="359">
                  <c:v>168.6</c:v>
                </c:pt>
                <c:pt idx="360">
                  <c:v>166.25</c:v>
                </c:pt>
                <c:pt idx="361">
                  <c:v>165.2</c:v>
                </c:pt>
                <c:pt idx="362">
                  <c:v>165</c:v>
                </c:pt>
                <c:pt idx="363">
                  <c:v>165.25</c:v>
                </c:pt>
                <c:pt idx="364">
                  <c:v>169.75</c:v>
                </c:pt>
                <c:pt idx="365">
                  <c:v>170</c:v>
                </c:pt>
                <c:pt idx="366">
                  <c:v>168.25</c:v>
                </c:pt>
                <c:pt idx="367">
                  <c:v>169</c:v>
                </c:pt>
                <c:pt idx="368">
                  <c:v>167.1</c:v>
                </c:pt>
                <c:pt idx="369">
                  <c:v>166.3</c:v>
                </c:pt>
                <c:pt idx="370">
                  <c:v>167</c:v>
                </c:pt>
                <c:pt idx="371">
                  <c:v>167.15</c:v>
                </c:pt>
                <c:pt idx="372">
                  <c:v>168.75</c:v>
                </c:pt>
                <c:pt idx="373">
                  <c:v>167</c:v>
                </c:pt>
                <c:pt idx="374">
                  <c:v>163.1</c:v>
                </c:pt>
                <c:pt idx="375">
                  <c:v>160.94999999999999</c:v>
                </c:pt>
                <c:pt idx="376">
                  <c:v>160.05000000000001</c:v>
                </c:pt>
                <c:pt idx="377">
                  <c:v>151.80000000000001</c:v>
                </c:pt>
                <c:pt idx="378">
                  <c:v>149.9</c:v>
                </c:pt>
                <c:pt idx="379">
                  <c:v>156.94999999999999</c:v>
                </c:pt>
                <c:pt idx="380">
                  <c:v>148.55000000000001</c:v>
                </c:pt>
                <c:pt idx="381">
                  <c:v>141.55000000000001</c:v>
                </c:pt>
                <c:pt idx="382">
                  <c:v>139.65</c:v>
                </c:pt>
                <c:pt idx="383">
                  <c:v>129.55000000000001</c:v>
                </c:pt>
                <c:pt idx="384">
                  <c:v>130</c:v>
                </c:pt>
                <c:pt idx="385">
                  <c:v>127.3</c:v>
                </c:pt>
                <c:pt idx="386">
                  <c:v>128.30000000000001</c:v>
                </c:pt>
                <c:pt idx="387">
                  <c:v>124.45</c:v>
                </c:pt>
                <c:pt idx="388">
                  <c:v>125</c:v>
                </c:pt>
                <c:pt idx="389">
                  <c:v>132.19999999999999</c:v>
                </c:pt>
                <c:pt idx="390">
                  <c:v>131.44999999999999</c:v>
                </c:pt>
                <c:pt idx="391">
                  <c:v>129.94999999999999</c:v>
                </c:pt>
                <c:pt idx="392">
                  <c:v>131.30000000000001</c:v>
                </c:pt>
                <c:pt idx="393">
                  <c:v>131.5</c:v>
                </c:pt>
                <c:pt idx="394">
                  <c:v>138.6</c:v>
                </c:pt>
                <c:pt idx="395">
                  <c:v>144.9</c:v>
                </c:pt>
                <c:pt idx="396">
                  <c:v>138.44999999999999</c:v>
                </c:pt>
                <c:pt idx="397">
                  <c:v>137.69999999999999</c:v>
                </c:pt>
                <c:pt idx="398">
                  <c:v>145</c:v>
                </c:pt>
                <c:pt idx="399">
                  <c:v>145.85</c:v>
                </c:pt>
                <c:pt idx="400">
                  <c:v>137.5</c:v>
                </c:pt>
                <c:pt idx="401">
                  <c:v>137.1</c:v>
                </c:pt>
                <c:pt idx="402">
                  <c:v>136.5</c:v>
                </c:pt>
                <c:pt idx="403">
                  <c:v>131.44999999999999</c:v>
                </c:pt>
                <c:pt idx="404">
                  <c:v>131.25</c:v>
                </c:pt>
                <c:pt idx="405">
                  <c:v>129.65</c:v>
                </c:pt>
                <c:pt idx="406">
                  <c:v>130.30000000000001</c:v>
                </c:pt>
                <c:pt idx="407">
                  <c:v>130.44999999999999</c:v>
                </c:pt>
                <c:pt idx="408">
                  <c:v>129.75</c:v>
                </c:pt>
                <c:pt idx="409">
                  <c:v>128.5</c:v>
                </c:pt>
                <c:pt idx="410">
                  <c:v>127.75</c:v>
                </c:pt>
                <c:pt idx="411">
                  <c:v>127.15</c:v>
                </c:pt>
                <c:pt idx="412">
                  <c:v>121.4</c:v>
                </c:pt>
                <c:pt idx="413">
                  <c:v>117.5</c:v>
                </c:pt>
                <c:pt idx="414">
                  <c:v>121</c:v>
                </c:pt>
                <c:pt idx="415">
                  <c:v>124.15</c:v>
                </c:pt>
                <c:pt idx="416">
                  <c:v>123.8</c:v>
                </c:pt>
                <c:pt idx="417">
                  <c:v>128</c:v>
                </c:pt>
                <c:pt idx="418">
                  <c:v>115.85</c:v>
                </c:pt>
                <c:pt idx="419">
                  <c:v>107.65</c:v>
                </c:pt>
                <c:pt idx="420">
                  <c:v>107.7</c:v>
                </c:pt>
                <c:pt idx="421">
                  <c:v>105.4</c:v>
                </c:pt>
                <c:pt idx="422">
                  <c:v>102.5</c:v>
                </c:pt>
                <c:pt idx="423">
                  <c:v>102.05</c:v>
                </c:pt>
                <c:pt idx="424">
                  <c:v>100</c:v>
                </c:pt>
                <c:pt idx="425">
                  <c:v>111.05</c:v>
                </c:pt>
                <c:pt idx="426">
                  <c:v>113.25</c:v>
                </c:pt>
                <c:pt idx="427">
                  <c:v>117.5</c:v>
                </c:pt>
                <c:pt idx="428">
                  <c:v>121.9</c:v>
                </c:pt>
                <c:pt idx="429">
                  <c:v>111.6</c:v>
                </c:pt>
                <c:pt idx="430">
                  <c:v>111.75</c:v>
                </c:pt>
              </c:numCache>
            </c:numRef>
          </c:xVal>
          <c:yVal>
            <c:numRef>
              <c:f>'8'!$C$3:$C$433</c:f>
              <c:numCache>
                <c:formatCode>0</c:formatCode>
                <c:ptCount val="431"/>
                <c:pt idx="0">
                  <c:v>18012514</c:v>
                </c:pt>
                <c:pt idx="1">
                  <c:v>10151667</c:v>
                </c:pt>
                <c:pt idx="2">
                  <c:v>13650622</c:v>
                </c:pt>
                <c:pt idx="3">
                  <c:v>22094455</c:v>
                </c:pt>
                <c:pt idx="4">
                  <c:v>12323576</c:v>
                </c:pt>
                <c:pt idx="5">
                  <c:v>16730898</c:v>
                </c:pt>
                <c:pt idx="6">
                  <c:v>9182366</c:v>
                </c:pt>
                <c:pt idx="7">
                  <c:v>36666685</c:v>
                </c:pt>
                <c:pt idx="8">
                  <c:v>23276737</c:v>
                </c:pt>
                <c:pt idx="9">
                  <c:v>13881986</c:v>
                </c:pt>
                <c:pt idx="10">
                  <c:v>14171780</c:v>
                </c:pt>
                <c:pt idx="11">
                  <c:v>13985148</c:v>
                </c:pt>
                <c:pt idx="12">
                  <c:v>30019727</c:v>
                </c:pt>
                <c:pt idx="13">
                  <c:v>17864825</c:v>
                </c:pt>
                <c:pt idx="14">
                  <c:v>12243971</c:v>
                </c:pt>
                <c:pt idx="15">
                  <c:v>9280069</c:v>
                </c:pt>
                <c:pt idx="16">
                  <c:v>10933929</c:v>
                </c:pt>
                <c:pt idx="17">
                  <c:v>9244181</c:v>
                </c:pt>
                <c:pt idx="18">
                  <c:v>13155613</c:v>
                </c:pt>
                <c:pt idx="19">
                  <c:v>19305647</c:v>
                </c:pt>
                <c:pt idx="20">
                  <c:v>16496078</c:v>
                </c:pt>
                <c:pt idx="21">
                  <c:v>8230831</c:v>
                </c:pt>
                <c:pt idx="22">
                  <c:v>9303569</c:v>
                </c:pt>
                <c:pt idx="23">
                  <c:v>6603522</c:v>
                </c:pt>
                <c:pt idx="24">
                  <c:v>9902465</c:v>
                </c:pt>
                <c:pt idx="25">
                  <c:v>5621841</c:v>
                </c:pt>
                <c:pt idx="26">
                  <c:v>9114043</c:v>
                </c:pt>
                <c:pt idx="27">
                  <c:v>5915873</c:v>
                </c:pt>
                <c:pt idx="28">
                  <c:v>12475700</c:v>
                </c:pt>
                <c:pt idx="29">
                  <c:v>22428609</c:v>
                </c:pt>
                <c:pt idx="30">
                  <c:v>14770042</c:v>
                </c:pt>
                <c:pt idx="31">
                  <c:v>21904868</c:v>
                </c:pt>
                <c:pt idx="32">
                  <c:v>9412066</c:v>
                </c:pt>
                <c:pt idx="33">
                  <c:v>8899553</c:v>
                </c:pt>
                <c:pt idx="34">
                  <c:v>8531720</c:v>
                </c:pt>
                <c:pt idx="35">
                  <c:v>5905073</c:v>
                </c:pt>
                <c:pt idx="36">
                  <c:v>5949915</c:v>
                </c:pt>
                <c:pt idx="37">
                  <c:v>9299418</c:v>
                </c:pt>
                <c:pt idx="38">
                  <c:v>9366936</c:v>
                </c:pt>
                <c:pt idx="39">
                  <c:v>10907693</c:v>
                </c:pt>
                <c:pt idx="40">
                  <c:v>8591826</c:v>
                </c:pt>
                <c:pt idx="41">
                  <c:v>21729239</c:v>
                </c:pt>
                <c:pt idx="42">
                  <c:v>10297402</c:v>
                </c:pt>
                <c:pt idx="43">
                  <c:v>20054446</c:v>
                </c:pt>
                <c:pt idx="44">
                  <c:v>15891999</c:v>
                </c:pt>
                <c:pt idx="45">
                  <c:v>15126100</c:v>
                </c:pt>
                <c:pt idx="46">
                  <c:v>22723533</c:v>
                </c:pt>
                <c:pt idx="47">
                  <c:v>18014886</c:v>
                </c:pt>
                <c:pt idx="48">
                  <c:v>23551674</c:v>
                </c:pt>
                <c:pt idx="49">
                  <c:v>20826577</c:v>
                </c:pt>
                <c:pt idx="50">
                  <c:v>7321593</c:v>
                </c:pt>
                <c:pt idx="51">
                  <c:v>10850369</c:v>
                </c:pt>
                <c:pt idx="52">
                  <c:v>14529306</c:v>
                </c:pt>
                <c:pt idx="53">
                  <c:v>14079796</c:v>
                </c:pt>
                <c:pt idx="54">
                  <c:v>10877036</c:v>
                </c:pt>
                <c:pt idx="55">
                  <c:v>16353029</c:v>
                </c:pt>
                <c:pt idx="56">
                  <c:v>14462552</c:v>
                </c:pt>
                <c:pt idx="57">
                  <c:v>13733015</c:v>
                </c:pt>
                <c:pt idx="58">
                  <c:v>17214899</c:v>
                </c:pt>
                <c:pt idx="59">
                  <c:v>10084680</c:v>
                </c:pt>
                <c:pt idx="60">
                  <c:v>22506020</c:v>
                </c:pt>
                <c:pt idx="61">
                  <c:v>12994620</c:v>
                </c:pt>
                <c:pt idx="62">
                  <c:v>14233560</c:v>
                </c:pt>
                <c:pt idx="63">
                  <c:v>15187800</c:v>
                </c:pt>
                <c:pt idx="64">
                  <c:v>16438430</c:v>
                </c:pt>
                <c:pt idx="65">
                  <c:v>10859920</c:v>
                </c:pt>
                <c:pt idx="66">
                  <c:v>9767380</c:v>
                </c:pt>
                <c:pt idx="67">
                  <c:v>12627060</c:v>
                </c:pt>
                <c:pt idx="68">
                  <c:v>12084170</c:v>
                </c:pt>
                <c:pt idx="69">
                  <c:v>14763500</c:v>
                </c:pt>
                <c:pt idx="70">
                  <c:v>21819290</c:v>
                </c:pt>
                <c:pt idx="71">
                  <c:v>20197790</c:v>
                </c:pt>
                <c:pt idx="72">
                  <c:v>18371420</c:v>
                </c:pt>
                <c:pt idx="73">
                  <c:v>20745600</c:v>
                </c:pt>
                <c:pt idx="74">
                  <c:v>16055930</c:v>
                </c:pt>
                <c:pt idx="75">
                  <c:v>19869300</c:v>
                </c:pt>
                <c:pt idx="76">
                  <c:v>38789370</c:v>
                </c:pt>
                <c:pt idx="77">
                  <c:v>15038010</c:v>
                </c:pt>
                <c:pt idx="78">
                  <c:v>13049450</c:v>
                </c:pt>
                <c:pt idx="79">
                  <c:v>11608890</c:v>
                </c:pt>
                <c:pt idx="80">
                  <c:v>22795110</c:v>
                </c:pt>
                <c:pt idx="81">
                  <c:v>37537740</c:v>
                </c:pt>
                <c:pt idx="82">
                  <c:v>20839180</c:v>
                </c:pt>
                <c:pt idx="83">
                  <c:v>17783090</c:v>
                </c:pt>
                <c:pt idx="84">
                  <c:v>17462990</c:v>
                </c:pt>
                <c:pt idx="85">
                  <c:v>14044140</c:v>
                </c:pt>
                <c:pt idx="86">
                  <c:v>20034540</c:v>
                </c:pt>
                <c:pt idx="87">
                  <c:v>29530050</c:v>
                </c:pt>
                <c:pt idx="88">
                  <c:v>37517460</c:v>
                </c:pt>
                <c:pt idx="89">
                  <c:v>38789370</c:v>
                </c:pt>
                <c:pt idx="90">
                  <c:v>38789370</c:v>
                </c:pt>
                <c:pt idx="91">
                  <c:v>26449030</c:v>
                </c:pt>
                <c:pt idx="92">
                  <c:v>26440530</c:v>
                </c:pt>
                <c:pt idx="93">
                  <c:v>30472200</c:v>
                </c:pt>
                <c:pt idx="94">
                  <c:v>23426900</c:v>
                </c:pt>
                <c:pt idx="95">
                  <c:v>23964190</c:v>
                </c:pt>
                <c:pt idx="96">
                  <c:v>36759510</c:v>
                </c:pt>
                <c:pt idx="97">
                  <c:v>28126450</c:v>
                </c:pt>
                <c:pt idx="98">
                  <c:v>28772170</c:v>
                </c:pt>
                <c:pt idx="99">
                  <c:v>38789370</c:v>
                </c:pt>
                <c:pt idx="100">
                  <c:v>35860430</c:v>
                </c:pt>
                <c:pt idx="101">
                  <c:v>10850060</c:v>
                </c:pt>
                <c:pt idx="102">
                  <c:v>9016650</c:v>
                </c:pt>
                <c:pt idx="103">
                  <c:v>24252510</c:v>
                </c:pt>
                <c:pt idx="104">
                  <c:v>17045060</c:v>
                </c:pt>
                <c:pt idx="105">
                  <c:v>26546620</c:v>
                </c:pt>
                <c:pt idx="106">
                  <c:v>21895570</c:v>
                </c:pt>
                <c:pt idx="107">
                  <c:v>17270780</c:v>
                </c:pt>
                <c:pt idx="108">
                  <c:v>26385100</c:v>
                </c:pt>
                <c:pt idx="109">
                  <c:v>14301890</c:v>
                </c:pt>
                <c:pt idx="110">
                  <c:v>15612950</c:v>
                </c:pt>
                <c:pt idx="111">
                  <c:v>10214150</c:v>
                </c:pt>
                <c:pt idx="112">
                  <c:v>29924470</c:v>
                </c:pt>
                <c:pt idx="113">
                  <c:v>19788310</c:v>
                </c:pt>
                <c:pt idx="114">
                  <c:v>14497940</c:v>
                </c:pt>
                <c:pt idx="115">
                  <c:v>15132060</c:v>
                </c:pt>
                <c:pt idx="116">
                  <c:v>13604410</c:v>
                </c:pt>
                <c:pt idx="117">
                  <c:v>15051240</c:v>
                </c:pt>
                <c:pt idx="118">
                  <c:v>16347280</c:v>
                </c:pt>
                <c:pt idx="119">
                  <c:v>10220070</c:v>
                </c:pt>
                <c:pt idx="120">
                  <c:v>9247520</c:v>
                </c:pt>
                <c:pt idx="121">
                  <c:v>17795480</c:v>
                </c:pt>
                <c:pt idx="122">
                  <c:v>20514040</c:v>
                </c:pt>
                <c:pt idx="123">
                  <c:v>26681610</c:v>
                </c:pt>
                <c:pt idx="124">
                  <c:v>16774940</c:v>
                </c:pt>
                <c:pt idx="125">
                  <c:v>24944390</c:v>
                </c:pt>
                <c:pt idx="126">
                  <c:v>15557550</c:v>
                </c:pt>
                <c:pt idx="127">
                  <c:v>16966400</c:v>
                </c:pt>
                <c:pt idx="128">
                  <c:v>15910590</c:v>
                </c:pt>
                <c:pt idx="129">
                  <c:v>15843900</c:v>
                </c:pt>
                <c:pt idx="130">
                  <c:v>14724830</c:v>
                </c:pt>
                <c:pt idx="131">
                  <c:v>13098360</c:v>
                </c:pt>
                <c:pt idx="132">
                  <c:v>12922210</c:v>
                </c:pt>
                <c:pt idx="133">
                  <c:v>14646100</c:v>
                </c:pt>
                <c:pt idx="134">
                  <c:v>10566130</c:v>
                </c:pt>
                <c:pt idx="135">
                  <c:v>10984620</c:v>
                </c:pt>
                <c:pt idx="136">
                  <c:v>10483980</c:v>
                </c:pt>
                <c:pt idx="137">
                  <c:v>13687560</c:v>
                </c:pt>
                <c:pt idx="138">
                  <c:v>22804230</c:v>
                </c:pt>
                <c:pt idx="139">
                  <c:v>38789370</c:v>
                </c:pt>
                <c:pt idx="140">
                  <c:v>12744680</c:v>
                </c:pt>
                <c:pt idx="141">
                  <c:v>13752000</c:v>
                </c:pt>
                <c:pt idx="142">
                  <c:v>8329190</c:v>
                </c:pt>
                <c:pt idx="143">
                  <c:v>21054690</c:v>
                </c:pt>
                <c:pt idx="144">
                  <c:v>12410530</c:v>
                </c:pt>
                <c:pt idx="145">
                  <c:v>12100370</c:v>
                </c:pt>
                <c:pt idx="146">
                  <c:v>13331550</c:v>
                </c:pt>
                <c:pt idx="147">
                  <c:v>14108300</c:v>
                </c:pt>
                <c:pt idx="148">
                  <c:v>9345670</c:v>
                </c:pt>
                <c:pt idx="149">
                  <c:v>8133630</c:v>
                </c:pt>
                <c:pt idx="150">
                  <c:v>13520020</c:v>
                </c:pt>
                <c:pt idx="151">
                  <c:v>12381110</c:v>
                </c:pt>
                <c:pt idx="152">
                  <c:v>12611220</c:v>
                </c:pt>
                <c:pt idx="153">
                  <c:v>5660490</c:v>
                </c:pt>
                <c:pt idx="154">
                  <c:v>9811470</c:v>
                </c:pt>
                <c:pt idx="155">
                  <c:v>12650960</c:v>
                </c:pt>
                <c:pt idx="156">
                  <c:v>11164780</c:v>
                </c:pt>
                <c:pt idx="157">
                  <c:v>22440410</c:v>
                </c:pt>
                <c:pt idx="158">
                  <c:v>14775060</c:v>
                </c:pt>
                <c:pt idx="159">
                  <c:v>13709870</c:v>
                </c:pt>
                <c:pt idx="160">
                  <c:v>9778050</c:v>
                </c:pt>
                <c:pt idx="161">
                  <c:v>10124160</c:v>
                </c:pt>
                <c:pt idx="162">
                  <c:v>6711440</c:v>
                </c:pt>
                <c:pt idx="163">
                  <c:v>12748550</c:v>
                </c:pt>
                <c:pt idx="164">
                  <c:v>13742330</c:v>
                </c:pt>
                <c:pt idx="165">
                  <c:v>8258050</c:v>
                </c:pt>
                <c:pt idx="166">
                  <c:v>8638140</c:v>
                </c:pt>
                <c:pt idx="167">
                  <c:v>16097580</c:v>
                </c:pt>
                <c:pt idx="168">
                  <c:v>36839590</c:v>
                </c:pt>
                <c:pt idx="169">
                  <c:v>26297450</c:v>
                </c:pt>
                <c:pt idx="170">
                  <c:v>10810680</c:v>
                </c:pt>
                <c:pt idx="171">
                  <c:v>7722280</c:v>
                </c:pt>
                <c:pt idx="172">
                  <c:v>7989050</c:v>
                </c:pt>
                <c:pt idx="173">
                  <c:v>25768520</c:v>
                </c:pt>
                <c:pt idx="174">
                  <c:v>38789370</c:v>
                </c:pt>
                <c:pt idx="175">
                  <c:v>28395760</c:v>
                </c:pt>
                <c:pt idx="176">
                  <c:v>23441990</c:v>
                </c:pt>
                <c:pt idx="177">
                  <c:v>28180290</c:v>
                </c:pt>
                <c:pt idx="178">
                  <c:v>38517500</c:v>
                </c:pt>
                <c:pt idx="179">
                  <c:v>22148290</c:v>
                </c:pt>
                <c:pt idx="180">
                  <c:v>24794220</c:v>
                </c:pt>
                <c:pt idx="181">
                  <c:v>29389350</c:v>
                </c:pt>
                <c:pt idx="182">
                  <c:v>38789370</c:v>
                </c:pt>
                <c:pt idx="183">
                  <c:v>38789370</c:v>
                </c:pt>
                <c:pt idx="184">
                  <c:v>38789370</c:v>
                </c:pt>
                <c:pt idx="185">
                  <c:v>26015670</c:v>
                </c:pt>
                <c:pt idx="186">
                  <c:v>21912560</c:v>
                </c:pt>
                <c:pt idx="187">
                  <c:v>23855850</c:v>
                </c:pt>
                <c:pt idx="188">
                  <c:v>19471870</c:v>
                </c:pt>
                <c:pt idx="189">
                  <c:v>38789370</c:v>
                </c:pt>
                <c:pt idx="190">
                  <c:v>38789370</c:v>
                </c:pt>
                <c:pt idx="191">
                  <c:v>38789370</c:v>
                </c:pt>
                <c:pt idx="192">
                  <c:v>19478950</c:v>
                </c:pt>
                <c:pt idx="193">
                  <c:v>21987070</c:v>
                </c:pt>
                <c:pt idx="194">
                  <c:v>23252470</c:v>
                </c:pt>
                <c:pt idx="195">
                  <c:v>29277150</c:v>
                </c:pt>
                <c:pt idx="196">
                  <c:v>14798680</c:v>
                </c:pt>
                <c:pt idx="197">
                  <c:v>19548830</c:v>
                </c:pt>
                <c:pt idx="198">
                  <c:v>20834240</c:v>
                </c:pt>
                <c:pt idx="199">
                  <c:v>30758140</c:v>
                </c:pt>
                <c:pt idx="200">
                  <c:v>18045450</c:v>
                </c:pt>
                <c:pt idx="201">
                  <c:v>25745390</c:v>
                </c:pt>
                <c:pt idx="202">
                  <c:v>14763020</c:v>
                </c:pt>
                <c:pt idx="203">
                  <c:v>18735980</c:v>
                </c:pt>
                <c:pt idx="204">
                  <c:v>11601040</c:v>
                </c:pt>
                <c:pt idx="205">
                  <c:v>3186720</c:v>
                </c:pt>
                <c:pt idx="206">
                  <c:v>9398500</c:v>
                </c:pt>
                <c:pt idx="207">
                  <c:v>38789370</c:v>
                </c:pt>
                <c:pt idx="208">
                  <c:v>22224290</c:v>
                </c:pt>
                <c:pt idx="209">
                  <c:v>33422700</c:v>
                </c:pt>
                <c:pt idx="210">
                  <c:v>16917130</c:v>
                </c:pt>
                <c:pt idx="211">
                  <c:v>12592790</c:v>
                </c:pt>
                <c:pt idx="212">
                  <c:v>10854930</c:v>
                </c:pt>
                <c:pt idx="213">
                  <c:v>12093580</c:v>
                </c:pt>
                <c:pt idx="214">
                  <c:v>38710910</c:v>
                </c:pt>
                <c:pt idx="215">
                  <c:v>18027280</c:v>
                </c:pt>
                <c:pt idx="216">
                  <c:v>29855980</c:v>
                </c:pt>
                <c:pt idx="217">
                  <c:v>22479630</c:v>
                </c:pt>
                <c:pt idx="218">
                  <c:v>17003160</c:v>
                </c:pt>
                <c:pt idx="219">
                  <c:v>14297680</c:v>
                </c:pt>
                <c:pt idx="220">
                  <c:v>10309660</c:v>
                </c:pt>
                <c:pt idx="221">
                  <c:v>14874300</c:v>
                </c:pt>
                <c:pt idx="222">
                  <c:v>9108810</c:v>
                </c:pt>
                <c:pt idx="223">
                  <c:v>9603250</c:v>
                </c:pt>
                <c:pt idx="224">
                  <c:v>14643710</c:v>
                </c:pt>
                <c:pt idx="225">
                  <c:v>14507080</c:v>
                </c:pt>
                <c:pt idx="226">
                  <c:v>10362300</c:v>
                </c:pt>
                <c:pt idx="227">
                  <c:v>10649850</c:v>
                </c:pt>
                <c:pt idx="228">
                  <c:v>13024370</c:v>
                </c:pt>
                <c:pt idx="229">
                  <c:v>25999360</c:v>
                </c:pt>
                <c:pt idx="230">
                  <c:v>24261680</c:v>
                </c:pt>
                <c:pt idx="231">
                  <c:v>16931360</c:v>
                </c:pt>
                <c:pt idx="232">
                  <c:v>12139930</c:v>
                </c:pt>
                <c:pt idx="233">
                  <c:v>12718590</c:v>
                </c:pt>
                <c:pt idx="234">
                  <c:v>15026810</c:v>
                </c:pt>
                <c:pt idx="235">
                  <c:v>13956170</c:v>
                </c:pt>
                <c:pt idx="236">
                  <c:v>10314660</c:v>
                </c:pt>
                <c:pt idx="237">
                  <c:v>9936060</c:v>
                </c:pt>
                <c:pt idx="238">
                  <c:v>8250940</c:v>
                </c:pt>
                <c:pt idx="239">
                  <c:v>11617700</c:v>
                </c:pt>
                <c:pt idx="240">
                  <c:v>17707720</c:v>
                </c:pt>
                <c:pt idx="241">
                  <c:v>8725340</c:v>
                </c:pt>
                <c:pt idx="242">
                  <c:v>26273570</c:v>
                </c:pt>
                <c:pt idx="243">
                  <c:v>16201420</c:v>
                </c:pt>
                <c:pt idx="244">
                  <c:v>14801430</c:v>
                </c:pt>
                <c:pt idx="245">
                  <c:v>15265020</c:v>
                </c:pt>
                <c:pt idx="246">
                  <c:v>12202080</c:v>
                </c:pt>
                <c:pt idx="247">
                  <c:v>10222790</c:v>
                </c:pt>
                <c:pt idx="248">
                  <c:v>20673660</c:v>
                </c:pt>
                <c:pt idx="249">
                  <c:v>18920800</c:v>
                </c:pt>
                <c:pt idx="250">
                  <c:v>22171580</c:v>
                </c:pt>
                <c:pt idx="251">
                  <c:v>38789370</c:v>
                </c:pt>
                <c:pt idx="252">
                  <c:v>36758950</c:v>
                </c:pt>
                <c:pt idx="253">
                  <c:v>20934160</c:v>
                </c:pt>
                <c:pt idx="254">
                  <c:v>24384040</c:v>
                </c:pt>
                <c:pt idx="255">
                  <c:v>36389070</c:v>
                </c:pt>
                <c:pt idx="256">
                  <c:v>10564830</c:v>
                </c:pt>
                <c:pt idx="257">
                  <c:v>4723790</c:v>
                </c:pt>
                <c:pt idx="258">
                  <c:v>8481330</c:v>
                </c:pt>
                <c:pt idx="259">
                  <c:v>11048240</c:v>
                </c:pt>
                <c:pt idx="260">
                  <c:v>20804230</c:v>
                </c:pt>
                <c:pt idx="261">
                  <c:v>38789370</c:v>
                </c:pt>
                <c:pt idx="262">
                  <c:v>22236570</c:v>
                </c:pt>
                <c:pt idx="263">
                  <c:v>17928940</c:v>
                </c:pt>
                <c:pt idx="264">
                  <c:v>14844870</c:v>
                </c:pt>
                <c:pt idx="265">
                  <c:v>9624110</c:v>
                </c:pt>
                <c:pt idx="266">
                  <c:v>18402460</c:v>
                </c:pt>
                <c:pt idx="267">
                  <c:v>13568140</c:v>
                </c:pt>
                <c:pt idx="268">
                  <c:v>13473440</c:v>
                </c:pt>
                <c:pt idx="269">
                  <c:v>8780040</c:v>
                </c:pt>
                <c:pt idx="270">
                  <c:v>9504550</c:v>
                </c:pt>
                <c:pt idx="271">
                  <c:v>10226890</c:v>
                </c:pt>
                <c:pt idx="272">
                  <c:v>14668220</c:v>
                </c:pt>
                <c:pt idx="273">
                  <c:v>18809350</c:v>
                </c:pt>
                <c:pt idx="274">
                  <c:v>8547680</c:v>
                </c:pt>
                <c:pt idx="275">
                  <c:v>8331510</c:v>
                </c:pt>
                <c:pt idx="276">
                  <c:v>8473570</c:v>
                </c:pt>
                <c:pt idx="277">
                  <c:v>12906520</c:v>
                </c:pt>
                <c:pt idx="278">
                  <c:v>38789370</c:v>
                </c:pt>
                <c:pt idx="279">
                  <c:v>34680350</c:v>
                </c:pt>
                <c:pt idx="280">
                  <c:v>9855280</c:v>
                </c:pt>
                <c:pt idx="281">
                  <c:v>13040410</c:v>
                </c:pt>
                <c:pt idx="282">
                  <c:v>19723430</c:v>
                </c:pt>
                <c:pt idx="283">
                  <c:v>9096280</c:v>
                </c:pt>
                <c:pt idx="284">
                  <c:v>11867470</c:v>
                </c:pt>
                <c:pt idx="285">
                  <c:v>9006330</c:v>
                </c:pt>
                <c:pt idx="286">
                  <c:v>7621940</c:v>
                </c:pt>
                <c:pt idx="287">
                  <c:v>9862420</c:v>
                </c:pt>
                <c:pt idx="288">
                  <c:v>21664900</c:v>
                </c:pt>
                <c:pt idx="289">
                  <c:v>17669530</c:v>
                </c:pt>
                <c:pt idx="290">
                  <c:v>15753760</c:v>
                </c:pt>
                <c:pt idx="291">
                  <c:v>33945520</c:v>
                </c:pt>
                <c:pt idx="292">
                  <c:v>10691870</c:v>
                </c:pt>
                <c:pt idx="293">
                  <c:v>6708820</c:v>
                </c:pt>
                <c:pt idx="294">
                  <c:v>9768530</c:v>
                </c:pt>
                <c:pt idx="295">
                  <c:v>14218590</c:v>
                </c:pt>
                <c:pt idx="296">
                  <c:v>17199750</c:v>
                </c:pt>
                <c:pt idx="297">
                  <c:v>11685490</c:v>
                </c:pt>
                <c:pt idx="298">
                  <c:v>10402640</c:v>
                </c:pt>
                <c:pt idx="299">
                  <c:v>38789370</c:v>
                </c:pt>
                <c:pt idx="300">
                  <c:v>14813450</c:v>
                </c:pt>
                <c:pt idx="301">
                  <c:v>9169940</c:v>
                </c:pt>
                <c:pt idx="302">
                  <c:v>12334040</c:v>
                </c:pt>
                <c:pt idx="303">
                  <c:v>16953590</c:v>
                </c:pt>
                <c:pt idx="304">
                  <c:v>20888980</c:v>
                </c:pt>
                <c:pt idx="305">
                  <c:v>11928460</c:v>
                </c:pt>
                <c:pt idx="306">
                  <c:v>9117950</c:v>
                </c:pt>
                <c:pt idx="307">
                  <c:v>11497620</c:v>
                </c:pt>
                <c:pt idx="308">
                  <c:v>5671080</c:v>
                </c:pt>
                <c:pt idx="309">
                  <c:v>1865930</c:v>
                </c:pt>
                <c:pt idx="310">
                  <c:v>2243330</c:v>
                </c:pt>
                <c:pt idx="311">
                  <c:v>7304400</c:v>
                </c:pt>
                <c:pt idx="312">
                  <c:v>7382600</c:v>
                </c:pt>
                <c:pt idx="313">
                  <c:v>4417160</c:v>
                </c:pt>
                <c:pt idx="314">
                  <c:v>3181750</c:v>
                </c:pt>
                <c:pt idx="315">
                  <c:v>4123960</c:v>
                </c:pt>
                <c:pt idx="316">
                  <c:v>6324110</c:v>
                </c:pt>
                <c:pt idx="317">
                  <c:v>7717960</c:v>
                </c:pt>
                <c:pt idx="318">
                  <c:v>7542910</c:v>
                </c:pt>
                <c:pt idx="319">
                  <c:v>5872000</c:v>
                </c:pt>
                <c:pt idx="320">
                  <c:v>8828270</c:v>
                </c:pt>
                <c:pt idx="321">
                  <c:v>7772120</c:v>
                </c:pt>
                <c:pt idx="322">
                  <c:v>17313580</c:v>
                </c:pt>
                <c:pt idx="323">
                  <c:v>4317570</c:v>
                </c:pt>
                <c:pt idx="324">
                  <c:v>4425240</c:v>
                </c:pt>
                <c:pt idx="325">
                  <c:v>4319110</c:v>
                </c:pt>
                <c:pt idx="326">
                  <c:v>3363460</c:v>
                </c:pt>
                <c:pt idx="327">
                  <c:v>3626470</c:v>
                </c:pt>
                <c:pt idx="328">
                  <c:v>2831520</c:v>
                </c:pt>
                <c:pt idx="329">
                  <c:v>8632150</c:v>
                </c:pt>
                <c:pt idx="330">
                  <c:v>7138530</c:v>
                </c:pt>
                <c:pt idx="331">
                  <c:v>4803780</c:v>
                </c:pt>
                <c:pt idx="332">
                  <c:v>4564520</c:v>
                </c:pt>
                <c:pt idx="333">
                  <c:v>14857570</c:v>
                </c:pt>
                <c:pt idx="334">
                  <c:v>4098330</c:v>
                </c:pt>
                <c:pt idx="335">
                  <c:v>3098300</c:v>
                </c:pt>
                <c:pt idx="336">
                  <c:v>3495950</c:v>
                </c:pt>
                <c:pt idx="337">
                  <c:v>2854800</c:v>
                </c:pt>
                <c:pt idx="338">
                  <c:v>1536000</c:v>
                </c:pt>
                <c:pt idx="339">
                  <c:v>5374460</c:v>
                </c:pt>
                <c:pt idx="340">
                  <c:v>2605470</c:v>
                </c:pt>
                <c:pt idx="341">
                  <c:v>3473830</c:v>
                </c:pt>
                <c:pt idx="342">
                  <c:v>4426220</c:v>
                </c:pt>
                <c:pt idx="343">
                  <c:v>3271130</c:v>
                </c:pt>
                <c:pt idx="344">
                  <c:v>3294650</c:v>
                </c:pt>
                <c:pt idx="345">
                  <c:v>6380430</c:v>
                </c:pt>
                <c:pt idx="346">
                  <c:v>20181460</c:v>
                </c:pt>
                <c:pt idx="347">
                  <c:v>4473180</c:v>
                </c:pt>
                <c:pt idx="348">
                  <c:v>2206890</c:v>
                </c:pt>
                <c:pt idx="349">
                  <c:v>2462360</c:v>
                </c:pt>
                <c:pt idx="350">
                  <c:v>4130710</c:v>
                </c:pt>
                <c:pt idx="351">
                  <c:v>2335250</c:v>
                </c:pt>
                <c:pt idx="352">
                  <c:v>1586500</c:v>
                </c:pt>
                <c:pt idx="353">
                  <c:v>1467870</c:v>
                </c:pt>
                <c:pt idx="354">
                  <c:v>3258390</c:v>
                </c:pt>
                <c:pt idx="355">
                  <c:v>1374380</c:v>
                </c:pt>
                <c:pt idx="356">
                  <c:v>1003040</c:v>
                </c:pt>
                <c:pt idx="357">
                  <c:v>2169810</c:v>
                </c:pt>
                <c:pt idx="358">
                  <c:v>2315600</c:v>
                </c:pt>
                <c:pt idx="359">
                  <c:v>6638580</c:v>
                </c:pt>
                <c:pt idx="360">
                  <c:v>1862870</c:v>
                </c:pt>
                <c:pt idx="361">
                  <c:v>739200</c:v>
                </c:pt>
                <c:pt idx="362">
                  <c:v>456810</c:v>
                </c:pt>
                <c:pt idx="363">
                  <c:v>958230</c:v>
                </c:pt>
                <c:pt idx="364">
                  <c:v>2287810</c:v>
                </c:pt>
                <c:pt idx="365">
                  <c:v>1728790</c:v>
                </c:pt>
                <c:pt idx="366">
                  <c:v>999190</c:v>
                </c:pt>
                <c:pt idx="367">
                  <c:v>1224930</c:v>
                </c:pt>
                <c:pt idx="368">
                  <c:v>930230</c:v>
                </c:pt>
                <c:pt idx="369">
                  <c:v>1965210</c:v>
                </c:pt>
                <c:pt idx="370">
                  <c:v>2265220</c:v>
                </c:pt>
                <c:pt idx="371">
                  <c:v>1055870</c:v>
                </c:pt>
                <c:pt idx="372">
                  <c:v>1164920</c:v>
                </c:pt>
                <c:pt idx="373">
                  <c:v>864990</c:v>
                </c:pt>
                <c:pt idx="374">
                  <c:v>3641380</c:v>
                </c:pt>
                <c:pt idx="375">
                  <c:v>1209260</c:v>
                </c:pt>
                <c:pt idx="376">
                  <c:v>1378090</c:v>
                </c:pt>
                <c:pt idx="377">
                  <c:v>818990</c:v>
                </c:pt>
                <c:pt idx="378">
                  <c:v>1293010</c:v>
                </c:pt>
                <c:pt idx="379">
                  <c:v>1315520</c:v>
                </c:pt>
                <c:pt idx="380">
                  <c:v>1414120</c:v>
                </c:pt>
                <c:pt idx="381">
                  <c:v>1571580</c:v>
                </c:pt>
                <c:pt idx="382">
                  <c:v>1023740</c:v>
                </c:pt>
                <c:pt idx="383">
                  <c:v>1907080</c:v>
                </c:pt>
                <c:pt idx="384">
                  <c:v>1408690</c:v>
                </c:pt>
                <c:pt idx="385">
                  <c:v>1836620</c:v>
                </c:pt>
                <c:pt idx="386">
                  <c:v>1497480</c:v>
                </c:pt>
                <c:pt idx="387">
                  <c:v>1105840</c:v>
                </c:pt>
                <c:pt idx="388">
                  <c:v>778570</c:v>
                </c:pt>
                <c:pt idx="389">
                  <c:v>1435150</c:v>
                </c:pt>
                <c:pt idx="390">
                  <c:v>888270</c:v>
                </c:pt>
                <c:pt idx="391">
                  <c:v>876860</c:v>
                </c:pt>
                <c:pt idx="392">
                  <c:v>666940</c:v>
                </c:pt>
                <c:pt idx="393">
                  <c:v>541600</c:v>
                </c:pt>
                <c:pt idx="394">
                  <c:v>1292050</c:v>
                </c:pt>
                <c:pt idx="395">
                  <c:v>2125500</c:v>
                </c:pt>
                <c:pt idx="396">
                  <c:v>1506030</c:v>
                </c:pt>
                <c:pt idx="397">
                  <c:v>1191180</c:v>
                </c:pt>
                <c:pt idx="398">
                  <c:v>2380990</c:v>
                </c:pt>
                <c:pt idx="399">
                  <c:v>1496460</c:v>
                </c:pt>
                <c:pt idx="400">
                  <c:v>1673370</c:v>
                </c:pt>
                <c:pt idx="401">
                  <c:v>949320</c:v>
                </c:pt>
                <c:pt idx="402">
                  <c:v>601330</c:v>
                </c:pt>
                <c:pt idx="403">
                  <c:v>902040</c:v>
                </c:pt>
                <c:pt idx="404">
                  <c:v>1317640</c:v>
                </c:pt>
                <c:pt idx="405">
                  <c:v>437430</c:v>
                </c:pt>
                <c:pt idx="406">
                  <c:v>2228900</c:v>
                </c:pt>
                <c:pt idx="407">
                  <c:v>2080690</c:v>
                </c:pt>
                <c:pt idx="408">
                  <c:v>1111150</c:v>
                </c:pt>
                <c:pt idx="409">
                  <c:v>650870</c:v>
                </c:pt>
                <c:pt idx="410">
                  <c:v>759620</c:v>
                </c:pt>
                <c:pt idx="411">
                  <c:v>992200</c:v>
                </c:pt>
                <c:pt idx="412">
                  <c:v>1715570</c:v>
                </c:pt>
                <c:pt idx="413">
                  <c:v>1229390</c:v>
                </c:pt>
                <c:pt idx="414">
                  <c:v>201170</c:v>
                </c:pt>
                <c:pt idx="415">
                  <c:v>952590</c:v>
                </c:pt>
                <c:pt idx="416">
                  <c:v>1069560</c:v>
                </c:pt>
                <c:pt idx="417">
                  <c:v>1171260</c:v>
                </c:pt>
                <c:pt idx="418">
                  <c:v>923450</c:v>
                </c:pt>
                <c:pt idx="419">
                  <c:v>867680</c:v>
                </c:pt>
                <c:pt idx="420">
                  <c:v>546550</c:v>
                </c:pt>
                <c:pt idx="421">
                  <c:v>516990</c:v>
                </c:pt>
                <c:pt idx="422">
                  <c:v>786550</c:v>
                </c:pt>
                <c:pt idx="423">
                  <c:v>792380</c:v>
                </c:pt>
                <c:pt idx="424">
                  <c:v>1862990</c:v>
                </c:pt>
                <c:pt idx="425">
                  <c:v>2027550</c:v>
                </c:pt>
                <c:pt idx="426">
                  <c:v>1227080</c:v>
                </c:pt>
                <c:pt idx="427">
                  <c:v>1338860</c:v>
                </c:pt>
                <c:pt idx="428">
                  <c:v>1413400</c:v>
                </c:pt>
                <c:pt idx="429">
                  <c:v>1128160</c:v>
                </c:pt>
                <c:pt idx="430">
                  <c:v>474010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9-46F1-A48C-60C0C0A7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3744"/>
        <c:axId val="147586048"/>
      </c:scatterChart>
      <c:valAx>
        <c:axId val="147583744"/>
        <c:scaling>
          <c:orientation val="minMax"/>
          <c:max val="30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586048"/>
        <c:crosses val="autoZero"/>
        <c:crossBetween val="midCat"/>
      </c:valAx>
      <c:valAx>
        <c:axId val="147586048"/>
        <c:scaling>
          <c:orientation val="minMax"/>
          <c:max val="4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Объём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758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'8'!$F$4:$F$433</c:f>
              <c:numCache>
                <c:formatCode>General</c:formatCode>
                <c:ptCount val="430"/>
                <c:pt idx="0">
                  <c:v>4.9558270576012609</c:v>
                </c:pt>
                <c:pt idx="1">
                  <c:v>4.9082333604781745</c:v>
                </c:pt>
                <c:pt idx="2">
                  <c:v>4.8749682893413118</c:v>
                </c:pt>
                <c:pt idx="3">
                  <c:v>4.8806784575081634</c:v>
                </c:pt>
                <c:pt idx="4">
                  <c:v>4.8941014778403042</c:v>
                </c:pt>
                <c:pt idx="5">
                  <c:v>4.8843159274175862</c:v>
                </c:pt>
                <c:pt idx="6">
                  <c:v>4.8524208126455344</c:v>
                </c:pt>
                <c:pt idx="7">
                  <c:v>4.8218126509599415</c:v>
                </c:pt>
                <c:pt idx="8">
                  <c:v>4.8376302039396499</c:v>
                </c:pt>
                <c:pt idx="9">
                  <c:v>4.8321463833224776</c:v>
                </c:pt>
                <c:pt idx="10">
                  <c:v>4.8080293939995942</c:v>
                </c:pt>
                <c:pt idx="11">
                  <c:v>4.8118590992303405</c:v>
                </c:pt>
                <c:pt idx="12">
                  <c:v>4.8978397999509111</c:v>
                </c:pt>
                <c:pt idx="13">
                  <c:v>4.8713732267627483</c:v>
                </c:pt>
                <c:pt idx="14">
                  <c:v>4.8406374869911328</c:v>
                </c:pt>
                <c:pt idx="15">
                  <c:v>4.832305758571839</c:v>
                </c:pt>
                <c:pt idx="16">
                  <c:v>4.6992068279144741</c:v>
                </c:pt>
                <c:pt idx="17">
                  <c:v>4.7441492132695426</c:v>
                </c:pt>
                <c:pt idx="18">
                  <c:v>4.5839465495364644</c:v>
                </c:pt>
                <c:pt idx="19">
                  <c:v>4.7405748229942946</c:v>
                </c:pt>
                <c:pt idx="20">
                  <c:v>4.7639671977350888</c:v>
                </c:pt>
                <c:pt idx="21">
                  <c:v>4.7808027546312495</c:v>
                </c:pt>
                <c:pt idx="22">
                  <c:v>4.7774414069285447</c:v>
                </c:pt>
                <c:pt idx="23">
                  <c:v>4.7614899402430453</c:v>
                </c:pt>
                <c:pt idx="24">
                  <c:v>4.74371399543615</c:v>
                </c:pt>
                <c:pt idx="25">
                  <c:v>4.7700064284410262</c:v>
                </c:pt>
                <c:pt idx="26">
                  <c:v>4.8079477513494284</c:v>
                </c:pt>
                <c:pt idx="27">
                  <c:v>4.8193940751276472</c:v>
                </c:pt>
                <c:pt idx="28">
                  <c:v>4.8470177220960728</c:v>
                </c:pt>
                <c:pt idx="29">
                  <c:v>4.9199809258281251</c:v>
                </c:pt>
                <c:pt idx="30">
                  <c:v>4.9402128297997097</c:v>
                </c:pt>
                <c:pt idx="31">
                  <c:v>4.9548406557739408</c:v>
                </c:pt>
                <c:pt idx="32">
                  <c:v>4.9571641914082827</c:v>
                </c:pt>
                <c:pt idx="33">
                  <c:v>4.9804509629189404</c:v>
                </c:pt>
                <c:pt idx="34">
                  <c:v>4.9870254284571223</c:v>
                </c:pt>
                <c:pt idx="35">
                  <c:v>4.9608145991123003</c:v>
                </c:pt>
                <c:pt idx="36">
                  <c:v>4.9236239171066263</c:v>
                </c:pt>
                <c:pt idx="37">
                  <c:v>4.8993312245375815</c:v>
                </c:pt>
                <c:pt idx="38">
                  <c:v>4.9037921984782065</c:v>
                </c:pt>
                <c:pt idx="39">
                  <c:v>4.9550521095192215</c:v>
                </c:pt>
                <c:pt idx="40">
                  <c:v>4.9558270576012609</c:v>
                </c:pt>
                <c:pt idx="41">
                  <c:v>5.0304379213924353</c:v>
                </c:pt>
                <c:pt idx="42">
                  <c:v>5.0967518263873215</c:v>
                </c:pt>
                <c:pt idx="43">
                  <c:v>5.1623258073366882</c:v>
                </c:pt>
                <c:pt idx="44">
                  <c:v>5.1769968313114809</c:v>
                </c:pt>
                <c:pt idx="45">
                  <c:v>5.187553389563182</c:v>
                </c:pt>
                <c:pt idx="46">
                  <c:v>5.27166533555061</c:v>
                </c:pt>
                <c:pt idx="47">
                  <c:v>5.3321872510556521</c:v>
                </c:pt>
                <c:pt idx="48">
                  <c:v>5.3710565451883419</c:v>
                </c:pt>
                <c:pt idx="49">
                  <c:v>5.3622306922916891</c:v>
                </c:pt>
                <c:pt idx="50">
                  <c:v>5.3932638438569906</c:v>
                </c:pt>
                <c:pt idx="51">
                  <c:v>5.4105293571549646</c:v>
                </c:pt>
                <c:pt idx="52">
                  <c:v>5.4648905663738523</c:v>
                </c:pt>
                <c:pt idx="53">
                  <c:v>5.4290824364275894</c:v>
                </c:pt>
                <c:pt idx="54">
                  <c:v>5.4382966766014773</c:v>
                </c:pt>
                <c:pt idx="55">
                  <c:v>5.3543195566633219</c:v>
                </c:pt>
                <c:pt idx="56">
                  <c:v>5.4121370027474969</c:v>
                </c:pt>
                <c:pt idx="57">
                  <c:v>5.4482448555309873</c:v>
                </c:pt>
                <c:pt idx="58">
                  <c:v>5.4798469431417818</c:v>
                </c:pt>
                <c:pt idx="59">
                  <c:v>5.3934457116396137</c:v>
                </c:pt>
                <c:pt idx="60">
                  <c:v>5.4161004022044201</c:v>
                </c:pt>
                <c:pt idx="61">
                  <c:v>5.4471252274750031</c:v>
                </c:pt>
                <c:pt idx="62">
                  <c:v>5.4806805891406265</c:v>
                </c:pt>
                <c:pt idx="63">
                  <c:v>5.4972092080599539</c:v>
                </c:pt>
                <c:pt idx="64">
                  <c:v>5.4249500174814029</c:v>
                </c:pt>
                <c:pt idx="65">
                  <c:v>5.4566023455137502</c:v>
                </c:pt>
                <c:pt idx="66">
                  <c:v>5.4319737513607098</c:v>
                </c:pt>
                <c:pt idx="67">
                  <c:v>5.3731465071686859</c:v>
                </c:pt>
                <c:pt idx="68">
                  <c:v>5.3851828995696183</c:v>
                </c:pt>
                <c:pt idx="69">
                  <c:v>5.3807265027887548</c:v>
                </c:pt>
                <c:pt idx="70">
                  <c:v>5.4510384535657002</c:v>
                </c:pt>
                <c:pt idx="71">
                  <c:v>5.4778015685218309</c:v>
                </c:pt>
                <c:pt idx="72">
                  <c:v>5.5162473508093592</c:v>
                </c:pt>
                <c:pt idx="73">
                  <c:v>5.4500508415739679</c:v>
                </c:pt>
                <c:pt idx="74">
                  <c:v>5.4712197014254995</c:v>
                </c:pt>
                <c:pt idx="75">
                  <c:v>5.503296947234575</c:v>
                </c:pt>
                <c:pt idx="76">
                  <c:v>5.5618348120005194</c:v>
                </c:pt>
                <c:pt idx="77">
                  <c:v>5.5961972639762632</c:v>
                </c:pt>
                <c:pt idx="78">
                  <c:v>5.6269014303202436</c:v>
                </c:pt>
                <c:pt idx="79">
                  <c:v>5.6000872383174363</c:v>
                </c:pt>
                <c:pt idx="80">
                  <c:v>5.5341796902700207</c:v>
                </c:pt>
                <c:pt idx="81">
                  <c:v>5.5425176603878565</c:v>
                </c:pt>
                <c:pt idx="82">
                  <c:v>5.5314508518915941</c:v>
                </c:pt>
                <c:pt idx="83">
                  <c:v>5.577841251298354</c:v>
                </c:pt>
                <c:pt idx="84">
                  <c:v>5.6389239023077051</c:v>
                </c:pt>
                <c:pt idx="85">
                  <c:v>5.6205095554623794</c:v>
                </c:pt>
                <c:pt idx="86">
                  <c:v>5.6686732975426333</c:v>
                </c:pt>
                <c:pt idx="87">
                  <c:v>5.4638318050256105</c:v>
                </c:pt>
                <c:pt idx="88">
                  <c:v>5.4071717714601188</c:v>
                </c:pt>
                <c:pt idx="89">
                  <c:v>5.4757101301052389</c:v>
                </c:pt>
                <c:pt idx="90">
                  <c:v>5.5097121708276982</c:v>
                </c:pt>
                <c:pt idx="91">
                  <c:v>5.5117337621036642</c:v>
                </c:pt>
                <c:pt idx="92">
                  <c:v>5.6065003518496468</c:v>
                </c:pt>
                <c:pt idx="93">
                  <c:v>5.570365361215849</c:v>
                </c:pt>
                <c:pt idx="94">
                  <c:v>5.5083756783135911</c:v>
                </c:pt>
                <c:pt idx="95">
                  <c:v>5.5013398398660245</c:v>
                </c:pt>
                <c:pt idx="96">
                  <c:v>5.4542521681687965</c:v>
                </c:pt>
                <c:pt idx="97">
                  <c:v>5.4746627683136069</c:v>
                </c:pt>
                <c:pt idx="98">
                  <c:v>5.36480710781687</c:v>
                </c:pt>
                <c:pt idx="99">
                  <c:v>5.4116460518550396</c:v>
                </c:pt>
                <c:pt idx="100">
                  <c:v>5.4222150032042737</c:v>
                </c:pt>
                <c:pt idx="101">
                  <c:v>5.4445798735262887</c:v>
                </c:pt>
                <c:pt idx="102">
                  <c:v>5.4392525334695279</c:v>
                </c:pt>
                <c:pt idx="103">
                  <c:v>5.4139202496201237</c:v>
                </c:pt>
                <c:pt idx="104">
                  <c:v>5.4048821567760665</c:v>
                </c:pt>
                <c:pt idx="105">
                  <c:v>5.3720324043703176</c:v>
                </c:pt>
                <c:pt idx="106">
                  <c:v>5.4334162799696513</c:v>
                </c:pt>
                <c:pt idx="107">
                  <c:v>5.402632335812676</c:v>
                </c:pt>
                <c:pt idx="108">
                  <c:v>5.4785534168509695</c:v>
                </c:pt>
                <c:pt idx="109">
                  <c:v>5.4930614433405482</c:v>
                </c:pt>
                <c:pt idx="110">
                  <c:v>5.4644671963421265</c:v>
                </c:pt>
                <c:pt idx="111">
                  <c:v>5.4606912855322953</c:v>
                </c:pt>
                <c:pt idx="112">
                  <c:v>5.4193395947954865</c:v>
                </c:pt>
                <c:pt idx="113">
                  <c:v>5.4154335132167164</c:v>
                </c:pt>
                <c:pt idx="114">
                  <c:v>5.4049271016062947</c:v>
                </c:pt>
                <c:pt idx="115">
                  <c:v>5.3751858108046138</c:v>
                </c:pt>
                <c:pt idx="116">
                  <c:v>5.4016858995250701</c:v>
                </c:pt>
                <c:pt idx="117">
                  <c:v>5.4070820813394258</c:v>
                </c:pt>
                <c:pt idx="118">
                  <c:v>5.4024971854577002</c:v>
                </c:pt>
                <c:pt idx="119">
                  <c:v>5.3594124659078473</c:v>
                </c:pt>
                <c:pt idx="120">
                  <c:v>5.3845409332966545</c:v>
                </c:pt>
                <c:pt idx="121">
                  <c:v>5.3827044698082016</c:v>
                </c:pt>
                <c:pt idx="122">
                  <c:v>5.4072166135040263</c:v>
                </c:pt>
                <c:pt idx="123">
                  <c:v>5.4549791765614133</c:v>
                </c:pt>
                <c:pt idx="124">
                  <c:v>5.4363386644454117</c:v>
                </c:pt>
                <c:pt idx="125">
                  <c:v>5.4733205425343119</c:v>
                </c:pt>
                <c:pt idx="126">
                  <c:v>5.4296525993780582</c:v>
                </c:pt>
                <c:pt idx="127">
                  <c:v>5.5151208621160475</c:v>
                </c:pt>
                <c:pt idx="128">
                  <c:v>5.5568280616995374</c:v>
                </c:pt>
                <c:pt idx="129">
                  <c:v>5.558756702605943</c:v>
                </c:pt>
                <c:pt idx="130">
                  <c:v>5.607968834803799</c:v>
                </c:pt>
                <c:pt idx="131">
                  <c:v>5.5900537093278579</c:v>
                </c:pt>
                <c:pt idx="132">
                  <c:v>5.5906137765505628</c:v>
                </c:pt>
                <c:pt idx="133">
                  <c:v>5.5533858506466203</c:v>
                </c:pt>
                <c:pt idx="134">
                  <c:v>5.5495429019892022</c:v>
                </c:pt>
                <c:pt idx="135">
                  <c:v>5.5551664503274178</c:v>
                </c:pt>
                <c:pt idx="136">
                  <c:v>5.5093883366279774</c:v>
                </c:pt>
                <c:pt idx="137">
                  <c:v>5.5517185050229436</c:v>
                </c:pt>
                <c:pt idx="138">
                  <c:v>5.5491149946440625</c:v>
                </c:pt>
                <c:pt idx="139">
                  <c:v>5.5827817678438301</c:v>
                </c:pt>
                <c:pt idx="140">
                  <c:v>5.5511362181719965</c:v>
                </c:pt>
                <c:pt idx="141">
                  <c:v>5.5453727379085596</c:v>
                </c:pt>
                <c:pt idx="142">
                  <c:v>5.5264484593732854</c:v>
                </c:pt>
                <c:pt idx="143">
                  <c:v>5.4806805891406265</c:v>
                </c:pt>
                <c:pt idx="144">
                  <c:v>5.4921968721757199</c:v>
                </c:pt>
                <c:pt idx="145">
                  <c:v>5.5094693050098682</c:v>
                </c:pt>
                <c:pt idx="146">
                  <c:v>5.4402508624367032</c:v>
                </c:pt>
                <c:pt idx="147">
                  <c:v>5.43372200355424</c:v>
                </c:pt>
                <c:pt idx="148">
                  <c:v>5.4548509193628023</c:v>
                </c:pt>
                <c:pt idx="149">
                  <c:v>5.4389484962877823</c:v>
                </c:pt>
                <c:pt idx="150">
                  <c:v>5.4574555878863338</c:v>
                </c:pt>
                <c:pt idx="151">
                  <c:v>5.4990107890246547</c:v>
                </c:pt>
                <c:pt idx="152">
                  <c:v>5.4638318050256105</c:v>
                </c:pt>
                <c:pt idx="153">
                  <c:v>5.4585211180883721</c:v>
                </c:pt>
                <c:pt idx="154">
                  <c:v>5.4440613806007425</c:v>
                </c:pt>
                <c:pt idx="155">
                  <c:v>5.4380793089231956</c:v>
                </c:pt>
                <c:pt idx="156">
                  <c:v>5.4427639709130649</c:v>
                </c:pt>
                <c:pt idx="157">
                  <c:v>5.4617109134564723</c:v>
                </c:pt>
                <c:pt idx="158">
                  <c:v>5.4424177105217932</c:v>
                </c:pt>
                <c:pt idx="159">
                  <c:v>5.4448822036298719</c:v>
                </c:pt>
                <c:pt idx="160">
                  <c:v>5.4329356682727976</c:v>
                </c:pt>
                <c:pt idx="161">
                  <c:v>5.4526251768867926</c:v>
                </c:pt>
                <c:pt idx="162">
                  <c:v>5.4432398832676459</c:v>
                </c:pt>
                <c:pt idx="163">
                  <c:v>5.4448822036298719</c:v>
                </c:pt>
                <c:pt idx="164">
                  <c:v>5.4372528805688143</c:v>
                </c:pt>
                <c:pt idx="165">
                  <c:v>5.4461768697868891</c:v>
                </c:pt>
                <c:pt idx="166">
                  <c:v>5.461456103925217</c:v>
                </c:pt>
                <c:pt idx="167">
                  <c:v>5.4251262134117324</c:v>
                </c:pt>
                <c:pt idx="168">
                  <c:v>5.4518964544763371</c:v>
                </c:pt>
                <c:pt idx="169">
                  <c:v>5.4262707308584979</c:v>
                </c:pt>
                <c:pt idx="170">
                  <c:v>5.4249059636476105</c:v>
                </c:pt>
                <c:pt idx="171">
                  <c:v>5.4328919648442566</c:v>
                </c:pt>
                <c:pt idx="172">
                  <c:v>5.4241126625923446</c:v>
                </c:pt>
                <c:pt idx="173">
                  <c:v>5.4275897022521757</c:v>
                </c:pt>
                <c:pt idx="174">
                  <c:v>5.44077133434297</c:v>
                </c:pt>
                <c:pt idx="175">
                  <c:v>5.4406846078349584</c:v>
                </c:pt>
                <c:pt idx="176">
                  <c:v>5.4105293571549646</c:v>
                </c:pt>
                <c:pt idx="177">
                  <c:v>5.4070372332622796</c:v>
                </c:pt>
                <c:pt idx="178">
                  <c:v>5.392490536565286</c:v>
                </c:pt>
                <c:pt idx="179">
                  <c:v>5.3953987041986</c:v>
                </c:pt>
                <c:pt idx="180">
                  <c:v>5.3812788872623836</c:v>
                </c:pt>
                <c:pt idx="181">
                  <c:v>5.3721252936927568</c:v>
                </c:pt>
                <c:pt idx="182">
                  <c:v>5.2491271223572653</c:v>
                </c:pt>
                <c:pt idx="183">
                  <c:v>5.0683380042245449</c:v>
                </c:pt>
                <c:pt idx="184">
                  <c:v>5.1081249153735131</c:v>
                </c:pt>
                <c:pt idx="185">
                  <c:v>5.075236313280783</c:v>
                </c:pt>
                <c:pt idx="186">
                  <c:v>5.0948538860006538</c:v>
                </c:pt>
                <c:pt idx="187">
                  <c:v>5.0657545933173349</c:v>
                </c:pt>
                <c:pt idx="188">
                  <c:v>5.0925224535684404</c:v>
                </c:pt>
                <c:pt idx="189">
                  <c:v>5.1806593230798041</c:v>
                </c:pt>
                <c:pt idx="190">
                  <c:v>5.1796464368303576</c:v>
                </c:pt>
                <c:pt idx="191">
                  <c:v>5.1446415739439892</c:v>
                </c:pt>
                <c:pt idx="192">
                  <c:v>5.1319675792637804</c:v>
                </c:pt>
                <c:pt idx="193">
                  <c:v>5.1235472259069166</c:v>
                </c:pt>
                <c:pt idx="194">
                  <c:v>5.1576750367455704</c:v>
                </c:pt>
                <c:pt idx="195">
                  <c:v>5.1581928584538703</c:v>
                </c:pt>
                <c:pt idx="196">
                  <c:v>5.1413711160853106</c:v>
                </c:pt>
                <c:pt idx="197">
                  <c:v>5.1284183297526393</c:v>
                </c:pt>
                <c:pt idx="198">
                  <c:v>5.1663846952872108</c:v>
                </c:pt>
                <c:pt idx="199">
                  <c:v>5.1281812646178837</c:v>
                </c:pt>
                <c:pt idx="200">
                  <c:v>5.1058242544325854</c:v>
                </c:pt>
                <c:pt idx="201">
                  <c:v>5.1226535974181484</c:v>
                </c:pt>
                <c:pt idx="202">
                  <c:v>5.1142743288557417</c:v>
                </c:pt>
                <c:pt idx="203">
                  <c:v>5.1672971041096325</c:v>
                </c:pt>
                <c:pt idx="204">
                  <c:v>5.1503392637765373</c:v>
                </c:pt>
                <c:pt idx="205">
                  <c:v>5.1474944768134527</c:v>
                </c:pt>
                <c:pt idx="206">
                  <c:v>5.1202666766047278</c:v>
                </c:pt>
                <c:pt idx="207">
                  <c:v>5.2094861528414214</c:v>
                </c:pt>
                <c:pt idx="208">
                  <c:v>5.2075717532412913</c:v>
                </c:pt>
                <c:pt idx="209">
                  <c:v>5.1420143721526355</c:v>
                </c:pt>
                <c:pt idx="210">
                  <c:v>5.1822328875272348</c:v>
                </c:pt>
                <c:pt idx="211">
                  <c:v>5.1459234759957706</c:v>
                </c:pt>
                <c:pt idx="212">
                  <c:v>5.1375615876686425</c:v>
                </c:pt>
                <c:pt idx="213">
                  <c:v>5.1016940250432228</c:v>
                </c:pt>
                <c:pt idx="214">
                  <c:v>5.1120480275059847</c:v>
                </c:pt>
                <c:pt idx="215">
                  <c:v>5.0511372374055856</c:v>
                </c:pt>
                <c:pt idx="216">
                  <c:v>5.082707862887907</c:v>
                </c:pt>
                <c:pt idx="217">
                  <c:v>5.1122889478227558</c:v>
                </c:pt>
                <c:pt idx="218">
                  <c:v>5.1166755786588389</c:v>
                </c:pt>
                <c:pt idx="219">
                  <c:v>5.1127706143983875</c:v>
                </c:pt>
                <c:pt idx="220">
                  <c:v>5.0793525720552433</c:v>
                </c:pt>
                <c:pt idx="221">
                  <c:v>5.0152911056324498</c:v>
                </c:pt>
                <c:pt idx="222">
                  <c:v>5.0685267725120333</c:v>
                </c:pt>
                <c:pt idx="223">
                  <c:v>5.051777237427431</c:v>
                </c:pt>
                <c:pt idx="224">
                  <c:v>5.0968129903373081</c:v>
                </c:pt>
                <c:pt idx="225">
                  <c:v>5.095711466451375</c:v>
                </c:pt>
                <c:pt idx="226">
                  <c:v>5.0438121387908126</c:v>
                </c:pt>
                <c:pt idx="227">
                  <c:v>5.0561821090522265</c:v>
                </c:pt>
                <c:pt idx="228">
                  <c:v>5.0452299388607544</c:v>
                </c:pt>
                <c:pt idx="229">
                  <c:v>5.0212454732082712</c:v>
                </c:pt>
                <c:pt idx="230">
                  <c:v>5.0568825452615753</c:v>
                </c:pt>
                <c:pt idx="231">
                  <c:v>5.0641760610242859</c:v>
                </c:pt>
                <c:pt idx="232">
                  <c:v>5.0369526024136295</c:v>
                </c:pt>
                <c:pt idx="233">
                  <c:v>4.9831955783374742</c:v>
                </c:pt>
                <c:pt idx="234">
                  <c:v>4.9698132995760007</c:v>
                </c:pt>
                <c:pt idx="235">
                  <c:v>4.9080117701976951</c:v>
                </c:pt>
                <c:pt idx="236">
                  <c:v>4.9298589840689679</c:v>
                </c:pt>
                <c:pt idx="237">
                  <c:v>4.9602538645353311</c:v>
                </c:pt>
                <c:pt idx="238">
                  <c:v>4.9664047191828402</c:v>
                </c:pt>
                <c:pt idx="239">
                  <c:v>4.8946256849890135</c:v>
                </c:pt>
                <c:pt idx="240">
                  <c:v>4.9543470897494668</c:v>
                </c:pt>
                <c:pt idx="241">
                  <c:v>4.9382079601606694</c:v>
                </c:pt>
                <c:pt idx="242">
                  <c:v>4.9829899932759307</c:v>
                </c:pt>
                <c:pt idx="243">
                  <c:v>4.9416424226093039</c:v>
                </c:pt>
                <c:pt idx="244">
                  <c:v>4.9452074887738009</c:v>
                </c:pt>
                <c:pt idx="245">
                  <c:v>4.9272536851572051</c:v>
                </c:pt>
                <c:pt idx="246">
                  <c:v>4.9344739331306915</c:v>
                </c:pt>
                <c:pt idx="247">
                  <c:v>4.9236239171066263</c:v>
                </c:pt>
                <c:pt idx="248">
                  <c:v>5.0369526024136295</c:v>
                </c:pt>
                <c:pt idx="249">
                  <c:v>5.1004759980960452</c:v>
                </c:pt>
                <c:pt idx="250">
                  <c:v>5.1602040644184024</c:v>
                </c:pt>
                <c:pt idx="251">
                  <c:v>4.8640669070081195</c:v>
                </c:pt>
                <c:pt idx="252">
                  <c:v>4.888844237042334</c:v>
                </c:pt>
                <c:pt idx="253">
                  <c:v>4.8978397999509111</c:v>
                </c:pt>
                <c:pt idx="254">
                  <c:v>4.75960653929251</c:v>
                </c:pt>
                <c:pt idx="255">
                  <c:v>4.9148583387024871</c:v>
                </c:pt>
                <c:pt idx="256">
                  <c:v>4.8922270630459543</c:v>
                </c:pt>
                <c:pt idx="257">
                  <c:v>4.8551503912558607</c:v>
                </c:pt>
                <c:pt idx="258">
                  <c:v>4.9108149588140444</c:v>
                </c:pt>
                <c:pt idx="259">
                  <c:v>4.9126548857360524</c:v>
                </c:pt>
                <c:pt idx="260">
                  <c:v>5.0498560072495371</c:v>
                </c:pt>
                <c:pt idx="261">
                  <c:v>5.1630702171400111</c:v>
                </c:pt>
                <c:pt idx="262">
                  <c:v>5.1535805700813535</c:v>
                </c:pt>
                <c:pt idx="263">
                  <c:v>5.2241324683586603</c:v>
                </c:pt>
                <c:pt idx="264">
                  <c:v>5.1806593230798041</c:v>
                </c:pt>
                <c:pt idx="265">
                  <c:v>5.1343267664388055</c:v>
                </c:pt>
                <c:pt idx="266">
                  <c:v>5.196007747723467</c:v>
                </c:pt>
                <c:pt idx="267">
                  <c:v>5.0826458300725275</c:v>
                </c:pt>
                <c:pt idx="268">
                  <c:v>5.0625950330269669</c:v>
                </c:pt>
                <c:pt idx="269">
                  <c:v>4.9839490288337505</c:v>
                </c:pt>
                <c:pt idx="270">
                  <c:v>5.0857427665830608</c:v>
                </c:pt>
                <c:pt idx="271">
                  <c:v>5.0875963352323836</c:v>
                </c:pt>
                <c:pt idx="272">
                  <c:v>5.0401940963378005</c:v>
                </c:pt>
                <c:pt idx="273">
                  <c:v>5.0401940963378005</c:v>
                </c:pt>
                <c:pt idx="274">
                  <c:v>5.0176109078326814</c:v>
                </c:pt>
                <c:pt idx="275">
                  <c:v>5.0379261543321592</c:v>
                </c:pt>
                <c:pt idx="276">
                  <c:v>5.0556086597389873</c:v>
                </c:pt>
                <c:pt idx="277">
                  <c:v>5.0460024379335469</c:v>
                </c:pt>
                <c:pt idx="278">
                  <c:v>4.9444954915917112</c:v>
                </c:pt>
                <c:pt idx="279">
                  <c:v>5.014627315365793</c:v>
                </c:pt>
                <c:pt idx="280">
                  <c:v>5.0126332967589287</c:v>
                </c:pt>
                <c:pt idx="281">
                  <c:v>5.0066272726987169</c:v>
                </c:pt>
                <c:pt idx="282">
                  <c:v>4.9722409061089436</c:v>
                </c:pt>
                <c:pt idx="283">
                  <c:v>4.9839490288337505</c:v>
                </c:pt>
                <c:pt idx="284">
                  <c:v>4.9825786963137304</c:v>
                </c:pt>
                <c:pt idx="285">
                  <c:v>5.0343518207135718</c:v>
                </c:pt>
                <c:pt idx="286">
                  <c:v>4.9873666671569019</c:v>
                </c:pt>
                <c:pt idx="287">
                  <c:v>5.0894464745205452</c:v>
                </c:pt>
                <c:pt idx="288">
                  <c:v>5.1954537310887972</c:v>
                </c:pt>
                <c:pt idx="289">
                  <c:v>5.2509636701645661</c:v>
                </c:pt>
                <c:pt idx="290">
                  <c:v>5.2844719597259839</c:v>
                </c:pt>
                <c:pt idx="291">
                  <c:v>5.3067814449601665</c:v>
                </c:pt>
                <c:pt idx="292">
                  <c:v>5.3225220552448542</c:v>
                </c:pt>
                <c:pt idx="293">
                  <c:v>5.3348903467788764</c:v>
                </c:pt>
                <c:pt idx="294">
                  <c:v>5.3018112558022921</c:v>
                </c:pt>
                <c:pt idx="295">
                  <c:v>5.2206260588321651</c:v>
                </c:pt>
                <c:pt idx="296">
                  <c:v>5.2081190986298882</c:v>
                </c:pt>
                <c:pt idx="297">
                  <c:v>5.2262841636482049</c:v>
                </c:pt>
                <c:pt idx="298">
                  <c:v>5.1667839765861867</c:v>
                </c:pt>
                <c:pt idx="299">
                  <c:v>5.050817083729088</c:v>
                </c:pt>
                <c:pt idx="300">
                  <c:v>5.0434251169192468</c:v>
                </c:pt>
                <c:pt idx="301">
                  <c:v>5.0520970839038499</c:v>
                </c:pt>
                <c:pt idx="302">
                  <c:v>5.1029105702054265</c:v>
                </c:pt>
                <c:pt idx="303">
                  <c:v>5.1298987149230735</c:v>
                </c:pt>
                <c:pt idx="304">
                  <c:v>5.168777995193051</c:v>
                </c:pt>
                <c:pt idx="305">
                  <c:v>5.1789706089154706</c:v>
                </c:pt>
                <c:pt idx="306">
                  <c:v>5.203731924058169</c:v>
                </c:pt>
                <c:pt idx="307">
                  <c:v>5.21520745982503</c:v>
                </c:pt>
                <c:pt idx="308">
                  <c:v>5.1871064372120346</c:v>
                </c:pt>
                <c:pt idx="309">
                  <c:v>5.1761497325738288</c:v>
                </c:pt>
                <c:pt idx="310">
                  <c:v>5.181783550292085</c:v>
                </c:pt>
                <c:pt idx="311">
                  <c:v>5.1837479118049004</c:v>
                </c:pt>
                <c:pt idx="312">
                  <c:v>5.1576174844449012</c:v>
                </c:pt>
                <c:pt idx="313">
                  <c:v>5.1506870495440129</c:v>
                </c:pt>
                <c:pt idx="314">
                  <c:v>5.1410785901215457</c:v>
                </c:pt>
                <c:pt idx="315">
                  <c:v>5.0995615032906576</c:v>
                </c:pt>
                <c:pt idx="316">
                  <c:v>5.0779823675558662</c:v>
                </c:pt>
                <c:pt idx="317">
                  <c:v>5.0866699803722533</c:v>
                </c:pt>
                <c:pt idx="318">
                  <c:v>5.0894464745205452</c:v>
                </c:pt>
                <c:pt idx="319">
                  <c:v>5.1290107468315771</c:v>
                </c:pt>
                <c:pt idx="320">
                  <c:v>5.0701612734102826</c:v>
                </c:pt>
                <c:pt idx="321">
                  <c:v>5.1086690343676215</c:v>
                </c:pt>
                <c:pt idx="322">
                  <c:v>5.0995615032906576</c:v>
                </c:pt>
                <c:pt idx="323">
                  <c:v>5.1019983001102283</c:v>
                </c:pt>
                <c:pt idx="324">
                  <c:v>5.098035484377089</c:v>
                </c:pt>
                <c:pt idx="325">
                  <c:v>5.1041256371835946</c:v>
                </c:pt>
                <c:pt idx="326">
                  <c:v>5.0962011824259026</c:v>
                </c:pt>
                <c:pt idx="327">
                  <c:v>5.1016940250432228</c:v>
                </c:pt>
                <c:pt idx="328">
                  <c:v>5.0983408745153609</c:v>
                </c:pt>
                <c:pt idx="329">
                  <c:v>5.1298987149230735</c:v>
                </c:pt>
                <c:pt idx="330">
                  <c:v>5.1419559114236142</c:v>
                </c:pt>
                <c:pt idx="331">
                  <c:v>5.1558893734157589</c:v>
                </c:pt>
                <c:pt idx="332">
                  <c:v>5.1670690799380825</c:v>
                </c:pt>
                <c:pt idx="333">
                  <c:v>5.2470240721604862</c:v>
                </c:pt>
                <c:pt idx="334">
                  <c:v>5.1929568508902104</c:v>
                </c:pt>
                <c:pt idx="335">
                  <c:v>5.1761497325738288</c:v>
                </c:pt>
                <c:pt idx="336">
                  <c:v>5.2040066870767951</c:v>
                </c:pt>
                <c:pt idx="337">
                  <c:v>5.1965614575936492</c:v>
                </c:pt>
                <c:pt idx="338">
                  <c:v>5.1996013936088792</c:v>
                </c:pt>
                <c:pt idx="339">
                  <c:v>5.2262841636482049</c:v>
                </c:pt>
                <c:pt idx="340">
                  <c:v>5.2195446853826413</c:v>
                </c:pt>
                <c:pt idx="341">
                  <c:v>5.2356437720199782</c:v>
                </c:pt>
                <c:pt idx="342">
                  <c:v>5.2478132343742683</c:v>
                </c:pt>
                <c:pt idx="343">
                  <c:v>5.2543654790188539</c:v>
                </c:pt>
                <c:pt idx="344">
                  <c:v>5.2678581590633282</c:v>
                </c:pt>
                <c:pt idx="345">
                  <c:v>5.2470240721604862</c:v>
                </c:pt>
                <c:pt idx="346">
                  <c:v>5.2149357576089859</c:v>
                </c:pt>
                <c:pt idx="347">
                  <c:v>5.1987732362116503</c:v>
                </c:pt>
                <c:pt idx="348">
                  <c:v>5.1829065150367093</c:v>
                </c:pt>
                <c:pt idx="349">
                  <c:v>5.1610647731216606</c:v>
                </c:pt>
                <c:pt idx="350">
                  <c:v>5.1119877883565437</c:v>
                </c:pt>
                <c:pt idx="351">
                  <c:v>5.1095752419511591</c:v>
                </c:pt>
                <c:pt idx="352">
                  <c:v>5.1119877883565437</c:v>
                </c:pt>
                <c:pt idx="353">
                  <c:v>5.113191882421348</c:v>
                </c:pt>
                <c:pt idx="354">
                  <c:v>5.1203861580553749</c:v>
                </c:pt>
                <c:pt idx="355">
                  <c:v>5.1179938124167554</c:v>
                </c:pt>
                <c:pt idx="356">
                  <c:v>5.1203861580553749</c:v>
                </c:pt>
                <c:pt idx="357">
                  <c:v>5.1191907006506012</c:v>
                </c:pt>
                <c:pt idx="358">
                  <c:v>5.1230707234260437</c:v>
                </c:pt>
                <c:pt idx="359">
                  <c:v>5.1275290455677549</c:v>
                </c:pt>
                <c:pt idx="360">
                  <c:v>5.1134926795359634</c:v>
                </c:pt>
                <c:pt idx="361">
                  <c:v>5.1071568610868781</c:v>
                </c:pt>
                <c:pt idx="362">
                  <c:v>5.1059454739005803</c:v>
                </c:pt>
                <c:pt idx="363">
                  <c:v>5.107459478731796</c:v>
                </c:pt>
                <c:pt idx="364">
                  <c:v>5.1343267664388055</c:v>
                </c:pt>
                <c:pt idx="365">
                  <c:v>5.1357984370502621</c:v>
                </c:pt>
                <c:pt idx="366">
                  <c:v>5.1254509685248371</c:v>
                </c:pt>
                <c:pt idx="367">
                  <c:v>5.1298987149230735</c:v>
                </c:pt>
                <c:pt idx="368">
                  <c:v>5.1185924356013484</c:v>
                </c:pt>
                <c:pt idx="369">
                  <c:v>5.113793386198882</c:v>
                </c:pt>
                <c:pt idx="370">
                  <c:v>5.1179938124167554</c:v>
                </c:pt>
                <c:pt idx="371">
                  <c:v>5.1188916128661077</c:v>
                </c:pt>
                <c:pt idx="372">
                  <c:v>5.1284183297526393</c:v>
                </c:pt>
                <c:pt idx="373">
                  <c:v>5.1179938124167554</c:v>
                </c:pt>
                <c:pt idx="374">
                  <c:v>5.0943635096269677</c:v>
                </c:pt>
                <c:pt idx="375">
                  <c:v>5.0810937577448172</c:v>
                </c:pt>
                <c:pt idx="376">
                  <c:v>5.0754862664158722</c:v>
                </c:pt>
                <c:pt idx="377">
                  <c:v>5.0225638649615298</c:v>
                </c:pt>
                <c:pt idx="378">
                  <c:v>5.0099684051085518</c:v>
                </c:pt>
                <c:pt idx="379">
                  <c:v>5.0559272832879625</c:v>
                </c:pt>
                <c:pt idx="380">
                  <c:v>5.0009216019086171</c:v>
                </c:pt>
                <c:pt idx="381">
                  <c:v>4.952653011557909</c:v>
                </c:pt>
                <c:pt idx="382">
                  <c:v>4.9391392923911859</c:v>
                </c:pt>
                <c:pt idx="383">
                  <c:v>4.8640669070081195</c:v>
                </c:pt>
                <c:pt idx="384">
                  <c:v>4.8675344504555822</c:v>
                </c:pt>
                <c:pt idx="385">
                  <c:v>4.846546505563361</c:v>
                </c:pt>
                <c:pt idx="386">
                  <c:v>4.8543712716215905</c:v>
                </c:pt>
                <c:pt idx="387">
                  <c:v>4.823904028813601</c:v>
                </c:pt>
                <c:pt idx="388">
                  <c:v>4.8283137373023015</c:v>
                </c:pt>
                <c:pt idx="389">
                  <c:v>4.8843159274175862</c:v>
                </c:pt>
                <c:pt idx="390">
                  <c:v>4.8786265511758904</c:v>
                </c:pt>
                <c:pt idx="391">
                  <c:v>4.8671497610874992</c:v>
                </c:pt>
                <c:pt idx="392">
                  <c:v>4.877484781308751</c:v>
                </c:pt>
                <c:pt idx="393">
                  <c:v>4.8790068516178193</c:v>
                </c:pt>
                <c:pt idx="394">
                  <c:v>4.9315920867558027</c:v>
                </c:pt>
                <c:pt idx="395">
                  <c:v>4.9760438493266363</c:v>
                </c:pt>
                <c:pt idx="396">
                  <c:v>4.9305092496169705</c:v>
                </c:pt>
                <c:pt idx="397">
                  <c:v>4.9250774057346094</c:v>
                </c:pt>
                <c:pt idx="398">
                  <c:v>4.9767337424205742</c:v>
                </c:pt>
                <c:pt idx="399">
                  <c:v>4.9825786963137304</c:v>
                </c:pt>
                <c:pt idx="400">
                  <c:v>4.9236239171066263</c:v>
                </c:pt>
                <c:pt idx="401">
                  <c:v>4.9207105865682683</c:v>
                </c:pt>
                <c:pt idx="402">
                  <c:v>4.9163246146250144</c:v>
                </c:pt>
                <c:pt idx="403">
                  <c:v>4.8786265511758904</c:v>
                </c:pt>
                <c:pt idx="404">
                  <c:v>4.8771039014717328</c:v>
                </c:pt>
                <c:pt idx="405">
                  <c:v>4.8648385119846731</c:v>
                </c:pt>
                <c:pt idx="406">
                  <c:v>4.8698394841307993</c:v>
                </c:pt>
                <c:pt idx="407">
                  <c:v>4.8709900115827374</c:v>
                </c:pt>
                <c:pt idx="408">
                  <c:v>4.8656095220459976</c:v>
                </c:pt>
                <c:pt idx="409">
                  <c:v>4.8559289043352747</c:v>
                </c:pt>
                <c:pt idx="410">
                  <c:v>4.8500752290838136</c:v>
                </c:pt>
                <c:pt idx="411">
                  <c:v>4.8453674918681289</c:v>
                </c:pt>
                <c:pt idx="412">
                  <c:v>4.7990908786253978</c:v>
                </c:pt>
                <c:pt idx="413">
                  <c:v>4.7664383335842135</c:v>
                </c:pt>
                <c:pt idx="414">
                  <c:v>4.7957905455967413</c:v>
                </c:pt>
                <c:pt idx="415">
                  <c:v>4.8214905119541758</c:v>
                </c:pt>
                <c:pt idx="416">
                  <c:v>4.8186673602504957</c:v>
                </c:pt>
                <c:pt idx="417">
                  <c:v>4.8520302639196169</c:v>
                </c:pt>
                <c:pt idx="418">
                  <c:v>4.752296250878385</c:v>
                </c:pt>
                <c:pt idx="419">
                  <c:v>4.6788852238103722</c:v>
                </c:pt>
                <c:pt idx="420">
                  <c:v>4.6793495841623427</c:v>
                </c:pt>
                <c:pt idx="421">
                  <c:v>4.6577626361072619</c:v>
                </c:pt>
                <c:pt idx="422">
                  <c:v>4.6298627985784631</c:v>
                </c:pt>
                <c:pt idx="423">
                  <c:v>4.6254628892558536</c:v>
                </c:pt>
                <c:pt idx="424">
                  <c:v>4.6051701859880918</c:v>
                </c:pt>
                <c:pt idx="425">
                  <c:v>4.7099805503404362</c:v>
                </c:pt>
                <c:pt idx="426">
                  <c:v>4.7295977643631435</c:v>
                </c:pt>
                <c:pt idx="427">
                  <c:v>4.7664383335842135</c:v>
                </c:pt>
                <c:pt idx="428">
                  <c:v>4.8032010364872262</c:v>
                </c:pt>
                <c:pt idx="429">
                  <c:v>4.7149210499472103</c:v>
                </c:pt>
              </c:numCache>
            </c:numRef>
          </c:xVal>
          <c:yVal>
            <c:numRef>
              <c:f>'8'!$G$4:$G$433</c:f>
              <c:numCache>
                <c:formatCode>General</c:formatCode>
                <c:ptCount val="430"/>
                <c:pt idx="0">
                  <c:v>16.706577296527641</c:v>
                </c:pt>
                <c:pt idx="1">
                  <c:v>16.133148486419941</c:v>
                </c:pt>
                <c:pt idx="2">
                  <c:v>16.429295646322633</c:v>
                </c:pt>
                <c:pt idx="3">
                  <c:v>16.910837230028687</c:v>
                </c:pt>
                <c:pt idx="4">
                  <c:v>16.327024733692699</c:v>
                </c:pt>
                <c:pt idx="5">
                  <c:v>16.632767747553583</c:v>
                </c:pt>
                <c:pt idx="6">
                  <c:v>16.032795463593711</c:v>
                </c:pt>
                <c:pt idx="7">
                  <c:v>17.417379135088456</c:v>
                </c:pt>
                <c:pt idx="8">
                  <c:v>16.962965007773487</c:v>
                </c:pt>
                <c:pt idx="9">
                  <c:v>16.446102586380942</c:v>
                </c:pt>
                <c:pt idx="10">
                  <c:v>16.466763221279411</c:v>
                </c:pt>
                <c:pt idx="11">
                  <c:v>16.453506467329451</c:v>
                </c:pt>
                <c:pt idx="12">
                  <c:v>17.217365290190866</c:v>
                </c:pt>
                <c:pt idx="13">
                  <c:v>16.698344253701773</c:v>
                </c:pt>
                <c:pt idx="14">
                  <c:v>16.320544210537612</c:v>
                </c:pt>
                <c:pt idx="15">
                  <c:v>16.04337954007957</c:v>
                </c:pt>
                <c:pt idx="16">
                  <c:v>16.207381264909504</c:v>
                </c:pt>
                <c:pt idx="17">
                  <c:v>16.039504830452998</c:v>
                </c:pt>
                <c:pt idx="18">
                  <c:v>16.392359069622479</c:v>
                </c:pt>
                <c:pt idx="19">
                  <c:v>16.775908201752387</c:v>
                </c:pt>
                <c:pt idx="20">
                  <c:v>16.61863321364671</c:v>
                </c:pt>
                <c:pt idx="21">
                  <c:v>15.923397539609381</c:v>
                </c:pt>
                <c:pt idx="22">
                  <c:v>16.045908647945989</c:v>
                </c:pt>
                <c:pt idx="23">
                  <c:v>15.703113701027039</c:v>
                </c:pt>
                <c:pt idx="24">
                  <c:v>16.108294274010969</c:v>
                </c:pt>
                <c:pt idx="25">
                  <c:v>15.542169748298411</c:v>
                </c:pt>
                <c:pt idx="26">
                  <c:v>16.025326968811076</c:v>
                </c:pt>
                <c:pt idx="27">
                  <c:v>15.59314963537483</c:v>
                </c:pt>
                <c:pt idx="28">
                  <c:v>16.339293310252074</c:v>
                </c:pt>
                <c:pt idx="29">
                  <c:v>16.925847889415103</c:v>
                </c:pt>
                <c:pt idx="30">
                  <c:v>16.508111498105414</c:v>
                </c:pt>
                <c:pt idx="31">
                  <c:v>16.902219453190522</c:v>
                </c:pt>
                <c:pt idx="32">
                  <c:v>16.057503041129497</c:v>
                </c:pt>
                <c:pt idx="33">
                  <c:v>16.001511608721962</c:v>
                </c:pt>
                <c:pt idx="34">
                  <c:v>15.959301540407115</c:v>
                </c:pt>
                <c:pt idx="35">
                  <c:v>15.591322369941928</c:v>
                </c:pt>
                <c:pt idx="36">
                  <c:v>15.598887491705485</c:v>
                </c:pt>
                <c:pt idx="37">
                  <c:v>16.045462375520074</c:v>
                </c:pt>
                <c:pt idx="38">
                  <c:v>16.052696599670863</c:v>
                </c:pt>
                <c:pt idx="39">
                  <c:v>16.204978878070438</c:v>
                </c:pt>
                <c:pt idx="40">
                  <c:v>15.966321844129073</c:v>
                </c:pt>
                <c:pt idx="41">
                  <c:v>16.894169330910675</c:v>
                </c:pt>
                <c:pt idx="42">
                  <c:v>16.147402188374059</c:v>
                </c:pt>
                <c:pt idx="43">
                  <c:v>16.813961432770832</c:v>
                </c:pt>
                <c:pt idx="44">
                  <c:v>16.581326332991882</c:v>
                </c:pt>
                <c:pt idx="45">
                  <c:v>16.531932286509406</c:v>
                </c:pt>
                <c:pt idx="46">
                  <c:v>16.938911641488641</c:v>
                </c:pt>
                <c:pt idx="47">
                  <c:v>16.706708974084357</c:v>
                </c:pt>
                <c:pt idx="48">
                  <c:v>16.974707458702987</c:v>
                </c:pt>
                <c:pt idx="49">
                  <c:v>16.851740469440607</c:v>
                </c:pt>
                <c:pt idx="50">
                  <c:v>15.806338485211874</c:v>
                </c:pt>
                <c:pt idx="51">
                  <c:v>16.199709646589032</c:v>
                </c:pt>
                <c:pt idx="52">
                  <c:v>16.491678271157316</c:v>
                </c:pt>
                <c:pt idx="53">
                  <c:v>16.460251419952847</c:v>
                </c:pt>
                <c:pt idx="54">
                  <c:v>16.20216433580665</c:v>
                </c:pt>
                <c:pt idx="55">
                  <c:v>16.609923698087872</c:v>
                </c:pt>
                <c:pt idx="56">
                  <c:v>16.487073245983222</c:v>
                </c:pt>
                <c:pt idx="57">
                  <c:v>16.435313345771345</c:v>
                </c:pt>
                <c:pt idx="58">
                  <c:v>16.661285787761077</c:v>
                </c:pt>
                <c:pt idx="59">
                  <c:v>16.12652799857452</c:v>
                </c:pt>
                <c:pt idx="60">
                  <c:v>16.929293386943598</c:v>
                </c:pt>
                <c:pt idx="61">
                  <c:v>16.380045983614011</c:v>
                </c:pt>
                <c:pt idx="62">
                  <c:v>16.47111311446249</c:v>
                </c:pt>
                <c:pt idx="63">
                  <c:v>16.536003031956373</c:v>
                </c:pt>
                <c:pt idx="64">
                  <c:v>16.615132444248555</c:v>
                </c:pt>
                <c:pt idx="65">
                  <c:v>16.200589505960426</c:v>
                </c:pt>
                <c:pt idx="66">
                  <c:v>16.094558820194738</c:v>
                </c:pt>
                <c:pt idx="67">
                  <c:v>16.351352688132028</c:v>
                </c:pt>
                <c:pt idx="68">
                  <c:v>16.307406889579084</c:v>
                </c:pt>
                <c:pt idx="69">
                  <c:v>16.507668476397622</c:v>
                </c:pt>
                <c:pt idx="70">
                  <c:v>16.898304998884708</c:v>
                </c:pt>
                <c:pt idx="71">
                  <c:v>16.821083750445574</c:v>
                </c:pt>
                <c:pt idx="72">
                  <c:v>16.726306754149384</c:v>
                </c:pt>
                <c:pt idx="73">
                  <c:v>16.847844733962813</c:v>
                </c:pt>
                <c:pt idx="74">
                  <c:v>16.591588809707901</c:v>
                </c:pt>
                <c:pt idx="75">
                  <c:v>16.80468638491902</c:v>
                </c:pt>
                <c:pt idx="76">
                  <c:v>17.473656797984955</c:v>
                </c:pt>
                <c:pt idx="77">
                  <c:v>16.526091553901935</c:v>
                </c:pt>
                <c:pt idx="78">
                  <c:v>16.384256545250956</c:v>
                </c:pt>
                <c:pt idx="79">
                  <c:v>16.26728174186827</c:v>
                </c:pt>
                <c:pt idx="80">
                  <c:v>16.942056597237688</c:v>
                </c:pt>
                <c:pt idx="81">
                  <c:v>17.440857384859676</c:v>
                </c:pt>
                <c:pt idx="82">
                  <c:v>16.852345426666481</c:v>
                </c:pt>
                <c:pt idx="83">
                  <c:v>16.69375856372632</c:v>
                </c:pt>
                <c:pt idx="84">
                  <c:v>16.675594342282523</c:v>
                </c:pt>
                <c:pt idx="85">
                  <c:v>16.457715784890667</c:v>
                </c:pt>
                <c:pt idx="86">
                  <c:v>16.812968341968485</c:v>
                </c:pt>
                <c:pt idx="87">
                  <c:v>17.200918946912033</c:v>
                </c:pt>
                <c:pt idx="88">
                  <c:v>17.440316982582591</c:v>
                </c:pt>
                <c:pt idx="89">
                  <c:v>17.473656797984955</c:v>
                </c:pt>
                <c:pt idx="90">
                  <c:v>17.473656797984955</c:v>
                </c:pt>
                <c:pt idx="91">
                  <c:v>17.090730042628248</c:v>
                </c:pt>
                <c:pt idx="92">
                  <c:v>17.090408618132631</c:v>
                </c:pt>
                <c:pt idx="93">
                  <c:v>17.232325350521506</c:v>
                </c:pt>
                <c:pt idx="94">
                  <c:v>16.969395492724821</c:v>
                </c:pt>
                <c:pt idx="95">
                  <c:v>16.992071190714029</c:v>
                </c:pt>
                <c:pt idx="96">
                  <c:v>17.419907525656718</c:v>
                </c:pt>
                <c:pt idx="97">
                  <c:v>17.152220972715472</c:v>
                </c:pt>
                <c:pt idx="98">
                  <c:v>17.174919158474104</c:v>
                </c:pt>
                <c:pt idx="99">
                  <c:v>17.473656797984955</c:v>
                </c:pt>
                <c:pt idx="100">
                  <c:v>17.395145017145776</c:v>
                </c:pt>
                <c:pt idx="101">
                  <c:v>16.19968116788937</c:v>
                </c:pt>
                <c:pt idx="102">
                  <c:v>16.014583426158111</c:v>
                </c:pt>
                <c:pt idx="103">
                  <c:v>17.004030675146115</c:v>
                </c:pt>
                <c:pt idx="104">
                  <c:v>16.651370983641815</c:v>
                </c:pt>
                <c:pt idx="105">
                  <c:v>17.094412990580018</c:v>
                </c:pt>
                <c:pt idx="106">
                  <c:v>16.901794891219719</c:v>
                </c:pt>
                <c:pt idx="107">
                  <c:v>16.664526614129009</c:v>
                </c:pt>
                <c:pt idx="108">
                  <c:v>17.08831001484694</c:v>
                </c:pt>
                <c:pt idx="109">
                  <c:v>16.475902254328904</c:v>
                </c:pt>
                <c:pt idx="110">
                  <c:v>16.56361125605904</c:v>
                </c:pt>
                <c:pt idx="111">
                  <c:v>16.139284571807366</c:v>
                </c:pt>
                <c:pt idx="112">
                  <c:v>17.214187098307445</c:v>
                </c:pt>
                <c:pt idx="113">
                  <c:v>16.800601917267262</c:v>
                </c:pt>
                <c:pt idx="114">
                  <c:v>16.489517128332533</c:v>
                </c:pt>
                <c:pt idx="115">
                  <c:v>16.532326229834254</c:v>
                </c:pt>
                <c:pt idx="116">
                  <c:v>16.425904562849727</c:v>
                </c:pt>
                <c:pt idx="117">
                  <c:v>16.526970937791699</c:v>
                </c:pt>
                <c:pt idx="118">
                  <c:v>16.609572080611766</c:v>
                </c:pt>
                <c:pt idx="119">
                  <c:v>16.139863992031444</c:v>
                </c:pt>
                <c:pt idx="120">
                  <c:v>16.039865965433094</c:v>
                </c:pt>
                <c:pt idx="121">
                  <c:v>16.694455050431706</c:v>
                </c:pt>
                <c:pt idx="122">
                  <c:v>16.836620087735472</c:v>
                </c:pt>
                <c:pt idx="123">
                  <c:v>17.099485122018606</c:v>
                </c:pt>
                <c:pt idx="124">
                  <c:v>16.635396664064505</c:v>
                </c:pt>
                <c:pt idx="125">
                  <c:v>17.032159505179919</c:v>
                </c:pt>
                <c:pt idx="126">
                  <c:v>16.560056609304326</c:v>
                </c:pt>
                <c:pt idx="127">
                  <c:v>16.646745475636788</c:v>
                </c:pt>
                <c:pt idx="128">
                  <c:v>16.582495483221614</c:v>
                </c:pt>
                <c:pt idx="129">
                  <c:v>16.578295126166537</c:v>
                </c:pt>
                <c:pt idx="130">
                  <c:v>16.50504574244377</c:v>
                </c:pt>
                <c:pt idx="131">
                  <c:v>16.38799758949466</c:v>
                </c:pt>
                <c:pt idx="132">
                  <c:v>16.374458094322474</c:v>
                </c:pt>
                <c:pt idx="133">
                  <c:v>16.499684646382654</c:v>
                </c:pt>
                <c:pt idx="134">
                  <c:v>16.173164160246081</c:v>
                </c:pt>
                <c:pt idx="135">
                  <c:v>16.212006670576201</c:v>
                </c:pt>
                <c:pt idx="136">
                  <c:v>16.165358935754785</c:v>
                </c:pt>
                <c:pt idx="137">
                  <c:v>16.431997949093031</c:v>
                </c:pt>
                <c:pt idx="138">
                  <c:v>16.942456603032578</c:v>
                </c:pt>
                <c:pt idx="139">
                  <c:v>17.473656797984955</c:v>
                </c:pt>
                <c:pt idx="140">
                  <c:v>16.3606244875917</c:v>
                </c:pt>
                <c:pt idx="141">
                  <c:v>16.436694826044821</c:v>
                </c:pt>
                <c:pt idx="142">
                  <c:v>15.93527677051946</c:v>
                </c:pt>
                <c:pt idx="143">
                  <c:v>16.862633896126152</c:v>
                </c:pt>
                <c:pt idx="144">
                  <c:v>16.334055863762806</c:v>
                </c:pt>
                <c:pt idx="145">
                  <c:v>16.308746588611854</c:v>
                </c:pt>
                <c:pt idx="146">
                  <c:v>16.405643964464772</c:v>
                </c:pt>
                <c:pt idx="147">
                  <c:v>16.462273834642755</c:v>
                </c:pt>
                <c:pt idx="148">
                  <c:v>16.050423692395928</c:v>
                </c:pt>
                <c:pt idx="149">
                  <c:v>15.911517876339945</c:v>
                </c:pt>
                <c:pt idx="150">
                  <c:v>16.419682107867938</c:v>
                </c:pt>
                <c:pt idx="151">
                  <c:v>16.331682481944576</c:v>
                </c:pt>
                <c:pt idx="152">
                  <c:v>16.35009745187347</c:v>
                </c:pt>
                <c:pt idx="153">
                  <c:v>15.54902101887035</c:v>
                </c:pt>
                <c:pt idx="154">
                  <c:v>16.099062667410394</c:v>
                </c:pt>
                <c:pt idx="155">
                  <c:v>16.353243659586418</c:v>
                </c:pt>
                <c:pt idx="156">
                  <c:v>16.228274738628762</c:v>
                </c:pt>
                <c:pt idx="157">
                  <c:v>16.926373909396599</c:v>
                </c:pt>
                <c:pt idx="158">
                  <c:v>16.508451182161895</c:v>
                </c:pt>
                <c:pt idx="159">
                  <c:v>16.43362656936371</c:v>
                </c:pt>
                <c:pt idx="160">
                  <c:v>16.095650635627802</c:v>
                </c:pt>
                <c:pt idx="161">
                  <c:v>16.130435204552295</c:v>
                </c:pt>
                <c:pt idx="162">
                  <c:v>15.719324090990556</c:v>
                </c:pt>
                <c:pt idx="163">
                  <c:v>16.360928097611279</c:v>
                </c:pt>
                <c:pt idx="164">
                  <c:v>16.435991408256594</c:v>
                </c:pt>
                <c:pt idx="165">
                  <c:v>15.926699040144646</c:v>
                </c:pt>
                <c:pt idx="166">
                  <c:v>15.971697839826874</c:v>
                </c:pt>
                <c:pt idx="167">
                  <c:v>16.59417950809792</c:v>
                </c:pt>
                <c:pt idx="168">
                  <c:v>17.422083640082068</c:v>
                </c:pt>
                <c:pt idx="169">
                  <c:v>17.084982534272342</c:v>
                </c:pt>
                <c:pt idx="170">
                  <c:v>16.196045092354826</c:v>
                </c:pt>
                <c:pt idx="171">
                  <c:v>15.859620215185199</c:v>
                </c:pt>
                <c:pt idx="172">
                  <c:v>15.893582412050177</c:v>
                </c:pt>
                <c:pt idx="173">
                  <c:v>17.064664149857858</c:v>
                </c:pt>
                <c:pt idx="174">
                  <c:v>17.473656797984955</c:v>
                </c:pt>
                <c:pt idx="175">
                  <c:v>17.161750396211062</c:v>
                </c:pt>
                <c:pt idx="176">
                  <c:v>16.970039416680411</c:v>
                </c:pt>
                <c:pt idx="177">
                  <c:v>17.154133355368373</c:v>
                </c:pt>
                <c:pt idx="178">
                  <c:v>17.466623241438068</c:v>
                </c:pt>
                <c:pt idx="179">
                  <c:v>16.913270850572342</c:v>
                </c:pt>
                <c:pt idx="180">
                  <c:v>17.026121119455325</c:v>
                </c:pt>
                <c:pt idx="181">
                  <c:v>17.196142921784418</c:v>
                </c:pt>
                <c:pt idx="182">
                  <c:v>17.473656797984955</c:v>
                </c:pt>
                <c:pt idx="183">
                  <c:v>17.473656797984955</c:v>
                </c:pt>
                <c:pt idx="184">
                  <c:v>17.473656797984955</c:v>
                </c:pt>
                <c:pt idx="185">
                  <c:v>17.074209606747381</c:v>
                </c:pt>
                <c:pt idx="186">
                  <c:v>16.902570546371027</c:v>
                </c:pt>
                <c:pt idx="187">
                  <c:v>16.987540028240531</c:v>
                </c:pt>
                <c:pt idx="188">
                  <c:v>16.784481417934078</c:v>
                </c:pt>
                <c:pt idx="189">
                  <c:v>17.473656797984955</c:v>
                </c:pt>
                <c:pt idx="190">
                  <c:v>17.473656797984955</c:v>
                </c:pt>
                <c:pt idx="191">
                  <c:v>17.473656797984955</c:v>
                </c:pt>
                <c:pt idx="192">
                  <c:v>16.784844953288555</c:v>
                </c:pt>
                <c:pt idx="193">
                  <c:v>16.905965111270486</c:v>
                </c:pt>
                <c:pt idx="194">
                  <c:v>16.961921920914076</c:v>
                </c:pt>
                <c:pt idx="195">
                  <c:v>17.192317906254349</c:v>
                </c:pt>
                <c:pt idx="196">
                  <c:v>16.51004854556756</c:v>
                </c:pt>
                <c:pt idx="197">
                  <c:v>16.788425996057459</c:v>
                </c:pt>
                <c:pt idx="198">
                  <c:v>16.852108345091551</c:v>
                </c:pt>
                <c:pt idx="199">
                  <c:v>17.241665232633004</c:v>
                </c:pt>
                <c:pt idx="200">
                  <c:v>16.708404133403949</c:v>
                </c:pt>
                <c:pt idx="201">
                  <c:v>17.06376613992018</c:v>
                </c:pt>
                <c:pt idx="202">
                  <c:v>16.507635963253506</c:v>
                </c:pt>
                <c:pt idx="203">
                  <c:v>16.74595629735536</c:v>
                </c:pt>
                <c:pt idx="204">
                  <c:v>16.266605307230222</c:v>
                </c:pt>
                <c:pt idx="205">
                  <c:v>14.974502732621096</c:v>
                </c:pt>
                <c:pt idx="206">
                  <c:v>16.056060660038789</c:v>
                </c:pt>
                <c:pt idx="207">
                  <c:v>17.473656797984955</c:v>
                </c:pt>
                <c:pt idx="208">
                  <c:v>16.916696392847207</c:v>
                </c:pt>
                <c:pt idx="209">
                  <c:v>17.324745867814329</c:v>
                </c:pt>
                <c:pt idx="210">
                  <c:v>16.643837276005545</c:v>
                </c:pt>
                <c:pt idx="211">
                  <c:v>16.348634985917865</c:v>
                </c:pt>
                <c:pt idx="212">
                  <c:v>16.200129912632558</c:v>
                </c:pt>
                <c:pt idx="213">
                  <c:v>16.308185291247987</c:v>
                </c:pt>
                <c:pt idx="214">
                  <c:v>17.471632030414952</c:v>
                </c:pt>
                <c:pt idx="215">
                  <c:v>16.70739672412072</c:v>
                </c:pt>
                <c:pt idx="216">
                  <c:v>17.211895712746884</c:v>
                </c:pt>
                <c:pt idx="217">
                  <c:v>16.928120123779578</c:v>
                </c:pt>
                <c:pt idx="218">
                  <c:v>16.648909767099447</c:v>
                </c:pt>
                <c:pt idx="219">
                  <c:v>16.47560784430593</c:v>
                </c:pt>
                <c:pt idx="220">
                  <c:v>16.148591877757806</c:v>
                </c:pt>
                <c:pt idx="221">
                  <c:v>16.515145449465138</c:v>
                </c:pt>
                <c:pt idx="222">
                  <c:v>16.024752635017805</c:v>
                </c:pt>
                <c:pt idx="223">
                  <c:v>16.07761214081243</c:v>
                </c:pt>
                <c:pt idx="224">
                  <c:v>16.499521449693752</c:v>
                </c:pt>
                <c:pt idx="225">
                  <c:v>16.490147364085004</c:v>
                </c:pt>
                <c:pt idx="226">
                  <c:v>16.153684777877551</c:v>
                </c:pt>
                <c:pt idx="227">
                  <c:v>16.181056365513477</c:v>
                </c:pt>
                <c:pt idx="228">
                  <c:v>16.382332775911838</c:v>
                </c:pt>
                <c:pt idx="229">
                  <c:v>17.073582480298178</c:v>
                </c:pt>
                <c:pt idx="230">
                  <c:v>17.004408708876422</c:v>
                </c:pt>
                <c:pt idx="231">
                  <c:v>16.64467808165675</c:v>
                </c:pt>
                <c:pt idx="232">
                  <c:v>16.3120105775164</c:v>
                </c:pt>
                <c:pt idx="233">
                  <c:v>16.358575260675437</c:v>
                </c:pt>
                <c:pt idx="234">
                  <c:v>16.525346497020294</c:v>
                </c:pt>
                <c:pt idx="235">
                  <c:v>16.45143226235534</c:v>
                </c:pt>
                <c:pt idx="236">
                  <c:v>16.149076742237988</c:v>
                </c:pt>
                <c:pt idx="237">
                  <c:v>16.111681121784507</c:v>
                </c:pt>
                <c:pt idx="238">
                  <c:v>15.925837691214204</c:v>
                </c:pt>
                <c:pt idx="239">
                  <c:v>16.268040355200878</c:v>
                </c:pt>
                <c:pt idx="240">
                  <c:v>16.68951126064681</c:v>
                </c:pt>
                <c:pt idx="241">
                  <c:v>15.981741993774889</c:v>
                </c:pt>
                <c:pt idx="242">
                  <c:v>17.084074048888475</c:v>
                </c:pt>
                <c:pt idx="243">
                  <c:v>16.600609450682185</c:v>
                </c:pt>
                <c:pt idx="244">
                  <c:v>16.510234355688397</c:v>
                </c:pt>
                <c:pt idx="245">
                  <c:v>16.541074494336957</c:v>
                </c:pt>
                <c:pt idx="246">
                  <c:v>16.317116986974689</c:v>
                </c:pt>
                <c:pt idx="247">
                  <c:v>16.140130099612875</c:v>
                </c:pt>
                <c:pt idx="248">
                  <c:v>16.844370984198029</c:v>
                </c:pt>
                <c:pt idx="249">
                  <c:v>16.755772403992189</c:v>
                </c:pt>
                <c:pt idx="250">
                  <c:v>16.914321846531664</c:v>
                </c:pt>
                <c:pt idx="251">
                  <c:v>17.473656797984955</c:v>
                </c:pt>
                <c:pt idx="252">
                  <c:v>17.419892291387665</c:v>
                </c:pt>
                <c:pt idx="253">
                  <c:v>16.856892832436451</c:v>
                </c:pt>
                <c:pt idx="254">
                  <c:v>17.009439377887112</c:v>
                </c:pt>
                <c:pt idx="255">
                  <c:v>17.409779012790214</c:v>
                </c:pt>
                <c:pt idx="256">
                  <c:v>16.173041118036767</c:v>
                </c:pt>
                <c:pt idx="257">
                  <c:v>15.368122001458621</c:v>
                </c:pt>
                <c:pt idx="258">
                  <c:v>15.953377835092679</c:v>
                </c:pt>
                <c:pt idx="259">
                  <c:v>16.217781697224165</c:v>
                </c:pt>
                <c:pt idx="260">
                  <c:v>16.850666889380225</c:v>
                </c:pt>
                <c:pt idx="261">
                  <c:v>17.473656797984955</c:v>
                </c:pt>
                <c:pt idx="262">
                  <c:v>16.917248788833803</c:v>
                </c:pt>
                <c:pt idx="263">
                  <c:v>16.701926725038415</c:v>
                </c:pt>
                <c:pt idx="264">
                  <c:v>16.513164908984361</c:v>
                </c:pt>
                <c:pt idx="265">
                  <c:v>16.07978196633027</c:v>
                </c:pt>
                <c:pt idx="266">
                  <c:v>16.727994909294921</c:v>
                </c:pt>
                <c:pt idx="267">
                  <c:v>16.423234955356815</c:v>
                </c:pt>
                <c:pt idx="268">
                  <c:v>16.416230898113135</c:v>
                </c:pt>
                <c:pt idx="269">
                  <c:v>15.987991521409578</c:v>
                </c:pt>
                <c:pt idx="270">
                  <c:v>16.067281189280507</c:v>
                </c:pt>
                <c:pt idx="271">
                  <c:v>16.140531083887929</c:v>
                </c:pt>
                <c:pt idx="272">
                  <c:v>16.501193806697362</c:v>
                </c:pt>
                <c:pt idx="273">
                  <c:v>16.74986464459295</c:v>
                </c:pt>
                <c:pt idx="274">
                  <c:v>15.961170459062981</c:v>
                </c:pt>
                <c:pt idx="275">
                  <c:v>15.935555270224153</c:v>
                </c:pt>
                <c:pt idx="276">
                  <c:v>15.952462465430594</c:v>
                </c:pt>
                <c:pt idx="277">
                  <c:v>16.373243168003611</c:v>
                </c:pt>
                <c:pt idx="278">
                  <c:v>17.473656797984955</c:v>
                </c:pt>
                <c:pt idx="279">
                  <c:v>17.361683802097893</c:v>
                </c:pt>
                <c:pt idx="280">
                  <c:v>16.103517910138962</c:v>
                </c:pt>
                <c:pt idx="281">
                  <c:v>16.38356355568629</c:v>
                </c:pt>
                <c:pt idx="282">
                  <c:v>16.797317827105086</c:v>
                </c:pt>
                <c:pt idx="283">
                  <c:v>16.023376096700382</c:v>
                </c:pt>
                <c:pt idx="284">
                  <c:v>16.289311601492049</c:v>
                </c:pt>
                <c:pt idx="285">
                  <c:v>16.013438221410851</c:v>
                </c:pt>
                <c:pt idx="286">
                  <c:v>15.846541488435339</c:v>
                </c:pt>
                <c:pt idx="287">
                  <c:v>16.10424213256978</c:v>
                </c:pt>
                <c:pt idx="288">
                  <c:v>16.891203997405821</c:v>
                </c:pt>
                <c:pt idx="289">
                  <c:v>16.687352245187174</c:v>
                </c:pt>
                <c:pt idx="290">
                  <c:v>16.572589624903138</c:v>
                </c:pt>
                <c:pt idx="291">
                  <c:v>17.340267444498767</c:v>
                </c:pt>
                <c:pt idx="292">
                  <c:v>16.184994197543759</c:v>
                </c:pt>
                <c:pt idx="293">
                  <c:v>15.718933636553267</c:v>
                </c:pt>
                <c:pt idx="294">
                  <c:v>16.094676552104982</c:v>
                </c:pt>
                <c:pt idx="295">
                  <c:v>16.470060821304934</c:v>
                </c:pt>
                <c:pt idx="296">
                  <c:v>16.660405406794329</c:v>
                </c:pt>
                <c:pt idx="297">
                  <c:v>16.273858459179436</c:v>
                </c:pt>
                <c:pt idx="298">
                  <c:v>16.157570178051962</c:v>
                </c:pt>
                <c:pt idx="299">
                  <c:v>17.473656797984955</c:v>
                </c:pt>
                <c:pt idx="300">
                  <c:v>16.511046109824157</c:v>
                </c:pt>
                <c:pt idx="301">
                  <c:v>16.031441301135995</c:v>
                </c:pt>
                <c:pt idx="302">
                  <c:v>16.32787347759626</c:v>
                </c:pt>
                <c:pt idx="303">
                  <c:v>16.645990168774436</c:v>
                </c:pt>
                <c:pt idx="304">
                  <c:v>16.85473230515062</c:v>
                </c:pt>
                <c:pt idx="305">
                  <c:v>16.294437699404774</c:v>
                </c:pt>
                <c:pt idx="306">
                  <c:v>16.025755556081791</c:v>
                </c:pt>
                <c:pt idx="307">
                  <c:v>16.257650615393285</c:v>
                </c:pt>
                <c:pt idx="308">
                  <c:v>15.550890133756125</c:v>
                </c:pt>
                <c:pt idx="309">
                  <c:v>14.439270146288139</c:v>
                </c:pt>
                <c:pt idx="310">
                  <c:v>14.623471927067596</c:v>
                </c:pt>
                <c:pt idx="311">
                  <c:v>15.803987464270016</c:v>
                </c:pt>
                <c:pt idx="312">
                  <c:v>15.814636438055377</c:v>
                </c:pt>
                <c:pt idx="313">
                  <c:v>15.301007513603833</c:v>
                </c:pt>
                <c:pt idx="314">
                  <c:v>14.972941917854294</c:v>
                </c:pt>
                <c:pt idx="315">
                  <c:v>15.232324424750901</c:v>
                </c:pt>
                <c:pt idx="316">
                  <c:v>15.659879871214621</c:v>
                </c:pt>
                <c:pt idx="317">
                  <c:v>15.859060638376455</c:v>
                </c:pt>
                <c:pt idx="318">
                  <c:v>15.836118607172381</c:v>
                </c:pt>
                <c:pt idx="319">
                  <c:v>15.585705849276488</c:v>
                </c:pt>
                <c:pt idx="320">
                  <c:v>15.99346963039492</c:v>
                </c:pt>
                <c:pt idx="321">
                  <c:v>15.866053529401444</c:v>
                </c:pt>
                <c:pt idx="322">
                  <c:v>16.667001722637593</c:v>
                </c:pt>
                <c:pt idx="323">
                  <c:v>15.278203301957817</c:v>
                </c:pt>
                <c:pt idx="324">
                  <c:v>15.302835072241514</c:v>
                </c:pt>
                <c:pt idx="325">
                  <c:v>15.278559920477045</c:v>
                </c:pt>
                <c:pt idx="326">
                  <c:v>15.028480764003067</c:v>
                </c:pt>
                <c:pt idx="327">
                  <c:v>15.103770281312396</c:v>
                </c:pt>
                <c:pt idx="328">
                  <c:v>14.856324227905011</c:v>
                </c:pt>
                <c:pt idx="329">
                  <c:v>15.971004162970239</c:v>
                </c:pt>
                <c:pt idx="330">
                  <c:v>15.781017430766145</c:v>
                </c:pt>
                <c:pt idx="331">
                  <c:v>15.384913665962689</c:v>
                </c:pt>
                <c:pt idx="332">
                  <c:v>15.333823918618597</c:v>
                </c:pt>
                <c:pt idx="333">
                  <c:v>16.514020057637062</c:v>
                </c:pt>
                <c:pt idx="334">
                  <c:v>15.226090131625234</c:v>
                </c:pt>
                <c:pt idx="335">
                  <c:v>14.946364131939402</c:v>
                </c:pt>
                <c:pt idx="336">
                  <c:v>15.067115713595792</c:v>
                </c:pt>
                <c:pt idx="337">
                  <c:v>14.864512346079049</c:v>
                </c:pt>
                <c:pt idx="338">
                  <c:v>14.244692192689755</c:v>
                </c:pt>
                <c:pt idx="339">
                  <c:v>15.497168661814763</c:v>
                </c:pt>
                <c:pt idx="340">
                  <c:v>14.773123639160341</c:v>
                </c:pt>
                <c:pt idx="341">
                  <c:v>15.060768289640526</c:v>
                </c:pt>
                <c:pt idx="342">
                  <c:v>15.303056504638882</c:v>
                </c:pt>
                <c:pt idx="343">
                  <c:v>15.00064604892858</c:v>
                </c:pt>
                <c:pt idx="344">
                  <c:v>15.007810498729036</c:v>
                </c:pt>
                <c:pt idx="345">
                  <c:v>15.668746051168943</c:v>
                </c:pt>
                <c:pt idx="346">
                  <c:v>16.820274919132942</c:v>
                </c:pt>
                <c:pt idx="347">
                  <c:v>15.313610123054012</c:v>
                </c:pt>
                <c:pt idx="348">
                  <c:v>14.607094842583065</c:v>
                </c:pt>
                <c:pt idx="349">
                  <c:v>14.716630797620322</c:v>
                </c:pt>
                <c:pt idx="350">
                  <c:v>15.233959862994828</c:v>
                </c:pt>
                <c:pt idx="351">
                  <c:v>14.663629509735095</c:v>
                </c:pt>
                <c:pt idx="352">
                  <c:v>14.277040890005388</c:v>
                </c:pt>
                <c:pt idx="353">
                  <c:v>14.199322928376986</c:v>
                </c:pt>
                <c:pt idx="354">
                  <c:v>14.996743766320714</c:v>
                </c:pt>
                <c:pt idx="355">
                  <c:v>14.133513278301825</c:v>
                </c:pt>
                <c:pt idx="356">
                  <c:v>13.818545946507795</c:v>
                </c:pt>
                <c:pt idx="357">
                  <c:v>14.590150164079565</c:v>
                </c:pt>
                <c:pt idx="358">
                  <c:v>14.655179391186987</c:v>
                </c:pt>
                <c:pt idx="359">
                  <c:v>15.708408643160599</c:v>
                </c:pt>
                <c:pt idx="360">
                  <c:v>14.437628867224142</c:v>
                </c:pt>
                <c:pt idx="361">
                  <c:v>13.513323799309612</c:v>
                </c:pt>
                <c:pt idx="362">
                  <c:v>13.032022828502887</c:v>
                </c:pt>
                <c:pt idx="363">
                  <c:v>13.772843111644871</c:v>
                </c:pt>
                <c:pt idx="364">
                  <c:v>14.64310558607561</c:v>
                </c:pt>
                <c:pt idx="365">
                  <c:v>14.362932299798992</c:v>
                </c:pt>
                <c:pt idx="366">
                  <c:v>13.814700229737019</c:v>
                </c:pt>
                <c:pt idx="367">
                  <c:v>14.018394257471106</c:v>
                </c:pt>
                <c:pt idx="368">
                  <c:v>13.743187146380867</c:v>
                </c:pt>
                <c:pt idx="369">
                  <c:v>14.49110966780429</c:v>
                </c:pt>
                <c:pt idx="370">
                  <c:v>14.633182442425261</c:v>
                </c:pt>
                <c:pt idx="371">
                  <c:v>13.869875629609565</c:v>
                </c:pt>
                <c:pt idx="372">
                  <c:v>13.968162973096181</c:v>
                </c:pt>
                <c:pt idx="373">
                  <c:v>13.670473225153549</c:v>
                </c:pt>
                <c:pt idx="374">
                  <c:v>15.107873288643882</c:v>
                </c:pt>
                <c:pt idx="375">
                  <c:v>14.005519160239626</c:v>
                </c:pt>
                <c:pt idx="376">
                  <c:v>14.136209040469446</c:v>
                </c:pt>
                <c:pt idx="377">
                  <c:v>13.615827152748453</c:v>
                </c:pt>
                <c:pt idx="378">
                  <c:v>14.072483391676137</c:v>
                </c:pt>
                <c:pt idx="379">
                  <c:v>14.089742582691651</c:v>
                </c:pt>
                <c:pt idx="380">
                  <c:v>14.162017987467191</c:v>
                </c:pt>
                <c:pt idx="381">
                  <c:v>14.267592040701018</c:v>
                </c:pt>
                <c:pt idx="382">
                  <c:v>13.838973146091941</c:v>
                </c:pt>
                <c:pt idx="383">
                  <c:v>14.461083834410568</c:v>
                </c:pt>
                <c:pt idx="384">
                  <c:v>14.15817075247968</c:v>
                </c:pt>
                <c:pt idx="385">
                  <c:v>14.423437483789733</c:v>
                </c:pt>
                <c:pt idx="386">
                  <c:v>14.219294253289901</c:v>
                </c:pt>
                <c:pt idx="387">
                  <c:v>13.916115785138238</c:v>
                </c:pt>
                <c:pt idx="388">
                  <c:v>13.565214182720045</c:v>
                </c:pt>
                <c:pt idx="389">
                  <c:v>14.176779931329744</c:v>
                </c:pt>
                <c:pt idx="390">
                  <c:v>13.697031029813296</c:v>
                </c:pt>
                <c:pt idx="391">
                  <c:v>13.684102623491551</c:v>
                </c:pt>
                <c:pt idx="392">
                  <c:v>13.410455365829076</c:v>
                </c:pt>
                <c:pt idx="393">
                  <c:v>13.202283000580202</c:v>
                </c:pt>
                <c:pt idx="394">
                  <c:v>14.071740662266272</c:v>
                </c:pt>
                <c:pt idx="395">
                  <c:v>14.569517626780982</c:v>
                </c:pt>
                <c:pt idx="396">
                  <c:v>14.224987607462294</c:v>
                </c:pt>
                <c:pt idx="397">
                  <c:v>13.990454970419179</c:v>
                </c:pt>
                <c:pt idx="398">
                  <c:v>14.683026925544178</c:v>
                </c:pt>
                <c:pt idx="399">
                  <c:v>14.218612876883251</c:v>
                </c:pt>
                <c:pt idx="400">
                  <c:v>14.330350115110328</c:v>
                </c:pt>
                <c:pt idx="401">
                  <c:v>13.763501217803443</c:v>
                </c:pt>
                <c:pt idx="402">
                  <c:v>13.306899147683982</c:v>
                </c:pt>
                <c:pt idx="403">
                  <c:v>13.712414143959515</c:v>
                </c:pt>
                <c:pt idx="404">
                  <c:v>14.091352815611845</c:v>
                </c:pt>
                <c:pt idx="405">
                  <c:v>12.988671971978441</c:v>
                </c:pt>
                <c:pt idx="406">
                  <c:v>14.617018748194285</c:v>
                </c:pt>
                <c:pt idx="407">
                  <c:v>14.548210127436246</c:v>
                </c:pt>
                <c:pt idx="408">
                  <c:v>13.920906073009615</c:v>
                </c:pt>
                <c:pt idx="409">
                  <c:v>13.386065208469111</c:v>
                </c:pt>
                <c:pt idx="410">
                  <c:v>13.540573587220832</c:v>
                </c:pt>
                <c:pt idx="411">
                  <c:v>13.807679978849086</c:v>
                </c:pt>
                <c:pt idx="412">
                  <c:v>14.355255944878358</c:v>
                </c:pt>
                <c:pt idx="413">
                  <c:v>14.022028669372835</c:v>
                </c:pt>
                <c:pt idx="414">
                  <c:v>12.211905600722618</c:v>
                </c:pt>
                <c:pt idx="415">
                  <c:v>13.766939869708242</c:v>
                </c:pt>
                <c:pt idx="416">
                  <c:v>13.882757906912763</c:v>
                </c:pt>
                <c:pt idx="417">
                  <c:v>13.973590650385194</c:v>
                </c:pt>
                <c:pt idx="418">
                  <c:v>13.735871935304058</c:v>
                </c:pt>
                <c:pt idx="419">
                  <c:v>13.673578262074887</c:v>
                </c:pt>
                <c:pt idx="420">
                  <c:v>13.211381073721981</c:v>
                </c:pt>
                <c:pt idx="421">
                  <c:v>13.155778810943733</c:v>
                </c:pt>
                <c:pt idx="422">
                  <c:v>13.575411572250651</c:v>
                </c:pt>
                <c:pt idx="423">
                  <c:v>13.582796353710114</c:v>
                </c:pt>
                <c:pt idx="424">
                  <c:v>14.437693281882792</c:v>
                </c:pt>
                <c:pt idx="425">
                  <c:v>14.522338725580083</c:v>
                </c:pt>
                <c:pt idx="426">
                  <c:v>14.020147921241644</c:v>
                </c:pt>
                <c:pt idx="427">
                  <c:v>14.107329063568452</c:v>
                </c:pt>
                <c:pt idx="428">
                  <c:v>14.161508707238891</c:v>
                </c:pt>
                <c:pt idx="429">
                  <c:v>13.936098544952868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9-4ECE-86D1-5A6F555F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7616"/>
        <c:axId val="146306176"/>
      </c:scatterChart>
      <c:valAx>
        <c:axId val="146287616"/>
        <c:scaling>
          <c:orientation val="minMax"/>
          <c:min val="4.4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46306176"/>
        <c:crosses val="autoZero"/>
        <c:crossBetween val="midCat"/>
      </c:valAx>
      <c:valAx>
        <c:axId val="146306176"/>
        <c:scaling>
          <c:orientation val="minMax"/>
          <c:min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8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'8'!$D$4:$D$433</c:f>
              <c:numCache>
                <c:formatCode>0.0000000</c:formatCode>
                <c:ptCount val="430"/>
                <c:pt idx="0">
                  <c:v>-4.7593697123086365E-2</c:v>
                </c:pt>
                <c:pt idx="1">
                  <c:v>-3.3265071136862723E-2</c:v>
                </c:pt>
                <c:pt idx="2">
                  <c:v>5.7101681668516591E-3</c:v>
                </c:pt>
                <c:pt idx="3">
                  <c:v>1.3423020332140823E-2</c:v>
                </c:pt>
                <c:pt idx="4">
                  <c:v>-9.7855504227180035E-3</c:v>
                </c:pt>
                <c:pt idx="5">
                  <c:v>-3.1895114772051869E-2</c:v>
                </c:pt>
                <c:pt idx="6">
                  <c:v>-3.0608161685592883E-2</c:v>
                </c:pt>
                <c:pt idx="7">
                  <c:v>1.5817552979708438E-2</c:v>
                </c:pt>
                <c:pt idx="8">
                  <c:v>-5.4838206171723414E-3</c:v>
                </c:pt>
                <c:pt idx="9">
                  <c:v>-2.411698932288342E-2</c:v>
                </c:pt>
                <c:pt idx="10">
                  <c:v>3.8297052307463275E-3</c:v>
                </c:pt>
                <c:pt idx="11">
                  <c:v>8.5980700720570624E-2</c:v>
                </c:pt>
                <c:pt idx="12">
                  <c:v>-2.6466573188162812E-2</c:v>
                </c:pt>
                <c:pt idx="13">
                  <c:v>-3.0735739771615478E-2</c:v>
                </c:pt>
                <c:pt idx="14">
                  <c:v>-8.3317284192938601E-3</c:v>
                </c:pt>
                <c:pt idx="15">
                  <c:v>-0.13309893065736489</c:v>
                </c:pt>
                <c:pt idx="16">
                  <c:v>4.4942385355068559E-2</c:v>
                </c:pt>
                <c:pt idx="17">
                  <c:v>-0.16020266373307823</c:v>
                </c:pt>
                <c:pt idx="18">
                  <c:v>0.15662827345783015</c:v>
                </c:pt>
                <c:pt idx="19">
                  <c:v>2.3392374740794253E-2</c:v>
                </c:pt>
                <c:pt idx="20">
                  <c:v>1.6835556896160675E-2</c:v>
                </c:pt>
                <c:pt idx="21">
                  <c:v>-3.3613477027047978E-3</c:v>
                </c:pt>
                <c:pt idx="22">
                  <c:v>-1.5951466685499405E-2</c:v>
                </c:pt>
                <c:pt idx="23">
                  <c:v>-1.7775944806895261E-2</c:v>
                </c:pt>
                <c:pt idx="24">
                  <c:v>2.6292433004876159E-2</c:v>
                </c:pt>
                <c:pt idx="25">
                  <c:v>3.7941322908402242E-2</c:v>
                </c:pt>
                <c:pt idx="26">
                  <c:v>1.1446323778218748E-2</c:v>
                </c:pt>
                <c:pt idx="27">
                  <c:v>2.7623646968425675E-2</c:v>
                </c:pt>
                <c:pt idx="28">
                  <c:v>7.2963203732052229E-2</c:v>
                </c:pt>
                <c:pt idx="29">
                  <c:v>2.0231903971584586E-2</c:v>
                </c:pt>
                <c:pt idx="30">
                  <c:v>1.4627825974231179E-2</c:v>
                </c:pt>
                <c:pt idx="31">
                  <c:v>2.3235356343418445E-3</c:v>
                </c:pt>
                <c:pt idx="32">
                  <c:v>2.3286771510657722E-2</c:v>
                </c:pt>
                <c:pt idx="33">
                  <c:v>6.5744655381818617E-3</c:v>
                </c:pt>
                <c:pt idx="34">
                  <c:v>-2.6210829344821995E-2</c:v>
                </c:pt>
                <c:pt idx="35">
                  <c:v>-3.7190682005673992E-2</c:v>
                </c:pt>
                <c:pt idx="36">
                  <c:v>-2.429269256904476E-2</c:v>
                </c:pt>
                <c:pt idx="37">
                  <c:v>4.460973940624946E-3</c:v>
                </c:pt>
                <c:pt idx="38">
                  <c:v>5.1259911041015016E-2</c:v>
                </c:pt>
                <c:pt idx="39">
                  <c:v>7.7494808203937282E-4</c:v>
                </c:pt>
                <c:pt idx="40">
                  <c:v>7.4610863791174431E-2</c:v>
                </c:pt>
                <c:pt idx="41">
                  <c:v>6.6313904994886208E-2</c:v>
                </c:pt>
                <c:pt idx="42">
                  <c:v>6.5573980949366728E-2</c:v>
                </c:pt>
                <c:pt idx="43">
                  <c:v>1.4671023974792696E-2</c:v>
                </c:pt>
                <c:pt idx="44">
                  <c:v>1.0556558251701098E-2</c:v>
                </c:pt>
                <c:pt idx="45">
                  <c:v>8.4111945987427994E-2</c:v>
                </c:pt>
                <c:pt idx="46">
                  <c:v>6.0521915505042045E-2</c:v>
                </c:pt>
                <c:pt idx="47">
                  <c:v>3.8869294132689802E-2</c:v>
                </c:pt>
                <c:pt idx="48">
                  <c:v>-8.8258528966527194E-3</c:v>
                </c:pt>
                <c:pt idx="49">
                  <c:v>3.1033151565301509E-2</c:v>
                </c:pt>
                <c:pt idx="50">
                  <c:v>1.7265513297973989E-2</c:v>
                </c:pt>
                <c:pt idx="51">
                  <c:v>5.4361209218887652E-2</c:v>
                </c:pt>
                <c:pt idx="52">
                  <c:v>-3.5808129946262923E-2</c:v>
                </c:pt>
                <c:pt idx="53">
                  <c:v>9.2142401738879443E-3</c:v>
                </c:pt>
                <c:pt idx="54">
                  <c:v>-8.3977119938155376E-2</c:v>
                </c:pt>
                <c:pt idx="55">
                  <c:v>5.7817446084174939E-2</c:v>
                </c:pt>
                <c:pt idx="56">
                  <c:v>3.610785278349038E-2</c:v>
                </c:pt>
                <c:pt idx="57">
                  <c:v>3.1602087610794527E-2</c:v>
                </c:pt>
                <c:pt idx="58">
                  <c:v>-8.6401231502168052E-2</c:v>
                </c:pt>
                <c:pt idx="59">
                  <c:v>2.2654690564806401E-2</c:v>
                </c:pt>
                <c:pt idx="60">
                  <c:v>3.1024825270582923E-2</c:v>
                </c:pt>
                <c:pt idx="61">
                  <c:v>3.3555361665623451E-2</c:v>
                </c:pt>
                <c:pt idx="62">
                  <c:v>1.6528618919327442E-2</c:v>
                </c:pt>
                <c:pt idx="63">
                  <c:v>-7.2259190578551014E-2</c:v>
                </c:pt>
                <c:pt idx="64">
                  <c:v>3.1652328032347299E-2</c:v>
                </c:pt>
                <c:pt idx="65">
                  <c:v>-2.4628594153040417E-2</c:v>
                </c:pt>
                <c:pt idx="66">
                  <c:v>-5.8827244192023898E-2</c:v>
                </c:pt>
                <c:pt idx="67">
                  <c:v>1.203639240093235E-2</c:v>
                </c:pt>
                <c:pt idx="68">
                  <c:v>-4.4563967808635141E-3</c:v>
                </c:pt>
                <c:pt idx="69">
                  <c:v>7.0311950776945409E-2</c:v>
                </c:pt>
                <c:pt idx="70">
                  <c:v>2.6763114956130707E-2</c:v>
                </c:pt>
                <c:pt idx="71">
                  <c:v>3.8445782287528374E-2</c:v>
                </c:pt>
                <c:pt idx="72">
                  <c:v>-6.6196509235391332E-2</c:v>
                </c:pt>
                <c:pt idx="73">
                  <c:v>2.1168859851531607E-2</c:v>
                </c:pt>
                <c:pt idx="74">
                  <c:v>3.207724580907545E-2</c:v>
                </c:pt>
                <c:pt idx="75">
                  <c:v>5.853786476594447E-2</c:v>
                </c:pt>
                <c:pt idx="76">
                  <c:v>3.4362451975743724E-2</c:v>
                </c:pt>
                <c:pt idx="77">
                  <c:v>3.0704166343980432E-2</c:v>
                </c:pt>
                <c:pt idx="78">
                  <c:v>-2.6814192002807324E-2</c:v>
                </c:pt>
                <c:pt idx="79">
                  <c:v>-6.5907548047415609E-2</c:v>
                </c:pt>
                <c:pt idx="80">
                  <c:v>8.33797011783588E-3</c:v>
                </c:pt>
                <c:pt idx="81">
                  <c:v>-1.1066808496262404E-2</c:v>
                </c:pt>
                <c:pt idx="82">
                  <c:v>4.6390399406759819E-2</c:v>
                </c:pt>
                <c:pt idx="83">
                  <c:v>6.1082651009351174E-2</c:v>
                </c:pt>
                <c:pt idx="84">
                  <c:v>-1.8414346845325724E-2</c:v>
                </c:pt>
                <c:pt idx="85">
                  <c:v>4.8163742080253868E-2</c:v>
                </c:pt>
                <c:pt idx="86">
                  <c:v>-0.20484149251702277</c:v>
                </c:pt>
                <c:pt idx="87">
                  <c:v>-5.6660033565491652E-2</c:v>
                </c:pt>
                <c:pt idx="88">
                  <c:v>6.8538358645120034E-2</c:v>
                </c:pt>
                <c:pt idx="89">
                  <c:v>3.400204072245927E-2</c:v>
                </c:pt>
                <c:pt idx="90">
                  <c:v>2.0215912759660171E-3</c:v>
                </c:pt>
                <c:pt idx="91">
                  <c:v>9.4766589745982621E-2</c:v>
                </c:pt>
                <c:pt idx="92">
                  <c:v>-3.613499063379777E-2</c:v>
                </c:pt>
                <c:pt idx="93">
                  <c:v>-6.1989682902257925E-2</c:v>
                </c:pt>
                <c:pt idx="94">
                  <c:v>-7.0358384475666114E-3</c:v>
                </c:pt>
                <c:pt idx="95">
                  <c:v>-4.708767169722794E-2</c:v>
                </c:pt>
                <c:pt idx="96">
                  <c:v>2.0410600144810331E-2</c:v>
                </c:pt>
                <c:pt idx="97">
                  <c:v>-0.1098556604967369</c:v>
                </c:pt>
                <c:pt idx="98">
                  <c:v>4.6838944038169572E-2</c:v>
                </c:pt>
                <c:pt idx="99">
                  <c:v>1.056895134923419E-2</c:v>
                </c:pt>
                <c:pt idx="100">
                  <c:v>2.2364870322014951E-2</c:v>
                </c:pt>
                <c:pt idx="101">
                  <c:v>-5.327340056760832E-3</c:v>
                </c:pt>
                <c:pt idx="102">
                  <c:v>-2.5332283849404114E-2</c:v>
                </c:pt>
                <c:pt idx="103">
                  <c:v>-9.0380928440572106E-3</c:v>
                </c:pt>
                <c:pt idx="104">
                  <c:v>-3.2849752405748944E-2</c:v>
                </c:pt>
                <c:pt idx="105">
                  <c:v>6.138387559933367E-2</c:v>
                </c:pt>
                <c:pt idx="106">
                  <c:v>-3.0783944156975274E-2</c:v>
                </c:pt>
                <c:pt idx="107">
                  <c:v>7.5921081038293536E-2</c:v>
                </c:pt>
                <c:pt idx="108">
                  <c:v>1.4508026489578718E-2</c:v>
                </c:pt>
                <c:pt idx="109">
                  <c:v>-2.8594246998421724E-2</c:v>
                </c:pt>
                <c:pt idx="110">
                  <c:v>-3.7759108098311955E-3</c:v>
                </c:pt>
                <c:pt idx="111">
                  <c:v>-4.1351690736808777E-2</c:v>
                </c:pt>
                <c:pt idx="112">
                  <c:v>-3.9060815787701486E-3</c:v>
                </c:pt>
                <c:pt idx="113">
                  <c:v>-1.0506411610421651E-2</c:v>
                </c:pt>
                <c:pt idx="114">
                  <c:v>-2.9741290801680975E-2</c:v>
                </c:pt>
                <c:pt idx="115">
                  <c:v>2.6500088720456283E-2</c:v>
                </c:pt>
                <c:pt idx="116">
                  <c:v>5.3961818143557494E-3</c:v>
                </c:pt>
                <c:pt idx="117">
                  <c:v>-4.5848958817256147E-3</c:v>
                </c:pt>
                <c:pt idx="118">
                  <c:v>-4.3084719549852935E-2</c:v>
                </c:pt>
                <c:pt idx="119">
                  <c:v>2.5128467388807252E-2</c:v>
                </c:pt>
                <c:pt idx="120">
                  <c:v>-1.8364634884528996E-3</c:v>
                </c:pt>
                <c:pt idx="121">
                  <c:v>2.4512143695824662E-2</c:v>
                </c:pt>
                <c:pt idx="122">
                  <c:v>4.776256305738702E-2</c:v>
                </c:pt>
                <c:pt idx="123">
                  <c:v>-1.8640512116001595E-2</c:v>
                </c:pt>
                <c:pt idx="124">
                  <c:v>3.6981878088900189E-2</c:v>
                </c:pt>
                <c:pt idx="125">
                  <c:v>-4.3667943156253664E-2</c:v>
                </c:pt>
                <c:pt idx="126">
                  <c:v>8.5468262737989242E-2</c:v>
                </c:pt>
                <c:pt idx="127">
                  <c:v>4.1707199583489896E-2</c:v>
                </c:pt>
                <c:pt idx="128">
                  <c:v>1.9286409064056542E-3</c:v>
                </c:pt>
                <c:pt idx="129">
                  <c:v>4.9212132197856029E-2</c:v>
                </c:pt>
                <c:pt idx="130">
                  <c:v>-1.7915125475941096E-2</c:v>
                </c:pt>
                <c:pt idx="131">
                  <c:v>5.6006722270485199E-4</c:v>
                </c:pt>
                <c:pt idx="132">
                  <c:v>-3.7227925903942527E-2</c:v>
                </c:pt>
                <c:pt idx="133">
                  <c:v>-3.8429486574180771E-3</c:v>
                </c:pt>
                <c:pt idx="134">
                  <c:v>5.6235483382156559E-3</c:v>
                </c:pt>
                <c:pt idx="135">
                  <c:v>-4.5778113699440404E-2</c:v>
                </c:pt>
                <c:pt idx="136">
                  <c:v>4.2330168394966172E-2</c:v>
                </c:pt>
                <c:pt idx="137">
                  <c:v>-2.6035103788810687E-3</c:v>
                </c:pt>
                <c:pt idx="138">
                  <c:v>3.3666773199767519E-2</c:v>
                </c:pt>
                <c:pt idx="139">
                  <c:v>-3.1645549671833528E-2</c:v>
                </c:pt>
                <c:pt idx="140">
                  <c:v>-5.7634802634369819E-3</c:v>
                </c:pt>
                <c:pt idx="141">
                  <c:v>-1.8924278535274119E-2</c:v>
                </c:pt>
                <c:pt idx="142">
                  <c:v>-4.5767870232658936E-2</c:v>
                </c:pt>
                <c:pt idx="143">
                  <c:v>1.1516283035093444E-2</c:v>
                </c:pt>
                <c:pt idx="144">
                  <c:v>1.7272432834148255E-2</c:v>
                </c:pt>
                <c:pt idx="145">
                  <c:v>-6.9218442573165007E-2</c:v>
                </c:pt>
                <c:pt idx="146">
                  <c:v>-6.5288588824632399E-3</c:v>
                </c:pt>
                <c:pt idx="147">
                  <c:v>2.1128915808562354E-2</c:v>
                </c:pt>
                <c:pt idx="148">
                  <c:v>-1.5902423075019989E-2</c:v>
                </c:pt>
                <c:pt idx="149">
                  <c:v>1.8507091598551462E-2</c:v>
                </c:pt>
                <c:pt idx="150">
                  <c:v>4.1555201138320896E-2</c:v>
                </c:pt>
                <c:pt idx="151">
                  <c:v>-3.5178983999044178E-2</c:v>
                </c:pt>
                <c:pt idx="152">
                  <c:v>-5.3106869372383514E-3</c:v>
                </c:pt>
                <c:pt idx="153">
                  <c:v>-1.4459737487629631E-2</c:v>
                </c:pt>
                <c:pt idx="154">
                  <c:v>-5.9820716775469407E-3</c:v>
                </c:pt>
                <c:pt idx="155">
                  <c:v>4.6846619898692765E-3</c:v>
                </c:pt>
                <c:pt idx="156">
                  <c:v>1.8946942543407452E-2</c:v>
                </c:pt>
                <c:pt idx="157">
                  <c:v>-1.9293202934679066E-2</c:v>
                </c:pt>
                <c:pt idx="158">
                  <c:v>2.4644931080786137E-3</c:v>
                </c:pt>
                <c:pt idx="159">
                  <c:v>-1.1946535357074239E-2</c:v>
                </c:pt>
                <c:pt idx="160">
                  <c:v>1.9689508613994988E-2</c:v>
                </c:pt>
                <c:pt idx="161">
                  <c:v>-9.3852936191467506E-3</c:v>
                </c:pt>
                <c:pt idx="162">
                  <c:v>1.6423203622260019E-3</c:v>
                </c:pt>
                <c:pt idx="163">
                  <c:v>-7.6293230610575691E-3</c:v>
                </c:pt>
                <c:pt idx="164">
                  <c:v>8.9239892180748015E-3</c:v>
                </c:pt>
                <c:pt idx="165">
                  <c:v>1.527923413832788E-2</c:v>
                </c:pt>
                <c:pt idx="166">
                  <c:v>-3.6329890513484564E-2</c:v>
                </c:pt>
                <c:pt idx="167">
                  <c:v>2.6770241064604683E-2</c:v>
                </c:pt>
                <c:pt idx="168">
                  <c:v>-2.5625723617839213E-2</c:v>
                </c:pt>
                <c:pt idx="169">
                  <c:v>-1.3647672108874076E-3</c:v>
                </c:pt>
                <c:pt idx="170">
                  <c:v>7.9860011966461641E-3</c:v>
                </c:pt>
                <c:pt idx="171">
                  <c:v>-8.7793022519120356E-3</c:v>
                </c:pt>
                <c:pt idx="172">
                  <c:v>3.4770396598311493E-3</c:v>
                </c:pt>
                <c:pt idx="173">
                  <c:v>1.318163209079426E-2</c:v>
                </c:pt>
                <c:pt idx="174">
                  <c:v>-8.6726508011558678E-5</c:v>
                </c:pt>
                <c:pt idx="175">
                  <c:v>-3.0155250679993806E-2</c:v>
                </c:pt>
                <c:pt idx="176">
                  <c:v>-3.4921238926850506E-3</c:v>
                </c:pt>
                <c:pt idx="177">
                  <c:v>-1.45466966969936E-2</c:v>
                </c:pt>
                <c:pt idx="178">
                  <c:v>2.9081676333140294E-3</c:v>
                </c:pt>
                <c:pt idx="179">
                  <c:v>-1.4119816936216445E-2</c:v>
                </c:pt>
                <c:pt idx="180">
                  <c:v>-9.1535935696267501E-3</c:v>
                </c:pt>
                <c:pt idx="181">
                  <c:v>-0.12299817133549151</c:v>
                </c:pt>
                <c:pt idx="182">
                  <c:v>-0.18078911813272036</c:v>
                </c:pt>
                <c:pt idx="183">
                  <c:v>3.9786911148968152E-2</c:v>
                </c:pt>
                <c:pt idx="184">
                  <c:v>-3.2888602092730146E-2</c:v>
                </c:pt>
                <c:pt idx="185">
                  <c:v>1.9617572719870857E-2</c:v>
                </c:pt>
                <c:pt idx="186">
                  <c:v>-2.90992926833189E-2</c:v>
                </c:pt>
                <c:pt idx="187">
                  <c:v>2.6767860251105446E-2</c:v>
                </c:pt>
                <c:pt idx="188">
                  <c:v>8.8136869511363791E-2</c:v>
                </c:pt>
                <c:pt idx="189">
                  <c:v>-1.0128862494465096E-3</c:v>
                </c:pt>
                <c:pt idx="190">
                  <c:v>-3.5004862886368393E-2</c:v>
                </c:pt>
                <c:pt idx="191">
                  <c:v>-1.26739946802088E-2</c:v>
                </c:pt>
                <c:pt idx="192">
                  <c:v>-8.4203533568638633E-3</c:v>
                </c:pt>
                <c:pt idx="193">
                  <c:v>3.4127810838653794E-2</c:v>
                </c:pt>
                <c:pt idx="194">
                  <c:v>5.1782170829994811E-4</c:v>
                </c:pt>
                <c:pt idx="195">
                  <c:v>-1.6821742368559711E-2</c:v>
                </c:pt>
                <c:pt idx="196">
                  <c:v>-1.2952786332671273E-2</c:v>
                </c:pt>
                <c:pt idx="197">
                  <c:v>3.7966365534571445E-2</c:v>
                </c:pt>
                <c:pt idx="198">
                  <c:v>-3.8203430669327076E-2</c:v>
                </c:pt>
                <c:pt idx="199">
                  <c:v>-2.2357010185298343E-2</c:v>
                </c:pt>
                <c:pt idx="200">
                  <c:v>1.6829342985563045E-2</c:v>
                </c:pt>
                <c:pt idx="201">
                  <c:v>-8.3792685624066721E-3</c:v>
                </c:pt>
                <c:pt idx="202">
                  <c:v>5.3022775253890764E-2</c:v>
                </c:pt>
                <c:pt idx="203">
                  <c:v>-1.695784033309522E-2</c:v>
                </c:pt>
                <c:pt idx="204">
                  <c:v>-2.8447869630845446E-3</c:v>
                </c:pt>
                <c:pt idx="205">
                  <c:v>-2.722780020872495E-2</c:v>
                </c:pt>
                <c:pt idx="206">
                  <c:v>8.9219476236693573E-2</c:v>
                </c:pt>
                <c:pt idx="207">
                  <c:v>-1.9143996001300678E-3</c:v>
                </c:pt>
                <c:pt idx="208">
                  <c:v>-6.5557381088655831E-2</c:v>
                </c:pt>
                <c:pt idx="209">
                  <c:v>4.0218515374599306E-2</c:v>
                </c:pt>
                <c:pt idx="210">
                  <c:v>-3.6309411531464164E-2</c:v>
                </c:pt>
                <c:pt idx="211">
                  <c:v>-8.3618883271281419E-3</c:v>
                </c:pt>
                <c:pt idx="212">
                  <c:v>-3.586756262541968E-2</c:v>
                </c:pt>
                <c:pt idx="213">
                  <c:v>1.0354002462761969E-2</c:v>
                </c:pt>
                <c:pt idx="214">
                  <c:v>-6.0910790100399126E-2</c:v>
                </c:pt>
                <c:pt idx="215">
                  <c:v>3.1570625482321368E-2</c:v>
                </c:pt>
                <c:pt idx="216">
                  <c:v>2.9581084934848789E-2</c:v>
                </c:pt>
                <c:pt idx="217">
                  <c:v>4.3866308360831496E-3</c:v>
                </c:pt>
                <c:pt idx="218">
                  <c:v>-3.9049642604513934E-3</c:v>
                </c:pt>
                <c:pt idx="219">
                  <c:v>-3.3418042343144272E-2</c:v>
                </c:pt>
                <c:pt idx="220">
                  <c:v>-6.4061466422793423E-2</c:v>
                </c:pt>
                <c:pt idx="221">
                  <c:v>5.3235666879583476E-2</c:v>
                </c:pt>
                <c:pt idx="222">
                  <c:v>-1.6749535084602307E-2</c:v>
                </c:pt>
                <c:pt idx="223">
                  <c:v>4.5035752909877047E-2</c:v>
                </c:pt>
                <c:pt idx="224">
                  <c:v>-1.1015238859330978E-3</c:v>
                </c:pt>
                <c:pt idx="225">
                  <c:v>-5.1899327660562378E-2</c:v>
                </c:pt>
                <c:pt idx="226">
                  <c:v>1.2369970261413954E-2</c:v>
                </c:pt>
                <c:pt idx="227">
                  <c:v>-1.0952170191472099E-2</c:v>
                </c:pt>
                <c:pt idx="228">
                  <c:v>-2.3984465652483244E-2</c:v>
                </c:pt>
                <c:pt idx="229">
                  <c:v>3.5637072053304131E-2</c:v>
                </c:pt>
                <c:pt idx="230">
                  <c:v>7.293515762710534E-3</c:v>
                </c:pt>
                <c:pt idx="231">
                  <c:v>-2.7223458610656337E-2</c:v>
                </c:pt>
                <c:pt idx="232">
                  <c:v>-5.3757024076155346E-2</c:v>
                </c:pt>
                <c:pt idx="233">
                  <c:v>-1.3382278761473465E-2</c:v>
                </c:pt>
                <c:pt idx="234">
                  <c:v>-6.1801529378305631E-2</c:v>
                </c:pt>
                <c:pt idx="235">
                  <c:v>2.1847213871272864E-2</c:v>
                </c:pt>
                <c:pt idx="236">
                  <c:v>3.0394880466363183E-2</c:v>
                </c:pt>
                <c:pt idx="237">
                  <c:v>6.1508546475090853E-3</c:v>
                </c:pt>
                <c:pt idx="238">
                  <c:v>-7.1779034193826696E-2</c:v>
                </c:pt>
                <c:pt idx="239">
                  <c:v>5.9721404760453289E-2</c:v>
                </c:pt>
                <c:pt idx="240">
                  <c:v>-1.6139129588797374E-2</c:v>
                </c:pt>
                <c:pt idx="241">
                  <c:v>4.4782033115261299E-2</c:v>
                </c:pt>
                <c:pt idx="242">
                  <c:v>-4.1347570666626865E-2</c:v>
                </c:pt>
                <c:pt idx="243">
                  <c:v>3.5650661644970327E-3</c:v>
                </c:pt>
                <c:pt idx="244">
                  <c:v>-1.795380361659582E-2</c:v>
                </c:pt>
                <c:pt idx="245">
                  <c:v>7.2202479734864156E-3</c:v>
                </c:pt>
                <c:pt idx="246">
                  <c:v>-1.0850016024065212E-2</c:v>
                </c:pt>
                <c:pt idx="247">
                  <c:v>0.11332868530700324</c:v>
                </c:pt>
                <c:pt idx="248">
                  <c:v>6.3523395682415718E-2</c:v>
                </c:pt>
                <c:pt idx="249">
                  <c:v>5.9728066322357165E-2</c:v>
                </c:pt>
                <c:pt idx="250">
                  <c:v>-0.2961371574102829</c:v>
                </c:pt>
                <c:pt idx="251">
                  <c:v>2.4777330034214451E-2</c:v>
                </c:pt>
                <c:pt idx="252">
                  <c:v>8.9955629085771704E-3</c:v>
                </c:pt>
                <c:pt idx="253">
                  <c:v>-0.13823326065840114</c:v>
                </c:pt>
                <c:pt idx="254">
                  <c:v>0.15525179940997713</c:v>
                </c:pt>
                <c:pt idx="255">
                  <c:v>-2.2631275656532779E-2</c:v>
                </c:pt>
                <c:pt idx="256">
                  <c:v>-3.7076671790093663E-2</c:v>
                </c:pt>
                <c:pt idx="257">
                  <c:v>5.566456755818372E-2</c:v>
                </c:pt>
                <c:pt idx="258">
                  <c:v>1.8399269220079617E-3</c:v>
                </c:pt>
                <c:pt idx="259">
                  <c:v>0.13720112151348474</c:v>
                </c:pt>
                <c:pt idx="260">
                  <c:v>0.11321420989047404</c:v>
                </c:pt>
                <c:pt idx="261">
                  <c:v>-9.4896470586576243E-3</c:v>
                </c:pt>
                <c:pt idx="262">
                  <c:v>7.055189827730679E-2</c:v>
                </c:pt>
                <c:pt idx="263">
                  <c:v>-4.3473145278856151E-2</c:v>
                </c:pt>
                <c:pt idx="264">
                  <c:v>-4.6332556640998668E-2</c:v>
                </c:pt>
                <c:pt idx="265">
                  <c:v>6.1680981284661485E-2</c:v>
                </c:pt>
                <c:pt idx="266">
                  <c:v>-0.1133619176509395</c:v>
                </c:pt>
                <c:pt idx="267">
                  <c:v>-2.0050797045560564E-2</c:v>
                </c:pt>
                <c:pt idx="268">
                  <c:v>-7.8646004193216434E-2</c:v>
                </c:pt>
                <c:pt idx="269">
                  <c:v>0.10179373774931033</c:v>
                </c:pt>
                <c:pt idx="270">
                  <c:v>1.8535686493228454E-3</c:v>
                </c:pt>
                <c:pt idx="271">
                  <c:v>-4.7402238894583171E-2</c:v>
                </c:pt>
                <c:pt idx="272">
                  <c:v>0</c:v>
                </c:pt>
                <c:pt idx="273">
                  <c:v>-2.2583188505119089E-2</c:v>
                </c:pt>
                <c:pt idx="274">
                  <c:v>2.0315246499477801E-2</c:v>
                </c:pt>
                <c:pt idx="275">
                  <c:v>1.7682505406828142E-2</c:v>
                </c:pt>
                <c:pt idx="276">
                  <c:v>-9.6062218054404624E-3</c:v>
                </c:pt>
                <c:pt idx="277">
                  <c:v>-0.10150694634183566</c:v>
                </c:pt>
                <c:pt idx="278">
                  <c:v>7.0131823774081781E-2</c:v>
                </c:pt>
                <c:pt idx="279">
                  <c:v>-1.9940186068643229E-3</c:v>
                </c:pt>
                <c:pt idx="280">
                  <c:v>-6.0060240602117787E-3</c:v>
                </c:pt>
                <c:pt idx="281">
                  <c:v>-3.4386366589773232E-2</c:v>
                </c:pt>
                <c:pt idx="282">
                  <c:v>1.1708122724806813E-2</c:v>
                </c:pt>
                <c:pt idx="283">
                  <c:v>-1.3703325200200567E-3</c:v>
                </c:pt>
                <c:pt idx="284">
                  <c:v>5.1773124399841386E-2</c:v>
                </c:pt>
                <c:pt idx="285">
                  <c:v>-4.6985153556669879E-2</c:v>
                </c:pt>
                <c:pt idx="286">
                  <c:v>0.1020798073636433</c:v>
                </c:pt>
                <c:pt idx="287">
                  <c:v>0.10600725656825194</c:v>
                </c:pt>
                <c:pt idx="288">
                  <c:v>5.5509939075768955E-2</c:v>
                </c:pt>
                <c:pt idx="289">
                  <c:v>3.3508289561417826E-2</c:v>
                </c:pt>
                <c:pt idx="290">
                  <c:v>2.2309485234182524E-2</c:v>
                </c:pt>
                <c:pt idx="291">
                  <c:v>1.5740610284687762E-2</c:v>
                </c:pt>
                <c:pt idx="292">
                  <c:v>1.2368291534022191E-2</c:v>
                </c:pt>
                <c:pt idx="293">
                  <c:v>-3.3079090976584347E-2</c:v>
                </c:pt>
                <c:pt idx="294">
                  <c:v>-8.1185196970126938E-2</c:v>
                </c:pt>
                <c:pt idx="295">
                  <c:v>-1.2506960202276929E-2</c:v>
                </c:pt>
                <c:pt idx="296">
                  <c:v>1.8165065018316717E-2</c:v>
                </c:pt>
                <c:pt idx="297">
                  <c:v>-5.9500187062018206E-2</c:v>
                </c:pt>
                <c:pt idx="298">
                  <c:v>-0.11596689285709871</c:v>
                </c:pt>
                <c:pt idx="299">
                  <c:v>-7.3919668098412217E-3</c:v>
                </c:pt>
                <c:pt idx="300">
                  <c:v>8.6719669846031522E-3</c:v>
                </c:pt>
                <c:pt idx="301">
                  <c:v>5.081348630157656E-2</c:v>
                </c:pt>
                <c:pt idx="302">
                  <c:v>2.6988144717646989E-2</c:v>
                </c:pt>
                <c:pt idx="303">
                  <c:v>3.8879280269977556E-2</c:v>
                </c:pt>
                <c:pt idx="304">
                  <c:v>1.019261372241953E-2</c:v>
                </c:pt>
                <c:pt idx="305">
                  <c:v>2.4761315142698415E-2</c:v>
                </c:pt>
                <c:pt idx="306">
                  <c:v>1.1475535766861E-2</c:v>
                </c:pt>
                <c:pt idx="307">
                  <c:v>-2.8101022612995408E-2</c:v>
                </c:pt>
                <c:pt idx="308">
                  <c:v>-1.095670463820575E-2</c:v>
                </c:pt>
                <c:pt idx="309">
                  <c:v>5.6338177182562177E-3</c:v>
                </c:pt>
                <c:pt idx="310">
                  <c:v>1.9643615128153158E-3</c:v>
                </c:pt>
                <c:pt idx="311">
                  <c:v>-2.6130427359999153E-2</c:v>
                </c:pt>
                <c:pt idx="312">
                  <c:v>-6.9304349008882937E-3</c:v>
                </c:pt>
                <c:pt idx="313">
                  <c:v>-9.6084594224672415E-3</c:v>
                </c:pt>
                <c:pt idx="314">
                  <c:v>-4.1517086830888061E-2</c:v>
                </c:pt>
                <c:pt idx="315">
                  <c:v>-2.1579135734791421E-2</c:v>
                </c:pt>
                <c:pt idx="316">
                  <c:v>8.6876128163870803E-3</c:v>
                </c:pt>
                <c:pt idx="317">
                  <c:v>2.7764941482919525E-3</c:v>
                </c:pt>
                <c:pt idx="318">
                  <c:v>3.9564272311031878E-2</c:v>
                </c:pt>
                <c:pt idx="319">
                  <c:v>-5.884947342129454E-2</c:v>
                </c:pt>
                <c:pt idx="320">
                  <c:v>3.8507760957338988E-2</c:v>
                </c:pt>
                <c:pt idx="321">
                  <c:v>-9.1075310769639373E-3</c:v>
                </c:pt>
                <c:pt idx="322">
                  <c:v>2.4367968195706524E-3</c:v>
                </c:pt>
                <c:pt idx="323">
                  <c:v>-3.9628157331392799E-3</c:v>
                </c:pt>
                <c:pt idx="324">
                  <c:v>6.0901528065055999E-3</c:v>
                </c:pt>
                <c:pt idx="325">
                  <c:v>-7.9244547576919899E-3</c:v>
                </c:pt>
                <c:pt idx="326">
                  <c:v>5.4928426173201927E-3</c:v>
                </c:pt>
                <c:pt idx="327">
                  <c:v>-3.3531505278618923E-3</c:v>
                </c:pt>
                <c:pt idx="328">
                  <c:v>3.155784040771259E-2</c:v>
                </c:pt>
                <c:pt idx="329">
                  <c:v>1.2057196500540712E-2</c:v>
                </c:pt>
                <c:pt idx="330">
                  <c:v>1.3933461992144736E-2</c:v>
                </c:pt>
                <c:pt idx="331">
                  <c:v>1.1179706522323585E-2</c:v>
                </c:pt>
                <c:pt idx="332">
                  <c:v>7.9954992222403654E-2</c:v>
                </c:pt>
                <c:pt idx="333">
                  <c:v>-5.4067221270275745E-2</c:v>
                </c:pt>
                <c:pt idx="334">
                  <c:v>-1.6807118316381597E-2</c:v>
                </c:pt>
                <c:pt idx="335">
                  <c:v>2.7856954502966325E-2</c:v>
                </c:pt>
                <c:pt idx="336">
                  <c:v>-7.4452294831459653E-3</c:v>
                </c:pt>
                <c:pt idx="337">
                  <c:v>3.0399360152300048E-3</c:v>
                </c:pt>
                <c:pt idx="338">
                  <c:v>2.6682770039325732E-2</c:v>
                </c:pt>
                <c:pt idx="339">
                  <c:v>-6.7394782655636476E-3</c:v>
                </c:pt>
                <c:pt idx="340">
                  <c:v>1.6099086637336946E-2</c:v>
                </c:pt>
                <c:pt idx="341">
                  <c:v>1.2169462354290062E-2</c:v>
                </c:pt>
                <c:pt idx="342">
                  <c:v>6.552244644585592E-3</c:v>
                </c:pt>
                <c:pt idx="343">
                  <c:v>1.3492680044474348E-2</c:v>
                </c:pt>
                <c:pt idx="344">
                  <c:v>-2.0834086902842053E-2</c:v>
                </c:pt>
                <c:pt idx="345">
                  <c:v>-3.2088314551500297E-2</c:v>
                </c:pt>
                <c:pt idx="346">
                  <c:v>-1.6162521397335539E-2</c:v>
                </c:pt>
                <c:pt idx="347">
                  <c:v>-1.5866721174941034E-2</c:v>
                </c:pt>
                <c:pt idx="348">
                  <c:v>-2.1841741915048729E-2</c:v>
                </c:pt>
                <c:pt idx="349">
                  <c:v>-4.9076984765116904E-2</c:v>
                </c:pt>
                <c:pt idx="350">
                  <c:v>-2.4125464053845747E-3</c:v>
                </c:pt>
                <c:pt idx="351">
                  <c:v>2.4125464053845747E-3</c:v>
                </c:pt>
                <c:pt idx="352">
                  <c:v>1.204094064804373E-3</c:v>
                </c:pt>
                <c:pt idx="353">
                  <c:v>7.1942756340268588E-3</c:v>
                </c:pt>
                <c:pt idx="354">
                  <c:v>-2.392345638619453E-3</c:v>
                </c:pt>
                <c:pt idx="355">
                  <c:v>2.392345638619453E-3</c:v>
                </c:pt>
                <c:pt idx="356">
                  <c:v>-1.1954574047736699E-3</c:v>
                </c:pt>
                <c:pt idx="357">
                  <c:v>3.8800227754425265E-3</c:v>
                </c:pt>
                <c:pt idx="358">
                  <c:v>4.4583221417111574E-3</c:v>
                </c:pt>
                <c:pt idx="359">
                  <c:v>-1.4036366031791481E-2</c:v>
                </c:pt>
                <c:pt idx="360">
                  <c:v>-6.3358184490853731E-3</c:v>
                </c:pt>
                <c:pt idx="361">
                  <c:v>-1.2113871862977632E-3</c:v>
                </c:pt>
                <c:pt idx="362">
                  <c:v>1.5140048312156651E-3</c:v>
                </c:pt>
                <c:pt idx="363">
                  <c:v>2.6867287707009524E-2</c:v>
                </c:pt>
                <c:pt idx="364">
                  <c:v>1.4716706114565881E-3</c:v>
                </c:pt>
                <c:pt idx="365">
                  <c:v>-1.0347468525425008E-2</c:v>
                </c:pt>
                <c:pt idx="366">
                  <c:v>4.4477463982364185E-3</c:v>
                </c:pt>
                <c:pt idx="367">
                  <c:v>-1.1306279321725121E-2</c:v>
                </c:pt>
                <c:pt idx="368">
                  <c:v>-4.7990494024663377E-3</c:v>
                </c:pt>
                <c:pt idx="369">
                  <c:v>4.2004262178734209E-3</c:v>
                </c:pt>
                <c:pt idx="370">
                  <c:v>8.9780044935228176E-4</c:v>
                </c:pt>
                <c:pt idx="371">
                  <c:v>9.5267168865316165E-3</c:v>
                </c:pt>
                <c:pt idx="372">
                  <c:v>-1.0424517335883898E-2</c:v>
                </c:pt>
                <c:pt idx="373">
                  <c:v>-2.3630302789787727E-2</c:v>
                </c:pt>
                <c:pt idx="374">
                  <c:v>-1.3269751882150516E-2</c:v>
                </c:pt>
                <c:pt idx="375">
                  <c:v>-5.6074913289450024E-3</c:v>
                </c:pt>
                <c:pt idx="376">
                  <c:v>-5.2922401454342349E-2</c:v>
                </c:pt>
                <c:pt idx="377">
                  <c:v>-1.2595459852978053E-2</c:v>
                </c:pt>
                <c:pt idx="378">
                  <c:v>4.5958878179410689E-2</c:v>
                </c:pt>
                <c:pt idx="379">
                  <c:v>-5.5005681379345361E-2</c:v>
                </c:pt>
                <c:pt idx="380">
                  <c:v>-4.8268590350708074E-2</c:v>
                </c:pt>
                <c:pt idx="381">
                  <c:v>-1.351371916672317E-2</c:v>
                </c:pt>
                <c:pt idx="382">
                  <c:v>-7.5072385383066376E-2</c:v>
                </c:pt>
                <c:pt idx="383">
                  <c:v>3.4675434474626954E-3</c:v>
                </c:pt>
                <c:pt idx="384">
                  <c:v>-2.0987944892221222E-2</c:v>
                </c:pt>
                <c:pt idx="385">
                  <c:v>7.8247660582295708E-3</c:v>
                </c:pt>
                <c:pt idx="386">
                  <c:v>-3.0467242807989514E-2</c:v>
                </c:pt>
                <c:pt idx="387">
                  <c:v>4.4097084887004812E-3</c:v>
                </c:pt>
                <c:pt idx="388">
                  <c:v>5.6002190115284733E-2</c:v>
                </c:pt>
                <c:pt idx="389">
                  <c:v>-5.6893762416958538E-3</c:v>
                </c:pt>
                <c:pt idx="390">
                  <c:v>-1.1476790088391198E-2</c:v>
                </c:pt>
                <c:pt idx="391">
                  <c:v>1.0335020221251767E-2</c:v>
                </c:pt>
                <c:pt idx="392">
                  <c:v>1.5220703090683685E-3</c:v>
                </c:pt>
                <c:pt idx="393">
                  <c:v>5.258523513798341E-2</c:v>
                </c:pt>
                <c:pt idx="394">
                  <c:v>4.4451762570833608E-2</c:v>
                </c:pt>
                <c:pt idx="395">
                  <c:v>-4.5534599709665891E-2</c:v>
                </c:pt>
                <c:pt idx="396">
                  <c:v>-5.4318438823610649E-3</c:v>
                </c:pt>
                <c:pt idx="397">
                  <c:v>5.165633668596481E-2</c:v>
                </c:pt>
                <c:pt idx="398">
                  <c:v>5.8449538931562017E-3</c:v>
                </c:pt>
                <c:pt idx="399">
                  <c:v>-5.8954779207104124E-2</c:v>
                </c:pt>
                <c:pt idx="400">
                  <c:v>-2.9133305383579611E-3</c:v>
                </c:pt>
                <c:pt idx="401">
                  <c:v>-4.3859719432539634E-3</c:v>
                </c:pt>
                <c:pt idx="402">
                  <c:v>-3.7698063449123964E-2</c:v>
                </c:pt>
                <c:pt idx="403">
                  <c:v>-1.5226497041576081E-3</c:v>
                </c:pt>
                <c:pt idx="404">
                  <c:v>-1.2265389487059686E-2</c:v>
                </c:pt>
                <c:pt idx="405">
                  <c:v>5.0009721461261591E-3</c:v>
                </c:pt>
                <c:pt idx="406">
                  <c:v>1.1505274519381103E-3</c:v>
                </c:pt>
                <c:pt idx="407">
                  <c:v>-5.3804895367397521E-3</c:v>
                </c:pt>
                <c:pt idx="408">
                  <c:v>-9.6806177107229274E-3</c:v>
                </c:pt>
                <c:pt idx="409">
                  <c:v>-5.8536752514610768E-3</c:v>
                </c:pt>
                <c:pt idx="410">
                  <c:v>-4.7077372156847375E-3</c:v>
                </c:pt>
                <c:pt idx="411">
                  <c:v>-4.6276613242731024E-2</c:v>
                </c:pt>
                <c:pt idx="412">
                  <c:v>-3.2652545041184311E-2</c:v>
                </c:pt>
                <c:pt idx="413">
                  <c:v>2.9352212012527801E-2</c:v>
                </c:pt>
                <c:pt idx="414">
                  <c:v>2.5699966357434434E-2</c:v>
                </c:pt>
                <c:pt idx="415">
                  <c:v>-2.8231517036800824E-3</c:v>
                </c:pt>
                <c:pt idx="416">
                  <c:v>3.3362903669121202E-2</c:v>
                </c:pt>
                <c:pt idx="417">
                  <c:v>-9.9734013041231862E-2</c:v>
                </c:pt>
                <c:pt idx="418">
                  <c:v>-7.3411027068012835E-2</c:v>
                </c:pt>
                <c:pt idx="419">
                  <c:v>4.6436035197050529E-4</c:v>
                </c:pt>
                <c:pt idx="420">
                  <c:v>-2.1586948055080768E-2</c:v>
                </c:pt>
                <c:pt idx="421">
                  <c:v>-2.7899837528798876E-2</c:v>
                </c:pt>
                <c:pt idx="422">
                  <c:v>-4.3999093226094743E-3</c:v>
                </c:pt>
                <c:pt idx="423">
                  <c:v>-2.029270326776178E-2</c:v>
                </c:pt>
                <c:pt idx="424">
                  <c:v>0.10481036435234437</c:v>
                </c:pt>
                <c:pt idx="425">
                  <c:v>1.961721402270733E-2</c:v>
                </c:pt>
                <c:pt idx="426">
                  <c:v>3.6840569221070041E-2</c:v>
                </c:pt>
                <c:pt idx="427">
                  <c:v>3.6762702903012645E-2</c:v>
                </c:pt>
                <c:pt idx="428">
                  <c:v>-8.8279986540015898E-2</c:v>
                </c:pt>
                <c:pt idx="429">
                  <c:v>1.3431835464681185E-3</c:v>
                </c:pt>
              </c:numCache>
            </c:numRef>
          </c:xVal>
          <c:yVal>
            <c:numRef>
              <c:f>'8'!$E$4:$E$433</c:f>
              <c:numCache>
                <c:formatCode>0.0000000</c:formatCode>
                <c:ptCount val="430"/>
                <c:pt idx="0">
                  <c:v>-0.57342881010769986</c:v>
                </c:pt>
                <c:pt idx="1">
                  <c:v>0.29614715990269147</c:v>
                </c:pt>
                <c:pt idx="2">
                  <c:v>0.48154158370605415</c:v>
                </c:pt>
                <c:pt idx="3">
                  <c:v>-0.58381249633598742</c:v>
                </c:pt>
                <c:pt idx="4">
                  <c:v>0.30574301386088365</c:v>
                </c:pt>
                <c:pt idx="5">
                  <c:v>-0.59997228395987179</c:v>
                </c:pt>
                <c:pt idx="6">
                  <c:v>1.3845836714947453</c:v>
                </c:pt>
                <c:pt idx="7">
                  <c:v>-0.45441412731496911</c:v>
                </c:pt>
                <c:pt idx="8">
                  <c:v>-0.51686242139254546</c:v>
                </c:pt>
                <c:pt idx="9">
                  <c:v>2.0660634898469254E-2</c:v>
                </c:pt>
                <c:pt idx="10">
                  <c:v>-1.3256753949960398E-2</c:v>
                </c:pt>
                <c:pt idx="11">
                  <c:v>0.76385882286141538</c:v>
                </c:pt>
                <c:pt idx="12">
                  <c:v>-0.51902103648909304</c:v>
                </c:pt>
                <c:pt idx="13">
                  <c:v>-0.37780004316416083</c:v>
                </c:pt>
                <c:pt idx="14">
                  <c:v>-0.27716467045804194</c:v>
                </c:pt>
                <c:pt idx="15">
                  <c:v>0.16400172482993369</c:v>
                </c:pt>
                <c:pt idx="16">
                  <c:v>-0.16787643445650602</c:v>
                </c:pt>
                <c:pt idx="17">
                  <c:v>0.35285423916948133</c:v>
                </c:pt>
                <c:pt idx="18">
                  <c:v>0.38354913212990738</c:v>
                </c:pt>
                <c:pt idx="19">
                  <c:v>-0.15727498810567653</c:v>
                </c:pt>
                <c:pt idx="20">
                  <c:v>-0.69523567403732933</c:v>
                </c:pt>
                <c:pt idx="21">
                  <c:v>0.12251110833660839</c:v>
                </c:pt>
                <c:pt idx="22">
                  <c:v>-0.34279494691894996</c:v>
                </c:pt>
                <c:pt idx="23">
                  <c:v>0.40518057298393018</c:v>
                </c:pt>
                <c:pt idx="24">
                  <c:v>-0.56612452571255822</c:v>
                </c:pt>
                <c:pt idx="25">
                  <c:v>0.48315722051266441</c:v>
                </c:pt>
                <c:pt idx="26">
                  <c:v>-0.43217733343624509</c:v>
                </c:pt>
                <c:pt idx="27">
                  <c:v>0.74614367487724387</c:v>
                </c:pt>
                <c:pt idx="28">
                  <c:v>0.58655457916302822</c:v>
                </c:pt>
                <c:pt idx="29">
                  <c:v>-0.41773639130968832</c:v>
                </c:pt>
                <c:pt idx="30">
                  <c:v>0.39410795508510787</c:v>
                </c:pt>
                <c:pt idx="31">
                  <c:v>-0.84471641206102532</c:v>
                </c:pt>
                <c:pt idx="32">
                  <c:v>-5.5991432407534347E-2</c:v>
                </c:pt>
                <c:pt idx="33">
                  <c:v>-4.2210068314847859E-2</c:v>
                </c:pt>
                <c:pt idx="34">
                  <c:v>-0.36797917046518691</c:v>
                </c:pt>
                <c:pt idx="35">
                  <c:v>7.5651217635570589E-3</c:v>
                </c:pt>
                <c:pt idx="36">
                  <c:v>0.44657488381458954</c:v>
                </c:pt>
                <c:pt idx="37">
                  <c:v>7.2342241507890037E-3</c:v>
                </c:pt>
                <c:pt idx="38">
                  <c:v>0.15228227839957498</c:v>
                </c:pt>
                <c:pt idx="39">
                  <c:v>-0.23865703394136517</c:v>
                </c:pt>
                <c:pt idx="40">
                  <c:v>0.92784748678160156</c:v>
                </c:pt>
                <c:pt idx="41">
                  <c:v>-0.74676714253661558</c:v>
                </c:pt>
                <c:pt idx="42">
                  <c:v>0.6665592443967725</c:v>
                </c:pt>
                <c:pt idx="43">
                  <c:v>-0.23263509977894969</c:v>
                </c:pt>
                <c:pt idx="44">
                  <c:v>-4.9394046482476028E-2</c:v>
                </c:pt>
                <c:pt idx="45">
                  <c:v>0.4069793549792351</c:v>
                </c:pt>
                <c:pt idx="46">
                  <c:v>-0.23220266740428386</c:v>
                </c:pt>
                <c:pt idx="47">
                  <c:v>0.26799848461863007</c:v>
                </c:pt>
                <c:pt idx="48">
                  <c:v>-0.12296698926238037</c:v>
                </c:pt>
                <c:pt idx="49">
                  <c:v>-1.0454019842287323</c:v>
                </c:pt>
                <c:pt idx="50">
                  <c:v>0.39337116137715711</c:v>
                </c:pt>
                <c:pt idx="51">
                  <c:v>0.29196862456828399</c:v>
                </c:pt>
                <c:pt idx="52">
                  <c:v>-3.142685120446842E-2</c:v>
                </c:pt>
                <c:pt idx="53">
                  <c:v>-0.2580870841461973</c:v>
                </c:pt>
                <c:pt idx="54">
                  <c:v>0.40775936228122234</c:v>
                </c:pt>
                <c:pt idx="55">
                  <c:v>-0.12285045210465029</c:v>
                </c:pt>
                <c:pt idx="56">
                  <c:v>-5.1759900211877152E-2</c:v>
                </c:pt>
                <c:pt idx="57">
                  <c:v>0.22597244198973243</c:v>
                </c:pt>
                <c:pt idx="58">
                  <c:v>-0.53475778918655692</c:v>
                </c:pt>
                <c:pt idx="59">
                  <c:v>0.80276538836907818</c:v>
                </c:pt>
                <c:pt idx="60">
                  <c:v>-0.54924740332958777</c:v>
                </c:pt>
                <c:pt idx="61">
                  <c:v>9.1067130848479394E-2</c:v>
                </c:pt>
                <c:pt idx="62">
                  <c:v>6.4889917493882621E-2</c:v>
                </c:pt>
                <c:pt idx="63">
                  <c:v>7.9129412292182622E-2</c:v>
                </c:pt>
                <c:pt idx="64">
                  <c:v>-0.41454293828812894</c:v>
                </c:pt>
                <c:pt idx="65">
                  <c:v>-0.1060306857656883</c:v>
                </c:pt>
                <c:pt idx="66">
                  <c:v>0.25679386793729009</c:v>
                </c:pt>
                <c:pt idx="67">
                  <c:v>-4.3945798552943671E-2</c:v>
                </c:pt>
                <c:pt idx="68">
                  <c:v>0.20026158681853801</c:v>
                </c:pt>
                <c:pt idx="69">
                  <c:v>0.39063652248708536</c:v>
                </c:pt>
                <c:pt idx="70">
                  <c:v>-7.7221248439133916E-2</c:v>
                </c:pt>
                <c:pt idx="71">
                  <c:v>-9.4776996296189964E-2</c:v>
                </c:pt>
                <c:pt idx="72">
                  <c:v>0.12153797981342862</c:v>
                </c:pt>
                <c:pt idx="73">
                  <c:v>-0.25625592425491206</c:v>
                </c:pt>
                <c:pt idx="74">
                  <c:v>0.21309757521111905</c:v>
                </c:pt>
                <c:pt idx="75">
                  <c:v>0.66897041306593508</c:v>
                </c:pt>
                <c:pt idx="76">
                  <c:v>-0.94756524408301956</c:v>
                </c:pt>
                <c:pt idx="77">
                  <c:v>-0.14183500865097898</c:v>
                </c:pt>
                <c:pt idx="78">
                  <c:v>-0.11697480338268562</c:v>
                </c:pt>
                <c:pt idx="79">
                  <c:v>0.67477485536941728</c:v>
                </c:pt>
                <c:pt idx="80">
                  <c:v>0.49880078762198821</c:v>
                </c:pt>
                <c:pt idx="81">
                  <c:v>-0.58851195819319457</c:v>
                </c:pt>
                <c:pt idx="82">
                  <c:v>-0.15858686294016167</c:v>
                </c:pt>
                <c:pt idx="83">
                  <c:v>-1.8164221443797146E-2</c:v>
                </c:pt>
                <c:pt idx="84">
                  <c:v>-0.21787855739185602</c:v>
                </c:pt>
                <c:pt idx="85">
                  <c:v>0.35525255707781866</c:v>
                </c:pt>
                <c:pt idx="86">
                  <c:v>0.38795060494354772</c:v>
                </c:pt>
                <c:pt idx="87">
                  <c:v>0.23939803567055762</c:v>
                </c:pt>
                <c:pt idx="88">
                  <c:v>3.3339815402364081E-2</c:v>
                </c:pt>
                <c:pt idx="89">
                  <c:v>0</c:v>
                </c:pt>
                <c:pt idx="90">
                  <c:v>-0.38292675535670639</c:v>
                </c:pt>
                <c:pt idx="91">
                  <c:v>-3.2142449561689546E-4</c:v>
                </c:pt>
                <c:pt idx="92">
                  <c:v>0.14191673238887503</c:v>
                </c:pt>
                <c:pt idx="93">
                  <c:v>-0.26292985779668498</c:v>
                </c:pt>
                <c:pt idx="94">
                  <c:v>2.2675697989207322E-2</c:v>
                </c:pt>
                <c:pt idx="95">
                  <c:v>0.42783633494268969</c:v>
                </c:pt>
                <c:pt idx="96">
                  <c:v>-0.26768655294124599</c:v>
                </c:pt>
                <c:pt idx="97">
                  <c:v>2.2698185758631695E-2</c:v>
                </c:pt>
                <c:pt idx="98">
                  <c:v>0.29873763951085053</c:v>
                </c:pt>
                <c:pt idx="99">
                  <c:v>-7.8511780839178869E-2</c:v>
                </c:pt>
                <c:pt idx="100">
                  <c:v>-1.1954638492564058</c:v>
                </c:pt>
                <c:pt idx="101">
                  <c:v>-0.18509774173125848</c:v>
                </c:pt>
                <c:pt idx="102">
                  <c:v>0.98944724898800374</c:v>
                </c:pt>
                <c:pt idx="103">
                  <c:v>-0.3526596915043001</c:v>
                </c:pt>
                <c:pt idx="104">
                  <c:v>0.44304200693820306</c:v>
                </c:pt>
                <c:pt idx="105">
                  <c:v>-0.19261809936029906</c:v>
                </c:pt>
                <c:pt idx="106">
                  <c:v>-0.23726827709070974</c:v>
                </c:pt>
                <c:pt idx="107">
                  <c:v>0.42378340071793019</c:v>
                </c:pt>
                <c:pt idx="108">
                  <c:v>-0.61240776051803536</c:v>
                </c:pt>
                <c:pt idx="109">
                  <c:v>8.7709001730136293E-2</c:v>
                </c:pt>
                <c:pt idx="110">
                  <c:v>-0.42432668425167464</c:v>
                </c:pt>
                <c:pt idx="111">
                  <c:v>1.0749025265000789</c:v>
                </c:pt>
                <c:pt idx="112">
                  <c:v>-0.41358518104018316</c:v>
                </c:pt>
                <c:pt idx="113">
                  <c:v>-0.31108478893472835</c:v>
                </c:pt>
                <c:pt idx="114">
                  <c:v>4.2809101501720903E-2</c:v>
                </c:pt>
                <c:pt idx="115">
                  <c:v>-0.10642166698452726</c:v>
                </c:pt>
                <c:pt idx="116">
                  <c:v>0.10106637494197201</c:v>
                </c:pt>
                <c:pt idx="117">
                  <c:v>8.2601142820067253E-2</c:v>
                </c:pt>
                <c:pt idx="118">
                  <c:v>-0.46970808858032242</c:v>
                </c:pt>
                <c:pt idx="119">
                  <c:v>-9.9998026598349554E-2</c:v>
                </c:pt>
                <c:pt idx="120">
                  <c:v>0.65458908499861224</c:v>
                </c:pt>
                <c:pt idx="121">
                  <c:v>0.14216503730376573</c:v>
                </c:pt>
                <c:pt idx="122">
                  <c:v>0.26286503428313424</c:v>
                </c:pt>
                <c:pt idx="123">
                  <c:v>-0.46408845795410159</c:v>
                </c:pt>
                <c:pt idx="124">
                  <c:v>0.39676284111541449</c:v>
                </c:pt>
                <c:pt idx="125">
                  <c:v>-0.47210289587559373</c:v>
                </c:pt>
                <c:pt idx="126">
                  <c:v>8.6688866332462311E-2</c:v>
                </c:pt>
                <c:pt idx="127">
                  <c:v>-6.4249992415174262E-2</c:v>
                </c:pt>
                <c:pt idx="128">
                  <c:v>-4.2003570550761538E-3</c:v>
                </c:pt>
                <c:pt idx="129">
                  <c:v>-7.3249383722767902E-2</c:v>
                </c:pt>
                <c:pt idx="130">
                  <c:v>-0.11704815294910986</c:v>
                </c:pt>
                <c:pt idx="131">
                  <c:v>-1.3539495172185667E-2</c:v>
                </c:pt>
                <c:pt idx="132">
                  <c:v>0.1252265520601803</c:v>
                </c:pt>
                <c:pt idx="133">
                  <c:v>-0.32652048613657314</c:v>
                </c:pt>
                <c:pt idx="134">
                  <c:v>3.8842510330120206E-2</c:v>
                </c:pt>
                <c:pt idx="135">
                  <c:v>-4.6647734821416265E-2</c:v>
                </c:pt>
                <c:pt idx="136">
                  <c:v>0.26663901333824569</c:v>
                </c:pt>
                <c:pt idx="137">
                  <c:v>0.5104586539395477</c:v>
                </c:pt>
                <c:pt idx="138">
                  <c:v>0.53120019495237614</c:v>
                </c:pt>
                <c:pt idx="139">
                  <c:v>-1.1130323103932547</c:v>
                </c:pt>
                <c:pt idx="140">
                  <c:v>7.6070338453121167E-2</c:v>
                </c:pt>
                <c:pt idx="141">
                  <c:v>-0.50141805552536134</c:v>
                </c:pt>
                <c:pt idx="142">
                  <c:v>0.92735712560669192</c:v>
                </c:pt>
                <c:pt idx="143">
                  <c:v>-0.52857803236334533</c:v>
                </c:pt>
                <c:pt idx="144">
                  <c:v>-2.5309275150952715E-2</c:v>
                </c:pt>
                <c:pt idx="145">
                  <c:v>9.6897375852918799E-2</c:v>
                </c:pt>
                <c:pt idx="146">
                  <c:v>5.6629870177982156E-2</c:v>
                </c:pt>
                <c:pt idx="147">
                  <c:v>-0.41185014224682703</c:v>
                </c:pt>
                <c:pt idx="148">
                  <c:v>-0.13890581605598307</c:v>
                </c:pt>
                <c:pt idx="149">
                  <c:v>0.50816423152799395</c:v>
                </c:pt>
                <c:pt idx="150">
                  <c:v>-8.7999625923362856E-2</c:v>
                </c:pt>
                <c:pt idx="151">
                  <c:v>1.8414969928894465E-2</c:v>
                </c:pt>
                <c:pt idx="152">
                  <c:v>-0.8010764330031197</c:v>
                </c:pt>
                <c:pt idx="153">
                  <c:v>0.55004164854004323</c:v>
                </c:pt>
                <c:pt idx="154">
                  <c:v>0.25418099217602474</c:v>
                </c:pt>
                <c:pt idx="155">
                  <c:v>-0.12496892095765588</c:v>
                </c:pt>
                <c:pt idx="156">
                  <c:v>0.69809917076783634</c:v>
                </c:pt>
                <c:pt idx="157">
                  <c:v>-0.41792272723470347</c:v>
                </c:pt>
                <c:pt idx="158">
                  <c:v>-7.4824612798185086E-2</c:v>
                </c:pt>
                <c:pt idx="159">
                  <c:v>-0.33797593373590828</c:v>
                </c:pt>
                <c:pt idx="160">
                  <c:v>3.4784568924493442E-2</c:v>
                </c:pt>
                <c:pt idx="161">
                  <c:v>-0.41111111356173957</c:v>
                </c:pt>
                <c:pt idx="162">
                  <c:v>0.6416040066207227</c:v>
                </c:pt>
                <c:pt idx="163">
                  <c:v>7.5063310645315795E-2</c:v>
                </c:pt>
                <c:pt idx="164">
                  <c:v>-0.50929236811194833</c:v>
                </c:pt>
                <c:pt idx="165">
                  <c:v>4.4998799682227641E-2</c:v>
                </c:pt>
                <c:pt idx="166">
                  <c:v>0.62248166827104612</c:v>
                </c:pt>
                <c:pt idx="167">
                  <c:v>0.82790413198414825</c:v>
                </c:pt>
                <c:pt idx="168">
                  <c:v>-0.33710110580972596</c:v>
                </c:pt>
                <c:pt idx="169">
                  <c:v>-0.88893744191751622</c:v>
                </c:pt>
                <c:pt idx="170">
                  <c:v>-0.33642487716962677</c:v>
                </c:pt>
                <c:pt idx="171">
                  <c:v>3.3962196864978367E-2</c:v>
                </c:pt>
                <c:pt idx="172">
                  <c:v>1.1710817378076808</c:v>
                </c:pt>
                <c:pt idx="173">
                  <c:v>0.40899264812709646</c:v>
                </c:pt>
                <c:pt idx="174">
                  <c:v>-0.31190640177389284</c:v>
                </c:pt>
                <c:pt idx="175">
                  <c:v>-0.19171097953065086</c:v>
                </c:pt>
                <c:pt idx="176">
                  <c:v>0.18409393868796187</c:v>
                </c:pt>
                <c:pt idx="177">
                  <c:v>0.31248988606969519</c:v>
                </c:pt>
                <c:pt idx="178">
                  <c:v>-0.55335239086572585</c:v>
                </c:pt>
                <c:pt idx="179">
                  <c:v>0.11285026888298333</c:v>
                </c:pt>
                <c:pt idx="180">
                  <c:v>0.17002180232909225</c:v>
                </c:pt>
                <c:pt idx="181">
                  <c:v>0.27751387620053691</c:v>
                </c:pt>
                <c:pt idx="182">
                  <c:v>0</c:v>
                </c:pt>
                <c:pt idx="183">
                  <c:v>0</c:v>
                </c:pt>
                <c:pt idx="184">
                  <c:v>-0.39944719123757366</c:v>
                </c:pt>
                <c:pt idx="185">
                  <c:v>-0.17163906037635357</c:v>
                </c:pt>
                <c:pt idx="186">
                  <c:v>8.4969481869503483E-2</c:v>
                </c:pt>
                <c:pt idx="187">
                  <c:v>-0.20305861030645289</c:v>
                </c:pt>
                <c:pt idx="188">
                  <c:v>0.68917538005087664</c:v>
                </c:pt>
                <c:pt idx="189">
                  <c:v>0</c:v>
                </c:pt>
                <c:pt idx="190">
                  <c:v>0</c:v>
                </c:pt>
                <c:pt idx="191">
                  <c:v>-0.68881184469639933</c:v>
                </c:pt>
                <c:pt idx="192">
                  <c:v>0.12112015798193099</c:v>
                </c:pt>
                <c:pt idx="193">
                  <c:v>5.5956809643589622E-2</c:v>
                </c:pt>
                <c:pt idx="194">
                  <c:v>0.23039598534027306</c:v>
                </c:pt>
                <c:pt idx="195">
                  <c:v>-0.68226936068678867</c:v>
                </c:pt>
                <c:pt idx="196">
                  <c:v>0.27837745048989859</c:v>
                </c:pt>
                <c:pt idx="197">
                  <c:v>6.3682349034092312E-2</c:v>
                </c:pt>
                <c:pt idx="198">
                  <c:v>0.38955688754145257</c:v>
                </c:pt>
                <c:pt idx="199">
                  <c:v>-0.53326109922905474</c:v>
                </c:pt>
                <c:pt idx="200">
                  <c:v>0.35536200651623062</c:v>
                </c:pt>
                <c:pt idx="201">
                  <c:v>-0.55613017666667375</c:v>
                </c:pt>
                <c:pt idx="202">
                  <c:v>0.2383203341018536</c:v>
                </c:pt>
                <c:pt idx="203">
                  <c:v>-0.4793509901251376</c:v>
                </c:pt>
                <c:pt idx="204">
                  <c:v>-1.2921025746091264</c:v>
                </c:pt>
                <c:pt idx="205">
                  <c:v>1.081557927417693</c:v>
                </c:pt>
                <c:pt idx="206">
                  <c:v>1.4175961379461661</c:v>
                </c:pt>
                <c:pt idx="207">
                  <c:v>-0.55696040513774747</c:v>
                </c:pt>
                <c:pt idx="208">
                  <c:v>0.40804947496712174</c:v>
                </c:pt>
                <c:pt idx="209">
                  <c:v>-0.68090859180878383</c:v>
                </c:pt>
                <c:pt idx="210">
                  <c:v>-0.29520229008767984</c:v>
                </c:pt>
                <c:pt idx="211">
                  <c:v>-0.14850507328530682</c:v>
                </c:pt>
                <c:pt idx="212">
                  <c:v>0.10805537861542902</c:v>
                </c:pt>
                <c:pt idx="213">
                  <c:v>1.1634467391669645</c:v>
                </c:pt>
                <c:pt idx="214">
                  <c:v>-0.76423530629423198</c:v>
                </c:pt>
                <c:pt idx="215">
                  <c:v>0.50449898862616394</c:v>
                </c:pt>
                <c:pt idx="216">
                  <c:v>-0.28377558896730548</c:v>
                </c:pt>
                <c:pt idx="217">
                  <c:v>-0.27921035668013161</c:v>
                </c:pt>
                <c:pt idx="218">
                  <c:v>-0.17330192279351664</c:v>
                </c:pt>
                <c:pt idx="219">
                  <c:v>-0.32701596654812448</c:v>
                </c:pt>
                <c:pt idx="220">
                  <c:v>0.36655357170733183</c:v>
                </c:pt>
                <c:pt idx="221">
                  <c:v>-0.49039281444733263</c:v>
                </c:pt>
                <c:pt idx="222">
                  <c:v>5.2859505794625505E-2</c:v>
                </c:pt>
                <c:pt idx="223">
                  <c:v>0.42190930888132172</c:v>
                </c:pt>
                <c:pt idx="224">
                  <c:v>-9.3740856087478619E-3</c:v>
                </c:pt>
                <c:pt idx="225">
                  <c:v>-0.33646258620745328</c:v>
                </c:pt>
                <c:pt idx="226">
                  <c:v>2.7371587635926176E-2</c:v>
                </c:pt>
                <c:pt idx="227">
                  <c:v>0.20127641039836064</c:v>
                </c:pt>
                <c:pt idx="228">
                  <c:v>0.69124970438634037</c:v>
                </c:pt>
                <c:pt idx="229">
                  <c:v>-6.9173771421755958E-2</c:v>
                </c:pt>
                <c:pt idx="230">
                  <c:v>-0.35973062721967253</c:v>
                </c:pt>
                <c:pt idx="231">
                  <c:v>-0.33266750414034973</c:v>
                </c:pt>
                <c:pt idx="232">
                  <c:v>4.6564683159036946E-2</c:v>
                </c:pt>
                <c:pt idx="233">
                  <c:v>0.16677123634485724</c:v>
                </c:pt>
                <c:pt idx="234">
                  <c:v>-7.3914234664954392E-2</c:v>
                </c:pt>
                <c:pt idx="235">
                  <c:v>-0.30235552011735223</c:v>
                </c:pt>
                <c:pt idx="236">
                  <c:v>-3.739562045348066E-2</c:v>
                </c:pt>
                <c:pt idx="237">
                  <c:v>-0.18584343057030317</c:v>
                </c:pt>
                <c:pt idx="238">
                  <c:v>0.34220266398667398</c:v>
                </c:pt>
                <c:pt idx="239">
                  <c:v>0.42147090544593269</c:v>
                </c:pt>
                <c:pt idx="240">
                  <c:v>-0.70776926687192088</c:v>
                </c:pt>
                <c:pt idx="241">
                  <c:v>1.1023320551135853</c:v>
                </c:pt>
                <c:pt idx="242">
                  <c:v>-0.48346459820628951</c:v>
                </c:pt>
                <c:pt idx="243">
                  <c:v>-9.0375094993788707E-2</c:v>
                </c:pt>
                <c:pt idx="244">
                  <c:v>3.0840138648560611E-2</c:v>
                </c:pt>
                <c:pt idx="245">
                  <c:v>-0.22395750736226816</c:v>
                </c:pt>
                <c:pt idx="246">
                  <c:v>-0.17698688736181367</c:v>
                </c:pt>
                <c:pt idx="247">
                  <c:v>0.70424088458515399</c:v>
                </c:pt>
                <c:pt idx="248">
                  <c:v>-8.8598580205839994E-2</c:v>
                </c:pt>
                <c:pt idx="249">
                  <c:v>0.15854944253947423</c:v>
                </c:pt>
                <c:pt idx="250">
                  <c:v>0.55933495145329104</c:v>
                </c:pt>
                <c:pt idx="251">
                  <c:v>-5.3764506597289596E-2</c:v>
                </c:pt>
                <c:pt idx="252">
                  <c:v>-0.56299945895121439</c:v>
                </c:pt>
                <c:pt idx="253">
                  <c:v>0.1525465454506616</c:v>
                </c:pt>
                <c:pt idx="254">
                  <c:v>0.40033963490310143</c:v>
                </c:pt>
                <c:pt idx="255">
                  <c:v>-1.2367378947534462</c:v>
                </c:pt>
                <c:pt idx="256">
                  <c:v>-0.80491911657814619</c:v>
                </c:pt>
                <c:pt idx="257">
                  <c:v>0.58525583363405786</c:v>
                </c:pt>
                <c:pt idx="258">
                  <c:v>0.26440386213148592</c:v>
                </c:pt>
                <c:pt idx="259">
                  <c:v>0.63288519215605987</c:v>
                </c:pt>
                <c:pt idx="260">
                  <c:v>0.62298990860472969</c:v>
                </c:pt>
                <c:pt idx="261">
                  <c:v>-0.55640800915115207</c:v>
                </c:pt>
                <c:pt idx="262">
                  <c:v>-0.21532206379538721</c:v>
                </c:pt>
                <c:pt idx="263">
                  <c:v>-0.18876181605405407</c:v>
                </c:pt>
                <c:pt idx="264">
                  <c:v>-0.43338294265409161</c:v>
                </c:pt>
                <c:pt idx="265">
                  <c:v>0.64821294296465126</c:v>
                </c:pt>
                <c:pt idx="266">
                  <c:v>-0.30475995393810607</c:v>
                </c:pt>
                <c:pt idx="267">
                  <c:v>-7.0040572436802506E-3</c:v>
                </c:pt>
                <c:pt idx="268">
                  <c:v>-0.42823937670355683</c:v>
                </c:pt>
                <c:pt idx="269">
                  <c:v>7.9289667870929392E-2</c:v>
                </c:pt>
                <c:pt idx="270">
                  <c:v>7.3249894607421595E-2</c:v>
                </c:pt>
                <c:pt idx="271">
                  <c:v>0.36066272280943323</c:v>
                </c:pt>
                <c:pt idx="272">
                  <c:v>0.24867083789558819</c:v>
                </c:pt>
                <c:pt idx="273">
                  <c:v>-0.78869418552996962</c:v>
                </c:pt>
                <c:pt idx="274">
                  <c:v>-2.5615188838827407E-2</c:v>
                </c:pt>
                <c:pt idx="275">
                  <c:v>1.6907195206441017E-2</c:v>
                </c:pt>
                <c:pt idx="276">
                  <c:v>0.42078070257301725</c:v>
                </c:pt>
                <c:pt idx="277">
                  <c:v>1.1004136299813432</c:v>
                </c:pt>
                <c:pt idx="278">
                  <c:v>-0.11197299588706144</c:v>
                </c:pt>
                <c:pt idx="279">
                  <c:v>-1.2581658919589316</c:v>
                </c:pt>
                <c:pt idx="280">
                  <c:v>0.2800456455473288</c:v>
                </c:pt>
                <c:pt idx="281">
                  <c:v>0.41375427141879584</c:v>
                </c:pt>
                <c:pt idx="282">
                  <c:v>-0.77394173040470449</c:v>
                </c:pt>
                <c:pt idx="283">
                  <c:v>0.26593550479166694</c:v>
                </c:pt>
                <c:pt idx="284">
                  <c:v>-0.27587338008119744</c:v>
                </c:pt>
                <c:pt idx="285">
                  <c:v>-0.16689673297551266</c:v>
                </c:pt>
                <c:pt idx="286">
                  <c:v>0.2577006441344416</c:v>
                </c:pt>
                <c:pt idx="287">
                  <c:v>0.7869618648360408</c:v>
                </c:pt>
                <c:pt idx="288">
                  <c:v>-0.20385175221864671</c:v>
                </c:pt>
                <c:pt idx="289">
                  <c:v>-0.11476262028403639</c:v>
                </c:pt>
                <c:pt idx="290">
                  <c:v>0.76767781959562953</c:v>
                </c:pt>
                <c:pt idx="291">
                  <c:v>-1.1552732469550087</c:v>
                </c:pt>
                <c:pt idx="292">
                  <c:v>-0.46606056099049198</c:v>
                </c:pt>
                <c:pt idx="293">
                  <c:v>0.37574291555171513</c:v>
                </c:pt>
                <c:pt idx="294">
                  <c:v>0.3753842691999516</c:v>
                </c:pt>
                <c:pt idx="295">
                  <c:v>0.19034458548939526</c:v>
                </c:pt>
                <c:pt idx="296">
                  <c:v>-0.38654694761489239</c:v>
                </c:pt>
                <c:pt idx="297">
                  <c:v>-0.11628828112747414</c:v>
                </c:pt>
                <c:pt idx="298">
                  <c:v>1.3160866199329924</c:v>
                </c:pt>
                <c:pt idx="299">
                  <c:v>-0.96261068816079742</c:v>
                </c:pt>
                <c:pt idx="300">
                  <c:v>-0.47960480868816191</c:v>
                </c:pt>
                <c:pt idx="301">
                  <c:v>0.29643217646026443</c:v>
                </c:pt>
                <c:pt idx="302">
                  <c:v>0.31811669117817587</c:v>
                </c:pt>
                <c:pt idx="303">
                  <c:v>0.20874213637618411</c:v>
                </c:pt>
                <c:pt idx="304">
                  <c:v>-0.56029460574584533</c:v>
                </c:pt>
                <c:pt idx="305">
                  <c:v>-0.26868214332298379</c:v>
                </c:pt>
                <c:pt idx="306">
                  <c:v>0.23189505931149412</c:v>
                </c:pt>
                <c:pt idx="307">
                  <c:v>-0.70676048163715954</c:v>
                </c:pt>
                <c:pt idx="308">
                  <c:v>-1.1116199874679857</c:v>
                </c:pt>
                <c:pt idx="309">
                  <c:v>0.18420178077945693</c:v>
                </c:pt>
                <c:pt idx="310">
                  <c:v>1.1805155372024192</c:v>
                </c:pt>
                <c:pt idx="311">
                  <c:v>1.0648973785361449E-2</c:v>
                </c:pt>
                <c:pt idx="312">
                  <c:v>-0.51362892445154351</c:v>
                </c:pt>
                <c:pt idx="313">
                  <c:v>-0.32806559574953909</c:v>
                </c:pt>
                <c:pt idx="314">
                  <c:v>0.25938250689660691</c:v>
                </c:pt>
                <c:pt idx="315">
                  <c:v>0.42755544646371924</c:v>
                </c:pt>
                <c:pt idx="316">
                  <c:v>0.19918076716183464</c:v>
                </c:pt>
                <c:pt idx="317">
                  <c:v>-2.2942031204074453E-2</c:v>
                </c:pt>
                <c:pt idx="318">
                  <c:v>-0.25041275789589257</c:v>
                </c:pt>
                <c:pt idx="319">
                  <c:v>0.40776378111843137</c:v>
                </c:pt>
                <c:pt idx="320">
                  <c:v>-0.12741610099347511</c:v>
                </c:pt>
                <c:pt idx="321">
                  <c:v>0.80094819323614885</c:v>
                </c:pt>
                <c:pt idx="322">
                  <c:v>-1.3887984206797768</c:v>
                </c:pt>
                <c:pt idx="323">
                  <c:v>2.4631770283697563E-2</c:v>
                </c:pt>
                <c:pt idx="324">
                  <c:v>-2.4275151764468816E-2</c:v>
                </c:pt>
                <c:pt idx="325">
                  <c:v>-0.25007915647397816</c:v>
                </c:pt>
                <c:pt idx="326">
                  <c:v>7.5289517309329312E-2</c:v>
                </c:pt>
                <c:pt idx="327">
                  <c:v>-0.24744605340738524</c:v>
                </c:pt>
                <c:pt idx="328">
                  <c:v>1.1146799350652277</c:v>
                </c:pt>
                <c:pt idx="329">
                  <c:v>-0.18998673220409401</c:v>
                </c:pt>
                <c:pt idx="330">
                  <c:v>-0.39610376480345622</c:v>
                </c:pt>
                <c:pt idx="331">
                  <c:v>-5.1089747344091663E-2</c:v>
                </c:pt>
                <c:pt idx="332">
                  <c:v>1.1801961390184648</c:v>
                </c:pt>
                <c:pt idx="333">
                  <c:v>-1.2879299260118273</c:v>
                </c:pt>
                <c:pt idx="334">
                  <c:v>-0.27972599968583189</c:v>
                </c:pt>
                <c:pt idx="335">
                  <c:v>0.12075158165638911</c:v>
                </c:pt>
                <c:pt idx="336">
                  <c:v>-0.20260336751674224</c:v>
                </c:pt>
                <c:pt idx="337">
                  <c:v>-0.61982015338929486</c:v>
                </c:pt>
                <c:pt idx="338">
                  <c:v>1.2524764691250088</c:v>
                </c:pt>
                <c:pt idx="339">
                  <c:v>-0.72404502265442261</c:v>
                </c:pt>
                <c:pt idx="340">
                  <c:v>0.2876446504801855</c:v>
                </c:pt>
                <c:pt idx="341">
                  <c:v>0.2422882149983554</c:v>
                </c:pt>
                <c:pt idx="342">
                  <c:v>-0.30241045571030156</c:v>
                </c:pt>
                <c:pt idx="343">
                  <c:v>7.1644498004559409E-3</c:v>
                </c:pt>
                <c:pt idx="344">
                  <c:v>0.66093555243990743</c:v>
                </c:pt>
                <c:pt idx="345">
                  <c:v>1.1515288679639983</c:v>
                </c:pt>
                <c:pt idx="346">
                  <c:v>-1.5066647960789297</c:v>
                </c:pt>
                <c:pt idx="347">
                  <c:v>-0.70651528047094736</c:v>
                </c:pt>
                <c:pt idx="348">
                  <c:v>0.10953595503725744</c:v>
                </c:pt>
                <c:pt idx="349">
                  <c:v>0.51732906537450596</c:v>
                </c:pt>
                <c:pt idx="350">
                  <c:v>-0.5703303532597328</c:v>
                </c:pt>
                <c:pt idx="351">
                  <c:v>-0.38658861972970726</c:v>
                </c:pt>
                <c:pt idx="352">
                  <c:v>-7.7717961628401611E-2</c:v>
                </c:pt>
                <c:pt idx="353">
                  <c:v>0.79742083794372753</c:v>
                </c:pt>
                <c:pt idx="354">
                  <c:v>-0.86323048801888902</c:v>
                </c:pt>
                <c:pt idx="355">
                  <c:v>-0.3149673317940298</c:v>
                </c:pt>
                <c:pt idx="356">
                  <c:v>0.77160421757177033</c:v>
                </c:pt>
                <c:pt idx="357">
                  <c:v>6.5029227107421761E-2</c:v>
                </c:pt>
                <c:pt idx="358">
                  <c:v>1.0532292519736117</c:v>
                </c:pt>
                <c:pt idx="359">
                  <c:v>-1.2707797759364574</c:v>
                </c:pt>
                <c:pt idx="360">
                  <c:v>-0.92430506791452949</c:v>
                </c:pt>
                <c:pt idx="361">
                  <c:v>-0.48130097080672485</c:v>
                </c:pt>
                <c:pt idx="362">
                  <c:v>0.74082028314198389</c:v>
                </c:pt>
                <c:pt idx="363">
                  <c:v>0.87026247443073856</c:v>
                </c:pt>
                <c:pt idx="364">
                  <c:v>-0.28017328627661797</c:v>
                </c:pt>
                <c:pt idx="365">
                  <c:v>-0.54823207006197272</c:v>
                </c:pt>
                <c:pt idx="366">
                  <c:v>0.20369402773408751</c:v>
                </c:pt>
                <c:pt idx="367">
                  <c:v>-0.27520711109023921</c:v>
                </c:pt>
                <c:pt idx="368">
                  <c:v>0.74792252142342264</c:v>
                </c:pt>
                <c:pt idx="369">
                  <c:v>0.14207277462097068</c:v>
                </c:pt>
                <c:pt idx="370">
                  <c:v>-0.76330681281569568</c:v>
                </c:pt>
                <c:pt idx="371">
                  <c:v>9.8287343486616052E-2</c:v>
                </c:pt>
                <c:pt idx="372">
                  <c:v>-0.29768974794263237</c:v>
                </c:pt>
                <c:pt idx="373">
                  <c:v>1.4374000634903332</c:v>
                </c:pt>
                <c:pt idx="374">
                  <c:v>-1.1023541284042562</c:v>
                </c:pt>
                <c:pt idx="375">
                  <c:v>0.13068988022981998</c:v>
                </c:pt>
                <c:pt idx="376">
                  <c:v>-0.52038188772099225</c:v>
                </c:pt>
                <c:pt idx="377">
                  <c:v>0.45665623892768359</c:v>
                </c:pt>
                <c:pt idx="378">
                  <c:v>1.7259191015513764E-2</c:v>
                </c:pt>
                <c:pt idx="379">
                  <c:v>7.2275404775540508E-2</c:v>
                </c:pt>
                <c:pt idx="380">
                  <c:v>0.10557405323382696</c:v>
                </c:pt>
                <c:pt idx="381">
                  <c:v>-0.42861889460907676</c:v>
                </c:pt>
                <c:pt idx="382">
                  <c:v>0.62211068831862626</c:v>
                </c:pt>
                <c:pt idx="383">
                  <c:v>-0.30291308193088717</c:v>
                </c:pt>
                <c:pt idx="384">
                  <c:v>0.26526673131005296</c:v>
                </c:pt>
                <c:pt idx="385">
                  <c:v>-0.20414323049983274</c:v>
                </c:pt>
                <c:pt idx="386">
                  <c:v>-0.30317846815166227</c:v>
                </c:pt>
                <c:pt idx="387">
                  <c:v>-0.3509016024181939</c:v>
                </c:pt>
                <c:pt idx="388">
                  <c:v>0.61156574860969926</c:v>
                </c:pt>
                <c:pt idx="389">
                  <c:v>-0.479748901516448</c:v>
                </c:pt>
                <c:pt idx="390">
                  <c:v>-1.2928406321744745E-2</c:v>
                </c:pt>
                <c:pt idx="391">
                  <c:v>-0.27364725766247489</c:v>
                </c:pt>
                <c:pt idx="392">
                  <c:v>-0.20817236524887406</c:v>
                </c:pt>
                <c:pt idx="393">
                  <c:v>0.86945766168607008</c:v>
                </c:pt>
                <c:pt idx="394">
                  <c:v>0.49777696451470987</c:v>
                </c:pt>
                <c:pt idx="395">
                  <c:v>-0.34453001931868776</c:v>
                </c:pt>
                <c:pt idx="396">
                  <c:v>-0.23453263704311489</c:v>
                </c:pt>
                <c:pt idx="397">
                  <c:v>0.69257195512499869</c:v>
                </c:pt>
                <c:pt idx="398">
                  <c:v>-0.46441404866092739</c:v>
                </c:pt>
                <c:pt idx="399">
                  <c:v>0.11173723822707693</c:v>
                </c:pt>
                <c:pt idx="400">
                  <c:v>-0.56684889730688504</c:v>
                </c:pt>
                <c:pt idx="401">
                  <c:v>-0.45660207011946063</c:v>
                </c:pt>
                <c:pt idx="402">
                  <c:v>0.40551499627553333</c:v>
                </c:pt>
                <c:pt idx="403">
                  <c:v>0.37893867165232997</c:v>
                </c:pt>
                <c:pt idx="404">
                  <c:v>-1.1026808436334044</c:v>
                </c:pt>
                <c:pt idx="405">
                  <c:v>1.6283467762158441</c:v>
                </c:pt>
                <c:pt idx="406">
                  <c:v>-6.8808620758039396E-2</c:v>
                </c:pt>
                <c:pt idx="407">
                  <c:v>-0.62730405442663084</c:v>
                </c:pt>
                <c:pt idx="408">
                  <c:v>-0.53484086454050406</c:v>
                </c:pt>
                <c:pt idx="409">
                  <c:v>0.15450837875172141</c:v>
                </c:pt>
                <c:pt idx="410">
                  <c:v>0.26710639162825345</c:v>
                </c:pt>
                <c:pt idx="411">
                  <c:v>0.54757596602927272</c:v>
                </c:pt>
                <c:pt idx="412">
                  <c:v>-0.33322727550552322</c:v>
                </c:pt>
                <c:pt idx="413">
                  <c:v>-1.810123068650217</c:v>
                </c:pt>
                <c:pt idx="414">
                  <c:v>1.555034268985624</c:v>
                </c:pt>
                <c:pt idx="415">
                  <c:v>0.11581803720452122</c:v>
                </c:pt>
                <c:pt idx="416">
                  <c:v>9.0832743472430977E-2</c:v>
                </c:pt>
                <c:pt idx="417">
                  <c:v>-0.23771871508113662</c:v>
                </c:pt>
                <c:pt idx="418">
                  <c:v>-6.2293673229170565E-2</c:v>
                </c:pt>
                <c:pt idx="419">
                  <c:v>-0.46219718835290635</c:v>
                </c:pt>
                <c:pt idx="420">
                  <c:v>-5.5602262778247535E-2</c:v>
                </c:pt>
                <c:pt idx="421">
                  <c:v>0.41963276130691796</c:v>
                </c:pt>
                <c:pt idx="422">
                  <c:v>7.3847814594625305E-3</c:v>
                </c:pt>
                <c:pt idx="423">
                  <c:v>0.85489692817267837</c:v>
                </c:pt>
                <c:pt idx="424">
                  <c:v>8.4645443697290546E-2</c:v>
                </c:pt>
                <c:pt idx="425">
                  <c:v>-0.50219080433843821</c:v>
                </c:pt>
                <c:pt idx="426">
                  <c:v>8.7181142326807404E-2</c:v>
                </c:pt>
                <c:pt idx="427">
                  <c:v>5.4179643670439148E-2</c:v>
                </c:pt>
                <c:pt idx="428">
                  <c:v>-0.22541016228602295</c:v>
                </c:pt>
                <c:pt idx="429">
                  <c:v>-0.86711484745178069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2-47F9-86E1-D0C1D50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38176"/>
        <c:axId val="146340480"/>
      </c:scatterChart>
      <c:valAx>
        <c:axId val="1463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Логобъём</a:t>
                </a:r>
              </a:p>
            </c:rich>
          </c:tx>
          <c:layout>
            <c:manualLayout>
              <c:xMode val="edge"/>
              <c:yMode val="edge"/>
              <c:x val="0.43140882605812603"/>
              <c:y val="0.89038219537626295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146340480"/>
        <c:crosses val="autoZero"/>
        <c:crossBetween val="midCat"/>
      </c:valAx>
      <c:valAx>
        <c:axId val="14634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Логдоходность</a:t>
                </a:r>
              </a:p>
            </c:rich>
          </c:tx>
          <c:layout>
            <c:manualLayout>
              <c:xMode val="edge"/>
              <c:yMode val="edge"/>
              <c:x val="6.4040986231187957E-3"/>
              <c:y val="0.2398613058641642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1463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Парето-оптимум</c:v>
          </c:tx>
          <c:spPr>
            <a:noFill/>
            <a:ln>
              <a:noFill/>
            </a:ln>
          </c:spPr>
          <c:invertIfNegative val="0"/>
          <c:trendline>
            <c:name>Парето-оптимум</c:name>
            <c:spPr>
              <a:ln w="19050">
                <a:solidFill>
                  <a:srgbClr val="FF0000"/>
                </a:solidFill>
              </a:ln>
            </c:spPr>
            <c:trendlineType val="linear"/>
            <c:forward val="1"/>
            <c:dispRSqr val="0"/>
            <c:dispEq val="0"/>
          </c:trendline>
          <c:cat>
            <c:strRef>
              <c:f>'9'!$U$2:$U$6</c:f>
              <c:strCache>
                <c:ptCount val="5"/>
                <c:pt idx="0">
                  <c:v>SBER</c:v>
                </c:pt>
                <c:pt idx="1">
                  <c:v>ROSN</c:v>
                </c:pt>
                <c:pt idx="2">
                  <c:v>SNGS</c:v>
                </c:pt>
                <c:pt idx="3">
                  <c:v>URKA</c:v>
                </c:pt>
                <c:pt idx="4">
                  <c:v>HYDR</c:v>
                </c:pt>
              </c:strCache>
            </c:strRef>
          </c:cat>
          <c:val>
            <c:numRef>
              <c:f>'9'!$W$2:$W$6</c:f>
              <c:numCache>
                <c:formatCode>0.000%</c:formatCode>
                <c:ptCount val="5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C-4BED-A917-1854B7F44CB6}"/>
            </c:ext>
          </c:extLst>
        </c:ser>
        <c:ser>
          <c:idx val="0"/>
          <c:order val="1"/>
          <c:tx>
            <c:v>Доходность</c:v>
          </c:tx>
          <c:invertIfNegative val="0"/>
          <c:cat>
            <c:strRef>
              <c:f>'9'!$U$2:$U$6</c:f>
              <c:strCache>
                <c:ptCount val="5"/>
                <c:pt idx="0">
                  <c:v>SBER</c:v>
                </c:pt>
                <c:pt idx="1">
                  <c:v>ROSN</c:v>
                </c:pt>
                <c:pt idx="2">
                  <c:v>SNGS</c:v>
                </c:pt>
                <c:pt idx="3">
                  <c:v>URKA</c:v>
                </c:pt>
                <c:pt idx="4">
                  <c:v>HYDR</c:v>
                </c:pt>
              </c:strCache>
            </c:strRef>
          </c:cat>
          <c:val>
            <c:numRef>
              <c:f>'9'!$V$2:$V$6</c:f>
              <c:numCache>
                <c:formatCode>General</c:formatCode>
                <c:ptCount val="5"/>
                <c:pt idx="0">
                  <c:v>2.1778663921043296E-3</c:v>
                </c:pt>
                <c:pt idx="1">
                  <c:v>8.1383363064600387E-4</c:v>
                </c:pt>
                <c:pt idx="2">
                  <c:v>1.686971363890655E-4</c:v>
                </c:pt>
                <c:pt idx="3">
                  <c:v>-5.5712284676181969E-4</c:v>
                </c:pt>
                <c:pt idx="4">
                  <c:v>-1.2000234466013119E-3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C-4BED-A917-1854B7F4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2"/>
        <c:axId val="148132992"/>
        <c:axId val="148134528"/>
      </c:barChart>
      <c:catAx>
        <c:axId val="1481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134528"/>
        <c:crosses val="autoZero"/>
        <c:auto val="1"/>
        <c:lblAlgn val="ctr"/>
        <c:lblOffset val="100"/>
        <c:noMultiLvlLbl val="0"/>
      </c:catAx>
      <c:valAx>
        <c:axId val="148134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4813299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Уралкалий. Экстремальные значения логдоходости.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Логдоходность</c:v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'10-2'!$A$6:$A$433</c:f>
              <c:numCache>
                <c:formatCode>m/d/yyyy</c:formatCode>
                <c:ptCount val="428"/>
                <c:pt idx="0">
                  <c:v>40210</c:v>
                </c:pt>
                <c:pt idx="1">
                  <c:v>40217</c:v>
                </c:pt>
                <c:pt idx="2">
                  <c:v>40224</c:v>
                </c:pt>
                <c:pt idx="3">
                  <c:v>40231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40266</c:v>
                </c:pt>
                <c:pt idx="9">
                  <c:v>40273</c:v>
                </c:pt>
                <c:pt idx="10">
                  <c:v>40280</c:v>
                </c:pt>
                <c:pt idx="11">
                  <c:v>40287</c:v>
                </c:pt>
                <c:pt idx="12">
                  <c:v>40294</c:v>
                </c:pt>
                <c:pt idx="13">
                  <c:v>40301</c:v>
                </c:pt>
                <c:pt idx="14">
                  <c:v>40308</c:v>
                </c:pt>
                <c:pt idx="15">
                  <c:v>40315</c:v>
                </c:pt>
                <c:pt idx="16">
                  <c:v>40322</c:v>
                </c:pt>
                <c:pt idx="17">
                  <c:v>40329</c:v>
                </c:pt>
                <c:pt idx="18">
                  <c:v>40336</c:v>
                </c:pt>
                <c:pt idx="19">
                  <c:v>40343</c:v>
                </c:pt>
                <c:pt idx="20">
                  <c:v>40350</c:v>
                </c:pt>
                <c:pt idx="21">
                  <c:v>40357</c:v>
                </c:pt>
                <c:pt idx="22">
                  <c:v>40364</c:v>
                </c:pt>
                <c:pt idx="23">
                  <c:v>40371</c:v>
                </c:pt>
                <c:pt idx="24">
                  <c:v>40378</c:v>
                </c:pt>
                <c:pt idx="25">
                  <c:v>40385</c:v>
                </c:pt>
                <c:pt idx="26">
                  <c:v>40392</c:v>
                </c:pt>
                <c:pt idx="27">
                  <c:v>40399</c:v>
                </c:pt>
                <c:pt idx="28">
                  <c:v>40406</c:v>
                </c:pt>
                <c:pt idx="29">
                  <c:v>40413</c:v>
                </c:pt>
                <c:pt idx="30">
                  <c:v>40420</c:v>
                </c:pt>
                <c:pt idx="31">
                  <c:v>40427</c:v>
                </c:pt>
                <c:pt idx="32">
                  <c:v>40434</c:v>
                </c:pt>
                <c:pt idx="33">
                  <c:v>40441</c:v>
                </c:pt>
                <c:pt idx="34">
                  <c:v>40448</c:v>
                </c:pt>
                <c:pt idx="35">
                  <c:v>40455</c:v>
                </c:pt>
                <c:pt idx="36">
                  <c:v>40462</c:v>
                </c:pt>
                <c:pt idx="37">
                  <c:v>40469</c:v>
                </c:pt>
                <c:pt idx="38">
                  <c:v>40476</c:v>
                </c:pt>
                <c:pt idx="39">
                  <c:v>40483</c:v>
                </c:pt>
                <c:pt idx="40">
                  <c:v>40490</c:v>
                </c:pt>
                <c:pt idx="41">
                  <c:v>40497</c:v>
                </c:pt>
                <c:pt idx="42">
                  <c:v>40504</c:v>
                </c:pt>
                <c:pt idx="43">
                  <c:v>40511</c:v>
                </c:pt>
                <c:pt idx="44">
                  <c:v>40518</c:v>
                </c:pt>
                <c:pt idx="45">
                  <c:v>40525</c:v>
                </c:pt>
                <c:pt idx="46">
                  <c:v>40532</c:v>
                </c:pt>
                <c:pt idx="47">
                  <c:v>40539</c:v>
                </c:pt>
                <c:pt idx="48">
                  <c:v>40553</c:v>
                </c:pt>
                <c:pt idx="49">
                  <c:v>40560</c:v>
                </c:pt>
                <c:pt idx="50">
                  <c:v>40567</c:v>
                </c:pt>
                <c:pt idx="51">
                  <c:v>40574</c:v>
                </c:pt>
                <c:pt idx="52">
                  <c:v>40581</c:v>
                </c:pt>
                <c:pt idx="53">
                  <c:v>40588</c:v>
                </c:pt>
                <c:pt idx="54">
                  <c:v>40595</c:v>
                </c:pt>
                <c:pt idx="55">
                  <c:v>40602</c:v>
                </c:pt>
                <c:pt idx="56">
                  <c:v>40609</c:v>
                </c:pt>
                <c:pt idx="57">
                  <c:v>40616</c:v>
                </c:pt>
                <c:pt idx="58">
                  <c:v>40623</c:v>
                </c:pt>
                <c:pt idx="59">
                  <c:v>40630</c:v>
                </c:pt>
                <c:pt idx="60">
                  <c:v>40637</c:v>
                </c:pt>
                <c:pt idx="61">
                  <c:v>40644</c:v>
                </c:pt>
                <c:pt idx="62">
                  <c:v>40651</c:v>
                </c:pt>
                <c:pt idx="63">
                  <c:v>40658</c:v>
                </c:pt>
                <c:pt idx="64">
                  <c:v>40665</c:v>
                </c:pt>
                <c:pt idx="65">
                  <c:v>40672</c:v>
                </c:pt>
                <c:pt idx="66">
                  <c:v>40679</c:v>
                </c:pt>
                <c:pt idx="67">
                  <c:v>40686</c:v>
                </c:pt>
                <c:pt idx="68">
                  <c:v>40693</c:v>
                </c:pt>
                <c:pt idx="69">
                  <c:v>40700</c:v>
                </c:pt>
                <c:pt idx="70">
                  <c:v>40707</c:v>
                </c:pt>
                <c:pt idx="71">
                  <c:v>40714</c:v>
                </c:pt>
                <c:pt idx="72">
                  <c:v>40721</c:v>
                </c:pt>
                <c:pt idx="73">
                  <c:v>40728</c:v>
                </c:pt>
                <c:pt idx="74">
                  <c:v>40735</c:v>
                </c:pt>
                <c:pt idx="75">
                  <c:v>40742</c:v>
                </c:pt>
                <c:pt idx="76">
                  <c:v>40749</c:v>
                </c:pt>
                <c:pt idx="77">
                  <c:v>40756</c:v>
                </c:pt>
                <c:pt idx="78">
                  <c:v>40763</c:v>
                </c:pt>
                <c:pt idx="79">
                  <c:v>40770</c:v>
                </c:pt>
                <c:pt idx="80">
                  <c:v>40777</c:v>
                </c:pt>
                <c:pt idx="81">
                  <c:v>40784</c:v>
                </c:pt>
                <c:pt idx="82">
                  <c:v>40791</c:v>
                </c:pt>
                <c:pt idx="83">
                  <c:v>40798</c:v>
                </c:pt>
                <c:pt idx="84">
                  <c:v>40805</c:v>
                </c:pt>
                <c:pt idx="85">
                  <c:v>40812</c:v>
                </c:pt>
                <c:pt idx="86">
                  <c:v>40819</c:v>
                </c:pt>
                <c:pt idx="87">
                  <c:v>40826</c:v>
                </c:pt>
                <c:pt idx="88">
                  <c:v>40833</c:v>
                </c:pt>
                <c:pt idx="89">
                  <c:v>40840</c:v>
                </c:pt>
                <c:pt idx="90">
                  <c:v>40847</c:v>
                </c:pt>
                <c:pt idx="91">
                  <c:v>40854</c:v>
                </c:pt>
                <c:pt idx="92">
                  <c:v>40861</c:v>
                </c:pt>
                <c:pt idx="93">
                  <c:v>40868</c:v>
                </c:pt>
                <c:pt idx="94">
                  <c:v>40875</c:v>
                </c:pt>
                <c:pt idx="95">
                  <c:v>40882</c:v>
                </c:pt>
                <c:pt idx="96">
                  <c:v>40889</c:v>
                </c:pt>
                <c:pt idx="97">
                  <c:v>40896</c:v>
                </c:pt>
                <c:pt idx="98">
                  <c:v>40903</c:v>
                </c:pt>
                <c:pt idx="99">
                  <c:v>40910</c:v>
                </c:pt>
                <c:pt idx="100">
                  <c:v>40917</c:v>
                </c:pt>
                <c:pt idx="101">
                  <c:v>40924</c:v>
                </c:pt>
                <c:pt idx="102">
                  <c:v>40931</c:v>
                </c:pt>
                <c:pt idx="103">
                  <c:v>40938</c:v>
                </c:pt>
                <c:pt idx="104">
                  <c:v>40945</c:v>
                </c:pt>
                <c:pt idx="105">
                  <c:v>40952</c:v>
                </c:pt>
                <c:pt idx="106">
                  <c:v>40959</c:v>
                </c:pt>
                <c:pt idx="107">
                  <c:v>40966</c:v>
                </c:pt>
                <c:pt idx="108">
                  <c:v>40973</c:v>
                </c:pt>
                <c:pt idx="109">
                  <c:v>40980</c:v>
                </c:pt>
                <c:pt idx="110">
                  <c:v>40987</c:v>
                </c:pt>
                <c:pt idx="111">
                  <c:v>40994</c:v>
                </c:pt>
                <c:pt idx="112">
                  <c:v>41001</c:v>
                </c:pt>
                <c:pt idx="113">
                  <c:v>41008</c:v>
                </c:pt>
                <c:pt idx="114">
                  <c:v>41015</c:v>
                </c:pt>
                <c:pt idx="115">
                  <c:v>41022</c:v>
                </c:pt>
                <c:pt idx="116">
                  <c:v>41029</c:v>
                </c:pt>
                <c:pt idx="117">
                  <c:v>41036</c:v>
                </c:pt>
                <c:pt idx="118">
                  <c:v>41043</c:v>
                </c:pt>
                <c:pt idx="119">
                  <c:v>41050</c:v>
                </c:pt>
                <c:pt idx="120">
                  <c:v>41057</c:v>
                </c:pt>
                <c:pt idx="121">
                  <c:v>41064</c:v>
                </c:pt>
                <c:pt idx="122">
                  <c:v>41071</c:v>
                </c:pt>
                <c:pt idx="123">
                  <c:v>41078</c:v>
                </c:pt>
                <c:pt idx="124">
                  <c:v>41085</c:v>
                </c:pt>
                <c:pt idx="125">
                  <c:v>41092</c:v>
                </c:pt>
                <c:pt idx="126">
                  <c:v>41099</c:v>
                </c:pt>
                <c:pt idx="127">
                  <c:v>41106</c:v>
                </c:pt>
                <c:pt idx="128">
                  <c:v>41113</c:v>
                </c:pt>
                <c:pt idx="129">
                  <c:v>41120</c:v>
                </c:pt>
                <c:pt idx="130">
                  <c:v>41127</c:v>
                </c:pt>
                <c:pt idx="131">
                  <c:v>41134</c:v>
                </c:pt>
                <c:pt idx="132">
                  <c:v>41141</c:v>
                </c:pt>
                <c:pt idx="133">
                  <c:v>41148</c:v>
                </c:pt>
                <c:pt idx="134">
                  <c:v>41155</c:v>
                </c:pt>
                <c:pt idx="135">
                  <c:v>41162</c:v>
                </c:pt>
                <c:pt idx="136">
                  <c:v>41169</c:v>
                </c:pt>
                <c:pt idx="137">
                  <c:v>41176</c:v>
                </c:pt>
                <c:pt idx="138">
                  <c:v>41183</c:v>
                </c:pt>
                <c:pt idx="139">
                  <c:v>41190</c:v>
                </c:pt>
                <c:pt idx="140">
                  <c:v>41197</c:v>
                </c:pt>
                <c:pt idx="141">
                  <c:v>41204</c:v>
                </c:pt>
                <c:pt idx="142">
                  <c:v>41211</c:v>
                </c:pt>
                <c:pt idx="143">
                  <c:v>41218</c:v>
                </c:pt>
                <c:pt idx="144">
                  <c:v>41225</c:v>
                </c:pt>
                <c:pt idx="145">
                  <c:v>41232</c:v>
                </c:pt>
                <c:pt idx="146">
                  <c:v>41239</c:v>
                </c:pt>
                <c:pt idx="147">
                  <c:v>41246</c:v>
                </c:pt>
                <c:pt idx="148">
                  <c:v>41253</c:v>
                </c:pt>
                <c:pt idx="149">
                  <c:v>41260</c:v>
                </c:pt>
                <c:pt idx="150">
                  <c:v>41267</c:v>
                </c:pt>
                <c:pt idx="151">
                  <c:v>41281</c:v>
                </c:pt>
                <c:pt idx="152">
                  <c:v>41288</c:v>
                </c:pt>
                <c:pt idx="153">
                  <c:v>41295</c:v>
                </c:pt>
                <c:pt idx="154">
                  <c:v>41302</c:v>
                </c:pt>
                <c:pt idx="155">
                  <c:v>41309</c:v>
                </c:pt>
                <c:pt idx="156">
                  <c:v>41316</c:v>
                </c:pt>
                <c:pt idx="157">
                  <c:v>41323</c:v>
                </c:pt>
                <c:pt idx="158">
                  <c:v>41330</c:v>
                </c:pt>
                <c:pt idx="159">
                  <c:v>41337</c:v>
                </c:pt>
                <c:pt idx="160">
                  <c:v>41344</c:v>
                </c:pt>
                <c:pt idx="161">
                  <c:v>41351</c:v>
                </c:pt>
                <c:pt idx="162">
                  <c:v>41358</c:v>
                </c:pt>
                <c:pt idx="163">
                  <c:v>41365</c:v>
                </c:pt>
                <c:pt idx="164">
                  <c:v>41372</c:v>
                </c:pt>
                <c:pt idx="165">
                  <c:v>41379</c:v>
                </c:pt>
                <c:pt idx="166">
                  <c:v>41386</c:v>
                </c:pt>
                <c:pt idx="167">
                  <c:v>41393</c:v>
                </c:pt>
                <c:pt idx="168">
                  <c:v>41400</c:v>
                </c:pt>
                <c:pt idx="169">
                  <c:v>41407</c:v>
                </c:pt>
                <c:pt idx="170">
                  <c:v>41414</c:v>
                </c:pt>
                <c:pt idx="171">
                  <c:v>41421</c:v>
                </c:pt>
                <c:pt idx="172">
                  <c:v>41428</c:v>
                </c:pt>
                <c:pt idx="173">
                  <c:v>41435</c:v>
                </c:pt>
                <c:pt idx="174">
                  <c:v>41442</c:v>
                </c:pt>
                <c:pt idx="175">
                  <c:v>41449</c:v>
                </c:pt>
                <c:pt idx="176">
                  <c:v>41456</c:v>
                </c:pt>
                <c:pt idx="177">
                  <c:v>41463</c:v>
                </c:pt>
                <c:pt idx="178">
                  <c:v>41470</c:v>
                </c:pt>
                <c:pt idx="179">
                  <c:v>41477</c:v>
                </c:pt>
                <c:pt idx="180">
                  <c:v>41484</c:v>
                </c:pt>
                <c:pt idx="181">
                  <c:v>41491</c:v>
                </c:pt>
                <c:pt idx="182">
                  <c:v>41498</c:v>
                </c:pt>
                <c:pt idx="183">
                  <c:v>41505</c:v>
                </c:pt>
                <c:pt idx="184">
                  <c:v>41512</c:v>
                </c:pt>
                <c:pt idx="185">
                  <c:v>41519</c:v>
                </c:pt>
                <c:pt idx="186">
                  <c:v>41526</c:v>
                </c:pt>
                <c:pt idx="187">
                  <c:v>41533</c:v>
                </c:pt>
                <c:pt idx="188">
                  <c:v>41540</c:v>
                </c:pt>
                <c:pt idx="189">
                  <c:v>41547</c:v>
                </c:pt>
                <c:pt idx="190">
                  <c:v>41554</c:v>
                </c:pt>
                <c:pt idx="191">
                  <c:v>41561</c:v>
                </c:pt>
                <c:pt idx="192">
                  <c:v>41568</c:v>
                </c:pt>
                <c:pt idx="193">
                  <c:v>41575</c:v>
                </c:pt>
                <c:pt idx="194">
                  <c:v>41582</c:v>
                </c:pt>
                <c:pt idx="195">
                  <c:v>41589</c:v>
                </c:pt>
                <c:pt idx="196">
                  <c:v>41596</c:v>
                </c:pt>
                <c:pt idx="197">
                  <c:v>41603</c:v>
                </c:pt>
                <c:pt idx="198">
                  <c:v>41610</c:v>
                </c:pt>
                <c:pt idx="199">
                  <c:v>41617</c:v>
                </c:pt>
                <c:pt idx="200">
                  <c:v>41624</c:v>
                </c:pt>
                <c:pt idx="201">
                  <c:v>41631</c:v>
                </c:pt>
                <c:pt idx="202">
                  <c:v>41638</c:v>
                </c:pt>
                <c:pt idx="203">
                  <c:v>41645</c:v>
                </c:pt>
                <c:pt idx="204">
                  <c:v>41652</c:v>
                </c:pt>
                <c:pt idx="205">
                  <c:v>41659</c:v>
                </c:pt>
                <c:pt idx="206">
                  <c:v>41666</c:v>
                </c:pt>
                <c:pt idx="207">
                  <c:v>41673</c:v>
                </c:pt>
                <c:pt idx="208">
                  <c:v>41680</c:v>
                </c:pt>
                <c:pt idx="209">
                  <c:v>41687</c:v>
                </c:pt>
                <c:pt idx="210">
                  <c:v>41694</c:v>
                </c:pt>
                <c:pt idx="211">
                  <c:v>41701</c:v>
                </c:pt>
                <c:pt idx="212">
                  <c:v>41708</c:v>
                </c:pt>
                <c:pt idx="213">
                  <c:v>41715</c:v>
                </c:pt>
                <c:pt idx="214">
                  <c:v>41722</c:v>
                </c:pt>
                <c:pt idx="215">
                  <c:v>41729</c:v>
                </c:pt>
                <c:pt idx="216">
                  <c:v>41736</c:v>
                </c:pt>
                <c:pt idx="217">
                  <c:v>41743</c:v>
                </c:pt>
                <c:pt idx="218">
                  <c:v>41750</c:v>
                </c:pt>
                <c:pt idx="219">
                  <c:v>41757</c:v>
                </c:pt>
                <c:pt idx="220">
                  <c:v>41764</c:v>
                </c:pt>
                <c:pt idx="221">
                  <c:v>41771</c:v>
                </c:pt>
                <c:pt idx="222">
                  <c:v>41778</c:v>
                </c:pt>
                <c:pt idx="223">
                  <c:v>41785</c:v>
                </c:pt>
                <c:pt idx="224">
                  <c:v>41792</c:v>
                </c:pt>
                <c:pt idx="225">
                  <c:v>41799</c:v>
                </c:pt>
                <c:pt idx="226">
                  <c:v>41806</c:v>
                </c:pt>
                <c:pt idx="227">
                  <c:v>41813</c:v>
                </c:pt>
                <c:pt idx="228">
                  <c:v>41820</c:v>
                </c:pt>
                <c:pt idx="229">
                  <c:v>41827</c:v>
                </c:pt>
                <c:pt idx="230">
                  <c:v>41834</c:v>
                </c:pt>
                <c:pt idx="231">
                  <c:v>41841</c:v>
                </c:pt>
                <c:pt idx="232">
                  <c:v>41848</c:v>
                </c:pt>
                <c:pt idx="233">
                  <c:v>41855</c:v>
                </c:pt>
                <c:pt idx="234">
                  <c:v>41862</c:v>
                </c:pt>
                <c:pt idx="235">
                  <c:v>41869</c:v>
                </c:pt>
                <c:pt idx="236">
                  <c:v>41876</c:v>
                </c:pt>
                <c:pt idx="237">
                  <c:v>41883</c:v>
                </c:pt>
                <c:pt idx="238">
                  <c:v>41890</c:v>
                </c:pt>
                <c:pt idx="239">
                  <c:v>41897</c:v>
                </c:pt>
                <c:pt idx="240">
                  <c:v>41904</c:v>
                </c:pt>
                <c:pt idx="241">
                  <c:v>41911</c:v>
                </c:pt>
                <c:pt idx="242">
                  <c:v>41918</c:v>
                </c:pt>
                <c:pt idx="243">
                  <c:v>41925</c:v>
                </c:pt>
                <c:pt idx="244">
                  <c:v>41932</c:v>
                </c:pt>
                <c:pt idx="245">
                  <c:v>41939</c:v>
                </c:pt>
                <c:pt idx="246">
                  <c:v>41946</c:v>
                </c:pt>
                <c:pt idx="247">
                  <c:v>41953</c:v>
                </c:pt>
                <c:pt idx="248">
                  <c:v>41960</c:v>
                </c:pt>
                <c:pt idx="249">
                  <c:v>41967</c:v>
                </c:pt>
                <c:pt idx="250">
                  <c:v>41974</c:v>
                </c:pt>
                <c:pt idx="251">
                  <c:v>41981</c:v>
                </c:pt>
                <c:pt idx="252">
                  <c:v>41988</c:v>
                </c:pt>
                <c:pt idx="253">
                  <c:v>41995</c:v>
                </c:pt>
                <c:pt idx="254">
                  <c:v>42002</c:v>
                </c:pt>
                <c:pt idx="255">
                  <c:v>42009</c:v>
                </c:pt>
                <c:pt idx="256">
                  <c:v>42016</c:v>
                </c:pt>
                <c:pt idx="257">
                  <c:v>42023</c:v>
                </c:pt>
                <c:pt idx="258">
                  <c:v>42030</c:v>
                </c:pt>
                <c:pt idx="259">
                  <c:v>42037</c:v>
                </c:pt>
                <c:pt idx="260">
                  <c:v>42044</c:v>
                </c:pt>
                <c:pt idx="261">
                  <c:v>42051</c:v>
                </c:pt>
                <c:pt idx="262">
                  <c:v>42058</c:v>
                </c:pt>
                <c:pt idx="263">
                  <c:v>42065</c:v>
                </c:pt>
                <c:pt idx="264">
                  <c:v>42072</c:v>
                </c:pt>
                <c:pt idx="265">
                  <c:v>42079</c:v>
                </c:pt>
                <c:pt idx="266">
                  <c:v>42086</c:v>
                </c:pt>
                <c:pt idx="267">
                  <c:v>42093</c:v>
                </c:pt>
                <c:pt idx="268">
                  <c:v>42100</c:v>
                </c:pt>
                <c:pt idx="269">
                  <c:v>42107</c:v>
                </c:pt>
                <c:pt idx="270">
                  <c:v>42114</c:v>
                </c:pt>
                <c:pt idx="271">
                  <c:v>42121</c:v>
                </c:pt>
                <c:pt idx="272">
                  <c:v>42128</c:v>
                </c:pt>
                <c:pt idx="273">
                  <c:v>42135</c:v>
                </c:pt>
                <c:pt idx="274">
                  <c:v>42142</c:v>
                </c:pt>
                <c:pt idx="275">
                  <c:v>42149</c:v>
                </c:pt>
                <c:pt idx="276">
                  <c:v>42156</c:v>
                </c:pt>
                <c:pt idx="277">
                  <c:v>42163</c:v>
                </c:pt>
                <c:pt idx="278">
                  <c:v>42170</c:v>
                </c:pt>
                <c:pt idx="279">
                  <c:v>42177</c:v>
                </c:pt>
                <c:pt idx="280">
                  <c:v>42184</c:v>
                </c:pt>
                <c:pt idx="281">
                  <c:v>42191</c:v>
                </c:pt>
                <c:pt idx="282">
                  <c:v>42198</c:v>
                </c:pt>
                <c:pt idx="283">
                  <c:v>42205</c:v>
                </c:pt>
                <c:pt idx="284">
                  <c:v>42212</c:v>
                </c:pt>
                <c:pt idx="285">
                  <c:v>42219</c:v>
                </c:pt>
                <c:pt idx="286">
                  <c:v>42226</c:v>
                </c:pt>
                <c:pt idx="287">
                  <c:v>42233</c:v>
                </c:pt>
                <c:pt idx="288">
                  <c:v>42240</c:v>
                </c:pt>
                <c:pt idx="289">
                  <c:v>42247</c:v>
                </c:pt>
                <c:pt idx="290">
                  <c:v>42254</c:v>
                </c:pt>
                <c:pt idx="291">
                  <c:v>42261</c:v>
                </c:pt>
                <c:pt idx="292">
                  <c:v>42268</c:v>
                </c:pt>
                <c:pt idx="293">
                  <c:v>42275</c:v>
                </c:pt>
                <c:pt idx="294">
                  <c:v>42282</c:v>
                </c:pt>
                <c:pt idx="295">
                  <c:v>42289</c:v>
                </c:pt>
                <c:pt idx="296">
                  <c:v>42296</c:v>
                </c:pt>
                <c:pt idx="297">
                  <c:v>42303</c:v>
                </c:pt>
                <c:pt idx="298">
                  <c:v>42310</c:v>
                </c:pt>
                <c:pt idx="299">
                  <c:v>42317</c:v>
                </c:pt>
                <c:pt idx="300">
                  <c:v>42324</c:v>
                </c:pt>
                <c:pt idx="301">
                  <c:v>42331</c:v>
                </c:pt>
                <c:pt idx="302">
                  <c:v>42338</c:v>
                </c:pt>
                <c:pt idx="303">
                  <c:v>42345</c:v>
                </c:pt>
                <c:pt idx="304">
                  <c:v>42352</c:v>
                </c:pt>
                <c:pt idx="305">
                  <c:v>42359</c:v>
                </c:pt>
                <c:pt idx="306">
                  <c:v>42366</c:v>
                </c:pt>
                <c:pt idx="307">
                  <c:v>42373</c:v>
                </c:pt>
                <c:pt idx="308">
                  <c:v>42380</c:v>
                </c:pt>
                <c:pt idx="309">
                  <c:v>42387</c:v>
                </c:pt>
                <c:pt idx="310">
                  <c:v>42394</c:v>
                </c:pt>
                <c:pt idx="311">
                  <c:v>42401</c:v>
                </c:pt>
                <c:pt idx="312">
                  <c:v>42408</c:v>
                </c:pt>
                <c:pt idx="313">
                  <c:v>42415</c:v>
                </c:pt>
                <c:pt idx="314">
                  <c:v>42422</c:v>
                </c:pt>
                <c:pt idx="315">
                  <c:v>42429</c:v>
                </c:pt>
                <c:pt idx="316">
                  <c:v>42436</c:v>
                </c:pt>
                <c:pt idx="317">
                  <c:v>42443</c:v>
                </c:pt>
                <c:pt idx="318">
                  <c:v>42450</c:v>
                </c:pt>
                <c:pt idx="319">
                  <c:v>42457</c:v>
                </c:pt>
                <c:pt idx="320">
                  <c:v>42464</c:v>
                </c:pt>
                <c:pt idx="321">
                  <c:v>42471</c:v>
                </c:pt>
                <c:pt idx="322">
                  <c:v>42478</c:v>
                </c:pt>
                <c:pt idx="323">
                  <c:v>42485</c:v>
                </c:pt>
                <c:pt idx="324">
                  <c:v>42492</c:v>
                </c:pt>
                <c:pt idx="325">
                  <c:v>42499</c:v>
                </c:pt>
                <c:pt idx="326">
                  <c:v>42506</c:v>
                </c:pt>
                <c:pt idx="327">
                  <c:v>42513</c:v>
                </c:pt>
                <c:pt idx="328">
                  <c:v>42520</c:v>
                </c:pt>
                <c:pt idx="329">
                  <c:v>42527</c:v>
                </c:pt>
                <c:pt idx="330">
                  <c:v>42534</c:v>
                </c:pt>
                <c:pt idx="331">
                  <c:v>42541</c:v>
                </c:pt>
                <c:pt idx="332">
                  <c:v>42548</c:v>
                </c:pt>
                <c:pt idx="333">
                  <c:v>42555</c:v>
                </c:pt>
                <c:pt idx="334">
                  <c:v>42562</c:v>
                </c:pt>
                <c:pt idx="335">
                  <c:v>42569</c:v>
                </c:pt>
                <c:pt idx="336">
                  <c:v>42576</c:v>
                </c:pt>
                <c:pt idx="337">
                  <c:v>42583</c:v>
                </c:pt>
                <c:pt idx="338">
                  <c:v>42590</c:v>
                </c:pt>
                <c:pt idx="339">
                  <c:v>42597</c:v>
                </c:pt>
                <c:pt idx="340">
                  <c:v>42604</c:v>
                </c:pt>
                <c:pt idx="341">
                  <c:v>42611</c:v>
                </c:pt>
                <c:pt idx="342">
                  <c:v>42618</c:v>
                </c:pt>
                <c:pt idx="343">
                  <c:v>42625</c:v>
                </c:pt>
                <c:pt idx="344">
                  <c:v>42632</c:v>
                </c:pt>
                <c:pt idx="345">
                  <c:v>42639</c:v>
                </c:pt>
                <c:pt idx="346">
                  <c:v>42646</c:v>
                </c:pt>
                <c:pt idx="347">
                  <c:v>42653</c:v>
                </c:pt>
                <c:pt idx="348">
                  <c:v>42660</c:v>
                </c:pt>
                <c:pt idx="349">
                  <c:v>42667</c:v>
                </c:pt>
                <c:pt idx="350">
                  <c:v>42674</c:v>
                </c:pt>
                <c:pt idx="351">
                  <c:v>42681</c:v>
                </c:pt>
                <c:pt idx="352">
                  <c:v>42688</c:v>
                </c:pt>
                <c:pt idx="353">
                  <c:v>42695</c:v>
                </c:pt>
                <c:pt idx="354">
                  <c:v>42702</c:v>
                </c:pt>
                <c:pt idx="355">
                  <c:v>42709</c:v>
                </c:pt>
                <c:pt idx="356">
                  <c:v>42716</c:v>
                </c:pt>
                <c:pt idx="357">
                  <c:v>42723</c:v>
                </c:pt>
                <c:pt idx="358">
                  <c:v>42730</c:v>
                </c:pt>
                <c:pt idx="359">
                  <c:v>42737</c:v>
                </c:pt>
                <c:pt idx="360">
                  <c:v>42744</c:v>
                </c:pt>
                <c:pt idx="361">
                  <c:v>42751</c:v>
                </c:pt>
                <c:pt idx="362">
                  <c:v>42758</c:v>
                </c:pt>
                <c:pt idx="363">
                  <c:v>42765</c:v>
                </c:pt>
                <c:pt idx="364">
                  <c:v>42772</c:v>
                </c:pt>
                <c:pt idx="365">
                  <c:v>42779</c:v>
                </c:pt>
                <c:pt idx="366">
                  <c:v>42786</c:v>
                </c:pt>
                <c:pt idx="367">
                  <c:v>42793</c:v>
                </c:pt>
                <c:pt idx="368">
                  <c:v>42800</c:v>
                </c:pt>
                <c:pt idx="369">
                  <c:v>42807</c:v>
                </c:pt>
                <c:pt idx="370">
                  <c:v>42814</c:v>
                </c:pt>
                <c:pt idx="371">
                  <c:v>42821</c:v>
                </c:pt>
                <c:pt idx="372">
                  <c:v>42828</c:v>
                </c:pt>
                <c:pt idx="373">
                  <c:v>42835</c:v>
                </c:pt>
                <c:pt idx="374">
                  <c:v>42842</c:v>
                </c:pt>
                <c:pt idx="375">
                  <c:v>42849</c:v>
                </c:pt>
                <c:pt idx="376">
                  <c:v>42856</c:v>
                </c:pt>
                <c:pt idx="377">
                  <c:v>42863</c:v>
                </c:pt>
                <c:pt idx="378">
                  <c:v>42870</c:v>
                </c:pt>
                <c:pt idx="379">
                  <c:v>42877</c:v>
                </c:pt>
                <c:pt idx="380">
                  <c:v>42884</c:v>
                </c:pt>
                <c:pt idx="381">
                  <c:v>42891</c:v>
                </c:pt>
                <c:pt idx="382">
                  <c:v>42898</c:v>
                </c:pt>
                <c:pt idx="383">
                  <c:v>42905</c:v>
                </c:pt>
                <c:pt idx="384">
                  <c:v>42912</c:v>
                </c:pt>
                <c:pt idx="385">
                  <c:v>42919</c:v>
                </c:pt>
                <c:pt idx="386">
                  <c:v>42926</c:v>
                </c:pt>
                <c:pt idx="387">
                  <c:v>42933</c:v>
                </c:pt>
                <c:pt idx="388">
                  <c:v>42940</c:v>
                </c:pt>
                <c:pt idx="389">
                  <c:v>42947</c:v>
                </c:pt>
                <c:pt idx="390">
                  <c:v>42954</c:v>
                </c:pt>
                <c:pt idx="391">
                  <c:v>42961</c:v>
                </c:pt>
                <c:pt idx="392">
                  <c:v>42968</c:v>
                </c:pt>
                <c:pt idx="393">
                  <c:v>42975</c:v>
                </c:pt>
                <c:pt idx="394">
                  <c:v>42982</c:v>
                </c:pt>
                <c:pt idx="395">
                  <c:v>42989</c:v>
                </c:pt>
                <c:pt idx="396">
                  <c:v>42996</c:v>
                </c:pt>
                <c:pt idx="397">
                  <c:v>43003</c:v>
                </c:pt>
                <c:pt idx="398">
                  <c:v>43010</c:v>
                </c:pt>
                <c:pt idx="399">
                  <c:v>43017</c:v>
                </c:pt>
                <c:pt idx="400">
                  <c:v>43024</c:v>
                </c:pt>
                <c:pt idx="401">
                  <c:v>43031</c:v>
                </c:pt>
                <c:pt idx="402">
                  <c:v>43038</c:v>
                </c:pt>
                <c:pt idx="403">
                  <c:v>43045</c:v>
                </c:pt>
                <c:pt idx="404">
                  <c:v>43052</c:v>
                </c:pt>
                <c:pt idx="405">
                  <c:v>43059</c:v>
                </c:pt>
                <c:pt idx="406">
                  <c:v>43066</c:v>
                </c:pt>
                <c:pt idx="407">
                  <c:v>43073</c:v>
                </c:pt>
                <c:pt idx="408">
                  <c:v>43080</c:v>
                </c:pt>
                <c:pt idx="409">
                  <c:v>43087</c:v>
                </c:pt>
                <c:pt idx="410">
                  <c:v>43094</c:v>
                </c:pt>
                <c:pt idx="411">
                  <c:v>43101</c:v>
                </c:pt>
                <c:pt idx="412">
                  <c:v>43108</c:v>
                </c:pt>
                <c:pt idx="413">
                  <c:v>43115</c:v>
                </c:pt>
                <c:pt idx="414">
                  <c:v>43122</c:v>
                </c:pt>
                <c:pt idx="415">
                  <c:v>43129</c:v>
                </c:pt>
                <c:pt idx="416">
                  <c:v>43136</c:v>
                </c:pt>
                <c:pt idx="417">
                  <c:v>43143</c:v>
                </c:pt>
                <c:pt idx="418">
                  <c:v>43150</c:v>
                </c:pt>
                <c:pt idx="419">
                  <c:v>43157</c:v>
                </c:pt>
                <c:pt idx="420">
                  <c:v>43164</c:v>
                </c:pt>
                <c:pt idx="421">
                  <c:v>43171</c:v>
                </c:pt>
                <c:pt idx="422">
                  <c:v>43178</c:v>
                </c:pt>
                <c:pt idx="423">
                  <c:v>43185</c:v>
                </c:pt>
                <c:pt idx="424">
                  <c:v>43192</c:v>
                </c:pt>
                <c:pt idx="425">
                  <c:v>43199</c:v>
                </c:pt>
                <c:pt idx="426">
                  <c:v>43206</c:v>
                </c:pt>
                <c:pt idx="427">
                  <c:v>43213</c:v>
                </c:pt>
              </c:numCache>
            </c:numRef>
          </c:cat>
          <c:val>
            <c:numRef>
              <c:f>'10-2'!$C$6:$C$433</c:f>
              <c:numCache>
                <c:formatCode>0.0000000</c:formatCode>
                <c:ptCount val="428"/>
                <c:pt idx="0">
                  <c:v>5.7101681668516591E-3</c:v>
                </c:pt>
                <c:pt idx="1">
                  <c:v>1.3423020332140823E-2</c:v>
                </c:pt>
                <c:pt idx="2">
                  <c:v>-9.7855504227180035E-3</c:v>
                </c:pt>
                <c:pt idx="3">
                  <c:v>-3.1895114772051869E-2</c:v>
                </c:pt>
                <c:pt idx="4">
                  <c:v>-3.0608161685592883E-2</c:v>
                </c:pt>
                <c:pt idx="5">
                  <c:v>1.5817552979708438E-2</c:v>
                </c:pt>
                <c:pt idx="6">
                  <c:v>-5.4838206171723414E-3</c:v>
                </c:pt>
                <c:pt idx="7">
                  <c:v>-2.411698932288342E-2</c:v>
                </c:pt>
                <c:pt idx="8">
                  <c:v>3.8297052307463275E-3</c:v>
                </c:pt>
                <c:pt idx="9">
                  <c:v>8.5980700720570624E-2</c:v>
                </c:pt>
                <c:pt idx="10">
                  <c:v>-2.6466573188162812E-2</c:v>
                </c:pt>
                <c:pt idx="11">
                  <c:v>-3.0735739771615478E-2</c:v>
                </c:pt>
                <c:pt idx="12">
                  <c:v>-8.3317284192938601E-3</c:v>
                </c:pt>
                <c:pt idx="13">
                  <c:v>-0.13309893065736489</c:v>
                </c:pt>
                <c:pt idx="14">
                  <c:v>4.4942385355068559E-2</c:v>
                </c:pt>
                <c:pt idx="15">
                  <c:v>-0.16020266373307823</c:v>
                </c:pt>
                <c:pt idx="16">
                  <c:v>0.15662827345783015</c:v>
                </c:pt>
                <c:pt idx="17">
                  <c:v>2.3392374740794253E-2</c:v>
                </c:pt>
                <c:pt idx="18">
                  <c:v>1.6835556896160675E-2</c:v>
                </c:pt>
                <c:pt idx="19">
                  <c:v>-3.3613477027047978E-3</c:v>
                </c:pt>
                <c:pt idx="20">
                  <c:v>-1.5951466685499405E-2</c:v>
                </c:pt>
                <c:pt idx="21">
                  <c:v>-1.7775944806895261E-2</c:v>
                </c:pt>
                <c:pt idx="22">
                  <c:v>2.6292433004876159E-2</c:v>
                </c:pt>
                <c:pt idx="23">
                  <c:v>3.7941322908402242E-2</c:v>
                </c:pt>
                <c:pt idx="24">
                  <c:v>1.1446323778218748E-2</c:v>
                </c:pt>
                <c:pt idx="25">
                  <c:v>2.7623646968425675E-2</c:v>
                </c:pt>
                <c:pt idx="26">
                  <c:v>7.2963203732052229E-2</c:v>
                </c:pt>
                <c:pt idx="27">
                  <c:v>2.0231903971584586E-2</c:v>
                </c:pt>
                <c:pt idx="28">
                  <c:v>1.4627825974231179E-2</c:v>
                </c:pt>
                <c:pt idx="29">
                  <c:v>2.3235356343418445E-3</c:v>
                </c:pt>
                <c:pt idx="30">
                  <c:v>2.3286771510657722E-2</c:v>
                </c:pt>
                <c:pt idx="31">
                  <c:v>6.5744655381818617E-3</c:v>
                </c:pt>
                <c:pt idx="32">
                  <c:v>-2.6210829344821995E-2</c:v>
                </c:pt>
                <c:pt idx="33">
                  <c:v>-3.7190682005673992E-2</c:v>
                </c:pt>
                <c:pt idx="34">
                  <c:v>-2.429269256904476E-2</c:v>
                </c:pt>
                <c:pt idx="35">
                  <c:v>4.460973940624946E-3</c:v>
                </c:pt>
                <c:pt idx="36">
                  <c:v>5.1259911041015016E-2</c:v>
                </c:pt>
                <c:pt idx="37">
                  <c:v>7.7494808203937282E-4</c:v>
                </c:pt>
                <c:pt idx="38">
                  <c:v>7.4610863791174431E-2</c:v>
                </c:pt>
                <c:pt idx="39">
                  <c:v>6.6313904994886208E-2</c:v>
                </c:pt>
                <c:pt idx="40">
                  <c:v>6.5573980949366728E-2</c:v>
                </c:pt>
                <c:pt idx="41">
                  <c:v>1.4671023974792696E-2</c:v>
                </c:pt>
                <c:pt idx="42">
                  <c:v>1.0556558251701098E-2</c:v>
                </c:pt>
                <c:pt idx="43">
                  <c:v>8.4111945987427994E-2</c:v>
                </c:pt>
                <c:pt idx="44">
                  <c:v>6.0521915505042045E-2</c:v>
                </c:pt>
                <c:pt idx="45">
                  <c:v>3.8869294132689802E-2</c:v>
                </c:pt>
                <c:pt idx="46">
                  <c:v>-8.8258528966527194E-3</c:v>
                </c:pt>
                <c:pt idx="47">
                  <c:v>3.1033151565301509E-2</c:v>
                </c:pt>
                <c:pt idx="48">
                  <c:v>1.7265513297973989E-2</c:v>
                </c:pt>
                <c:pt idx="49">
                  <c:v>5.4361209218887652E-2</c:v>
                </c:pt>
                <c:pt idx="50">
                  <c:v>-3.5808129946262923E-2</c:v>
                </c:pt>
                <c:pt idx="51">
                  <c:v>9.2142401738879443E-3</c:v>
                </c:pt>
                <c:pt idx="52">
                  <c:v>-8.3977119938155376E-2</c:v>
                </c:pt>
                <c:pt idx="53">
                  <c:v>5.7817446084174939E-2</c:v>
                </c:pt>
                <c:pt idx="54">
                  <c:v>3.610785278349038E-2</c:v>
                </c:pt>
                <c:pt idx="55">
                  <c:v>3.1602087610794527E-2</c:v>
                </c:pt>
                <c:pt idx="56">
                  <c:v>-8.6401231502168052E-2</c:v>
                </c:pt>
                <c:pt idx="57">
                  <c:v>2.2654690564806401E-2</c:v>
                </c:pt>
                <c:pt idx="58">
                  <c:v>3.1024825270582923E-2</c:v>
                </c:pt>
                <c:pt idx="59">
                  <c:v>3.3555361665623451E-2</c:v>
                </c:pt>
                <c:pt idx="60">
                  <c:v>1.6528618919327442E-2</c:v>
                </c:pt>
                <c:pt idx="61">
                  <c:v>-7.2259190578551014E-2</c:v>
                </c:pt>
                <c:pt idx="62">
                  <c:v>3.1652328032347299E-2</c:v>
                </c:pt>
                <c:pt idx="63">
                  <c:v>-2.4628594153040417E-2</c:v>
                </c:pt>
                <c:pt idx="64">
                  <c:v>-5.8827244192023898E-2</c:v>
                </c:pt>
                <c:pt idx="65">
                  <c:v>1.203639240093235E-2</c:v>
                </c:pt>
                <c:pt idx="66">
                  <c:v>-4.4563967808635141E-3</c:v>
                </c:pt>
                <c:pt idx="67">
                  <c:v>7.0311950776945409E-2</c:v>
                </c:pt>
                <c:pt idx="68">
                  <c:v>2.6763114956130707E-2</c:v>
                </c:pt>
                <c:pt idx="69">
                  <c:v>3.8445782287528374E-2</c:v>
                </c:pt>
                <c:pt idx="70">
                  <c:v>-6.6196509235391332E-2</c:v>
                </c:pt>
                <c:pt idx="71">
                  <c:v>2.1168859851531607E-2</c:v>
                </c:pt>
                <c:pt idx="72">
                  <c:v>3.207724580907545E-2</c:v>
                </c:pt>
                <c:pt idx="73">
                  <c:v>5.853786476594447E-2</c:v>
                </c:pt>
                <c:pt idx="74">
                  <c:v>3.4362451975743724E-2</c:v>
                </c:pt>
                <c:pt idx="75">
                  <c:v>3.0704166343980432E-2</c:v>
                </c:pt>
                <c:pt idx="76">
                  <c:v>-2.6814192002807324E-2</c:v>
                </c:pt>
                <c:pt idx="77">
                  <c:v>-6.5907548047415609E-2</c:v>
                </c:pt>
                <c:pt idx="78">
                  <c:v>8.33797011783588E-3</c:v>
                </c:pt>
                <c:pt idx="79">
                  <c:v>-1.1066808496262404E-2</c:v>
                </c:pt>
                <c:pt idx="80">
                  <c:v>4.6390399406759819E-2</c:v>
                </c:pt>
                <c:pt idx="81">
                  <c:v>6.1082651009351174E-2</c:v>
                </c:pt>
                <c:pt idx="82">
                  <c:v>-1.8414346845325724E-2</c:v>
                </c:pt>
                <c:pt idx="83">
                  <c:v>4.8163742080253868E-2</c:v>
                </c:pt>
                <c:pt idx="84">
                  <c:v>-0.20484149251702277</c:v>
                </c:pt>
                <c:pt idx="85">
                  <c:v>-5.6660033565491652E-2</c:v>
                </c:pt>
                <c:pt idx="86">
                  <c:v>6.8538358645120034E-2</c:v>
                </c:pt>
                <c:pt idx="87">
                  <c:v>3.400204072245927E-2</c:v>
                </c:pt>
                <c:pt idx="88">
                  <c:v>2.0215912759660171E-3</c:v>
                </c:pt>
                <c:pt idx="89">
                  <c:v>9.4766589745982621E-2</c:v>
                </c:pt>
                <c:pt idx="90">
                  <c:v>-3.613499063379777E-2</c:v>
                </c:pt>
                <c:pt idx="91">
                  <c:v>-6.1989682902257925E-2</c:v>
                </c:pt>
                <c:pt idx="92">
                  <c:v>-7.0358384475666114E-3</c:v>
                </c:pt>
                <c:pt idx="93">
                  <c:v>-4.708767169722794E-2</c:v>
                </c:pt>
                <c:pt idx="94">
                  <c:v>2.0410600144810331E-2</c:v>
                </c:pt>
                <c:pt idx="95">
                  <c:v>-0.1098556604967369</c:v>
                </c:pt>
                <c:pt idx="96">
                  <c:v>4.6838944038169572E-2</c:v>
                </c:pt>
                <c:pt idx="97">
                  <c:v>1.056895134923419E-2</c:v>
                </c:pt>
                <c:pt idx="98">
                  <c:v>2.2364870322014951E-2</c:v>
                </c:pt>
                <c:pt idx="99">
                  <c:v>-5.327340056760832E-3</c:v>
                </c:pt>
                <c:pt idx="100">
                  <c:v>-2.5332283849404114E-2</c:v>
                </c:pt>
                <c:pt idx="101">
                  <c:v>-9.0380928440572106E-3</c:v>
                </c:pt>
                <c:pt idx="102">
                  <c:v>-3.2849752405748944E-2</c:v>
                </c:pt>
                <c:pt idx="103">
                  <c:v>6.138387559933367E-2</c:v>
                </c:pt>
                <c:pt idx="104">
                  <c:v>-3.0783944156975274E-2</c:v>
                </c:pt>
                <c:pt idx="105">
                  <c:v>7.5921081038293536E-2</c:v>
                </c:pt>
                <c:pt idx="106">
                  <c:v>1.4508026489578718E-2</c:v>
                </c:pt>
                <c:pt idx="107">
                  <c:v>-2.8594246998421724E-2</c:v>
                </c:pt>
                <c:pt idx="108">
                  <c:v>-3.7759108098311955E-3</c:v>
                </c:pt>
                <c:pt idx="109">
                  <c:v>-4.1351690736808777E-2</c:v>
                </c:pt>
                <c:pt idx="110">
                  <c:v>-3.9060815787701486E-3</c:v>
                </c:pt>
                <c:pt idx="111">
                  <c:v>-1.0506411610421651E-2</c:v>
                </c:pt>
                <c:pt idx="112">
                  <c:v>-2.9741290801680975E-2</c:v>
                </c:pt>
                <c:pt idx="113">
                  <c:v>2.6500088720456283E-2</c:v>
                </c:pt>
                <c:pt idx="114">
                  <c:v>5.3961818143557494E-3</c:v>
                </c:pt>
                <c:pt idx="115">
                  <c:v>-4.5848958817256147E-3</c:v>
                </c:pt>
                <c:pt idx="116">
                  <c:v>-4.3084719549852935E-2</c:v>
                </c:pt>
                <c:pt idx="117">
                  <c:v>2.5128467388807252E-2</c:v>
                </c:pt>
                <c:pt idx="118">
                  <c:v>-1.8364634884528996E-3</c:v>
                </c:pt>
                <c:pt idx="119">
                  <c:v>2.4512143695824662E-2</c:v>
                </c:pt>
                <c:pt idx="120">
                  <c:v>4.776256305738702E-2</c:v>
                </c:pt>
                <c:pt idx="121">
                  <c:v>-1.8640512116001595E-2</c:v>
                </c:pt>
                <c:pt idx="122">
                  <c:v>3.6981878088900189E-2</c:v>
                </c:pt>
                <c:pt idx="123">
                  <c:v>-4.3667943156253664E-2</c:v>
                </c:pt>
                <c:pt idx="124">
                  <c:v>8.5468262737989242E-2</c:v>
                </c:pt>
                <c:pt idx="125">
                  <c:v>4.1707199583489896E-2</c:v>
                </c:pt>
                <c:pt idx="126">
                  <c:v>1.9286409064056542E-3</c:v>
                </c:pt>
                <c:pt idx="127">
                  <c:v>4.9212132197856029E-2</c:v>
                </c:pt>
                <c:pt idx="128">
                  <c:v>-1.7915125475941096E-2</c:v>
                </c:pt>
                <c:pt idx="129">
                  <c:v>5.6006722270485199E-4</c:v>
                </c:pt>
                <c:pt idx="130">
                  <c:v>-3.7227925903942527E-2</c:v>
                </c:pt>
                <c:pt idx="131">
                  <c:v>-3.8429486574180771E-3</c:v>
                </c:pt>
                <c:pt idx="132">
                  <c:v>5.6235483382156559E-3</c:v>
                </c:pt>
                <c:pt idx="133">
                  <c:v>-4.5778113699440404E-2</c:v>
                </c:pt>
                <c:pt idx="134">
                  <c:v>4.2330168394966172E-2</c:v>
                </c:pt>
                <c:pt idx="135">
                  <c:v>-2.6035103788810687E-3</c:v>
                </c:pt>
                <c:pt idx="136">
                  <c:v>3.3666773199767519E-2</c:v>
                </c:pt>
                <c:pt idx="137">
                  <c:v>-3.1645549671833528E-2</c:v>
                </c:pt>
                <c:pt idx="138">
                  <c:v>-5.7634802634369819E-3</c:v>
                </c:pt>
                <c:pt idx="139">
                  <c:v>-1.8924278535274119E-2</c:v>
                </c:pt>
                <c:pt idx="140">
                  <c:v>-4.5767870232658936E-2</c:v>
                </c:pt>
                <c:pt idx="141">
                  <c:v>1.1516283035093444E-2</c:v>
                </c:pt>
                <c:pt idx="142">
                  <c:v>1.7272432834148255E-2</c:v>
                </c:pt>
                <c:pt idx="143">
                  <c:v>-6.9218442573165007E-2</c:v>
                </c:pt>
                <c:pt idx="144">
                  <c:v>-6.5288588824632399E-3</c:v>
                </c:pt>
                <c:pt idx="145">
                  <c:v>2.1128915808562354E-2</c:v>
                </c:pt>
                <c:pt idx="146">
                  <c:v>-1.5902423075019989E-2</c:v>
                </c:pt>
                <c:pt idx="147">
                  <c:v>1.8507091598551462E-2</c:v>
                </c:pt>
                <c:pt idx="148">
                  <c:v>4.1555201138320896E-2</c:v>
                </c:pt>
                <c:pt idx="149">
                  <c:v>-3.5178983999044178E-2</c:v>
                </c:pt>
                <c:pt idx="150">
                  <c:v>-5.3106869372383514E-3</c:v>
                </c:pt>
                <c:pt idx="151">
                  <c:v>-1.4459737487629631E-2</c:v>
                </c:pt>
                <c:pt idx="152">
                  <c:v>-5.9820716775469407E-3</c:v>
                </c:pt>
                <c:pt idx="153">
                  <c:v>4.6846619898692765E-3</c:v>
                </c:pt>
                <c:pt idx="154">
                  <c:v>1.8946942543407452E-2</c:v>
                </c:pt>
                <c:pt idx="155">
                  <c:v>-1.9293202934679066E-2</c:v>
                </c:pt>
                <c:pt idx="156">
                  <c:v>2.4644931080786137E-3</c:v>
                </c:pt>
                <c:pt idx="157">
                  <c:v>-1.1946535357074239E-2</c:v>
                </c:pt>
                <c:pt idx="158">
                  <c:v>1.9689508613994988E-2</c:v>
                </c:pt>
                <c:pt idx="159">
                  <c:v>-9.3852936191467506E-3</c:v>
                </c:pt>
                <c:pt idx="160">
                  <c:v>1.6423203622260019E-3</c:v>
                </c:pt>
                <c:pt idx="161">
                  <c:v>-7.6293230610575691E-3</c:v>
                </c:pt>
                <c:pt idx="162">
                  <c:v>8.9239892180748015E-3</c:v>
                </c:pt>
                <c:pt idx="163">
                  <c:v>1.527923413832788E-2</c:v>
                </c:pt>
                <c:pt idx="164">
                  <c:v>-3.6329890513484564E-2</c:v>
                </c:pt>
                <c:pt idx="165">
                  <c:v>2.6770241064604683E-2</c:v>
                </c:pt>
                <c:pt idx="166">
                  <c:v>-2.5625723617839213E-2</c:v>
                </c:pt>
                <c:pt idx="167">
                  <c:v>-1.3647672108874076E-3</c:v>
                </c:pt>
                <c:pt idx="168">
                  <c:v>7.9860011966461641E-3</c:v>
                </c:pt>
                <c:pt idx="169">
                  <c:v>-8.7793022519120356E-3</c:v>
                </c:pt>
                <c:pt idx="170">
                  <c:v>3.4770396598311493E-3</c:v>
                </c:pt>
                <c:pt idx="171">
                  <c:v>1.318163209079426E-2</c:v>
                </c:pt>
                <c:pt idx="172">
                  <c:v>-8.6726508011558678E-5</c:v>
                </c:pt>
                <c:pt idx="173">
                  <c:v>-3.0155250679993806E-2</c:v>
                </c:pt>
                <c:pt idx="174">
                  <c:v>-3.4921238926850506E-3</c:v>
                </c:pt>
                <c:pt idx="175">
                  <c:v>-1.45466966969936E-2</c:v>
                </c:pt>
                <c:pt idx="176">
                  <c:v>2.9081676333140294E-3</c:v>
                </c:pt>
                <c:pt idx="177">
                  <c:v>-1.4119816936216445E-2</c:v>
                </c:pt>
                <c:pt idx="178">
                  <c:v>-9.1535935696267501E-3</c:v>
                </c:pt>
                <c:pt idx="179">
                  <c:v>-0.12299817133549151</c:v>
                </c:pt>
                <c:pt idx="180">
                  <c:v>-0.18078911813272036</c:v>
                </c:pt>
                <c:pt idx="181">
                  <c:v>3.9786911148968152E-2</c:v>
                </c:pt>
                <c:pt idx="182">
                  <c:v>-3.2888602092730146E-2</c:v>
                </c:pt>
                <c:pt idx="183">
                  <c:v>1.9617572719870857E-2</c:v>
                </c:pt>
                <c:pt idx="184">
                  <c:v>-2.90992926833189E-2</c:v>
                </c:pt>
                <c:pt idx="185">
                  <c:v>2.6767860251105446E-2</c:v>
                </c:pt>
                <c:pt idx="186">
                  <c:v>8.8136869511363791E-2</c:v>
                </c:pt>
                <c:pt idx="187">
                  <c:v>-1.0128862494465096E-3</c:v>
                </c:pt>
                <c:pt idx="188">
                  <c:v>-3.5004862886368393E-2</c:v>
                </c:pt>
                <c:pt idx="189">
                  <c:v>-1.26739946802088E-2</c:v>
                </c:pt>
                <c:pt idx="190">
                  <c:v>-8.4203533568638633E-3</c:v>
                </c:pt>
                <c:pt idx="191">
                  <c:v>3.4127810838653794E-2</c:v>
                </c:pt>
                <c:pt idx="192">
                  <c:v>5.1782170829994811E-4</c:v>
                </c:pt>
                <c:pt idx="193">
                  <c:v>-1.6821742368559711E-2</c:v>
                </c:pt>
                <c:pt idx="194">
                  <c:v>-1.2952786332671273E-2</c:v>
                </c:pt>
                <c:pt idx="195">
                  <c:v>3.7966365534571445E-2</c:v>
                </c:pt>
                <c:pt idx="196">
                  <c:v>-3.8203430669327076E-2</c:v>
                </c:pt>
                <c:pt idx="197">
                  <c:v>-2.2357010185298343E-2</c:v>
                </c:pt>
                <c:pt idx="198">
                  <c:v>1.6829342985563045E-2</c:v>
                </c:pt>
                <c:pt idx="199">
                  <c:v>-8.3792685624066721E-3</c:v>
                </c:pt>
                <c:pt idx="200">
                  <c:v>5.3022775253890764E-2</c:v>
                </c:pt>
                <c:pt idx="201">
                  <c:v>-1.695784033309522E-2</c:v>
                </c:pt>
                <c:pt idx="202">
                  <c:v>-2.8447869630845446E-3</c:v>
                </c:pt>
                <c:pt idx="203">
                  <c:v>-2.722780020872495E-2</c:v>
                </c:pt>
                <c:pt idx="204">
                  <c:v>8.9219476236693573E-2</c:v>
                </c:pt>
                <c:pt idx="205">
                  <c:v>-1.9143996001300678E-3</c:v>
                </c:pt>
                <c:pt idx="206">
                  <c:v>-6.5557381088655831E-2</c:v>
                </c:pt>
                <c:pt idx="207">
                  <c:v>4.0218515374599306E-2</c:v>
                </c:pt>
                <c:pt idx="208">
                  <c:v>-3.6309411531464164E-2</c:v>
                </c:pt>
                <c:pt idx="209">
                  <c:v>-8.3618883271281419E-3</c:v>
                </c:pt>
                <c:pt idx="210">
                  <c:v>-3.586756262541968E-2</c:v>
                </c:pt>
                <c:pt idx="211">
                  <c:v>1.0354002462761969E-2</c:v>
                </c:pt>
                <c:pt idx="212">
                  <c:v>-6.0910790100399126E-2</c:v>
                </c:pt>
                <c:pt idx="213">
                  <c:v>3.1570625482321368E-2</c:v>
                </c:pt>
                <c:pt idx="214">
                  <c:v>2.9581084934848789E-2</c:v>
                </c:pt>
                <c:pt idx="215">
                  <c:v>4.3866308360831496E-3</c:v>
                </c:pt>
                <c:pt idx="216">
                  <c:v>-3.9049642604513934E-3</c:v>
                </c:pt>
                <c:pt idx="217">
                  <c:v>-3.3418042343144272E-2</c:v>
                </c:pt>
                <c:pt idx="218">
                  <c:v>-6.4061466422793423E-2</c:v>
                </c:pt>
                <c:pt idx="219">
                  <c:v>5.3235666879583476E-2</c:v>
                </c:pt>
                <c:pt idx="220">
                  <c:v>-1.6749535084602307E-2</c:v>
                </c:pt>
                <c:pt idx="221">
                  <c:v>4.5035752909877047E-2</c:v>
                </c:pt>
                <c:pt idx="222">
                  <c:v>-1.1015238859330978E-3</c:v>
                </c:pt>
                <c:pt idx="223">
                  <c:v>-5.1899327660562378E-2</c:v>
                </c:pt>
                <c:pt idx="224">
                  <c:v>1.2369970261413954E-2</c:v>
                </c:pt>
                <c:pt idx="225">
                  <c:v>-1.0952170191472099E-2</c:v>
                </c:pt>
                <c:pt idx="226">
                  <c:v>-2.3984465652483244E-2</c:v>
                </c:pt>
                <c:pt idx="227">
                  <c:v>3.5637072053304131E-2</c:v>
                </c:pt>
                <c:pt idx="228">
                  <c:v>7.293515762710534E-3</c:v>
                </c:pt>
                <c:pt idx="229">
                  <c:v>-2.7223458610656337E-2</c:v>
                </c:pt>
                <c:pt idx="230">
                  <c:v>-5.3757024076155346E-2</c:v>
                </c:pt>
                <c:pt idx="231">
                  <c:v>-1.3382278761473465E-2</c:v>
                </c:pt>
                <c:pt idx="232">
                  <c:v>-6.1801529378305631E-2</c:v>
                </c:pt>
                <c:pt idx="233">
                  <c:v>2.1847213871272864E-2</c:v>
                </c:pt>
                <c:pt idx="234">
                  <c:v>3.0394880466363183E-2</c:v>
                </c:pt>
                <c:pt idx="235">
                  <c:v>6.1508546475090853E-3</c:v>
                </c:pt>
                <c:pt idx="236">
                  <c:v>-7.1779034193826696E-2</c:v>
                </c:pt>
                <c:pt idx="237">
                  <c:v>5.9721404760453289E-2</c:v>
                </c:pt>
                <c:pt idx="238">
                  <c:v>-1.6139129588797374E-2</c:v>
                </c:pt>
                <c:pt idx="239">
                  <c:v>4.4782033115261299E-2</c:v>
                </c:pt>
                <c:pt idx="240">
                  <c:v>-4.1347570666626865E-2</c:v>
                </c:pt>
                <c:pt idx="241">
                  <c:v>3.5650661644970327E-3</c:v>
                </c:pt>
                <c:pt idx="242">
                  <c:v>-1.795380361659582E-2</c:v>
                </c:pt>
                <c:pt idx="243">
                  <c:v>7.2202479734864156E-3</c:v>
                </c:pt>
                <c:pt idx="244">
                  <c:v>-1.0850016024065212E-2</c:v>
                </c:pt>
                <c:pt idx="245">
                  <c:v>0.11332868530700324</c:v>
                </c:pt>
                <c:pt idx="246">
                  <c:v>6.3523395682415718E-2</c:v>
                </c:pt>
                <c:pt idx="247">
                  <c:v>5.9728066322357165E-2</c:v>
                </c:pt>
                <c:pt idx="248">
                  <c:v>-0.2961371574102829</c:v>
                </c:pt>
                <c:pt idx="249">
                  <c:v>2.4777330034214451E-2</c:v>
                </c:pt>
                <c:pt idx="250">
                  <c:v>8.9955629085771704E-3</c:v>
                </c:pt>
                <c:pt idx="251">
                  <c:v>-0.13823326065840114</c:v>
                </c:pt>
                <c:pt idx="252">
                  <c:v>0.15525179940997713</c:v>
                </c:pt>
                <c:pt idx="253">
                  <c:v>-2.2631275656532779E-2</c:v>
                </c:pt>
                <c:pt idx="254">
                  <c:v>-3.7076671790093663E-2</c:v>
                </c:pt>
                <c:pt idx="255">
                  <c:v>5.566456755818372E-2</c:v>
                </c:pt>
                <c:pt idx="256">
                  <c:v>1.8399269220079617E-3</c:v>
                </c:pt>
                <c:pt idx="257">
                  <c:v>0.13720112151348474</c:v>
                </c:pt>
                <c:pt idx="258">
                  <c:v>0.11321420989047404</c:v>
                </c:pt>
                <c:pt idx="259">
                  <c:v>-9.4896470586576243E-3</c:v>
                </c:pt>
                <c:pt idx="260">
                  <c:v>7.055189827730679E-2</c:v>
                </c:pt>
                <c:pt idx="261">
                  <c:v>-4.3473145278856151E-2</c:v>
                </c:pt>
                <c:pt idx="262">
                  <c:v>-4.6332556640998668E-2</c:v>
                </c:pt>
                <c:pt idx="263">
                  <c:v>6.1680981284661485E-2</c:v>
                </c:pt>
                <c:pt idx="264">
                  <c:v>-0.1133619176509395</c:v>
                </c:pt>
                <c:pt idx="265">
                  <c:v>-2.0050797045560564E-2</c:v>
                </c:pt>
                <c:pt idx="266">
                  <c:v>-7.8646004193216434E-2</c:v>
                </c:pt>
                <c:pt idx="267">
                  <c:v>0.10179373774931033</c:v>
                </c:pt>
                <c:pt idx="268">
                  <c:v>1.8535686493228454E-3</c:v>
                </c:pt>
                <c:pt idx="269">
                  <c:v>-4.7402238894583171E-2</c:v>
                </c:pt>
                <c:pt idx="270">
                  <c:v>0</c:v>
                </c:pt>
                <c:pt idx="271">
                  <c:v>-2.2583188505119089E-2</c:v>
                </c:pt>
                <c:pt idx="272">
                  <c:v>2.0315246499477801E-2</c:v>
                </c:pt>
                <c:pt idx="273">
                  <c:v>1.7682505406828142E-2</c:v>
                </c:pt>
                <c:pt idx="274">
                  <c:v>-9.6062218054404624E-3</c:v>
                </c:pt>
                <c:pt idx="275">
                  <c:v>-0.10150694634183566</c:v>
                </c:pt>
                <c:pt idx="276">
                  <c:v>7.0131823774081781E-2</c:v>
                </c:pt>
                <c:pt idx="277">
                  <c:v>-1.9940186068643229E-3</c:v>
                </c:pt>
                <c:pt idx="278">
                  <c:v>-6.0060240602117787E-3</c:v>
                </c:pt>
                <c:pt idx="279">
                  <c:v>-3.4386366589773232E-2</c:v>
                </c:pt>
                <c:pt idx="280">
                  <c:v>1.1708122724806813E-2</c:v>
                </c:pt>
                <c:pt idx="281">
                  <c:v>-1.3703325200200567E-3</c:v>
                </c:pt>
                <c:pt idx="282">
                  <c:v>5.1773124399841386E-2</c:v>
                </c:pt>
                <c:pt idx="283">
                  <c:v>-4.6985153556669879E-2</c:v>
                </c:pt>
                <c:pt idx="284">
                  <c:v>0.1020798073636433</c:v>
                </c:pt>
                <c:pt idx="285">
                  <c:v>0.10600725656825194</c:v>
                </c:pt>
                <c:pt idx="286">
                  <c:v>5.5509939075768955E-2</c:v>
                </c:pt>
                <c:pt idx="287">
                  <c:v>3.3508289561417826E-2</c:v>
                </c:pt>
                <c:pt idx="288">
                  <c:v>2.2309485234182524E-2</c:v>
                </c:pt>
                <c:pt idx="289">
                  <c:v>1.5740610284687762E-2</c:v>
                </c:pt>
                <c:pt idx="290">
                  <c:v>1.2368291534022191E-2</c:v>
                </c:pt>
                <c:pt idx="291">
                  <c:v>-3.3079090976584347E-2</c:v>
                </c:pt>
                <c:pt idx="292">
                  <c:v>-8.1185196970126938E-2</c:v>
                </c:pt>
                <c:pt idx="293">
                  <c:v>-1.2506960202276929E-2</c:v>
                </c:pt>
                <c:pt idx="294">
                  <c:v>1.8165065018316717E-2</c:v>
                </c:pt>
                <c:pt idx="295">
                  <c:v>-5.9500187062018206E-2</c:v>
                </c:pt>
                <c:pt idx="296">
                  <c:v>-0.11596689285709871</c:v>
                </c:pt>
                <c:pt idx="297">
                  <c:v>-7.3919668098412217E-3</c:v>
                </c:pt>
                <c:pt idx="298">
                  <c:v>8.6719669846031522E-3</c:v>
                </c:pt>
                <c:pt idx="299">
                  <c:v>5.081348630157656E-2</c:v>
                </c:pt>
                <c:pt idx="300">
                  <c:v>2.6988144717646989E-2</c:v>
                </c:pt>
                <c:pt idx="301">
                  <c:v>3.8879280269977556E-2</c:v>
                </c:pt>
                <c:pt idx="302">
                  <c:v>1.019261372241953E-2</c:v>
                </c:pt>
                <c:pt idx="303">
                  <c:v>2.4761315142698415E-2</c:v>
                </c:pt>
                <c:pt idx="304">
                  <c:v>1.1475535766861E-2</c:v>
                </c:pt>
                <c:pt idx="305">
                  <c:v>-2.8101022612995408E-2</c:v>
                </c:pt>
                <c:pt idx="306">
                  <c:v>-1.095670463820575E-2</c:v>
                </c:pt>
                <c:pt idx="307">
                  <c:v>5.6338177182562177E-3</c:v>
                </c:pt>
                <c:pt idx="308">
                  <c:v>1.9643615128153158E-3</c:v>
                </c:pt>
                <c:pt idx="309">
                  <c:v>-2.6130427359999153E-2</c:v>
                </c:pt>
                <c:pt idx="310">
                  <c:v>-6.9304349008882937E-3</c:v>
                </c:pt>
                <c:pt idx="311">
                  <c:v>-9.6084594224672415E-3</c:v>
                </c:pt>
                <c:pt idx="312">
                  <c:v>-4.1517086830888061E-2</c:v>
                </c:pt>
                <c:pt idx="313">
                  <c:v>-2.1579135734791421E-2</c:v>
                </c:pt>
                <c:pt idx="314">
                  <c:v>8.6876128163870803E-3</c:v>
                </c:pt>
                <c:pt idx="315">
                  <c:v>2.7764941482919525E-3</c:v>
                </c:pt>
                <c:pt idx="316">
                  <c:v>3.9564272311031878E-2</c:v>
                </c:pt>
                <c:pt idx="317">
                  <c:v>-5.884947342129454E-2</c:v>
                </c:pt>
                <c:pt idx="318">
                  <c:v>3.8507760957338988E-2</c:v>
                </c:pt>
                <c:pt idx="319">
                  <c:v>-9.1075310769639373E-3</c:v>
                </c:pt>
                <c:pt idx="320">
                  <c:v>2.4367968195706524E-3</c:v>
                </c:pt>
                <c:pt idx="321">
                  <c:v>-3.9628157331392799E-3</c:v>
                </c:pt>
                <c:pt idx="322">
                  <c:v>6.0901528065055999E-3</c:v>
                </c:pt>
                <c:pt idx="323">
                  <c:v>-7.9244547576919899E-3</c:v>
                </c:pt>
                <c:pt idx="324">
                  <c:v>5.4928426173201927E-3</c:v>
                </c:pt>
                <c:pt idx="325">
                  <c:v>-3.3531505278618923E-3</c:v>
                </c:pt>
                <c:pt idx="326">
                  <c:v>3.155784040771259E-2</c:v>
                </c:pt>
                <c:pt idx="327">
                  <c:v>1.2057196500540712E-2</c:v>
                </c:pt>
                <c:pt idx="328">
                  <c:v>1.3933461992144736E-2</c:v>
                </c:pt>
                <c:pt idx="329">
                  <c:v>1.1179706522323585E-2</c:v>
                </c:pt>
                <c:pt idx="330">
                  <c:v>7.9954992222403654E-2</c:v>
                </c:pt>
                <c:pt idx="331">
                  <c:v>-5.4067221270275745E-2</c:v>
                </c:pt>
                <c:pt idx="332">
                  <c:v>-1.6807118316381597E-2</c:v>
                </c:pt>
                <c:pt idx="333">
                  <c:v>2.7856954502966325E-2</c:v>
                </c:pt>
                <c:pt idx="334">
                  <c:v>-7.4452294831459653E-3</c:v>
                </c:pt>
                <c:pt idx="335">
                  <c:v>3.0399360152300048E-3</c:v>
                </c:pt>
                <c:pt idx="336">
                  <c:v>2.6682770039325732E-2</c:v>
                </c:pt>
                <c:pt idx="337">
                  <c:v>-6.7394782655636476E-3</c:v>
                </c:pt>
                <c:pt idx="338">
                  <c:v>1.6099086637336946E-2</c:v>
                </c:pt>
                <c:pt idx="339">
                  <c:v>1.2169462354290062E-2</c:v>
                </c:pt>
                <c:pt idx="340">
                  <c:v>6.552244644585592E-3</c:v>
                </c:pt>
                <c:pt idx="341">
                  <c:v>1.3492680044474348E-2</c:v>
                </c:pt>
                <c:pt idx="342">
                  <c:v>-2.0834086902842053E-2</c:v>
                </c:pt>
                <c:pt idx="343">
                  <c:v>-3.2088314551500297E-2</c:v>
                </c:pt>
                <c:pt idx="344">
                  <c:v>-1.6162521397335539E-2</c:v>
                </c:pt>
                <c:pt idx="345">
                  <c:v>-1.5866721174941034E-2</c:v>
                </c:pt>
                <c:pt idx="346">
                  <c:v>-2.1841741915048729E-2</c:v>
                </c:pt>
                <c:pt idx="347">
                  <c:v>-4.9076984765116904E-2</c:v>
                </c:pt>
                <c:pt idx="348">
                  <c:v>-2.4125464053845747E-3</c:v>
                </c:pt>
                <c:pt idx="349">
                  <c:v>2.4125464053845747E-3</c:v>
                </c:pt>
                <c:pt idx="350">
                  <c:v>1.204094064804373E-3</c:v>
                </c:pt>
                <c:pt idx="351">
                  <c:v>7.1942756340268588E-3</c:v>
                </c:pt>
                <c:pt idx="352">
                  <c:v>-2.392345638619453E-3</c:v>
                </c:pt>
                <c:pt idx="353">
                  <c:v>2.392345638619453E-3</c:v>
                </c:pt>
                <c:pt idx="354">
                  <c:v>-1.1954574047736699E-3</c:v>
                </c:pt>
                <c:pt idx="355">
                  <c:v>3.8800227754425265E-3</c:v>
                </c:pt>
                <c:pt idx="356">
                  <c:v>4.4583221417111574E-3</c:v>
                </c:pt>
                <c:pt idx="357">
                  <c:v>-1.4036366031791481E-2</c:v>
                </c:pt>
                <c:pt idx="358">
                  <c:v>-6.3358184490853731E-3</c:v>
                </c:pt>
                <c:pt idx="359">
                  <c:v>-1.2113871862977632E-3</c:v>
                </c:pt>
                <c:pt idx="360">
                  <c:v>1.5140048312156651E-3</c:v>
                </c:pt>
                <c:pt idx="361">
                  <c:v>2.6867287707009524E-2</c:v>
                </c:pt>
                <c:pt idx="362">
                  <c:v>1.4716706114565881E-3</c:v>
                </c:pt>
                <c:pt idx="363">
                  <c:v>-1.0347468525425008E-2</c:v>
                </c:pt>
                <c:pt idx="364">
                  <c:v>4.4477463982364185E-3</c:v>
                </c:pt>
                <c:pt idx="365">
                  <c:v>-1.1306279321725121E-2</c:v>
                </c:pt>
                <c:pt idx="366">
                  <c:v>-4.7990494024663377E-3</c:v>
                </c:pt>
                <c:pt idx="367">
                  <c:v>4.2004262178734209E-3</c:v>
                </c:pt>
                <c:pt idx="368">
                  <c:v>8.9780044935228176E-4</c:v>
                </c:pt>
                <c:pt idx="369">
                  <c:v>9.5267168865316165E-3</c:v>
                </c:pt>
                <c:pt idx="370">
                  <c:v>-1.0424517335883898E-2</c:v>
                </c:pt>
                <c:pt idx="371">
                  <c:v>-2.3630302789787727E-2</c:v>
                </c:pt>
                <c:pt idx="372">
                  <c:v>-1.3269751882150516E-2</c:v>
                </c:pt>
                <c:pt idx="373">
                  <c:v>-5.6074913289450024E-3</c:v>
                </c:pt>
                <c:pt idx="374">
                  <c:v>-5.2922401454342349E-2</c:v>
                </c:pt>
                <c:pt idx="375">
                  <c:v>-1.2595459852978053E-2</c:v>
                </c:pt>
                <c:pt idx="376">
                  <c:v>4.5958878179410689E-2</c:v>
                </c:pt>
                <c:pt idx="377">
                  <c:v>-5.5005681379345361E-2</c:v>
                </c:pt>
                <c:pt idx="378">
                  <c:v>-4.8268590350708074E-2</c:v>
                </c:pt>
                <c:pt idx="379">
                  <c:v>-1.351371916672317E-2</c:v>
                </c:pt>
                <c:pt idx="380">
                  <c:v>-7.5072385383066376E-2</c:v>
                </c:pt>
                <c:pt idx="381">
                  <c:v>3.4675434474626954E-3</c:v>
                </c:pt>
                <c:pt idx="382">
                  <c:v>-2.0987944892221222E-2</c:v>
                </c:pt>
                <c:pt idx="383">
                  <c:v>7.8247660582295708E-3</c:v>
                </c:pt>
                <c:pt idx="384">
                  <c:v>-3.0467242807989514E-2</c:v>
                </c:pt>
                <c:pt idx="385">
                  <c:v>4.4097084887004812E-3</c:v>
                </c:pt>
                <c:pt idx="386">
                  <c:v>5.6002190115284733E-2</c:v>
                </c:pt>
                <c:pt idx="387">
                  <c:v>-5.6893762416958538E-3</c:v>
                </c:pt>
                <c:pt idx="388">
                  <c:v>-1.1476790088391198E-2</c:v>
                </c:pt>
                <c:pt idx="389">
                  <c:v>1.0335020221251767E-2</c:v>
                </c:pt>
                <c:pt idx="390">
                  <c:v>1.5220703090683685E-3</c:v>
                </c:pt>
                <c:pt idx="391">
                  <c:v>5.258523513798341E-2</c:v>
                </c:pt>
                <c:pt idx="392">
                  <c:v>4.4451762570833608E-2</c:v>
                </c:pt>
                <c:pt idx="393">
                  <c:v>-4.5534599709665891E-2</c:v>
                </c:pt>
                <c:pt idx="394">
                  <c:v>-5.4318438823610649E-3</c:v>
                </c:pt>
                <c:pt idx="395">
                  <c:v>5.165633668596481E-2</c:v>
                </c:pt>
                <c:pt idx="396">
                  <c:v>5.8449538931562017E-3</c:v>
                </c:pt>
                <c:pt idx="397">
                  <c:v>-5.8954779207104124E-2</c:v>
                </c:pt>
                <c:pt idx="398">
                  <c:v>-2.9133305383579611E-3</c:v>
                </c:pt>
                <c:pt idx="399">
                  <c:v>-4.3859719432539634E-3</c:v>
                </c:pt>
                <c:pt idx="400">
                  <c:v>-3.7698063449123964E-2</c:v>
                </c:pt>
                <c:pt idx="401">
                  <c:v>-1.5226497041576081E-3</c:v>
                </c:pt>
                <c:pt idx="402">
                  <c:v>-1.2265389487059686E-2</c:v>
                </c:pt>
                <c:pt idx="403">
                  <c:v>5.0009721461261591E-3</c:v>
                </c:pt>
                <c:pt idx="404">
                  <c:v>1.1505274519381103E-3</c:v>
                </c:pt>
                <c:pt idx="405">
                  <c:v>-5.3804895367397521E-3</c:v>
                </c:pt>
                <c:pt idx="406">
                  <c:v>-9.6806177107229274E-3</c:v>
                </c:pt>
                <c:pt idx="407">
                  <c:v>-5.8536752514610768E-3</c:v>
                </c:pt>
                <c:pt idx="408">
                  <c:v>-4.7077372156847375E-3</c:v>
                </c:pt>
                <c:pt idx="409">
                  <c:v>-4.6276613242731024E-2</c:v>
                </c:pt>
                <c:pt idx="410">
                  <c:v>-3.2652545041184311E-2</c:v>
                </c:pt>
                <c:pt idx="411">
                  <c:v>2.9352212012527801E-2</c:v>
                </c:pt>
                <c:pt idx="412">
                  <c:v>2.5699966357434434E-2</c:v>
                </c:pt>
                <c:pt idx="413">
                  <c:v>-2.8231517036800824E-3</c:v>
                </c:pt>
                <c:pt idx="414">
                  <c:v>3.3362903669121202E-2</c:v>
                </c:pt>
                <c:pt idx="415">
                  <c:v>-9.9734013041231862E-2</c:v>
                </c:pt>
                <c:pt idx="416">
                  <c:v>-7.3411027068012835E-2</c:v>
                </c:pt>
                <c:pt idx="417">
                  <c:v>4.6436035197050529E-4</c:v>
                </c:pt>
                <c:pt idx="418">
                  <c:v>-2.1586948055080768E-2</c:v>
                </c:pt>
                <c:pt idx="419">
                  <c:v>-2.7899837528798876E-2</c:v>
                </c:pt>
                <c:pt idx="420">
                  <c:v>-4.3999093226094743E-3</c:v>
                </c:pt>
                <c:pt idx="421">
                  <c:v>-2.029270326776178E-2</c:v>
                </c:pt>
                <c:pt idx="422">
                  <c:v>0.10481036435234437</c:v>
                </c:pt>
                <c:pt idx="423">
                  <c:v>1.961721402270733E-2</c:v>
                </c:pt>
                <c:pt idx="424">
                  <c:v>3.6840569221070041E-2</c:v>
                </c:pt>
                <c:pt idx="425">
                  <c:v>3.6762702903012645E-2</c:v>
                </c:pt>
                <c:pt idx="426">
                  <c:v>-8.8279986540015898E-2</c:v>
                </c:pt>
                <c:pt idx="427">
                  <c:v>1.3431835464681185E-3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D-45B1-BB19-A0919B4A0CEA}"/>
            </c:ext>
          </c:extLst>
        </c:ser>
        <c:ser>
          <c:idx val="1"/>
          <c:order val="1"/>
          <c:tx>
            <c:v>Выбросы</c:v>
          </c:tx>
          <c:spPr>
            <a:ln w="19050">
              <a:noFill/>
            </a:ln>
          </c:spPr>
          <c:marker>
            <c:symbol val="plus"/>
            <c:size val="2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</c:spPr>
          </c:marker>
          <c:cat>
            <c:numRef>
              <c:f>'10-2'!$A$6:$A$433</c:f>
              <c:numCache>
                <c:formatCode>m/d/yyyy</c:formatCode>
                <c:ptCount val="428"/>
                <c:pt idx="0">
                  <c:v>40210</c:v>
                </c:pt>
                <c:pt idx="1">
                  <c:v>40217</c:v>
                </c:pt>
                <c:pt idx="2">
                  <c:v>40224</c:v>
                </c:pt>
                <c:pt idx="3">
                  <c:v>40231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40266</c:v>
                </c:pt>
                <c:pt idx="9">
                  <c:v>40273</c:v>
                </c:pt>
                <c:pt idx="10">
                  <c:v>40280</c:v>
                </c:pt>
                <c:pt idx="11">
                  <c:v>40287</c:v>
                </c:pt>
                <c:pt idx="12">
                  <c:v>40294</c:v>
                </c:pt>
                <c:pt idx="13">
                  <c:v>40301</c:v>
                </c:pt>
                <c:pt idx="14">
                  <c:v>40308</c:v>
                </c:pt>
                <c:pt idx="15">
                  <c:v>40315</c:v>
                </c:pt>
                <c:pt idx="16">
                  <c:v>40322</c:v>
                </c:pt>
                <c:pt idx="17">
                  <c:v>40329</c:v>
                </c:pt>
                <c:pt idx="18">
                  <c:v>40336</c:v>
                </c:pt>
                <c:pt idx="19">
                  <c:v>40343</c:v>
                </c:pt>
                <c:pt idx="20">
                  <c:v>40350</c:v>
                </c:pt>
                <c:pt idx="21">
                  <c:v>40357</c:v>
                </c:pt>
                <c:pt idx="22">
                  <c:v>40364</c:v>
                </c:pt>
                <c:pt idx="23">
                  <c:v>40371</c:v>
                </c:pt>
                <c:pt idx="24">
                  <c:v>40378</c:v>
                </c:pt>
                <c:pt idx="25">
                  <c:v>40385</c:v>
                </c:pt>
                <c:pt idx="26">
                  <c:v>40392</c:v>
                </c:pt>
                <c:pt idx="27">
                  <c:v>40399</c:v>
                </c:pt>
                <c:pt idx="28">
                  <c:v>40406</c:v>
                </c:pt>
                <c:pt idx="29">
                  <c:v>40413</c:v>
                </c:pt>
                <c:pt idx="30">
                  <c:v>40420</c:v>
                </c:pt>
                <c:pt idx="31">
                  <c:v>40427</c:v>
                </c:pt>
                <c:pt idx="32">
                  <c:v>40434</c:v>
                </c:pt>
                <c:pt idx="33">
                  <c:v>40441</c:v>
                </c:pt>
                <c:pt idx="34">
                  <c:v>40448</c:v>
                </c:pt>
                <c:pt idx="35">
                  <c:v>40455</c:v>
                </c:pt>
                <c:pt idx="36">
                  <c:v>40462</c:v>
                </c:pt>
                <c:pt idx="37">
                  <c:v>40469</c:v>
                </c:pt>
                <c:pt idx="38">
                  <c:v>40476</c:v>
                </c:pt>
                <c:pt idx="39">
                  <c:v>40483</c:v>
                </c:pt>
                <c:pt idx="40">
                  <c:v>40490</c:v>
                </c:pt>
                <c:pt idx="41">
                  <c:v>40497</c:v>
                </c:pt>
                <c:pt idx="42">
                  <c:v>40504</c:v>
                </c:pt>
                <c:pt idx="43">
                  <c:v>40511</c:v>
                </c:pt>
                <c:pt idx="44">
                  <c:v>40518</c:v>
                </c:pt>
                <c:pt idx="45">
                  <c:v>40525</c:v>
                </c:pt>
                <c:pt idx="46">
                  <c:v>40532</c:v>
                </c:pt>
                <c:pt idx="47">
                  <c:v>40539</c:v>
                </c:pt>
                <c:pt idx="48">
                  <c:v>40553</c:v>
                </c:pt>
                <c:pt idx="49">
                  <c:v>40560</c:v>
                </c:pt>
                <c:pt idx="50">
                  <c:v>40567</c:v>
                </c:pt>
                <c:pt idx="51">
                  <c:v>40574</c:v>
                </c:pt>
                <c:pt idx="52">
                  <c:v>40581</c:v>
                </c:pt>
                <c:pt idx="53">
                  <c:v>40588</c:v>
                </c:pt>
                <c:pt idx="54">
                  <c:v>40595</c:v>
                </c:pt>
                <c:pt idx="55">
                  <c:v>40602</c:v>
                </c:pt>
                <c:pt idx="56">
                  <c:v>40609</c:v>
                </c:pt>
                <c:pt idx="57">
                  <c:v>40616</c:v>
                </c:pt>
                <c:pt idx="58">
                  <c:v>40623</c:v>
                </c:pt>
                <c:pt idx="59">
                  <c:v>40630</c:v>
                </c:pt>
                <c:pt idx="60">
                  <c:v>40637</c:v>
                </c:pt>
                <c:pt idx="61">
                  <c:v>40644</c:v>
                </c:pt>
                <c:pt idx="62">
                  <c:v>40651</c:v>
                </c:pt>
                <c:pt idx="63">
                  <c:v>40658</c:v>
                </c:pt>
                <c:pt idx="64">
                  <c:v>40665</c:v>
                </c:pt>
                <c:pt idx="65">
                  <c:v>40672</c:v>
                </c:pt>
                <c:pt idx="66">
                  <c:v>40679</c:v>
                </c:pt>
                <c:pt idx="67">
                  <c:v>40686</c:v>
                </c:pt>
                <c:pt idx="68">
                  <c:v>40693</c:v>
                </c:pt>
                <c:pt idx="69">
                  <c:v>40700</c:v>
                </c:pt>
                <c:pt idx="70">
                  <c:v>40707</c:v>
                </c:pt>
                <c:pt idx="71">
                  <c:v>40714</c:v>
                </c:pt>
                <c:pt idx="72">
                  <c:v>40721</c:v>
                </c:pt>
                <c:pt idx="73">
                  <c:v>40728</c:v>
                </c:pt>
                <c:pt idx="74">
                  <c:v>40735</c:v>
                </c:pt>
                <c:pt idx="75">
                  <c:v>40742</c:v>
                </c:pt>
                <c:pt idx="76">
                  <c:v>40749</c:v>
                </c:pt>
                <c:pt idx="77">
                  <c:v>40756</c:v>
                </c:pt>
                <c:pt idx="78">
                  <c:v>40763</c:v>
                </c:pt>
                <c:pt idx="79">
                  <c:v>40770</c:v>
                </c:pt>
                <c:pt idx="80">
                  <c:v>40777</c:v>
                </c:pt>
                <c:pt idx="81">
                  <c:v>40784</c:v>
                </c:pt>
                <c:pt idx="82">
                  <c:v>40791</c:v>
                </c:pt>
                <c:pt idx="83">
                  <c:v>40798</c:v>
                </c:pt>
                <c:pt idx="84">
                  <c:v>40805</c:v>
                </c:pt>
                <c:pt idx="85">
                  <c:v>40812</c:v>
                </c:pt>
                <c:pt idx="86">
                  <c:v>40819</c:v>
                </c:pt>
                <c:pt idx="87">
                  <c:v>40826</c:v>
                </c:pt>
                <c:pt idx="88">
                  <c:v>40833</c:v>
                </c:pt>
                <c:pt idx="89">
                  <c:v>40840</c:v>
                </c:pt>
                <c:pt idx="90">
                  <c:v>40847</c:v>
                </c:pt>
                <c:pt idx="91">
                  <c:v>40854</c:v>
                </c:pt>
                <c:pt idx="92">
                  <c:v>40861</c:v>
                </c:pt>
                <c:pt idx="93">
                  <c:v>40868</c:v>
                </c:pt>
                <c:pt idx="94">
                  <c:v>40875</c:v>
                </c:pt>
                <c:pt idx="95">
                  <c:v>40882</c:v>
                </c:pt>
                <c:pt idx="96">
                  <c:v>40889</c:v>
                </c:pt>
                <c:pt idx="97">
                  <c:v>40896</c:v>
                </c:pt>
                <c:pt idx="98">
                  <c:v>40903</c:v>
                </c:pt>
                <c:pt idx="99">
                  <c:v>40910</c:v>
                </c:pt>
                <c:pt idx="100">
                  <c:v>40917</c:v>
                </c:pt>
                <c:pt idx="101">
                  <c:v>40924</c:v>
                </c:pt>
                <c:pt idx="102">
                  <c:v>40931</c:v>
                </c:pt>
                <c:pt idx="103">
                  <c:v>40938</c:v>
                </c:pt>
                <c:pt idx="104">
                  <c:v>40945</c:v>
                </c:pt>
                <c:pt idx="105">
                  <c:v>40952</c:v>
                </c:pt>
                <c:pt idx="106">
                  <c:v>40959</c:v>
                </c:pt>
                <c:pt idx="107">
                  <c:v>40966</c:v>
                </c:pt>
                <c:pt idx="108">
                  <c:v>40973</c:v>
                </c:pt>
                <c:pt idx="109">
                  <c:v>40980</c:v>
                </c:pt>
                <c:pt idx="110">
                  <c:v>40987</c:v>
                </c:pt>
                <c:pt idx="111">
                  <c:v>40994</c:v>
                </c:pt>
                <c:pt idx="112">
                  <c:v>41001</c:v>
                </c:pt>
                <c:pt idx="113">
                  <c:v>41008</c:v>
                </c:pt>
                <c:pt idx="114">
                  <c:v>41015</c:v>
                </c:pt>
                <c:pt idx="115">
                  <c:v>41022</c:v>
                </c:pt>
                <c:pt idx="116">
                  <c:v>41029</c:v>
                </c:pt>
                <c:pt idx="117">
                  <c:v>41036</c:v>
                </c:pt>
                <c:pt idx="118">
                  <c:v>41043</c:v>
                </c:pt>
                <c:pt idx="119">
                  <c:v>41050</c:v>
                </c:pt>
                <c:pt idx="120">
                  <c:v>41057</c:v>
                </c:pt>
                <c:pt idx="121">
                  <c:v>41064</c:v>
                </c:pt>
                <c:pt idx="122">
                  <c:v>41071</c:v>
                </c:pt>
                <c:pt idx="123">
                  <c:v>41078</c:v>
                </c:pt>
                <c:pt idx="124">
                  <c:v>41085</c:v>
                </c:pt>
                <c:pt idx="125">
                  <c:v>41092</c:v>
                </c:pt>
                <c:pt idx="126">
                  <c:v>41099</c:v>
                </c:pt>
                <c:pt idx="127">
                  <c:v>41106</c:v>
                </c:pt>
                <c:pt idx="128">
                  <c:v>41113</c:v>
                </c:pt>
                <c:pt idx="129">
                  <c:v>41120</c:v>
                </c:pt>
                <c:pt idx="130">
                  <c:v>41127</c:v>
                </c:pt>
                <c:pt idx="131">
                  <c:v>41134</c:v>
                </c:pt>
                <c:pt idx="132">
                  <c:v>41141</c:v>
                </c:pt>
                <c:pt idx="133">
                  <c:v>41148</c:v>
                </c:pt>
                <c:pt idx="134">
                  <c:v>41155</c:v>
                </c:pt>
                <c:pt idx="135">
                  <c:v>41162</c:v>
                </c:pt>
                <c:pt idx="136">
                  <c:v>41169</c:v>
                </c:pt>
                <c:pt idx="137">
                  <c:v>41176</c:v>
                </c:pt>
                <c:pt idx="138">
                  <c:v>41183</c:v>
                </c:pt>
                <c:pt idx="139">
                  <c:v>41190</c:v>
                </c:pt>
                <c:pt idx="140">
                  <c:v>41197</c:v>
                </c:pt>
                <c:pt idx="141">
                  <c:v>41204</c:v>
                </c:pt>
                <c:pt idx="142">
                  <c:v>41211</c:v>
                </c:pt>
                <c:pt idx="143">
                  <c:v>41218</c:v>
                </c:pt>
                <c:pt idx="144">
                  <c:v>41225</c:v>
                </c:pt>
                <c:pt idx="145">
                  <c:v>41232</c:v>
                </c:pt>
                <c:pt idx="146">
                  <c:v>41239</c:v>
                </c:pt>
                <c:pt idx="147">
                  <c:v>41246</c:v>
                </c:pt>
                <c:pt idx="148">
                  <c:v>41253</c:v>
                </c:pt>
                <c:pt idx="149">
                  <c:v>41260</c:v>
                </c:pt>
                <c:pt idx="150">
                  <c:v>41267</c:v>
                </c:pt>
                <c:pt idx="151">
                  <c:v>41281</c:v>
                </c:pt>
                <c:pt idx="152">
                  <c:v>41288</c:v>
                </c:pt>
                <c:pt idx="153">
                  <c:v>41295</c:v>
                </c:pt>
                <c:pt idx="154">
                  <c:v>41302</c:v>
                </c:pt>
                <c:pt idx="155">
                  <c:v>41309</c:v>
                </c:pt>
                <c:pt idx="156">
                  <c:v>41316</c:v>
                </c:pt>
                <c:pt idx="157">
                  <c:v>41323</c:v>
                </c:pt>
                <c:pt idx="158">
                  <c:v>41330</c:v>
                </c:pt>
                <c:pt idx="159">
                  <c:v>41337</c:v>
                </c:pt>
                <c:pt idx="160">
                  <c:v>41344</c:v>
                </c:pt>
                <c:pt idx="161">
                  <c:v>41351</c:v>
                </c:pt>
                <c:pt idx="162">
                  <c:v>41358</c:v>
                </c:pt>
                <c:pt idx="163">
                  <c:v>41365</c:v>
                </c:pt>
                <c:pt idx="164">
                  <c:v>41372</c:v>
                </c:pt>
                <c:pt idx="165">
                  <c:v>41379</c:v>
                </c:pt>
                <c:pt idx="166">
                  <c:v>41386</c:v>
                </c:pt>
                <c:pt idx="167">
                  <c:v>41393</c:v>
                </c:pt>
                <c:pt idx="168">
                  <c:v>41400</c:v>
                </c:pt>
                <c:pt idx="169">
                  <c:v>41407</c:v>
                </c:pt>
                <c:pt idx="170">
                  <c:v>41414</c:v>
                </c:pt>
                <c:pt idx="171">
                  <c:v>41421</c:v>
                </c:pt>
                <c:pt idx="172">
                  <c:v>41428</c:v>
                </c:pt>
                <c:pt idx="173">
                  <c:v>41435</c:v>
                </c:pt>
                <c:pt idx="174">
                  <c:v>41442</c:v>
                </c:pt>
                <c:pt idx="175">
                  <c:v>41449</c:v>
                </c:pt>
                <c:pt idx="176">
                  <c:v>41456</c:v>
                </c:pt>
                <c:pt idx="177">
                  <c:v>41463</c:v>
                </c:pt>
                <c:pt idx="178">
                  <c:v>41470</c:v>
                </c:pt>
                <c:pt idx="179">
                  <c:v>41477</c:v>
                </c:pt>
                <c:pt idx="180">
                  <c:v>41484</c:v>
                </c:pt>
                <c:pt idx="181">
                  <c:v>41491</c:v>
                </c:pt>
                <c:pt idx="182">
                  <c:v>41498</c:v>
                </c:pt>
                <c:pt idx="183">
                  <c:v>41505</c:v>
                </c:pt>
                <c:pt idx="184">
                  <c:v>41512</c:v>
                </c:pt>
                <c:pt idx="185">
                  <c:v>41519</c:v>
                </c:pt>
                <c:pt idx="186">
                  <c:v>41526</c:v>
                </c:pt>
                <c:pt idx="187">
                  <c:v>41533</c:v>
                </c:pt>
                <c:pt idx="188">
                  <c:v>41540</c:v>
                </c:pt>
                <c:pt idx="189">
                  <c:v>41547</c:v>
                </c:pt>
                <c:pt idx="190">
                  <c:v>41554</c:v>
                </c:pt>
                <c:pt idx="191">
                  <c:v>41561</c:v>
                </c:pt>
                <c:pt idx="192">
                  <c:v>41568</c:v>
                </c:pt>
                <c:pt idx="193">
                  <c:v>41575</c:v>
                </c:pt>
                <c:pt idx="194">
                  <c:v>41582</c:v>
                </c:pt>
                <c:pt idx="195">
                  <c:v>41589</c:v>
                </c:pt>
                <c:pt idx="196">
                  <c:v>41596</c:v>
                </c:pt>
                <c:pt idx="197">
                  <c:v>41603</c:v>
                </c:pt>
                <c:pt idx="198">
                  <c:v>41610</c:v>
                </c:pt>
                <c:pt idx="199">
                  <c:v>41617</c:v>
                </c:pt>
                <c:pt idx="200">
                  <c:v>41624</c:v>
                </c:pt>
                <c:pt idx="201">
                  <c:v>41631</c:v>
                </c:pt>
                <c:pt idx="202">
                  <c:v>41638</c:v>
                </c:pt>
                <c:pt idx="203">
                  <c:v>41645</c:v>
                </c:pt>
                <c:pt idx="204">
                  <c:v>41652</c:v>
                </c:pt>
                <c:pt idx="205">
                  <c:v>41659</c:v>
                </c:pt>
                <c:pt idx="206">
                  <c:v>41666</c:v>
                </c:pt>
                <c:pt idx="207">
                  <c:v>41673</c:v>
                </c:pt>
                <c:pt idx="208">
                  <c:v>41680</c:v>
                </c:pt>
                <c:pt idx="209">
                  <c:v>41687</c:v>
                </c:pt>
                <c:pt idx="210">
                  <c:v>41694</c:v>
                </c:pt>
                <c:pt idx="211">
                  <c:v>41701</c:v>
                </c:pt>
                <c:pt idx="212">
                  <c:v>41708</c:v>
                </c:pt>
                <c:pt idx="213">
                  <c:v>41715</c:v>
                </c:pt>
                <c:pt idx="214">
                  <c:v>41722</c:v>
                </c:pt>
                <c:pt idx="215">
                  <c:v>41729</c:v>
                </c:pt>
                <c:pt idx="216">
                  <c:v>41736</c:v>
                </c:pt>
                <c:pt idx="217">
                  <c:v>41743</c:v>
                </c:pt>
                <c:pt idx="218">
                  <c:v>41750</c:v>
                </c:pt>
                <c:pt idx="219">
                  <c:v>41757</c:v>
                </c:pt>
                <c:pt idx="220">
                  <c:v>41764</c:v>
                </c:pt>
                <c:pt idx="221">
                  <c:v>41771</c:v>
                </c:pt>
                <c:pt idx="222">
                  <c:v>41778</c:v>
                </c:pt>
                <c:pt idx="223">
                  <c:v>41785</c:v>
                </c:pt>
                <c:pt idx="224">
                  <c:v>41792</c:v>
                </c:pt>
                <c:pt idx="225">
                  <c:v>41799</c:v>
                </c:pt>
                <c:pt idx="226">
                  <c:v>41806</c:v>
                </c:pt>
                <c:pt idx="227">
                  <c:v>41813</c:v>
                </c:pt>
                <c:pt idx="228">
                  <c:v>41820</c:v>
                </c:pt>
                <c:pt idx="229">
                  <c:v>41827</c:v>
                </c:pt>
                <c:pt idx="230">
                  <c:v>41834</c:v>
                </c:pt>
                <c:pt idx="231">
                  <c:v>41841</c:v>
                </c:pt>
                <c:pt idx="232">
                  <c:v>41848</c:v>
                </c:pt>
                <c:pt idx="233">
                  <c:v>41855</c:v>
                </c:pt>
                <c:pt idx="234">
                  <c:v>41862</c:v>
                </c:pt>
                <c:pt idx="235">
                  <c:v>41869</c:v>
                </c:pt>
                <c:pt idx="236">
                  <c:v>41876</c:v>
                </c:pt>
                <c:pt idx="237">
                  <c:v>41883</c:v>
                </c:pt>
                <c:pt idx="238">
                  <c:v>41890</c:v>
                </c:pt>
                <c:pt idx="239">
                  <c:v>41897</c:v>
                </c:pt>
                <c:pt idx="240">
                  <c:v>41904</c:v>
                </c:pt>
                <c:pt idx="241">
                  <c:v>41911</c:v>
                </c:pt>
                <c:pt idx="242">
                  <c:v>41918</c:v>
                </c:pt>
                <c:pt idx="243">
                  <c:v>41925</c:v>
                </c:pt>
                <c:pt idx="244">
                  <c:v>41932</c:v>
                </c:pt>
                <c:pt idx="245">
                  <c:v>41939</c:v>
                </c:pt>
                <c:pt idx="246">
                  <c:v>41946</c:v>
                </c:pt>
                <c:pt idx="247">
                  <c:v>41953</c:v>
                </c:pt>
                <c:pt idx="248">
                  <c:v>41960</c:v>
                </c:pt>
                <c:pt idx="249">
                  <c:v>41967</c:v>
                </c:pt>
                <c:pt idx="250">
                  <c:v>41974</c:v>
                </c:pt>
                <c:pt idx="251">
                  <c:v>41981</c:v>
                </c:pt>
                <c:pt idx="252">
                  <c:v>41988</c:v>
                </c:pt>
                <c:pt idx="253">
                  <c:v>41995</c:v>
                </c:pt>
                <c:pt idx="254">
                  <c:v>42002</c:v>
                </c:pt>
                <c:pt idx="255">
                  <c:v>42009</c:v>
                </c:pt>
                <c:pt idx="256">
                  <c:v>42016</c:v>
                </c:pt>
                <c:pt idx="257">
                  <c:v>42023</c:v>
                </c:pt>
                <c:pt idx="258">
                  <c:v>42030</c:v>
                </c:pt>
                <c:pt idx="259">
                  <c:v>42037</c:v>
                </c:pt>
                <c:pt idx="260">
                  <c:v>42044</c:v>
                </c:pt>
                <c:pt idx="261">
                  <c:v>42051</c:v>
                </c:pt>
                <c:pt idx="262">
                  <c:v>42058</c:v>
                </c:pt>
                <c:pt idx="263">
                  <c:v>42065</c:v>
                </c:pt>
                <c:pt idx="264">
                  <c:v>42072</c:v>
                </c:pt>
                <c:pt idx="265">
                  <c:v>42079</c:v>
                </c:pt>
                <c:pt idx="266">
                  <c:v>42086</c:v>
                </c:pt>
                <c:pt idx="267">
                  <c:v>42093</c:v>
                </c:pt>
                <c:pt idx="268">
                  <c:v>42100</c:v>
                </c:pt>
                <c:pt idx="269">
                  <c:v>42107</c:v>
                </c:pt>
                <c:pt idx="270">
                  <c:v>42114</c:v>
                </c:pt>
                <c:pt idx="271">
                  <c:v>42121</c:v>
                </c:pt>
                <c:pt idx="272">
                  <c:v>42128</c:v>
                </c:pt>
                <c:pt idx="273">
                  <c:v>42135</c:v>
                </c:pt>
                <c:pt idx="274">
                  <c:v>42142</c:v>
                </c:pt>
                <c:pt idx="275">
                  <c:v>42149</c:v>
                </c:pt>
                <c:pt idx="276">
                  <c:v>42156</c:v>
                </c:pt>
                <c:pt idx="277">
                  <c:v>42163</c:v>
                </c:pt>
                <c:pt idx="278">
                  <c:v>42170</c:v>
                </c:pt>
                <c:pt idx="279">
                  <c:v>42177</c:v>
                </c:pt>
                <c:pt idx="280">
                  <c:v>42184</c:v>
                </c:pt>
                <c:pt idx="281">
                  <c:v>42191</c:v>
                </c:pt>
                <c:pt idx="282">
                  <c:v>42198</c:v>
                </c:pt>
                <c:pt idx="283">
                  <c:v>42205</c:v>
                </c:pt>
                <c:pt idx="284">
                  <c:v>42212</c:v>
                </c:pt>
                <c:pt idx="285">
                  <c:v>42219</c:v>
                </c:pt>
                <c:pt idx="286">
                  <c:v>42226</c:v>
                </c:pt>
                <c:pt idx="287">
                  <c:v>42233</c:v>
                </c:pt>
                <c:pt idx="288">
                  <c:v>42240</c:v>
                </c:pt>
                <c:pt idx="289">
                  <c:v>42247</c:v>
                </c:pt>
                <c:pt idx="290">
                  <c:v>42254</c:v>
                </c:pt>
                <c:pt idx="291">
                  <c:v>42261</c:v>
                </c:pt>
                <c:pt idx="292">
                  <c:v>42268</c:v>
                </c:pt>
                <c:pt idx="293">
                  <c:v>42275</c:v>
                </c:pt>
                <c:pt idx="294">
                  <c:v>42282</c:v>
                </c:pt>
                <c:pt idx="295">
                  <c:v>42289</c:v>
                </c:pt>
                <c:pt idx="296">
                  <c:v>42296</c:v>
                </c:pt>
                <c:pt idx="297">
                  <c:v>42303</c:v>
                </c:pt>
                <c:pt idx="298">
                  <c:v>42310</c:v>
                </c:pt>
                <c:pt idx="299">
                  <c:v>42317</c:v>
                </c:pt>
                <c:pt idx="300">
                  <c:v>42324</c:v>
                </c:pt>
                <c:pt idx="301">
                  <c:v>42331</c:v>
                </c:pt>
                <c:pt idx="302">
                  <c:v>42338</c:v>
                </c:pt>
                <c:pt idx="303">
                  <c:v>42345</c:v>
                </c:pt>
                <c:pt idx="304">
                  <c:v>42352</c:v>
                </c:pt>
                <c:pt idx="305">
                  <c:v>42359</c:v>
                </c:pt>
                <c:pt idx="306">
                  <c:v>42366</c:v>
                </c:pt>
                <c:pt idx="307">
                  <c:v>42373</c:v>
                </c:pt>
                <c:pt idx="308">
                  <c:v>42380</c:v>
                </c:pt>
                <c:pt idx="309">
                  <c:v>42387</c:v>
                </c:pt>
                <c:pt idx="310">
                  <c:v>42394</c:v>
                </c:pt>
                <c:pt idx="311">
                  <c:v>42401</c:v>
                </c:pt>
                <c:pt idx="312">
                  <c:v>42408</c:v>
                </c:pt>
                <c:pt idx="313">
                  <c:v>42415</c:v>
                </c:pt>
                <c:pt idx="314">
                  <c:v>42422</c:v>
                </c:pt>
                <c:pt idx="315">
                  <c:v>42429</c:v>
                </c:pt>
                <c:pt idx="316">
                  <c:v>42436</c:v>
                </c:pt>
                <c:pt idx="317">
                  <c:v>42443</c:v>
                </c:pt>
                <c:pt idx="318">
                  <c:v>42450</c:v>
                </c:pt>
                <c:pt idx="319">
                  <c:v>42457</c:v>
                </c:pt>
                <c:pt idx="320">
                  <c:v>42464</c:v>
                </c:pt>
                <c:pt idx="321">
                  <c:v>42471</c:v>
                </c:pt>
                <c:pt idx="322">
                  <c:v>42478</c:v>
                </c:pt>
                <c:pt idx="323">
                  <c:v>42485</c:v>
                </c:pt>
                <c:pt idx="324">
                  <c:v>42492</c:v>
                </c:pt>
                <c:pt idx="325">
                  <c:v>42499</c:v>
                </c:pt>
                <c:pt idx="326">
                  <c:v>42506</c:v>
                </c:pt>
                <c:pt idx="327">
                  <c:v>42513</c:v>
                </c:pt>
                <c:pt idx="328">
                  <c:v>42520</c:v>
                </c:pt>
                <c:pt idx="329">
                  <c:v>42527</c:v>
                </c:pt>
                <c:pt idx="330">
                  <c:v>42534</c:v>
                </c:pt>
                <c:pt idx="331">
                  <c:v>42541</c:v>
                </c:pt>
                <c:pt idx="332">
                  <c:v>42548</c:v>
                </c:pt>
                <c:pt idx="333">
                  <c:v>42555</c:v>
                </c:pt>
                <c:pt idx="334">
                  <c:v>42562</c:v>
                </c:pt>
                <c:pt idx="335">
                  <c:v>42569</c:v>
                </c:pt>
                <c:pt idx="336">
                  <c:v>42576</c:v>
                </c:pt>
                <c:pt idx="337">
                  <c:v>42583</c:v>
                </c:pt>
                <c:pt idx="338">
                  <c:v>42590</c:v>
                </c:pt>
                <c:pt idx="339">
                  <c:v>42597</c:v>
                </c:pt>
                <c:pt idx="340">
                  <c:v>42604</c:v>
                </c:pt>
                <c:pt idx="341">
                  <c:v>42611</c:v>
                </c:pt>
                <c:pt idx="342">
                  <c:v>42618</c:v>
                </c:pt>
                <c:pt idx="343">
                  <c:v>42625</c:v>
                </c:pt>
                <c:pt idx="344">
                  <c:v>42632</c:v>
                </c:pt>
                <c:pt idx="345">
                  <c:v>42639</c:v>
                </c:pt>
                <c:pt idx="346">
                  <c:v>42646</c:v>
                </c:pt>
                <c:pt idx="347">
                  <c:v>42653</c:v>
                </c:pt>
                <c:pt idx="348">
                  <c:v>42660</c:v>
                </c:pt>
                <c:pt idx="349">
                  <c:v>42667</c:v>
                </c:pt>
                <c:pt idx="350">
                  <c:v>42674</c:v>
                </c:pt>
                <c:pt idx="351">
                  <c:v>42681</c:v>
                </c:pt>
                <c:pt idx="352">
                  <c:v>42688</c:v>
                </c:pt>
                <c:pt idx="353">
                  <c:v>42695</c:v>
                </c:pt>
                <c:pt idx="354">
                  <c:v>42702</c:v>
                </c:pt>
                <c:pt idx="355">
                  <c:v>42709</c:v>
                </c:pt>
                <c:pt idx="356">
                  <c:v>42716</c:v>
                </c:pt>
                <c:pt idx="357">
                  <c:v>42723</c:v>
                </c:pt>
                <c:pt idx="358">
                  <c:v>42730</c:v>
                </c:pt>
                <c:pt idx="359">
                  <c:v>42737</c:v>
                </c:pt>
                <c:pt idx="360">
                  <c:v>42744</c:v>
                </c:pt>
                <c:pt idx="361">
                  <c:v>42751</c:v>
                </c:pt>
                <c:pt idx="362">
                  <c:v>42758</c:v>
                </c:pt>
                <c:pt idx="363">
                  <c:v>42765</c:v>
                </c:pt>
                <c:pt idx="364">
                  <c:v>42772</c:v>
                </c:pt>
                <c:pt idx="365">
                  <c:v>42779</c:v>
                </c:pt>
                <c:pt idx="366">
                  <c:v>42786</c:v>
                </c:pt>
                <c:pt idx="367">
                  <c:v>42793</c:v>
                </c:pt>
                <c:pt idx="368">
                  <c:v>42800</c:v>
                </c:pt>
                <c:pt idx="369">
                  <c:v>42807</c:v>
                </c:pt>
                <c:pt idx="370">
                  <c:v>42814</c:v>
                </c:pt>
                <c:pt idx="371">
                  <c:v>42821</c:v>
                </c:pt>
                <c:pt idx="372">
                  <c:v>42828</c:v>
                </c:pt>
                <c:pt idx="373">
                  <c:v>42835</c:v>
                </c:pt>
                <c:pt idx="374">
                  <c:v>42842</c:v>
                </c:pt>
                <c:pt idx="375">
                  <c:v>42849</c:v>
                </c:pt>
                <c:pt idx="376">
                  <c:v>42856</c:v>
                </c:pt>
                <c:pt idx="377">
                  <c:v>42863</c:v>
                </c:pt>
                <c:pt idx="378">
                  <c:v>42870</c:v>
                </c:pt>
                <c:pt idx="379">
                  <c:v>42877</c:v>
                </c:pt>
                <c:pt idx="380">
                  <c:v>42884</c:v>
                </c:pt>
                <c:pt idx="381">
                  <c:v>42891</c:v>
                </c:pt>
                <c:pt idx="382">
                  <c:v>42898</c:v>
                </c:pt>
                <c:pt idx="383">
                  <c:v>42905</c:v>
                </c:pt>
                <c:pt idx="384">
                  <c:v>42912</c:v>
                </c:pt>
                <c:pt idx="385">
                  <c:v>42919</c:v>
                </c:pt>
                <c:pt idx="386">
                  <c:v>42926</c:v>
                </c:pt>
                <c:pt idx="387">
                  <c:v>42933</c:v>
                </c:pt>
                <c:pt idx="388">
                  <c:v>42940</c:v>
                </c:pt>
                <c:pt idx="389">
                  <c:v>42947</c:v>
                </c:pt>
                <c:pt idx="390">
                  <c:v>42954</c:v>
                </c:pt>
                <c:pt idx="391">
                  <c:v>42961</c:v>
                </c:pt>
                <c:pt idx="392">
                  <c:v>42968</c:v>
                </c:pt>
                <c:pt idx="393">
                  <c:v>42975</c:v>
                </c:pt>
                <c:pt idx="394">
                  <c:v>42982</c:v>
                </c:pt>
                <c:pt idx="395">
                  <c:v>42989</c:v>
                </c:pt>
                <c:pt idx="396">
                  <c:v>42996</c:v>
                </c:pt>
                <c:pt idx="397">
                  <c:v>43003</c:v>
                </c:pt>
                <c:pt idx="398">
                  <c:v>43010</c:v>
                </c:pt>
                <c:pt idx="399">
                  <c:v>43017</c:v>
                </c:pt>
                <c:pt idx="400">
                  <c:v>43024</c:v>
                </c:pt>
                <c:pt idx="401">
                  <c:v>43031</c:v>
                </c:pt>
                <c:pt idx="402">
                  <c:v>43038</c:v>
                </c:pt>
                <c:pt idx="403">
                  <c:v>43045</c:v>
                </c:pt>
                <c:pt idx="404">
                  <c:v>43052</c:v>
                </c:pt>
                <c:pt idx="405">
                  <c:v>43059</c:v>
                </c:pt>
                <c:pt idx="406">
                  <c:v>43066</c:v>
                </c:pt>
                <c:pt idx="407">
                  <c:v>43073</c:v>
                </c:pt>
                <c:pt idx="408">
                  <c:v>43080</c:v>
                </c:pt>
                <c:pt idx="409">
                  <c:v>43087</c:v>
                </c:pt>
                <c:pt idx="410">
                  <c:v>43094</c:v>
                </c:pt>
                <c:pt idx="411">
                  <c:v>43101</c:v>
                </c:pt>
                <c:pt idx="412">
                  <c:v>43108</c:v>
                </c:pt>
                <c:pt idx="413">
                  <c:v>43115</c:v>
                </c:pt>
                <c:pt idx="414">
                  <c:v>43122</c:v>
                </c:pt>
                <c:pt idx="415">
                  <c:v>43129</c:v>
                </c:pt>
                <c:pt idx="416">
                  <c:v>43136</c:v>
                </c:pt>
                <c:pt idx="417">
                  <c:v>43143</c:v>
                </c:pt>
                <c:pt idx="418">
                  <c:v>43150</c:v>
                </c:pt>
                <c:pt idx="419">
                  <c:v>43157</c:v>
                </c:pt>
                <c:pt idx="420">
                  <c:v>43164</c:v>
                </c:pt>
                <c:pt idx="421">
                  <c:v>43171</c:v>
                </c:pt>
                <c:pt idx="422">
                  <c:v>43178</c:v>
                </c:pt>
                <c:pt idx="423">
                  <c:v>43185</c:v>
                </c:pt>
                <c:pt idx="424">
                  <c:v>43192</c:v>
                </c:pt>
                <c:pt idx="425">
                  <c:v>43199</c:v>
                </c:pt>
                <c:pt idx="426">
                  <c:v>43206</c:v>
                </c:pt>
                <c:pt idx="427">
                  <c:v>43213</c:v>
                </c:pt>
              </c:numCache>
            </c:numRef>
          </c:cat>
          <c:val>
            <c:numRef>
              <c:f>'10-2'!$D$6:$D$433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-0.13309893065736489</c:v>
                </c:pt>
                <c:pt idx="14">
                  <c:v>0</c:v>
                </c:pt>
                <c:pt idx="15">
                  <c:v>-0.16020266373307823</c:v>
                </c:pt>
                <c:pt idx="16">
                  <c:v>0.15662827345783015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-8.6401231502168052E-2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-0.20484149251702277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9.4766589745982621E-2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-0.1098556604967369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-0.12299817133549151</c:v>
                </c:pt>
                <c:pt idx="180">
                  <c:v>-0.18078911813272036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8.8136869511363791E-2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8.9219476236693573E-2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0.11332868530700324</c:v>
                </c:pt>
                <c:pt idx="246">
                  <c:v>0</c:v>
                </c:pt>
                <c:pt idx="247">
                  <c:v>0</c:v>
                </c:pt>
                <c:pt idx="248">
                  <c:v>-0.2961371574102829</c:v>
                </c:pt>
                <c:pt idx="249">
                  <c:v>0</c:v>
                </c:pt>
                <c:pt idx="250">
                  <c:v>0</c:v>
                </c:pt>
                <c:pt idx="251">
                  <c:v>-0.13823326065840114</c:v>
                </c:pt>
                <c:pt idx="252">
                  <c:v>0.15525179940997713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0.13720112151348474</c:v>
                </c:pt>
                <c:pt idx="258">
                  <c:v>0.11321420989047404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-0.1133619176509395</c:v>
                </c:pt>
                <c:pt idx="265">
                  <c:v>0</c:v>
                </c:pt>
                <c:pt idx="266">
                  <c:v>0</c:v>
                </c:pt>
                <c:pt idx="267">
                  <c:v>0.10179373774931033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-0.10150694634183566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0.1020798073636433</c:v>
                </c:pt>
                <c:pt idx="285">
                  <c:v>0.10600725656825194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-0.11596689285709871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-9.9734013041231862E-2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0.10481036435234437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-8.8279986540015898E-2</c:v>
                </c:pt>
                <c:pt idx="4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D-45B1-BB19-A0919B4A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90464"/>
        <c:axId val="147821312"/>
      </c:lineChart>
      <c:dateAx>
        <c:axId val="147790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21312"/>
        <c:crosses val="autoZero"/>
        <c:auto val="1"/>
        <c:lblOffset val="100"/>
        <c:baseTimeUnit val="days"/>
      </c:dateAx>
      <c:valAx>
        <c:axId val="1478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'11'!$J$16</c:f>
              <c:strCache>
                <c:ptCount val="1"/>
                <c:pt idx="0">
                  <c:v>Частота</c:v>
                </c:pt>
              </c:strCache>
            </c:strRef>
          </c:tx>
          <c:invertIfNegative val="0"/>
          <c:val>
            <c:numRef>
              <c:f>'11'!$J$17:$J$25</c:f>
              <c:numCache>
                <c:formatCode>General</c:formatCode>
                <c:ptCount val="9"/>
                <c:pt idx="0">
                  <c:v>24</c:v>
                </c:pt>
                <c:pt idx="1">
                  <c:v>74</c:v>
                </c:pt>
                <c:pt idx="2">
                  <c:v>66</c:v>
                </c:pt>
                <c:pt idx="3">
                  <c:v>111</c:v>
                </c:pt>
                <c:pt idx="4">
                  <c:v>19</c:v>
                </c:pt>
                <c:pt idx="5">
                  <c:v>38</c:v>
                </c:pt>
                <c:pt idx="6">
                  <c:v>68</c:v>
                </c:pt>
                <c:pt idx="7">
                  <c:v>23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D-4C12-B375-AF0085A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148411904"/>
        <c:axId val="148413440"/>
      </c:barChart>
      <c:catAx>
        <c:axId val="14841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8413440"/>
        <c:crosses val="autoZero"/>
        <c:auto val="1"/>
        <c:lblAlgn val="ctr"/>
        <c:lblOffset val="100"/>
        <c:noMultiLvlLbl val="0"/>
      </c:catAx>
      <c:valAx>
        <c:axId val="1484134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841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'11'!$J$28</c:f>
              <c:strCache>
                <c:ptCount val="1"/>
                <c:pt idx="0">
                  <c:v>Значение</c:v>
                </c:pt>
              </c:strCache>
            </c:strRef>
          </c:tx>
          <c:marker>
            <c:symbol val="none"/>
          </c:marker>
          <c:cat>
            <c:numRef>
              <c:f>'11'!$I$29:$I$37</c:f>
              <c:numCache>
                <c:formatCode>General</c:formatCode>
                <c:ptCount val="9"/>
                <c:pt idx="0">
                  <c:v>-1.6101724977441045</c:v>
                </c:pt>
                <c:pt idx="1">
                  <c:v>-1.1259661332340838</c:v>
                </c:pt>
                <c:pt idx="2">
                  <c:v>-0.64175976872406271</c:v>
                </c:pt>
                <c:pt idx="3">
                  <c:v>-0.15755340421404174</c:v>
                </c:pt>
                <c:pt idx="4">
                  <c:v>0.32665296029597923</c:v>
                </c:pt>
                <c:pt idx="5">
                  <c:v>0.8108593248060002</c:v>
                </c:pt>
                <c:pt idx="6">
                  <c:v>1.2950656893160213</c:v>
                </c:pt>
                <c:pt idx="7">
                  <c:v>1.779272053826042</c:v>
                </c:pt>
                <c:pt idx="8">
                  <c:v>2.2634784183360628</c:v>
                </c:pt>
              </c:numCache>
            </c:numRef>
          </c:cat>
          <c:val>
            <c:numRef>
              <c:f>'11'!$J$29:$J$37</c:f>
              <c:numCache>
                <c:formatCode>General</c:formatCode>
                <c:ptCount val="9"/>
                <c:pt idx="0">
                  <c:v>5.5684454756380508E-2</c:v>
                </c:pt>
                <c:pt idx="1">
                  <c:v>0.1716937354988399</c:v>
                </c:pt>
                <c:pt idx="2">
                  <c:v>0.1531322505800464</c:v>
                </c:pt>
                <c:pt idx="3">
                  <c:v>0.25754060324825984</c:v>
                </c:pt>
                <c:pt idx="4">
                  <c:v>4.4083526682134569E-2</c:v>
                </c:pt>
                <c:pt idx="5">
                  <c:v>8.8167053364269138E-2</c:v>
                </c:pt>
                <c:pt idx="6">
                  <c:v>0.15777262180974477</c:v>
                </c:pt>
                <c:pt idx="7">
                  <c:v>5.336426914153132E-2</c:v>
                </c:pt>
                <c:pt idx="8">
                  <c:v>1.8561484918793503E-2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D63-BB9F-88687496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8336"/>
        <c:axId val="148640128"/>
      </c:lineChart>
      <c:catAx>
        <c:axId val="148638336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48640128"/>
        <c:crosses val="autoZero"/>
        <c:auto val="1"/>
        <c:lblAlgn val="ctr"/>
        <c:lblOffset val="100"/>
        <c:noMultiLvlLbl val="0"/>
      </c:catAx>
      <c:valAx>
        <c:axId val="148640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'11'!$J$40</c:f>
              <c:strCache>
                <c:ptCount val="1"/>
                <c:pt idx="0">
                  <c:v>Кумулята</c:v>
                </c:pt>
              </c:strCache>
            </c:strRef>
          </c:tx>
          <c:marker>
            <c:symbol val="none"/>
          </c:marker>
          <c:cat>
            <c:numRef>
              <c:f>'11'!$I$41:$I$50</c:f>
              <c:numCache>
                <c:formatCode>General</c:formatCode>
                <c:ptCount val="10"/>
                <c:pt idx="0">
                  <c:v>-1.8522756799991151</c:v>
                </c:pt>
                <c:pt idx="1">
                  <c:v>-1.3680693154890942</c:v>
                </c:pt>
                <c:pt idx="2">
                  <c:v>-0.88386295097907319</c:v>
                </c:pt>
                <c:pt idx="3">
                  <c:v>-0.39965658646905222</c:v>
                </c:pt>
                <c:pt idx="4">
                  <c:v>8.4549778040968748E-2</c:v>
                </c:pt>
                <c:pt idx="5">
                  <c:v>0.56875614255098972</c:v>
                </c:pt>
                <c:pt idx="6">
                  <c:v>1.0529625070610107</c:v>
                </c:pt>
                <c:pt idx="7">
                  <c:v>1.5371688715710317</c:v>
                </c:pt>
                <c:pt idx="8">
                  <c:v>2.0213752360810524</c:v>
                </c:pt>
                <c:pt idx="9">
                  <c:v>2.5055816005910732</c:v>
                </c:pt>
              </c:numCache>
            </c:numRef>
          </c:cat>
          <c:val>
            <c:numRef>
              <c:f>'11'!$J$41:$J$50</c:f>
              <c:numCache>
                <c:formatCode>General</c:formatCode>
                <c:ptCount val="10"/>
                <c:pt idx="0">
                  <c:v>0</c:v>
                </c:pt>
                <c:pt idx="1">
                  <c:v>5.5684454756380508E-2</c:v>
                </c:pt>
                <c:pt idx="2">
                  <c:v>0.22737819025522041</c:v>
                </c:pt>
                <c:pt idx="3">
                  <c:v>0.38051044083526681</c:v>
                </c:pt>
                <c:pt idx="4">
                  <c:v>0.63805104408352664</c:v>
                </c:pt>
                <c:pt idx="5">
                  <c:v>0.6821345707656612</c:v>
                </c:pt>
                <c:pt idx="6">
                  <c:v>0.77030162412993031</c:v>
                </c:pt>
                <c:pt idx="7">
                  <c:v>0.92807424593967514</c:v>
                </c:pt>
                <c:pt idx="8">
                  <c:v>0.9814385150812065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2-4AFD-BCDC-A1719870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76608"/>
        <c:axId val="148678144"/>
      </c:lineChart>
      <c:catAx>
        <c:axId val="148676608"/>
        <c:scaling>
          <c:orientation val="minMax"/>
        </c:scaling>
        <c:delete val="0"/>
        <c:axPos val="b"/>
        <c:numFmt formatCode="0.00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48678144"/>
        <c:crosses val="autoZero"/>
        <c:auto val="1"/>
        <c:lblAlgn val="ctr"/>
        <c:lblOffset val="100"/>
        <c:noMultiLvlLbl val="0"/>
      </c:catAx>
      <c:valAx>
        <c:axId val="148678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7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Диаграмма размаха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Цена</a:t>
          </a:r>
        </a:p>
      </cx:txPr>
    </cx:title>
    <cx:plotArea>
      <cx:plotAreaRegion>
        <cx:series layoutId="boxWhisker" uniqueId="{6B3BF266-DF3B-44A5-895A-C1961B427E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размаха -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Объем</a:t>
          </a:r>
        </a:p>
      </cx:txPr>
    </cx:title>
    <cx:plotArea>
      <cx:plotAreaRegion>
        <cx:series layoutId="boxWhisker" uniqueId="{0E932BB5-8316-49AF-9BC4-7330103C93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Диаграмма размаха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Диаграмма размаха - Доходность</a:t>
          </a:r>
        </a:p>
      </cx:txPr>
    </cx:title>
    <cx:plotArea>
      <cx:plotAreaRegion>
        <cx:series layoutId="boxWhisker" uniqueId="{D6E78357-25D3-4709-AC1B-AE0C4C18EE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510540</xdr:colOff>
      <xdr:row>0</xdr:row>
      <xdr:rowOff>38100</xdr:rowOff>
    </xdr:from>
    <xdr:ext cx="1548565" cy="337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ln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⁡(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400"/>
                <a:t>)-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ln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24395C-6F77-49C6-97CA-DAB39A4DDA8F}"/>
                </a:ext>
              </a:extLst>
            </xdr:cNvPr>
            <xdr:cNvSpPr txBox="1"/>
          </xdr:nvSpPr>
          <xdr:spPr>
            <a:xfrm>
              <a:off x="3947160" y="38100"/>
              <a:ext cx="1548565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𝑌〗_𝑡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≈ln⁡(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𝑌_𝑡</a:t>
              </a:r>
              <a:r>
                <a:rPr lang="en-US" sz="1400"/>
                <a:t>)-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ln(𝑌_(𝑡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24</xdr:row>
      <xdr:rowOff>137160</xdr:rowOff>
    </xdr:from>
    <xdr:to>
      <xdr:col>25</xdr:col>
      <xdr:colOff>121920</xdr:colOff>
      <xdr:row>37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0</xdr:row>
      <xdr:rowOff>106680</xdr:rowOff>
    </xdr:from>
    <xdr:to>
      <xdr:col>13</xdr:col>
      <xdr:colOff>129540</xdr:colOff>
      <xdr:row>11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23</xdr:row>
      <xdr:rowOff>38100</xdr:rowOff>
    </xdr:from>
    <xdr:to>
      <xdr:col>13</xdr:col>
      <xdr:colOff>137160</xdr:colOff>
      <xdr:row>36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186690</xdr:colOff>
      <xdr:row>11</xdr:row>
      <xdr:rowOff>106680</xdr:rowOff>
    </xdr:from>
    <xdr:to>
      <xdr:col>13</xdr:col>
      <xdr:colOff>129540</xdr:colOff>
      <xdr:row>22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</xdr:colOff>
      <xdr:row>10</xdr:row>
      <xdr:rowOff>83820</xdr:rowOff>
    </xdr:from>
    <xdr:to>
      <xdr:col>24</xdr:col>
      <xdr:colOff>438150</xdr:colOff>
      <xdr:row>24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22860</xdr:rowOff>
    </xdr:from>
    <xdr:to>
      <xdr:col>7</xdr:col>
      <xdr:colOff>510540</xdr:colOff>
      <xdr:row>15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F9DFDD93-3DA2-43BB-9DF9-C8E8960AD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3009900" y="220980"/>
              <a:ext cx="227838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586740</xdr:colOff>
      <xdr:row>1</xdr:row>
      <xdr:rowOff>22860</xdr:rowOff>
    </xdr:from>
    <xdr:to>
      <xdr:col>11</xdr:col>
      <xdr:colOff>190500</xdr:colOff>
      <xdr:row>15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1DA51E67-4A32-4AEE-95F5-50CBD2483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Прямоугольник 2"/>
            <xdr:cNvSpPr>
              <a:spLocks noTextEdit="1"/>
            </xdr:cNvSpPr>
          </xdr:nvSpPr>
          <xdr:spPr>
            <a:xfrm>
              <a:off x="5364480" y="220980"/>
              <a:ext cx="2286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232410</xdr:colOff>
      <xdr:row>1</xdr:row>
      <xdr:rowOff>22860</xdr:rowOff>
    </xdr:from>
    <xdr:to>
      <xdr:col>14</xdr:col>
      <xdr:colOff>510540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C7C75C0-FEAE-436C-AC06-3A99E3CDF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Прямоугольник 3"/>
            <xdr:cNvSpPr>
              <a:spLocks noTextEdit="1"/>
            </xdr:cNvSpPr>
          </xdr:nvSpPr>
          <xdr:spPr>
            <a:xfrm>
              <a:off x="7692390" y="220980"/>
              <a:ext cx="228981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38100</xdr:rowOff>
    </xdr:from>
    <xdr:to>
      <xdr:col>15</xdr:col>
      <xdr:colOff>381000</xdr:colOff>
      <xdr:row>16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200026</xdr:colOff>
      <xdr:row>14</xdr:row>
      <xdr:rowOff>161925</xdr:rowOff>
    </xdr:from>
    <xdr:to>
      <xdr:col>14</xdr:col>
      <xdr:colOff>581026</xdr:colOff>
      <xdr:row>25</xdr:row>
      <xdr:rowOff>4762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190500</xdr:rowOff>
    </xdr:from>
    <xdr:to>
      <xdr:col>14</xdr:col>
      <xdr:colOff>561975</xdr:colOff>
      <xdr:row>36</xdr:row>
      <xdr:rowOff>200025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38</xdr:row>
      <xdr:rowOff>200025</xdr:rowOff>
    </xdr:from>
    <xdr:to>
      <xdr:col>14</xdr:col>
      <xdr:colOff>571500</xdr:colOff>
      <xdr:row>50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3"/>
  <sheetViews>
    <sheetView tabSelected="1" workbookViewId="0">
      <selection activeCell="AM3" sqref="AM3"/>
    </sheetView>
  </sheetViews>
  <sheetFormatPr defaultRowHeight="15.5" x14ac:dyDescent="0.35"/>
  <cols>
    <col min="3" max="3" width="9.9140625" bestFit="1" customWidth="1"/>
    <col min="5" max="5" width="10.08203125" customWidth="1"/>
    <col min="6" max="6" width="11.6640625" customWidth="1"/>
    <col min="10" max="10" width="9.9140625" bestFit="1" customWidth="1"/>
    <col min="13" max="13" width="9.9140625" bestFit="1" customWidth="1"/>
    <col min="19" max="19" width="9.9140625" bestFit="1" customWidth="1"/>
    <col min="22" max="22" width="11.9140625" bestFit="1" customWidth="1"/>
    <col min="28" max="28" width="9.9140625" bestFit="1" customWidth="1"/>
    <col min="35" max="35" width="9.9140625" bestFit="1" customWidth="1"/>
  </cols>
  <sheetData>
    <row r="1" spans="1:39" x14ac:dyDescent="0.35">
      <c r="L1" s="60" t="s">
        <v>402</v>
      </c>
      <c r="M1" s="60"/>
      <c r="N1" s="59" t="s">
        <v>807</v>
      </c>
      <c r="O1" s="59"/>
      <c r="U1" s="60" t="s">
        <v>810</v>
      </c>
      <c r="V1" s="60"/>
      <c r="W1" s="59" t="s">
        <v>807</v>
      </c>
      <c r="X1" s="59"/>
      <c r="AD1" s="60" t="s">
        <v>1207</v>
      </c>
      <c r="AE1" s="60"/>
      <c r="AF1" s="59" t="s">
        <v>807</v>
      </c>
      <c r="AG1" s="59"/>
      <c r="AJ1" t="s">
        <v>2015</v>
      </c>
      <c r="AL1" s="59" t="s">
        <v>807</v>
      </c>
      <c r="AM1" s="59"/>
    </row>
    <row r="2" spans="1:39" x14ac:dyDescent="0.35">
      <c r="L2" t="s">
        <v>808</v>
      </c>
      <c r="M2" t="s">
        <v>809</v>
      </c>
      <c r="N2" s="59"/>
      <c r="O2" s="59"/>
      <c r="U2" t="s">
        <v>808</v>
      </c>
      <c r="V2" t="s">
        <v>809</v>
      </c>
      <c r="W2" s="59"/>
      <c r="X2" s="59"/>
      <c r="AD2" t="s">
        <v>808</v>
      </c>
      <c r="AE2" t="s">
        <v>809</v>
      </c>
      <c r="AF2" s="59"/>
      <c r="AG2" s="59"/>
      <c r="AL2" s="59"/>
      <c r="AM2" s="59"/>
    </row>
    <row r="3" spans="1:39" x14ac:dyDescent="0.35">
      <c r="A3" t="s">
        <v>0</v>
      </c>
      <c r="B3" t="s">
        <v>1</v>
      </c>
      <c r="C3" s="1">
        <v>40189</v>
      </c>
      <c r="D3">
        <v>0</v>
      </c>
      <c r="E3" t="s">
        <v>2</v>
      </c>
      <c r="F3">
        <v>18012514</v>
      </c>
      <c r="H3" t="s">
        <v>402</v>
      </c>
      <c r="I3" t="s">
        <v>1</v>
      </c>
      <c r="J3" s="1">
        <v>40189</v>
      </c>
      <c r="K3">
        <v>0</v>
      </c>
      <c r="L3" t="s">
        <v>403</v>
      </c>
      <c r="M3">
        <v>100512600</v>
      </c>
      <c r="N3">
        <f>C3-J3</f>
        <v>0</v>
      </c>
      <c r="O3">
        <f>SUM(N:N)</f>
        <v>0</v>
      </c>
      <c r="Q3" t="s">
        <v>810</v>
      </c>
      <c r="R3" t="s">
        <v>1</v>
      </c>
      <c r="S3" s="1">
        <v>40189</v>
      </c>
      <c r="T3">
        <v>0</v>
      </c>
      <c r="U3" t="s">
        <v>811</v>
      </c>
      <c r="V3">
        <v>2292854200</v>
      </c>
      <c r="W3">
        <f>J3-S3</f>
        <v>0</v>
      </c>
      <c r="X3">
        <f>SUM(W:W)</f>
        <v>0</v>
      </c>
      <c r="Z3" t="s">
        <v>1207</v>
      </c>
      <c r="AA3" t="s">
        <v>1</v>
      </c>
      <c r="AB3" s="1">
        <v>40189</v>
      </c>
      <c r="AC3">
        <v>0</v>
      </c>
      <c r="AD3" t="s">
        <v>1208</v>
      </c>
      <c r="AE3">
        <v>660945851</v>
      </c>
      <c r="AF3">
        <f>S3-AB3</f>
        <v>0</v>
      </c>
      <c r="AG3">
        <f>SUM(AF:AF)</f>
        <v>0</v>
      </c>
      <c r="AI3" s="1">
        <v>40189</v>
      </c>
      <c r="AJ3" t="s">
        <v>1614</v>
      </c>
      <c r="AK3">
        <v>40768680</v>
      </c>
      <c r="AL3">
        <f>Y3-AH3</f>
        <v>0</v>
      </c>
      <c r="AM3">
        <f>SUM(AL:AL)</f>
        <v>0</v>
      </c>
    </row>
    <row r="4" spans="1:39" x14ac:dyDescent="0.35">
      <c r="A4" t="s">
        <v>0</v>
      </c>
      <c r="B4" t="s">
        <v>1</v>
      </c>
      <c r="C4" s="1">
        <v>40196</v>
      </c>
      <c r="D4">
        <v>0</v>
      </c>
      <c r="E4" t="s">
        <v>3</v>
      </c>
      <c r="F4">
        <v>10151667</v>
      </c>
      <c r="H4" t="s">
        <v>402</v>
      </c>
      <c r="I4" t="s">
        <v>1</v>
      </c>
      <c r="J4" s="1">
        <v>40196</v>
      </c>
      <c r="K4">
        <v>0</v>
      </c>
      <c r="L4" t="s">
        <v>404</v>
      </c>
      <c r="M4">
        <v>109753900</v>
      </c>
      <c r="N4">
        <f t="shared" ref="N4:N67" si="0">C4-J4</f>
        <v>0</v>
      </c>
      <c r="Q4" t="s">
        <v>810</v>
      </c>
      <c r="R4" t="s">
        <v>1</v>
      </c>
      <c r="S4" s="1">
        <v>40196</v>
      </c>
      <c r="T4">
        <v>0</v>
      </c>
      <c r="U4" t="s">
        <v>812</v>
      </c>
      <c r="V4">
        <v>2027112000</v>
      </c>
      <c r="W4">
        <f t="shared" ref="W4:W67" si="1">J4-S4</f>
        <v>0</v>
      </c>
      <c r="Z4" t="s">
        <v>1207</v>
      </c>
      <c r="AA4" t="s">
        <v>1</v>
      </c>
      <c r="AB4" s="1">
        <v>40196</v>
      </c>
      <c r="AC4">
        <v>0</v>
      </c>
      <c r="AD4" t="s">
        <v>1209</v>
      </c>
      <c r="AE4">
        <v>1109164608</v>
      </c>
      <c r="AF4">
        <f t="shared" ref="AF4:AF67" si="2">S4-AB4</f>
        <v>0</v>
      </c>
      <c r="AI4" s="1">
        <v>40196</v>
      </c>
      <c r="AJ4" t="s">
        <v>1615</v>
      </c>
      <c r="AK4">
        <v>47588311</v>
      </c>
      <c r="AL4">
        <f t="shared" ref="AL4:AL67" si="3">Y4-AH4</f>
        <v>0</v>
      </c>
    </row>
    <row r="5" spans="1:39" x14ac:dyDescent="0.35">
      <c r="A5" t="s">
        <v>0</v>
      </c>
      <c r="B5" t="s">
        <v>1</v>
      </c>
      <c r="C5" s="1">
        <v>40203</v>
      </c>
      <c r="D5">
        <v>0</v>
      </c>
      <c r="E5" t="s">
        <v>4</v>
      </c>
      <c r="F5">
        <v>13650622</v>
      </c>
      <c r="H5" t="s">
        <v>402</v>
      </c>
      <c r="I5" t="s">
        <v>1</v>
      </c>
      <c r="J5" s="1">
        <v>40203</v>
      </c>
      <c r="K5">
        <v>0</v>
      </c>
      <c r="L5" t="s">
        <v>405</v>
      </c>
      <c r="M5">
        <v>140845100</v>
      </c>
      <c r="N5">
        <f t="shared" si="0"/>
        <v>0</v>
      </c>
      <c r="Q5" t="s">
        <v>810</v>
      </c>
      <c r="R5" t="s">
        <v>1</v>
      </c>
      <c r="S5" s="1">
        <v>40203</v>
      </c>
      <c r="T5">
        <v>0</v>
      </c>
      <c r="U5" t="s">
        <v>813</v>
      </c>
      <c r="V5">
        <v>3127849700</v>
      </c>
      <c r="W5">
        <f t="shared" si="1"/>
        <v>0</v>
      </c>
      <c r="Z5" t="s">
        <v>1207</v>
      </c>
      <c r="AA5" t="s">
        <v>1</v>
      </c>
      <c r="AB5" s="1">
        <v>40203</v>
      </c>
      <c r="AC5">
        <v>0</v>
      </c>
      <c r="AD5" t="s">
        <v>1210</v>
      </c>
      <c r="AE5">
        <v>939670029</v>
      </c>
      <c r="AF5">
        <f t="shared" si="2"/>
        <v>0</v>
      </c>
      <c r="AI5" s="1">
        <v>40203</v>
      </c>
      <c r="AJ5" t="s">
        <v>53</v>
      </c>
      <c r="AK5">
        <v>101166168</v>
      </c>
      <c r="AL5">
        <f t="shared" si="3"/>
        <v>0</v>
      </c>
    </row>
    <row r="6" spans="1:39" x14ac:dyDescent="0.35">
      <c r="A6" t="s">
        <v>0</v>
      </c>
      <c r="B6" t="s">
        <v>1</v>
      </c>
      <c r="C6" s="1">
        <v>40210</v>
      </c>
      <c r="D6">
        <v>0</v>
      </c>
      <c r="E6" t="s">
        <v>5</v>
      </c>
      <c r="F6">
        <v>22094455</v>
      </c>
      <c r="H6" t="s">
        <v>402</v>
      </c>
      <c r="I6" t="s">
        <v>1</v>
      </c>
      <c r="J6" s="1">
        <v>40210</v>
      </c>
      <c r="K6">
        <v>0</v>
      </c>
      <c r="L6" t="s">
        <v>406</v>
      </c>
      <c r="M6">
        <v>152042100</v>
      </c>
      <c r="N6">
        <f t="shared" si="0"/>
        <v>0</v>
      </c>
      <c r="Q6" t="s">
        <v>810</v>
      </c>
      <c r="R6" t="s">
        <v>1</v>
      </c>
      <c r="S6" s="1">
        <v>40210</v>
      </c>
      <c r="T6">
        <v>0</v>
      </c>
      <c r="U6" t="s">
        <v>812</v>
      </c>
      <c r="V6">
        <v>1983612100</v>
      </c>
      <c r="W6">
        <f t="shared" si="1"/>
        <v>0</v>
      </c>
      <c r="Z6" t="s">
        <v>1207</v>
      </c>
      <c r="AA6" t="s">
        <v>1</v>
      </c>
      <c r="AB6" s="1">
        <v>40210</v>
      </c>
      <c r="AC6">
        <v>0</v>
      </c>
      <c r="AD6" t="s">
        <v>1211</v>
      </c>
      <c r="AE6">
        <v>931814642</v>
      </c>
      <c r="AF6">
        <f t="shared" si="2"/>
        <v>0</v>
      </c>
      <c r="AI6" s="1">
        <v>40210</v>
      </c>
      <c r="AJ6" t="s">
        <v>1616</v>
      </c>
      <c r="AK6">
        <v>122435761</v>
      </c>
      <c r="AL6">
        <f t="shared" si="3"/>
        <v>0</v>
      </c>
    </row>
    <row r="7" spans="1:39" x14ac:dyDescent="0.35">
      <c r="A7" t="s">
        <v>0</v>
      </c>
      <c r="B7" t="s">
        <v>1</v>
      </c>
      <c r="C7" s="1">
        <v>40217</v>
      </c>
      <c r="D7">
        <v>0</v>
      </c>
      <c r="E7" t="s">
        <v>6</v>
      </c>
      <c r="F7">
        <v>12323576</v>
      </c>
      <c r="H7" t="s">
        <v>402</v>
      </c>
      <c r="I7" t="s">
        <v>1</v>
      </c>
      <c r="J7" s="1">
        <v>40217</v>
      </c>
      <c r="K7">
        <v>0</v>
      </c>
      <c r="L7" t="s">
        <v>407</v>
      </c>
      <c r="M7">
        <v>140187400</v>
      </c>
      <c r="N7">
        <f t="shared" si="0"/>
        <v>0</v>
      </c>
      <c r="Q7" t="s">
        <v>810</v>
      </c>
      <c r="R7" t="s">
        <v>1</v>
      </c>
      <c r="S7" s="1">
        <v>40217</v>
      </c>
      <c r="T7">
        <v>0</v>
      </c>
      <c r="U7" t="s">
        <v>814</v>
      </c>
      <c r="V7">
        <v>2037292000</v>
      </c>
      <c r="W7">
        <f t="shared" si="1"/>
        <v>0</v>
      </c>
      <c r="Z7" t="s">
        <v>1207</v>
      </c>
      <c r="AA7" t="s">
        <v>1</v>
      </c>
      <c r="AB7" s="1">
        <v>40217</v>
      </c>
      <c r="AC7">
        <v>0</v>
      </c>
      <c r="AD7" t="s">
        <v>1212</v>
      </c>
      <c r="AE7">
        <v>1331580729</v>
      </c>
      <c r="AF7">
        <f t="shared" si="2"/>
        <v>0</v>
      </c>
      <c r="AI7" s="1">
        <v>40217</v>
      </c>
      <c r="AJ7" t="s">
        <v>1617</v>
      </c>
      <c r="AK7">
        <v>107164992</v>
      </c>
      <c r="AL7">
        <f t="shared" si="3"/>
        <v>0</v>
      </c>
    </row>
    <row r="8" spans="1:39" x14ac:dyDescent="0.35">
      <c r="A8" t="s">
        <v>0</v>
      </c>
      <c r="B8" t="s">
        <v>1</v>
      </c>
      <c r="C8" s="1">
        <v>40224</v>
      </c>
      <c r="D8">
        <v>0</v>
      </c>
      <c r="E8" t="s">
        <v>7</v>
      </c>
      <c r="F8">
        <v>16730898</v>
      </c>
      <c r="H8" t="s">
        <v>402</v>
      </c>
      <c r="I8" t="s">
        <v>1</v>
      </c>
      <c r="J8" s="1">
        <v>40224</v>
      </c>
      <c r="K8">
        <v>0</v>
      </c>
      <c r="L8" t="s">
        <v>408</v>
      </c>
      <c r="M8">
        <v>137140100</v>
      </c>
      <c r="N8">
        <f t="shared" si="0"/>
        <v>0</v>
      </c>
      <c r="Q8" t="s">
        <v>810</v>
      </c>
      <c r="R8" t="s">
        <v>1</v>
      </c>
      <c r="S8" s="1">
        <v>40224</v>
      </c>
      <c r="T8">
        <v>0</v>
      </c>
      <c r="U8" t="s">
        <v>815</v>
      </c>
      <c r="V8">
        <v>3326516000</v>
      </c>
      <c r="W8">
        <f t="shared" si="1"/>
        <v>0</v>
      </c>
      <c r="Z8" t="s">
        <v>1207</v>
      </c>
      <c r="AA8" t="s">
        <v>1</v>
      </c>
      <c r="AB8" s="1">
        <v>40224</v>
      </c>
      <c r="AC8">
        <v>0</v>
      </c>
      <c r="AD8" t="s">
        <v>1213</v>
      </c>
      <c r="AE8">
        <v>993127255</v>
      </c>
      <c r="AF8">
        <f t="shared" si="2"/>
        <v>0</v>
      </c>
      <c r="AI8" s="1">
        <v>40224</v>
      </c>
      <c r="AJ8" t="s">
        <v>53</v>
      </c>
      <c r="AK8">
        <v>91179397</v>
      </c>
      <c r="AL8">
        <f t="shared" si="3"/>
        <v>0</v>
      </c>
    </row>
    <row r="9" spans="1:39" x14ac:dyDescent="0.35">
      <c r="A9" t="s">
        <v>0</v>
      </c>
      <c r="B9" t="s">
        <v>1</v>
      </c>
      <c r="C9" s="1">
        <v>40231</v>
      </c>
      <c r="D9">
        <v>0</v>
      </c>
      <c r="E9" t="s">
        <v>8</v>
      </c>
      <c r="F9">
        <v>9182366</v>
      </c>
      <c r="H9" t="s">
        <v>402</v>
      </c>
      <c r="I9" t="s">
        <v>1</v>
      </c>
      <c r="J9" s="1">
        <v>40231</v>
      </c>
      <c r="K9">
        <v>0</v>
      </c>
      <c r="L9" t="s">
        <v>409</v>
      </c>
      <c r="M9">
        <v>75241300</v>
      </c>
      <c r="N9">
        <f t="shared" si="0"/>
        <v>0</v>
      </c>
      <c r="Q9" t="s">
        <v>810</v>
      </c>
      <c r="R9" t="s">
        <v>1</v>
      </c>
      <c r="S9" s="1">
        <v>40231</v>
      </c>
      <c r="T9">
        <v>0</v>
      </c>
      <c r="U9" t="s">
        <v>816</v>
      </c>
      <c r="V9">
        <v>2123248100</v>
      </c>
      <c r="W9">
        <f t="shared" si="1"/>
        <v>0</v>
      </c>
      <c r="Z9" t="s">
        <v>1207</v>
      </c>
      <c r="AA9" t="s">
        <v>1</v>
      </c>
      <c r="AB9" s="1">
        <v>40231</v>
      </c>
      <c r="AC9">
        <v>0</v>
      </c>
      <c r="AD9" t="s">
        <v>1214</v>
      </c>
      <c r="AE9">
        <v>753210107</v>
      </c>
      <c r="AF9">
        <f t="shared" si="2"/>
        <v>0</v>
      </c>
      <c r="AI9" s="1">
        <v>40231</v>
      </c>
      <c r="AJ9" t="s">
        <v>1618</v>
      </c>
      <c r="AK9">
        <v>40221221</v>
      </c>
      <c r="AL9">
        <f t="shared" si="3"/>
        <v>0</v>
      </c>
    </row>
    <row r="10" spans="1:39" x14ac:dyDescent="0.35">
      <c r="A10" t="s">
        <v>0</v>
      </c>
      <c r="B10" t="s">
        <v>1</v>
      </c>
      <c r="C10" s="1">
        <v>40238</v>
      </c>
      <c r="D10">
        <v>0</v>
      </c>
      <c r="E10" t="s">
        <v>9</v>
      </c>
      <c r="F10">
        <v>36666685</v>
      </c>
      <c r="H10" t="s">
        <v>402</v>
      </c>
      <c r="I10" t="s">
        <v>1</v>
      </c>
      <c r="J10" s="1">
        <v>40238</v>
      </c>
      <c r="K10">
        <v>0</v>
      </c>
      <c r="L10" t="s">
        <v>410</v>
      </c>
      <c r="M10">
        <v>128476300</v>
      </c>
      <c r="N10">
        <f t="shared" si="0"/>
        <v>0</v>
      </c>
      <c r="Q10" t="s">
        <v>810</v>
      </c>
      <c r="R10" t="s">
        <v>1</v>
      </c>
      <c r="S10" s="1">
        <v>40238</v>
      </c>
      <c r="T10">
        <v>0</v>
      </c>
      <c r="U10" t="s">
        <v>817</v>
      </c>
      <c r="V10">
        <v>3011460600</v>
      </c>
      <c r="W10">
        <f t="shared" si="1"/>
        <v>0</v>
      </c>
      <c r="Z10" t="s">
        <v>1207</v>
      </c>
      <c r="AA10" t="s">
        <v>1</v>
      </c>
      <c r="AB10" s="1">
        <v>40238</v>
      </c>
      <c r="AC10">
        <v>0</v>
      </c>
      <c r="AD10" t="s">
        <v>1215</v>
      </c>
      <c r="AE10">
        <v>1368934441</v>
      </c>
      <c r="AF10">
        <f t="shared" si="2"/>
        <v>0</v>
      </c>
      <c r="AI10" s="1">
        <v>40238</v>
      </c>
      <c r="AJ10" t="s">
        <v>1619</v>
      </c>
      <c r="AK10">
        <v>64334360</v>
      </c>
      <c r="AL10">
        <f t="shared" si="3"/>
        <v>0</v>
      </c>
    </row>
    <row r="11" spans="1:39" x14ac:dyDescent="0.35">
      <c r="A11" t="s">
        <v>0</v>
      </c>
      <c r="B11" t="s">
        <v>1</v>
      </c>
      <c r="C11" s="1">
        <v>40245</v>
      </c>
      <c r="D11">
        <v>0</v>
      </c>
      <c r="E11" t="s">
        <v>10</v>
      </c>
      <c r="F11">
        <v>23276737</v>
      </c>
      <c r="H11" t="s">
        <v>402</v>
      </c>
      <c r="I11" t="s">
        <v>1</v>
      </c>
      <c r="J11" s="1">
        <v>40245</v>
      </c>
      <c r="K11">
        <v>0</v>
      </c>
      <c r="L11" t="s">
        <v>411</v>
      </c>
      <c r="M11">
        <v>93893100</v>
      </c>
      <c r="N11">
        <f t="shared" si="0"/>
        <v>0</v>
      </c>
      <c r="Q11" t="s">
        <v>810</v>
      </c>
      <c r="R11" t="s">
        <v>1</v>
      </c>
      <c r="S11" s="1">
        <v>40245</v>
      </c>
      <c r="T11">
        <v>0</v>
      </c>
      <c r="U11" t="s">
        <v>818</v>
      </c>
      <c r="V11">
        <v>3417564000</v>
      </c>
      <c r="W11">
        <f t="shared" si="1"/>
        <v>0</v>
      </c>
      <c r="Z11" t="s">
        <v>1207</v>
      </c>
      <c r="AA11" t="s">
        <v>1</v>
      </c>
      <c r="AB11" s="1">
        <v>40245</v>
      </c>
      <c r="AC11">
        <v>0</v>
      </c>
      <c r="AD11" t="s">
        <v>1216</v>
      </c>
      <c r="AE11">
        <v>960018515</v>
      </c>
      <c r="AF11">
        <f t="shared" si="2"/>
        <v>0</v>
      </c>
      <c r="AI11" s="1">
        <v>40245</v>
      </c>
      <c r="AJ11" t="s">
        <v>1620</v>
      </c>
      <c r="AK11">
        <v>48969412</v>
      </c>
      <c r="AL11">
        <f t="shared" si="3"/>
        <v>0</v>
      </c>
    </row>
    <row r="12" spans="1:39" x14ac:dyDescent="0.35">
      <c r="A12" t="s">
        <v>0</v>
      </c>
      <c r="B12" t="s">
        <v>1</v>
      </c>
      <c r="C12" s="1">
        <v>40252</v>
      </c>
      <c r="D12">
        <v>0</v>
      </c>
      <c r="E12" t="s">
        <v>11</v>
      </c>
      <c r="F12">
        <v>13881986</v>
      </c>
      <c r="H12" t="s">
        <v>402</v>
      </c>
      <c r="I12" t="s">
        <v>1</v>
      </c>
      <c r="J12" s="1">
        <v>40252</v>
      </c>
      <c r="K12">
        <v>0</v>
      </c>
      <c r="L12" t="s">
        <v>412</v>
      </c>
      <c r="M12">
        <v>239783600</v>
      </c>
      <c r="N12">
        <f t="shared" si="0"/>
        <v>0</v>
      </c>
      <c r="Q12" t="s">
        <v>810</v>
      </c>
      <c r="R12" t="s">
        <v>1</v>
      </c>
      <c r="S12" s="1">
        <v>40252</v>
      </c>
      <c r="T12">
        <v>0</v>
      </c>
      <c r="U12" t="s">
        <v>819</v>
      </c>
      <c r="V12">
        <v>4553145400</v>
      </c>
      <c r="W12">
        <f t="shared" si="1"/>
        <v>0</v>
      </c>
      <c r="Z12" t="s">
        <v>1207</v>
      </c>
      <c r="AA12" t="s">
        <v>1</v>
      </c>
      <c r="AB12" s="1">
        <v>40252</v>
      </c>
      <c r="AC12">
        <v>0</v>
      </c>
      <c r="AD12" t="s">
        <v>1217</v>
      </c>
      <c r="AE12">
        <v>993904066</v>
      </c>
      <c r="AF12">
        <f t="shared" si="2"/>
        <v>0</v>
      </c>
      <c r="AI12" s="1">
        <v>40252</v>
      </c>
      <c r="AJ12" t="s">
        <v>1621</v>
      </c>
      <c r="AK12">
        <v>87018276</v>
      </c>
      <c r="AL12">
        <f t="shared" si="3"/>
        <v>0</v>
      </c>
    </row>
    <row r="13" spans="1:39" x14ac:dyDescent="0.35">
      <c r="A13" t="s">
        <v>0</v>
      </c>
      <c r="B13" t="s">
        <v>1</v>
      </c>
      <c r="C13" s="1">
        <v>40259</v>
      </c>
      <c r="D13">
        <v>0</v>
      </c>
      <c r="E13" t="s">
        <v>12</v>
      </c>
      <c r="F13">
        <v>14171780</v>
      </c>
      <c r="H13" t="s">
        <v>402</v>
      </c>
      <c r="I13" t="s">
        <v>1</v>
      </c>
      <c r="J13" s="1">
        <v>40259</v>
      </c>
      <c r="K13">
        <v>0</v>
      </c>
      <c r="L13" t="s">
        <v>413</v>
      </c>
      <c r="M13">
        <v>181020000</v>
      </c>
      <c r="N13">
        <f t="shared" si="0"/>
        <v>0</v>
      </c>
      <c r="Q13" t="s">
        <v>810</v>
      </c>
      <c r="R13" t="s">
        <v>1</v>
      </c>
      <c r="S13" s="1">
        <v>40259</v>
      </c>
      <c r="T13">
        <v>0</v>
      </c>
      <c r="U13" t="s">
        <v>820</v>
      </c>
      <c r="V13">
        <v>3265610600</v>
      </c>
      <c r="W13">
        <f t="shared" si="1"/>
        <v>0</v>
      </c>
      <c r="Z13" t="s">
        <v>1207</v>
      </c>
      <c r="AA13" t="s">
        <v>1</v>
      </c>
      <c r="AB13" s="1">
        <v>40259</v>
      </c>
      <c r="AC13">
        <v>0</v>
      </c>
      <c r="AD13" t="s">
        <v>1218</v>
      </c>
      <c r="AE13">
        <v>918662287</v>
      </c>
      <c r="AF13">
        <f t="shared" si="2"/>
        <v>0</v>
      </c>
      <c r="AI13" s="1">
        <v>40259</v>
      </c>
      <c r="AJ13" t="s">
        <v>1622</v>
      </c>
      <c r="AK13">
        <v>65634373</v>
      </c>
      <c r="AL13">
        <f t="shared" si="3"/>
        <v>0</v>
      </c>
    </row>
    <row r="14" spans="1:39" x14ac:dyDescent="0.35">
      <c r="A14" t="s">
        <v>0</v>
      </c>
      <c r="B14" t="s">
        <v>1</v>
      </c>
      <c r="C14" s="1">
        <v>40266</v>
      </c>
      <c r="D14">
        <v>0</v>
      </c>
      <c r="E14" t="s">
        <v>13</v>
      </c>
      <c r="F14">
        <v>13985148</v>
      </c>
      <c r="H14" t="s">
        <v>402</v>
      </c>
      <c r="I14" t="s">
        <v>1</v>
      </c>
      <c r="J14" s="1">
        <v>40266</v>
      </c>
      <c r="K14">
        <v>0</v>
      </c>
      <c r="L14" t="s">
        <v>414</v>
      </c>
      <c r="M14">
        <v>162812600</v>
      </c>
      <c r="N14">
        <f t="shared" si="0"/>
        <v>0</v>
      </c>
      <c r="Q14" t="s">
        <v>810</v>
      </c>
      <c r="R14" t="s">
        <v>1</v>
      </c>
      <c r="S14" s="1">
        <v>40266</v>
      </c>
      <c r="T14">
        <v>0</v>
      </c>
      <c r="U14" t="s">
        <v>821</v>
      </c>
      <c r="V14">
        <v>4524815700</v>
      </c>
      <c r="W14">
        <f t="shared" si="1"/>
        <v>0</v>
      </c>
      <c r="Z14" t="s">
        <v>1207</v>
      </c>
      <c r="AA14" t="s">
        <v>1</v>
      </c>
      <c r="AB14" s="1">
        <v>40266</v>
      </c>
      <c r="AC14">
        <v>0</v>
      </c>
      <c r="AD14" t="s">
        <v>1219</v>
      </c>
      <c r="AE14">
        <v>768298203</v>
      </c>
      <c r="AF14">
        <f t="shared" si="2"/>
        <v>0</v>
      </c>
      <c r="AI14" s="1">
        <v>40266</v>
      </c>
      <c r="AJ14" t="s">
        <v>1623</v>
      </c>
      <c r="AK14">
        <v>45182660</v>
      </c>
      <c r="AL14">
        <f t="shared" si="3"/>
        <v>0</v>
      </c>
    </row>
    <row r="15" spans="1:39" x14ac:dyDescent="0.35">
      <c r="A15" t="s">
        <v>0</v>
      </c>
      <c r="B15" t="s">
        <v>1</v>
      </c>
      <c r="C15" s="1">
        <v>40273</v>
      </c>
      <c r="D15">
        <v>0</v>
      </c>
      <c r="E15" t="s">
        <v>14</v>
      </c>
      <c r="F15">
        <v>30019727</v>
      </c>
      <c r="H15" t="s">
        <v>402</v>
      </c>
      <c r="I15" t="s">
        <v>1</v>
      </c>
      <c r="J15" s="1">
        <v>40273</v>
      </c>
      <c r="K15">
        <v>0</v>
      </c>
      <c r="L15" t="s">
        <v>415</v>
      </c>
      <c r="M15">
        <v>117717400</v>
      </c>
      <c r="N15">
        <f t="shared" si="0"/>
        <v>0</v>
      </c>
      <c r="Q15" t="s">
        <v>810</v>
      </c>
      <c r="R15" t="s">
        <v>1</v>
      </c>
      <c r="S15" s="1">
        <v>40273</v>
      </c>
      <c r="T15">
        <v>0</v>
      </c>
      <c r="U15" t="s">
        <v>822</v>
      </c>
      <c r="V15">
        <v>5068710000</v>
      </c>
      <c r="W15">
        <f t="shared" si="1"/>
        <v>0</v>
      </c>
      <c r="Z15" t="s">
        <v>1207</v>
      </c>
      <c r="AA15" t="s">
        <v>1</v>
      </c>
      <c r="AB15" s="1">
        <v>40273</v>
      </c>
      <c r="AC15">
        <v>0</v>
      </c>
      <c r="AD15" t="s">
        <v>1220</v>
      </c>
      <c r="AE15">
        <v>685535598</v>
      </c>
      <c r="AF15">
        <f t="shared" si="2"/>
        <v>0</v>
      </c>
      <c r="AI15" s="1">
        <v>40273</v>
      </c>
      <c r="AJ15" t="s">
        <v>1624</v>
      </c>
      <c r="AK15">
        <v>82992265</v>
      </c>
      <c r="AL15">
        <f t="shared" si="3"/>
        <v>0</v>
      </c>
    </row>
    <row r="16" spans="1:39" x14ac:dyDescent="0.35">
      <c r="A16" t="s">
        <v>0</v>
      </c>
      <c r="B16" t="s">
        <v>1</v>
      </c>
      <c r="C16" s="1">
        <v>40280</v>
      </c>
      <c r="D16">
        <v>0</v>
      </c>
      <c r="E16" t="s">
        <v>15</v>
      </c>
      <c r="F16">
        <v>17864825</v>
      </c>
      <c r="H16" t="s">
        <v>402</v>
      </c>
      <c r="I16" t="s">
        <v>1</v>
      </c>
      <c r="J16" s="1">
        <v>40280</v>
      </c>
      <c r="K16">
        <v>0</v>
      </c>
      <c r="L16" t="s">
        <v>416</v>
      </c>
      <c r="M16">
        <v>98790600</v>
      </c>
      <c r="N16">
        <f t="shared" si="0"/>
        <v>0</v>
      </c>
      <c r="Q16" t="s">
        <v>810</v>
      </c>
      <c r="R16" t="s">
        <v>1</v>
      </c>
      <c r="S16" s="1">
        <v>40280</v>
      </c>
      <c r="T16">
        <v>0</v>
      </c>
      <c r="U16" t="s">
        <v>823</v>
      </c>
      <c r="V16">
        <v>6330280900</v>
      </c>
      <c r="W16">
        <f t="shared" si="1"/>
        <v>0</v>
      </c>
      <c r="Z16" t="s">
        <v>1207</v>
      </c>
      <c r="AA16" t="s">
        <v>1</v>
      </c>
      <c r="AB16" s="1">
        <v>40280</v>
      </c>
      <c r="AC16">
        <v>0</v>
      </c>
      <c r="AD16" t="s">
        <v>1221</v>
      </c>
      <c r="AE16">
        <v>668672894</v>
      </c>
      <c r="AF16">
        <f t="shared" si="2"/>
        <v>0</v>
      </c>
      <c r="AI16" s="1">
        <v>40280</v>
      </c>
      <c r="AJ16" t="s">
        <v>1625</v>
      </c>
      <c r="AK16">
        <v>54996151</v>
      </c>
      <c r="AL16">
        <f t="shared" si="3"/>
        <v>0</v>
      </c>
    </row>
    <row r="17" spans="1:38" x14ac:dyDescent="0.35">
      <c r="A17" t="s">
        <v>0</v>
      </c>
      <c r="B17" t="s">
        <v>1</v>
      </c>
      <c r="C17" s="1">
        <v>40287</v>
      </c>
      <c r="D17">
        <v>0</v>
      </c>
      <c r="E17" t="s">
        <v>16</v>
      </c>
      <c r="F17">
        <v>12243971</v>
      </c>
      <c r="H17" t="s">
        <v>402</v>
      </c>
      <c r="I17" t="s">
        <v>1</v>
      </c>
      <c r="J17" s="1">
        <v>40287</v>
      </c>
      <c r="K17">
        <v>0</v>
      </c>
      <c r="L17" t="s">
        <v>417</v>
      </c>
      <c r="M17">
        <v>114566500</v>
      </c>
      <c r="N17">
        <f t="shared" si="0"/>
        <v>0</v>
      </c>
      <c r="Q17" t="s">
        <v>810</v>
      </c>
      <c r="R17" t="s">
        <v>1</v>
      </c>
      <c r="S17" s="1">
        <v>40287</v>
      </c>
      <c r="T17">
        <v>0</v>
      </c>
      <c r="U17" t="s">
        <v>824</v>
      </c>
      <c r="V17">
        <v>4640035600</v>
      </c>
      <c r="W17">
        <f t="shared" si="1"/>
        <v>0</v>
      </c>
      <c r="Z17" t="s">
        <v>1207</v>
      </c>
      <c r="AA17" t="s">
        <v>1</v>
      </c>
      <c r="AB17" s="1">
        <v>40287</v>
      </c>
      <c r="AC17">
        <v>0</v>
      </c>
      <c r="AD17" t="s">
        <v>1222</v>
      </c>
      <c r="AE17">
        <v>831606933</v>
      </c>
      <c r="AF17">
        <f t="shared" si="2"/>
        <v>0</v>
      </c>
      <c r="AI17" s="1">
        <v>40287</v>
      </c>
      <c r="AJ17" t="s">
        <v>1626</v>
      </c>
      <c r="AK17">
        <v>52223668</v>
      </c>
      <c r="AL17">
        <f t="shared" si="3"/>
        <v>0</v>
      </c>
    </row>
    <row r="18" spans="1:38" x14ac:dyDescent="0.35">
      <c r="A18" t="s">
        <v>0</v>
      </c>
      <c r="B18" t="s">
        <v>1</v>
      </c>
      <c r="C18" s="1">
        <v>40294</v>
      </c>
      <c r="D18">
        <v>0</v>
      </c>
      <c r="E18" t="s">
        <v>17</v>
      </c>
      <c r="F18">
        <v>9280069</v>
      </c>
      <c r="H18" t="s">
        <v>402</v>
      </c>
      <c r="I18" t="s">
        <v>1</v>
      </c>
      <c r="J18" s="1">
        <v>40294</v>
      </c>
      <c r="K18">
        <v>0</v>
      </c>
      <c r="L18" t="s">
        <v>418</v>
      </c>
      <c r="M18">
        <v>103431000</v>
      </c>
      <c r="N18">
        <f t="shared" si="0"/>
        <v>0</v>
      </c>
      <c r="Q18" t="s">
        <v>810</v>
      </c>
      <c r="R18" t="s">
        <v>1</v>
      </c>
      <c r="S18" s="1">
        <v>40294</v>
      </c>
      <c r="T18">
        <v>0</v>
      </c>
      <c r="U18" t="s">
        <v>825</v>
      </c>
      <c r="V18">
        <v>4216785000</v>
      </c>
      <c r="W18">
        <f t="shared" si="1"/>
        <v>0</v>
      </c>
      <c r="Z18" t="s">
        <v>1207</v>
      </c>
      <c r="AA18" t="s">
        <v>1</v>
      </c>
      <c r="AB18" s="1">
        <v>40294</v>
      </c>
      <c r="AC18">
        <v>0</v>
      </c>
      <c r="AD18" t="s">
        <v>1223</v>
      </c>
      <c r="AE18">
        <v>832271950</v>
      </c>
      <c r="AF18">
        <f t="shared" si="2"/>
        <v>0</v>
      </c>
      <c r="AI18" s="1">
        <v>40294</v>
      </c>
      <c r="AJ18" t="s">
        <v>1627</v>
      </c>
      <c r="AK18">
        <v>41245193</v>
      </c>
      <c r="AL18">
        <f t="shared" si="3"/>
        <v>0</v>
      </c>
    </row>
    <row r="19" spans="1:38" x14ac:dyDescent="0.35">
      <c r="A19" t="s">
        <v>0</v>
      </c>
      <c r="B19" t="s">
        <v>1</v>
      </c>
      <c r="C19" s="1">
        <v>40301</v>
      </c>
      <c r="D19">
        <v>0</v>
      </c>
      <c r="E19" t="s">
        <v>18</v>
      </c>
      <c r="F19">
        <v>10933929</v>
      </c>
      <c r="H19" t="s">
        <v>402</v>
      </c>
      <c r="I19" t="s">
        <v>1</v>
      </c>
      <c r="J19" s="1">
        <v>40301</v>
      </c>
      <c r="K19">
        <v>0</v>
      </c>
      <c r="L19" t="s">
        <v>419</v>
      </c>
      <c r="M19">
        <v>133423200</v>
      </c>
      <c r="N19">
        <f t="shared" si="0"/>
        <v>0</v>
      </c>
      <c r="Q19" t="s">
        <v>810</v>
      </c>
      <c r="R19" t="s">
        <v>1</v>
      </c>
      <c r="S19" s="1">
        <v>40301</v>
      </c>
      <c r="T19">
        <v>0</v>
      </c>
      <c r="U19" t="s">
        <v>818</v>
      </c>
      <c r="V19">
        <v>3428891300</v>
      </c>
      <c r="W19">
        <f t="shared" si="1"/>
        <v>0</v>
      </c>
      <c r="Z19" t="s">
        <v>1207</v>
      </c>
      <c r="AA19" t="s">
        <v>1</v>
      </c>
      <c r="AB19" s="1">
        <v>40301</v>
      </c>
      <c r="AC19">
        <v>0</v>
      </c>
      <c r="AD19" t="s">
        <v>1224</v>
      </c>
      <c r="AE19">
        <v>1168808905</v>
      </c>
      <c r="AF19">
        <f t="shared" si="2"/>
        <v>0</v>
      </c>
      <c r="AI19" s="1">
        <v>40301</v>
      </c>
      <c r="AJ19" t="s">
        <v>284</v>
      </c>
      <c r="AK19">
        <v>48637590</v>
      </c>
      <c r="AL19">
        <f t="shared" si="3"/>
        <v>0</v>
      </c>
    </row>
    <row r="20" spans="1:38" x14ac:dyDescent="0.35">
      <c r="A20" t="s">
        <v>0</v>
      </c>
      <c r="B20" t="s">
        <v>1</v>
      </c>
      <c r="C20" s="1">
        <v>40308</v>
      </c>
      <c r="D20">
        <v>0</v>
      </c>
      <c r="E20" t="s">
        <v>19</v>
      </c>
      <c r="F20">
        <v>9244181</v>
      </c>
      <c r="H20" t="s">
        <v>402</v>
      </c>
      <c r="I20" t="s">
        <v>1</v>
      </c>
      <c r="J20" s="1">
        <v>40308</v>
      </c>
      <c r="K20">
        <v>0</v>
      </c>
      <c r="L20" t="s">
        <v>420</v>
      </c>
      <c r="M20">
        <v>120081800</v>
      </c>
      <c r="N20">
        <f t="shared" si="0"/>
        <v>0</v>
      </c>
      <c r="Q20" t="s">
        <v>810</v>
      </c>
      <c r="R20" t="s">
        <v>1</v>
      </c>
      <c r="S20" s="1">
        <v>40308</v>
      </c>
      <c r="T20">
        <v>0</v>
      </c>
      <c r="U20" t="s">
        <v>826</v>
      </c>
      <c r="V20">
        <v>3440076200</v>
      </c>
      <c r="W20">
        <f t="shared" si="1"/>
        <v>0</v>
      </c>
      <c r="Z20" t="s">
        <v>1207</v>
      </c>
      <c r="AA20" t="s">
        <v>1</v>
      </c>
      <c r="AB20" s="1">
        <v>40308</v>
      </c>
      <c r="AC20">
        <v>0</v>
      </c>
      <c r="AD20" t="s">
        <v>1225</v>
      </c>
      <c r="AE20">
        <v>1307896226</v>
      </c>
      <c r="AF20">
        <f t="shared" si="2"/>
        <v>0</v>
      </c>
      <c r="AI20" s="1">
        <v>40308</v>
      </c>
      <c r="AJ20" t="s">
        <v>1628</v>
      </c>
      <c r="AK20">
        <v>50980848</v>
      </c>
      <c r="AL20">
        <f t="shared" si="3"/>
        <v>0</v>
      </c>
    </row>
    <row r="21" spans="1:38" x14ac:dyDescent="0.35">
      <c r="A21" t="s">
        <v>0</v>
      </c>
      <c r="B21" t="s">
        <v>1</v>
      </c>
      <c r="C21" s="1">
        <v>40315</v>
      </c>
      <c r="D21">
        <v>0</v>
      </c>
      <c r="E21" t="s">
        <v>20</v>
      </c>
      <c r="F21">
        <v>13155613</v>
      </c>
      <c r="H21" t="s">
        <v>402</v>
      </c>
      <c r="I21" t="s">
        <v>1</v>
      </c>
      <c r="J21" s="1">
        <v>40315</v>
      </c>
      <c r="K21">
        <v>0</v>
      </c>
      <c r="L21" t="s">
        <v>421</v>
      </c>
      <c r="M21">
        <v>145183700</v>
      </c>
      <c r="N21">
        <f t="shared" si="0"/>
        <v>0</v>
      </c>
      <c r="Q21" t="s">
        <v>810</v>
      </c>
      <c r="R21" t="s">
        <v>1</v>
      </c>
      <c r="S21" s="1">
        <v>40315</v>
      </c>
      <c r="T21">
        <v>0</v>
      </c>
      <c r="U21" t="s">
        <v>827</v>
      </c>
      <c r="V21">
        <v>5187301000</v>
      </c>
      <c r="W21">
        <f t="shared" si="1"/>
        <v>0</v>
      </c>
      <c r="Z21" t="s">
        <v>1207</v>
      </c>
      <c r="AA21" t="s">
        <v>1</v>
      </c>
      <c r="AB21" s="1">
        <v>40315</v>
      </c>
      <c r="AC21">
        <v>0</v>
      </c>
      <c r="AD21" t="s">
        <v>1226</v>
      </c>
      <c r="AE21">
        <v>1713201136</v>
      </c>
      <c r="AF21">
        <f t="shared" si="2"/>
        <v>0</v>
      </c>
      <c r="AI21" s="1">
        <v>40315</v>
      </c>
      <c r="AJ21" t="s">
        <v>1629</v>
      </c>
      <c r="AK21">
        <v>75569331</v>
      </c>
      <c r="AL21">
        <f t="shared" si="3"/>
        <v>0</v>
      </c>
    </row>
    <row r="22" spans="1:38" x14ac:dyDescent="0.35">
      <c r="A22" t="s">
        <v>0</v>
      </c>
      <c r="B22" t="s">
        <v>1</v>
      </c>
      <c r="C22" s="1">
        <v>40322</v>
      </c>
      <c r="D22">
        <v>0</v>
      </c>
      <c r="E22" t="s">
        <v>21</v>
      </c>
      <c r="F22">
        <v>19305647</v>
      </c>
      <c r="H22" t="s">
        <v>402</v>
      </c>
      <c r="I22" t="s">
        <v>1</v>
      </c>
      <c r="J22" s="1">
        <v>40322</v>
      </c>
      <c r="K22">
        <v>0</v>
      </c>
      <c r="L22" t="s">
        <v>422</v>
      </c>
      <c r="M22">
        <v>161124000</v>
      </c>
      <c r="N22">
        <f t="shared" si="0"/>
        <v>0</v>
      </c>
      <c r="Q22" t="s">
        <v>810</v>
      </c>
      <c r="R22" t="s">
        <v>1</v>
      </c>
      <c r="S22" s="1">
        <v>40322</v>
      </c>
      <c r="T22">
        <v>0</v>
      </c>
      <c r="U22" t="s">
        <v>828</v>
      </c>
      <c r="V22">
        <v>5370848400</v>
      </c>
      <c r="W22">
        <f t="shared" si="1"/>
        <v>0</v>
      </c>
      <c r="Z22" t="s">
        <v>1207</v>
      </c>
      <c r="AA22" t="s">
        <v>1</v>
      </c>
      <c r="AB22" s="1">
        <v>40322</v>
      </c>
      <c r="AC22">
        <v>0</v>
      </c>
      <c r="AD22" t="s">
        <v>1227</v>
      </c>
      <c r="AE22">
        <v>1801807871</v>
      </c>
      <c r="AF22">
        <f t="shared" si="2"/>
        <v>0</v>
      </c>
      <c r="AI22" s="1">
        <v>40322</v>
      </c>
      <c r="AJ22" t="s">
        <v>1630</v>
      </c>
      <c r="AK22">
        <v>84284341</v>
      </c>
      <c r="AL22">
        <f t="shared" si="3"/>
        <v>0</v>
      </c>
    </row>
    <row r="23" spans="1:38" x14ac:dyDescent="0.35">
      <c r="A23" t="s">
        <v>0</v>
      </c>
      <c r="B23" t="s">
        <v>1</v>
      </c>
      <c r="C23" s="1">
        <v>40329</v>
      </c>
      <c r="D23">
        <v>0</v>
      </c>
      <c r="E23" t="s">
        <v>22</v>
      </c>
      <c r="F23">
        <v>16496078</v>
      </c>
      <c r="H23" t="s">
        <v>402</v>
      </c>
      <c r="I23" t="s">
        <v>1</v>
      </c>
      <c r="J23" s="1">
        <v>40329</v>
      </c>
      <c r="K23">
        <v>0</v>
      </c>
      <c r="L23" t="s">
        <v>423</v>
      </c>
      <c r="M23">
        <v>147843900</v>
      </c>
      <c r="N23">
        <f t="shared" si="0"/>
        <v>0</v>
      </c>
      <c r="Q23" t="s">
        <v>810</v>
      </c>
      <c r="R23" t="s">
        <v>1</v>
      </c>
      <c r="S23" s="1">
        <v>40329</v>
      </c>
      <c r="T23">
        <v>0</v>
      </c>
      <c r="U23" t="s">
        <v>829</v>
      </c>
      <c r="V23">
        <v>3613648900</v>
      </c>
      <c r="W23">
        <f t="shared" si="1"/>
        <v>0</v>
      </c>
      <c r="Z23" t="s">
        <v>1207</v>
      </c>
      <c r="AA23" t="s">
        <v>1</v>
      </c>
      <c r="AB23" s="1">
        <v>40329</v>
      </c>
      <c r="AC23">
        <v>0</v>
      </c>
      <c r="AD23" t="s">
        <v>1228</v>
      </c>
      <c r="AE23">
        <v>1200242265</v>
      </c>
      <c r="AF23">
        <f t="shared" si="2"/>
        <v>0</v>
      </c>
      <c r="AI23" s="1">
        <v>40329</v>
      </c>
      <c r="AJ23" t="s">
        <v>1631</v>
      </c>
      <c r="AK23">
        <v>74067139</v>
      </c>
      <c r="AL23">
        <f t="shared" si="3"/>
        <v>0</v>
      </c>
    </row>
    <row r="24" spans="1:38" x14ac:dyDescent="0.35">
      <c r="A24" t="s">
        <v>0</v>
      </c>
      <c r="B24" t="s">
        <v>1</v>
      </c>
      <c r="C24" s="1">
        <v>40336</v>
      </c>
      <c r="D24">
        <v>0</v>
      </c>
      <c r="E24" t="s">
        <v>23</v>
      </c>
      <c r="F24">
        <v>8230831</v>
      </c>
      <c r="H24" t="s">
        <v>402</v>
      </c>
      <c r="I24" t="s">
        <v>1</v>
      </c>
      <c r="J24" s="1">
        <v>40336</v>
      </c>
      <c r="K24">
        <v>0</v>
      </c>
      <c r="L24" t="s">
        <v>424</v>
      </c>
      <c r="M24">
        <v>164569500</v>
      </c>
      <c r="N24">
        <f t="shared" si="0"/>
        <v>0</v>
      </c>
      <c r="Q24" t="s">
        <v>810</v>
      </c>
      <c r="R24" t="s">
        <v>1</v>
      </c>
      <c r="S24" s="1">
        <v>40336</v>
      </c>
      <c r="T24">
        <v>0</v>
      </c>
      <c r="U24" t="s">
        <v>830</v>
      </c>
      <c r="V24">
        <v>2999702100</v>
      </c>
      <c r="W24">
        <f t="shared" si="1"/>
        <v>0</v>
      </c>
      <c r="Z24" t="s">
        <v>1207</v>
      </c>
      <c r="AA24" t="s">
        <v>1</v>
      </c>
      <c r="AB24" s="1">
        <v>40336</v>
      </c>
      <c r="AC24">
        <v>0</v>
      </c>
      <c r="AD24" t="s">
        <v>1229</v>
      </c>
      <c r="AE24">
        <v>1277281889</v>
      </c>
      <c r="AF24">
        <f t="shared" si="2"/>
        <v>0</v>
      </c>
      <c r="AI24" s="1">
        <v>40336</v>
      </c>
      <c r="AJ24" t="s">
        <v>1632</v>
      </c>
      <c r="AK24">
        <v>71116099</v>
      </c>
      <c r="AL24">
        <f t="shared" si="3"/>
        <v>0</v>
      </c>
    </row>
    <row r="25" spans="1:38" x14ac:dyDescent="0.35">
      <c r="A25" t="s">
        <v>0</v>
      </c>
      <c r="B25" t="s">
        <v>1</v>
      </c>
      <c r="C25" s="1">
        <v>40343</v>
      </c>
      <c r="D25">
        <v>0</v>
      </c>
      <c r="E25" t="s">
        <v>24</v>
      </c>
      <c r="F25">
        <v>9303569</v>
      </c>
      <c r="H25" t="s">
        <v>402</v>
      </c>
      <c r="I25" t="s">
        <v>1</v>
      </c>
      <c r="J25" s="1">
        <v>40343</v>
      </c>
      <c r="K25">
        <v>0</v>
      </c>
      <c r="L25" t="s">
        <v>425</v>
      </c>
      <c r="M25">
        <v>112834400</v>
      </c>
      <c r="N25">
        <f t="shared" si="0"/>
        <v>0</v>
      </c>
      <c r="Q25" t="s">
        <v>810</v>
      </c>
      <c r="R25" t="s">
        <v>1</v>
      </c>
      <c r="S25" s="1">
        <v>40343</v>
      </c>
      <c r="T25">
        <v>0</v>
      </c>
      <c r="U25" t="s">
        <v>831</v>
      </c>
      <c r="V25">
        <v>5228552400</v>
      </c>
      <c r="W25">
        <f t="shared" si="1"/>
        <v>0</v>
      </c>
      <c r="Z25" t="s">
        <v>1207</v>
      </c>
      <c r="AA25" t="s">
        <v>1</v>
      </c>
      <c r="AB25" s="1">
        <v>40343</v>
      </c>
      <c r="AC25">
        <v>0</v>
      </c>
      <c r="AD25" t="s">
        <v>1230</v>
      </c>
      <c r="AE25">
        <v>1078108761</v>
      </c>
      <c r="AF25">
        <f t="shared" si="2"/>
        <v>0</v>
      </c>
      <c r="AI25" s="1">
        <v>40343</v>
      </c>
      <c r="AJ25" t="s">
        <v>1633</v>
      </c>
      <c r="AK25">
        <v>106419001</v>
      </c>
      <c r="AL25">
        <f t="shared" si="3"/>
        <v>0</v>
      </c>
    </row>
    <row r="26" spans="1:38" x14ac:dyDescent="0.35">
      <c r="A26" t="s">
        <v>0</v>
      </c>
      <c r="B26" t="s">
        <v>1</v>
      </c>
      <c r="C26" s="1">
        <v>40350</v>
      </c>
      <c r="D26">
        <v>0</v>
      </c>
      <c r="E26" t="s">
        <v>25</v>
      </c>
      <c r="F26">
        <v>6603522</v>
      </c>
      <c r="H26" t="s">
        <v>402</v>
      </c>
      <c r="I26" t="s">
        <v>1</v>
      </c>
      <c r="J26" s="1">
        <v>40350</v>
      </c>
      <c r="K26">
        <v>0</v>
      </c>
      <c r="L26" t="s">
        <v>426</v>
      </c>
      <c r="M26">
        <v>104870100</v>
      </c>
      <c r="N26">
        <f t="shared" si="0"/>
        <v>0</v>
      </c>
      <c r="Q26" t="s">
        <v>810</v>
      </c>
      <c r="R26" t="s">
        <v>1</v>
      </c>
      <c r="S26" s="1">
        <v>40350</v>
      </c>
      <c r="T26">
        <v>0</v>
      </c>
      <c r="U26" t="s">
        <v>832</v>
      </c>
      <c r="V26">
        <v>3820741400</v>
      </c>
      <c r="W26">
        <f t="shared" si="1"/>
        <v>0</v>
      </c>
      <c r="Z26" t="s">
        <v>1207</v>
      </c>
      <c r="AA26" t="s">
        <v>1</v>
      </c>
      <c r="AB26" s="1">
        <v>40350</v>
      </c>
      <c r="AC26">
        <v>0</v>
      </c>
      <c r="AD26" t="s">
        <v>1231</v>
      </c>
      <c r="AE26">
        <v>1020648335</v>
      </c>
      <c r="AF26">
        <f t="shared" si="2"/>
        <v>0</v>
      </c>
      <c r="AI26" s="1">
        <v>40350</v>
      </c>
      <c r="AJ26" t="s">
        <v>1634</v>
      </c>
      <c r="AK26">
        <v>86020481</v>
      </c>
      <c r="AL26">
        <f t="shared" si="3"/>
        <v>0</v>
      </c>
    </row>
    <row r="27" spans="1:38" x14ac:dyDescent="0.35">
      <c r="A27" t="s">
        <v>0</v>
      </c>
      <c r="B27" t="s">
        <v>1</v>
      </c>
      <c r="C27" s="1">
        <v>40357</v>
      </c>
      <c r="D27">
        <v>0</v>
      </c>
      <c r="E27" t="s">
        <v>26</v>
      </c>
      <c r="F27">
        <v>9902465</v>
      </c>
      <c r="H27" t="s">
        <v>402</v>
      </c>
      <c r="I27" t="s">
        <v>1</v>
      </c>
      <c r="J27" s="1">
        <v>40357</v>
      </c>
      <c r="K27">
        <v>0</v>
      </c>
      <c r="L27" t="s">
        <v>427</v>
      </c>
      <c r="M27">
        <v>121793600</v>
      </c>
      <c r="N27">
        <f t="shared" si="0"/>
        <v>0</v>
      </c>
      <c r="Q27" t="s">
        <v>810</v>
      </c>
      <c r="R27" t="s">
        <v>1</v>
      </c>
      <c r="S27" s="1">
        <v>40357</v>
      </c>
      <c r="T27">
        <v>0</v>
      </c>
      <c r="U27" t="s">
        <v>833</v>
      </c>
      <c r="V27">
        <v>5243099500</v>
      </c>
      <c r="W27">
        <f t="shared" si="1"/>
        <v>0</v>
      </c>
      <c r="Z27" t="s">
        <v>1207</v>
      </c>
      <c r="AA27" t="s">
        <v>1</v>
      </c>
      <c r="AB27" s="1">
        <v>40357</v>
      </c>
      <c r="AC27">
        <v>0</v>
      </c>
      <c r="AD27" t="s">
        <v>1232</v>
      </c>
      <c r="AE27">
        <v>1137420854</v>
      </c>
      <c r="AF27">
        <f t="shared" si="2"/>
        <v>0</v>
      </c>
      <c r="AI27" s="1">
        <v>40357</v>
      </c>
      <c r="AJ27" t="s">
        <v>1635</v>
      </c>
      <c r="AK27">
        <v>88495004</v>
      </c>
      <c r="AL27">
        <f t="shared" si="3"/>
        <v>0</v>
      </c>
    </row>
    <row r="28" spans="1:38" x14ac:dyDescent="0.35">
      <c r="A28" t="s">
        <v>0</v>
      </c>
      <c r="B28" t="s">
        <v>1</v>
      </c>
      <c r="C28" s="1">
        <v>40364</v>
      </c>
      <c r="D28">
        <v>0</v>
      </c>
      <c r="E28" t="s">
        <v>27</v>
      </c>
      <c r="F28">
        <v>5621841</v>
      </c>
      <c r="H28" t="s">
        <v>402</v>
      </c>
      <c r="I28" t="s">
        <v>1</v>
      </c>
      <c r="J28" s="1">
        <v>40364</v>
      </c>
      <c r="K28">
        <v>0</v>
      </c>
      <c r="L28" t="s">
        <v>428</v>
      </c>
      <c r="M28">
        <v>90556200</v>
      </c>
      <c r="N28">
        <f t="shared" si="0"/>
        <v>0</v>
      </c>
      <c r="Q28" t="s">
        <v>810</v>
      </c>
      <c r="R28" t="s">
        <v>1</v>
      </c>
      <c r="S28" s="1">
        <v>40364</v>
      </c>
      <c r="T28">
        <v>0</v>
      </c>
      <c r="U28" t="s">
        <v>834</v>
      </c>
      <c r="V28">
        <v>3164246200</v>
      </c>
      <c r="W28">
        <f t="shared" si="1"/>
        <v>0</v>
      </c>
      <c r="Z28" t="s">
        <v>1207</v>
      </c>
      <c r="AA28" t="s">
        <v>1</v>
      </c>
      <c r="AB28" s="1">
        <v>40364</v>
      </c>
      <c r="AC28">
        <v>0</v>
      </c>
      <c r="AD28" t="s">
        <v>1233</v>
      </c>
      <c r="AE28">
        <v>1010899900</v>
      </c>
      <c r="AF28">
        <f t="shared" si="2"/>
        <v>0</v>
      </c>
      <c r="AI28" s="1">
        <v>40364</v>
      </c>
      <c r="AJ28" t="s">
        <v>1636</v>
      </c>
      <c r="AK28">
        <v>56227097</v>
      </c>
      <c r="AL28">
        <f t="shared" si="3"/>
        <v>0</v>
      </c>
    </row>
    <row r="29" spans="1:38" x14ac:dyDescent="0.35">
      <c r="A29" t="s">
        <v>0</v>
      </c>
      <c r="B29" t="s">
        <v>1</v>
      </c>
      <c r="C29" s="1">
        <v>40371</v>
      </c>
      <c r="D29">
        <v>0</v>
      </c>
      <c r="E29" t="s">
        <v>28</v>
      </c>
      <c r="F29">
        <v>9114043</v>
      </c>
      <c r="H29" t="s">
        <v>402</v>
      </c>
      <c r="I29" t="s">
        <v>1</v>
      </c>
      <c r="J29" s="1">
        <v>40371</v>
      </c>
      <c r="K29">
        <v>0</v>
      </c>
      <c r="L29" t="s">
        <v>429</v>
      </c>
      <c r="M29">
        <v>100986400</v>
      </c>
      <c r="N29">
        <f t="shared" si="0"/>
        <v>0</v>
      </c>
      <c r="Q29" t="s">
        <v>810</v>
      </c>
      <c r="R29" t="s">
        <v>1</v>
      </c>
      <c r="S29" s="1">
        <v>40371</v>
      </c>
      <c r="T29">
        <v>0</v>
      </c>
      <c r="U29" t="s">
        <v>835</v>
      </c>
      <c r="V29">
        <v>3725322100</v>
      </c>
      <c r="W29">
        <f t="shared" si="1"/>
        <v>0</v>
      </c>
      <c r="Z29" t="s">
        <v>1207</v>
      </c>
      <c r="AA29" t="s">
        <v>1</v>
      </c>
      <c r="AB29" s="1">
        <v>40371</v>
      </c>
      <c r="AC29">
        <v>0</v>
      </c>
      <c r="AD29" t="s">
        <v>1234</v>
      </c>
      <c r="AE29">
        <v>1260956820</v>
      </c>
      <c r="AF29">
        <f t="shared" si="2"/>
        <v>0</v>
      </c>
      <c r="AI29" s="1">
        <v>40371</v>
      </c>
      <c r="AJ29" t="s">
        <v>1637</v>
      </c>
      <c r="AK29">
        <v>70124419</v>
      </c>
      <c r="AL29">
        <f t="shared" si="3"/>
        <v>0</v>
      </c>
    </row>
    <row r="30" spans="1:38" x14ac:dyDescent="0.35">
      <c r="A30" t="s">
        <v>0</v>
      </c>
      <c r="B30" t="s">
        <v>1</v>
      </c>
      <c r="C30" s="1">
        <v>40378</v>
      </c>
      <c r="D30">
        <v>0</v>
      </c>
      <c r="E30" t="s">
        <v>29</v>
      </c>
      <c r="F30">
        <v>5915873</v>
      </c>
      <c r="H30" t="s">
        <v>402</v>
      </c>
      <c r="I30" t="s">
        <v>1</v>
      </c>
      <c r="J30" s="1">
        <v>40378</v>
      </c>
      <c r="K30">
        <v>0</v>
      </c>
      <c r="L30" t="s">
        <v>430</v>
      </c>
      <c r="M30">
        <v>99884200</v>
      </c>
      <c r="N30">
        <f t="shared" si="0"/>
        <v>0</v>
      </c>
      <c r="Q30" t="s">
        <v>810</v>
      </c>
      <c r="R30" t="s">
        <v>1</v>
      </c>
      <c r="S30" s="1">
        <v>40378</v>
      </c>
      <c r="T30">
        <v>0</v>
      </c>
      <c r="U30" t="s">
        <v>836</v>
      </c>
      <c r="V30">
        <v>2584425500</v>
      </c>
      <c r="W30">
        <f t="shared" si="1"/>
        <v>0</v>
      </c>
      <c r="Z30" t="s">
        <v>1207</v>
      </c>
      <c r="AA30" t="s">
        <v>1</v>
      </c>
      <c r="AB30" s="1">
        <v>40378</v>
      </c>
      <c r="AC30">
        <v>0</v>
      </c>
      <c r="AD30" t="s">
        <v>1235</v>
      </c>
      <c r="AE30">
        <v>1042111407</v>
      </c>
      <c r="AF30">
        <f t="shared" si="2"/>
        <v>0</v>
      </c>
      <c r="AI30" s="1">
        <v>40378</v>
      </c>
      <c r="AJ30" t="s">
        <v>1638</v>
      </c>
      <c r="AK30">
        <v>73502175</v>
      </c>
      <c r="AL30">
        <f t="shared" si="3"/>
        <v>0</v>
      </c>
    </row>
    <row r="31" spans="1:38" x14ac:dyDescent="0.35">
      <c r="A31" t="s">
        <v>0</v>
      </c>
      <c r="B31" t="s">
        <v>1</v>
      </c>
      <c r="C31" s="1">
        <v>40385</v>
      </c>
      <c r="D31">
        <v>0</v>
      </c>
      <c r="E31" t="s">
        <v>30</v>
      </c>
      <c r="F31">
        <v>12475700</v>
      </c>
      <c r="H31" t="s">
        <v>402</v>
      </c>
      <c r="I31" t="s">
        <v>1</v>
      </c>
      <c r="J31" s="1">
        <v>40385</v>
      </c>
      <c r="K31">
        <v>0</v>
      </c>
      <c r="L31" t="s">
        <v>431</v>
      </c>
      <c r="M31">
        <v>123979900</v>
      </c>
      <c r="N31">
        <f t="shared" si="0"/>
        <v>0</v>
      </c>
      <c r="Q31" t="s">
        <v>810</v>
      </c>
      <c r="R31" t="s">
        <v>1</v>
      </c>
      <c r="S31" s="1">
        <v>40385</v>
      </c>
      <c r="T31">
        <v>0</v>
      </c>
      <c r="U31" t="s">
        <v>837</v>
      </c>
      <c r="V31">
        <v>2437414900</v>
      </c>
      <c r="W31">
        <f t="shared" si="1"/>
        <v>0</v>
      </c>
      <c r="Z31" t="s">
        <v>1207</v>
      </c>
      <c r="AA31" t="s">
        <v>1</v>
      </c>
      <c r="AB31" s="1">
        <v>40385</v>
      </c>
      <c r="AC31">
        <v>0</v>
      </c>
      <c r="AD31" t="s">
        <v>1236</v>
      </c>
      <c r="AE31">
        <v>916858060</v>
      </c>
      <c r="AF31">
        <f t="shared" si="2"/>
        <v>0</v>
      </c>
      <c r="AI31" s="1">
        <v>40385</v>
      </c>
      <c r="AJ31" t="s">
        <v>1639</v>
      </c>
      <c r="AK31">
        <v>90045069</v>
      </c>
      <c r="AL31">
        <f t="shared" si="3"/>
        <v>0</v>
      </c>
    </row>
    <row r="32" spans="1:38" x14ac:dyDescent="0.35">
      <c r="A32" t="s">
        <v>0</v>
      </c>
      <c r="B32" t="s">
        <v>1</v>
      </c>
      <c r="C32" s="1">
        <v>40392</v>
      </c>
      <c r="D32">
        <v>0</v>
      </c>
      <c r="E32" t="s">
        <v>31</v>
      </c>
      <c r="F32">
        <v>22428609</v>
      </c>
      <c r="H32" t="s">
        <v>402</v>
      </c>
      <c r="I32" t="s">
        <v>1</v>
      </c>
      <c r="J32" s="1">
        <v>40392</v>
      </c>
      <c r="K32">
        <v>0</v>
      </c>
      <c r="L32" t="s">
        <v>432</v>
      </c>
      <c r="M32">
        <v>88936400</v>
      </c>
      <c r="N32">
        <f t="shared" si="0"/>
        <v>0</v>
      </c>
      <c r="Q32" t="s">
        <v>810</v>
      </c>
      <c r="R32" t="s">
        <v>1</v>
      </c>
      <c r="S32" s="1">
        <v>40392</v>
      </c>
      <c r="T32">
        <v>0</v>
      </c>
      <c r="U32" t="s">
        <v>838</v>
      </c>
      <c r="V32">
        <v>2597346500</v>
      </c>
      <c r="W32">
        <f t="shared" si="1"/>
        <v>0</v>
      </c>
      <c r="Z32" t="s">
        <v>1207</v>
      </c>
      <c r="AA32" t="s">
        <v>1</v>
      </c>
      <c r="AB32" s="1">
        <v>40392</v>
      </c>
      <c r="AC32">
        <v>0</v>
      </c>
      <c r="AD32" t="s">
        <v>1237</v>
      </c>
      <c r="AE32">
        <v>768660873</v>
      </c>
      <c r="AF32">
        <f t="shared" si="2"/>
        <v>0</v>
      </c>
      <c r="AI32" s="1">
        <v>40392</v>
      </c>
      <c r="AJ32" t="s">
        <v>1640</v>
      </c>
      <c r="AK32">
        <v>56084635</v>
      </c>
      <c r="AL32">
        <f t="shared" si="3"/>
        <v>0</v>
      </c>
    </row>
    <row r="33" spans="1:38" x14ac:dyDescent="0.35">
      <c r="A33" t="s">
        <v>0</v>
      </c>
      <c r="B33" t="s">
        <v>1</v>
      </c>
      <c r="C33" s="1">
        <v>40399</v>
      </c>
      <c r="D33">
        <v>0</v>
      </c>
      <c r="E33" t="s">
        <v>32</v>
      </c>
      <c r="F33">
        <v>14770042</v>
      </c>
      <c r="H33" t="s">
        <v>402</v>
      </c>
      <c r="I33" t="s">
        <v>1</v>
      </c>
      <c r="J33" s="1">
        <v>40399</v>
      </c>
      <c r="K33">
        <v>0</v>
      </c>
      <c r="L33" t="s">
        <v>433</v>
      </c>
      <c r="M33">
        <v>88173700</v>
      </c>
      <c r="N33">
        <f t="shared" si="0"/>
        <v>0</v>
      </c>
      <c r="Q33" t="s">
        <v>810</v>
      </c>
      <c r="R33" t="s">
        <v>1</v>
      </c>
      <c r="S33" s="1">
        <v>40399</v>
      </c>
      <c r="T33">
        <v>0</v>
      </c>
      <c r="U33" t="s">
        <v>839</v>
      </c>
      <c r="V33">
        <v>3150572000</v>
      </c>
      <c r="W33">
        <f t="shared" si="1"/>
        <v>0</v>
      </c>
      <c r="Z33" t="s">
        <v>1207</v>
      </c>
      <c r="AA33" t="s">
        <v>1</v>
      </c>
      <c r="AB33" s="1">
        <v>40399</v>
      </c>
      <c r="AC33">
        <v>0</v>
      </c>
      <c r="AD33" t="s">
        <v>1238</v>
      </c>
      <c r="AE33">
        <v>710619009</v>
      </c>
      <c r="AF33">
        <f t="shared" si="2"/>
        <v>0</v>
      </c>
      <c r="AI33" s="1">
        <v>40399</v>
      </c>
      <c r="AJ33" t="s">
        <v>1641</v>
      </c>
      <c r="AK33">
        <v>45068660</v>
      </c>
      <c r="AL33">
        <f t="shared" si="3"/>
        <v>0</v>
      </c>
    </row>
    <row r="34" spans="1:38" x14ac:dyDescent="0.35">
      <c r="A34" t="s">
        <v>0</v>
      </c>
      <c r="B34" t="s">
        <v>1</v>
      </c>
      <c r="C34" s="1">
        <v>40406</v>
      </c>
      <c r="D34">
        <v>0</v>
      </c>
      <c r="E34" t="s">
        <v>33</v>
      </c>
      <c r="F34">
        <v>21904868</v>
      </c>
      <c r="H34" t="s">
        <v>402</v>
      </c>
      <c r="I34" t="s">
        <v>1</v>
      </c>
      <c r="J34" s="1">
        <v>40406</v>
      </c>
      <c r="K34">
        <v>0</v>
      </c>
      <c r="L34" t="s">
        <v>434</v>
      </c>
      <c r="M34">
        <v>87181900</v>
      </c>
      <c r="N34">
        <f t="shared" si="0"/>
        <v>0</v>
      </c>
      <c r="Q34" t="s">
        <v>810</v>
      </c>
      <c r="R34" t="s">
        <v>1</v>
      </c>
      <c r="S34" s="1">
        <v>40406</v>
      </c>
      <c r="T34">
        <v>0</v>
      </c>
      <c r="U34" t="s">
        <v>840</v>
      </c>
      <c r="V34">
        <v>1633667900</v>
      </c>
      <c r="W34">
        <f t="shared" si="1"/>
        <v>0</v>
      </c>
      <c r="Z34" t="s">
        <v>1207</v>
      </c>
      <c r="AA34" t="s">
        <v>1</v>
      </c>
      <c r="AB34" s="1">
        <v>40406</v>
      </c>
      <c r="AC34">
        <v>0</v>
      </c>
      <c r="AD34" t="s">
        <v>1239</v>
      </c>
      <c r="AE34">
        <v>757291176</v>
      </c>
      <c r="AF34">
        <f t="shared" si="2"/>
        <v>0</v>
      </c>
      <c r="AI34" s="1">
        <v>40406</v>
      </c>
      <c r="AJ34" t="s">
        <v>1642</v>
      </c>
      <c r="AK34">
        <v>34378975</v>
      </c>
      <c r="AL34">
        <f t="shared" si="3"/>
        <v>0</v>
      </c>
    </row>
    <row r="35" spans="1:38" x14ac:dyDescent="0.35">
      <c r="A35" t="s">
        <v>0</v>
      </c>
      <c r="B35" t="s">
        <v>1</v>
      </c>
      <c r="C35" s="1">
        <v>40413</v>
      </c>
      <c r="D35">
        <v>0</v>
      </c>
      <c r="E35" t="s">
        <v>34</v>
      </c>
      <c r="F35">
        <v>9412066</v>
      </c>
      <c r="H35" t="s">
        <v>402</v>
      </c>
      <c r="I35" t="s">
        <v>1</v>
      </c>
      <c r="J35" s="1">
        <v>40413</v>
      </c>
      <c r="K35">
        <v>0</v>
      </c>
      <c r="L35" t="s">
        <v>435</v>
      </c>
      <c r="M35">
        <v>87119000</v>
      </c>
      <c r="N35">
        <f t="shared" si="0"/>
        <v>0</v>
      </c>
      <c r="Q35" t="s">
        <v>810</v>
      </c>
      <c r="R35" t="s">
        <v>1</v>
      </c>
      <c r="S35" s="1">
        <v>40413</v>
      </c>
      <c r="T35">
        <v>0</v>
      </c>
      <c r="U35" t="s">
        <v>841</v>
      </c>
      <c r="V35">
        <v>2161706100</v>
      </c>
      <c r="W35">
        <f t="shared" si="1"/>
        <v>0</v>
      </c>
      <c r="Z35" t="s">
        <v>1207</v>
      </c>
      <c r="AA35" t="s">
        <v>1</v>
      </c>
      <c r="AB35" s="1">
        <v>40413</v>
      </c>
      <c r="AC35">
        <v>0</v>
      </c>
      <c r="AD35" t="s">
        <v>1240</v>
      </c>
      <c r="AE35">
        <v>1017479009</v>
      </c>
      <c r="AF35">
        <f t="shared" si="2"/>
        <v>0</v>
      </c>
      <c r="AI35" s="1">
        <v>40413</v>
      </c>
      <c r="AJ35" t="s">
        <v>1643</v>
      </c>
      <c r="AK35">
        <v>44513556</v>
      </c>
      <c r="AL35">
        <f t="shared" si="3"/>
        <v>0</v>
      </c>
    </row>
    <row r="36" spans="1:38" x14ac:dyDescent="0.35">
      <c r="A36" t="s">
        <v>0</v>
      </c>
      <c r="B36" t="s">
        <v>1</v>
      </c>
      <c r="C36" s="1">
        <v>40420</v>
      </c>
      <c r="D36">
        <v>0</v>
      </c>
      <c r="E36" t="s">
        <v>35</v>
      </c>
      <c r="F36">
        <v>8899553</v>
      </c>
      <c r="H36" t="s">
        <v>402</v>
      </c>
      <c r="I36" t="s">
        <v>1</v>
      </c>
      <c r="J36" s="1">
        <v>40420</v>
      </c>
      <c r="K36">
        <v>0</v>
      </c>
      <c r="L36" t="s">
        <v>436</v>
      </c>
      <c r="M36">
        <v>97174300</v>
      </c>
      <c r="N36">
        <f t="shared" si="0"/>
        <v>0</v>
      </c>
      <c r="Q36" t="s">
        <v>810</v>
      </c>
      <c r="R36" t="s">
        <v>1</v>
      </c>
      <c r="S36" s="1">
        <v>40420</v>
      </c>
      <c r="T36">
        <v>0</v>
      </c>
      <c r="U36" t="s">
        <v>842</v>
      </c>
      <c r="V36">
        <v>2892582800</v>
      </c>
      <c r="W36">
        <f t="shared" si="1"/>
        <v>0</v>
      </c>
      <c r="Z36" t="s">
        <v>1207</v>
      </c>
      <c r="AA36" t="s">
        <v>1</v>
      </c>
      <c r="AB36" s="1">
        <v>40420</v>
      </c>
      <c r="AC36">
        <v>0</v>
      </c>
      <c r="AD36" t="s">
        <v>1241</v>
      </c>
      <c r="AE36">
        <v>795829107</v>
      </c>
      <c r="AF36">
        <f t="shared" si="2"/>
        <v>0</v>
      </c>
      <c r="AI36" s="1">
        <v>40420</v>
      </c>
      <c r="AJ36" t="s">
        <v>1644</v>
      </c>
      <c r="AK36">
        <v>40999688</v>
      </c>
      <c r="AL36">
        <f t="shared" si="3"/>
        <v>0</v>
      </c>
    </row>
    <row r="37" spans="1:38" x14ac:dyDescent="0.35">
      <c r="A37" t="s">
        <v>0</v>
      </c>
      <c r="B37" t="s">
        <v>1</v>
      </c>
      <c r="C37" s="1">
        <v>40427</v>
      </c>
      <c r="D37">
        <v>0</v>
      </c>
      <c r="E37" t="s">
        <v>36</v>
      </c>
      <c r="F37">
        <v>8531720</v>
      </c>
      <c r="H37" t="s">
        <v>402</v>
      </c>
      <c r="I37" t="s">
        <v>1</v>
      </c>
      <c r="J37" s="1">
        <v>40427</v>
      </c>
      <c r="K37">
        <v>0</v>
      </c>
      <c r="L37" t="s">
        <v>437</v>
      </c>
      <c r="M37">
        <v>70851600</v>
      </c>
      <c r="N37">
        <f t="shared" si="0"/>
        <v>0</v>
      </c>
      <c r="Q37" t="s">
        <v>810</v>
      </c>
      <c r="R37" t="s">
        <v>1</v>
      </c>
      <c r="S37" s="1">
        <v>40427</v>
      </c>
      <c r="T37">
        <v>0</v>
      </c>
      <c r="U37" t="s">
        <v>843</v>
      </c>
      <c r="V37">
        <v>1949770700</v>
      </c>
      <c r="W37">
        <f t="shared" si="1"/>
        <v>0</v>
      </c>
      <c r="Z37" t="s">
        <v>1207</v>
      </c>
      <c r="AA37" t="s">
        <v>1</v>
      </c>
      <c r="AB37" s="1">
        <v>40427</v>
      </c>
      <c r="AC37">
        <v>0</v>
      </c>
      <c r="AD37" t="s">
        <v>1242</v>
      </c>
      <c r="AE37">
        <v>751687014</v>
      </c>
      <c r="AF37">
        <f t="shared" si="2"/>
        <v>0</v>
      </c>
      <c r="AI37" s="1">
        <v>40427</v>
      </c>
      <c r="AJ37" t="s">
        <v>1645</v>
      </c>
      <c r="AK37">
        <v>47043749</v>
      </c>
      <c r="AL37">
        <f t="shared" si="3"/>
        <v>0</v>
      </c>
    </row>
    <row r="38" spans="1:38" x14ac:dyDescent="0.35">
      <c r="A38" t="s">
        <v>0</v>
      </c>
      <c r="B38" t="s">
        <v>1</v>
      </c>
      <c r="C38" s="1">
        <v>40434</v>
      </c>
      <c r="D38">
        <v>0</v>
      </c>
      <c r="E38" t="s">
        <v>37</v>
      </c>
      <c r="F38">
        <v>5905073</v>
      </c>
      <c r="H38" t="s">
        <v>402</v>
      </c>
      <c r="I38" t="s">
        <v>1</v>
      </c>
      <c r="J38" s="1">
        <v>40434</v>
      </c>
      <c r="K38">
        <v>0</v>
      </c>
      <c r="L38" t="s">
        <v>438</v>
      </c>
      <c r="M38">
        <v>97509100</v>
      </c>
      <c r="N38">
        <f t="shared" si="0"/>
        <v>0</v>
      </c>
      <c r="Q38" t="s">
        <v>810</v>
      </c>
      <c r="R38" t="s">
        <v>1</v>
      </c>
      <c r="S38" s="1">
        <v>40434</v>
      </c>
      <c r="T38">
        <v>0</v>
      </c>
      <c r="U38" t="s">
        <v>838</v>
      </c>
      <c r="V38">
        <v>1617923200</v>
      </c>
      <c r="W38">
        <f t="shared" si="1"/>
        <v>0</v>
      </c>
      <c r="Z38" t="s">
        <v>1207</v>
      </c>
      <c r="AA38" t="s">
        <v>1</v>
      </c>
      <c r="AB38" s="1">
        <v>40434</v>
      </c>
      <c r="AC38">
        <v>0</v>
      </c>
      <c r="AD38" t="s">
        <v>1243</v>
      </c>
      <c r="AE38">
        <v>794697164</v>
      </c>
      <c r="AF38">
        <f t="shared" si="2"/>
        <v>0</v>
      </c>
      <c r="AI38" s="1">
        <v>40434</v>
      </c>
      <c r="AJ38" t="s">
        <v>1646</v>
      </c>
      <c r="AK38">
        <v>68787624</v>
      </c>
      <c r="AL38">
        <f t="shared" si="3"/>
        <v>0</v>
      </c>
    </row>
    <row r="39" spans="1:38" x14ac:dyDescent="0.35">
      <c r="A39" t="s">
        <v>0</v>
      </c>
      <c r="B39" t="s">
        <v>1</v>
      </c>
      <c r="C39" s="1">
        <v>40441</v>
      </c>
      <c r="D39">
        <v>0</v>
      </c>
      <c r="E39" t="s">
        <v>38</v>
      </c>
      <c r="F39">
        <v>5949915</v>
      </c>
      <c r="H39" t="s">
        <v>402</v>
      </c>
      <c r="I39" t="s">
        <v>1</v>
      </c>
      <c r="J39" s="1">
        <v>40441</v>
      </c>
      <c r="K39">
        <v>0</v>
      </c>
      <c r="L39" t="s">
        <v>439</v>
      </c>
      <c r="M39">
        <v>71920800</v>
      </c>
      <c r="N39">
        <f t="shared" si="0"/>
        <v>0</v>
      </c>
      <c r="Q39" t="s">
        <v>810</v>
      </c>
      <c r="R39" t="s">
        <v>1</v>
      </c>
      <c r="S39" s="1">
        <v>40441</v>
      </c>
      <c r="T39">
        <v>0</v>
      </c>
      <c r="U39" t="s">
        <v>844</v>
      </c>
      <c r="V39">
        <v>1906901900</v>
      </c>
      <c r="W39">
        <f t="shared" si="1"/>
        <v>0</v>
      </c>
      <c r="Z39" t="s">
        <v>1207</v>
      </c>
      <c r="AA39" t="s">
        <v>1</v>
      </c>
      <c r="AB39" s="1">
        <v>40441</v>
      </c>
      <c r="AC39">
        <v>0</v>
      </c>
      <c r="AD39" t="s">
        <v>1244</v>
      </c>
      <c r="AE39">
        <v>674311601</v>
      </c>
      <c r="AF39">
        <f t="shared" si="2"/>
        <v>0</v>
      </c>
      <c r="AI39" s="1">
        <v>40441</v>
      </c>
      <c r="AJ39" t="s">
        <v>1647</v>
      </c>
      <c r="AK39">
        <v>44791437</v>
      </c>
      <c r="AL39">
        <f t="shared" si="3"/>
        <v>0</v>
      </c>
    </row>
    <row r="40" spans="1:38" x14ac:dyDescent="0.35">
      <c r="A40" t="s">
        <v>0</v>
      </c>
      <c r="B40" t="s">
        <v>1</v>
      </c>
      <c r="C40" s="1">
        <v>40448</v>
      </c>
      <c r="D40">
        <v>0</v>
      </c>
      <c r="E40" t="s">
        <v>39</v>
      </c>
      <c r="F40">
        <v>9299418</v>
      </c>
      <c r="H40" t="s">
        <v>402</v>
      </c>
      <c r="I40" t="s">
        <v>1</v>
      </c>
      <c r="J40" s="1">
        <v>40448</v>
      </c>
      <c r="K40">
        <v>0</v>
      </c>
      <c r="L40" t="s">
        <v>440</v>
      </c>
      <c r="M40">
        <v>95732500</v>
      </c>
      <c r="N40">
        <f t="shared" si="0"/>
        <v>0</v>
      </c>
      <c r="Q40" t="s">
        <v>810</v>
      </c>
      <c r="R40" t="s">
        <v>1</v>
      </c>
      <c r="S40" s="1">
        <v>40448</v>
      </c>
      <c r="T40">
        <v>0</v>
      </c>
      <c r="U40" t="s">
        <v>845</v>
      </c>
      <c r="V40">
        <v>2868981100</v>
      </c>
      <c r="W40">
        <f t="shared" si="1"/>
        <v>0</v>
      </c>
      <c r="Z40" t="s">
        <v>1207</v>
      </c>
      <c r="AA40" t="s">
        <v>1</v>
      </c>
      <c r="AB40" s="1">
        <v>40448</v>
      </c>
      <c r="AC40">
        <v>0</v>
      </c>
      <c r="AD40" t="s">
        <v>1245</v>
      </c>
      <c r="AE40">
        <v>874763909</v>
      </c>
      <c r="AF40">
        <f t="shared" si="2"/>
        <v>0</v>
      </c>
      <c r="AI40" s="1">
        <v>40448</v>
      </c>
      <c r="AJ40" t="s">
        <v>1648</v>
      </c>
      <c r="AK40">
        <v>69206636</v>
      </c>
      <c r="AL40">
        <f t="shared" si="3"/>
        <v>0</v>
      </c>
    </row>
    <row r="41" spans="1:38" x14ac:dyDescent="0.35">
      <c r="A41" t="s">
        <v>0</v>
      </c>
      <c r="B41" t="s">
        <v>1</v>
      </c>
      <c r="C41" s="1">
        <v>40455</v>
      </c>
      <c r="D41">
        <v>0</v>
      </c>
      <c r="E41" t="s">
        <v>40</v>
      </c>
      <c r="F41">
        <v>9366936</v>
      </c>
      <c r="H41" t="s">
        <v>402</v>
      </c>
      <c r="I41" t="s">
        <v>1</v>
      </c>
      <c r="J41" s="1">
        <v>40455</v>
      </c>
      <c r="K41">
        <v>0</v>
      </c>
      <c r="L41" t="s">
        <v>441</v>
      </c>
      <c r="M41">
        <v>92628300</v>
      </c>
      <c r="N41">
        <f t="shared" si="0"/>
        <v>0</v>
      </c>
      <c r="Q41" t="s">
        <v>810</v>
      </c>
      <c r="R41" t="s">
        <v>1</v>
      </c>
      <c r="S41" s="1">
        <v>40455</v>
      </c>
      <c r="T41">
        <v>0</v>
      </c>
      <c r="U41" t="s">
        <v>841</v>
      </c>
      <c r="V41">
        <v>2514971500</v>
      </c>
      <c r="W41">
        <f t="shared" si="1"/>
        <v>0</v>
      </c>
      <c r="Z41" t="s">
        <v>1207</v>
      </c>
      <c r="AA41" t="s">
        <v>1</v>
      </c>
      <c r="AB41" s="1">
        <v>40455</v>
      </c>
      <c r="AC41">
        <v>0</v>
      </c>
      <c r="AD41" t="s">
        <v>1246</v>
      </c>
      <c r="AE41">
        <v>873582673</v>
      </c>
      <c r="AF41">
        <f t="shared" si="2"/>
        <v>0</v>
      </c>
      <c r="AI41" s="1">
        <v>40455</v>
      </c>
      <c r="AJ41" t="s">
        <v>1649</v>
      </c>
      <c r="AK41">
        <v>80540795</v>
      </c>
      <c r="AL41">
        <f t="shared" si="3"/>
        <v>0</v>
      </c>
    </row>
    <row r="42" spans="1:38" x14ac:dyDescent="0.35">
      <c r="A42" t="s">
        <v>0</v>
      </c>
      <c r="B42" t="s">
        <v>1</v>
      </c>
      <c r="C42" s="1">
        <v>40462</v>
      </c>
      <c r="D42">
        <v>0</v>
      </c>
      <c r="E42" t="s">
        <v>41</v>
      </c>
      <c r="F42">
        <v>10907693</v>
      </c>
      <c r="H42" t="s">
        <v>402</v>
      </c>
      <c r="I42" t="s">
        <v>1</v>
      </c>
      <c r="J42" s="1">
        <v>40462</v>
      </c>
      <c r="K42">
        <v>0</v>
      </c>
      <c r="L42" t="s">
        <v>442</v>
      </c>
      <c r="M42">
        <v>75959300</v>
      </c>
      <c r="N42">
        <f t="shared" si="0"/>
        <v>0</v>
      </c>
      <c r="Q42" t="s">
        <v>810</v>
      </c>
      <c r="R42" t="s">
        <v>1</v>
      </c>
      <c r="S42" s="1">
        <v>40462</v>
      </c>
      <c r="T42">
        <v>0</v>
      </c>
      <c r="U42" t="s">
        <v>846</v>
      </c>
      <c r="V42">
        <v>2798358500</v>
      </c>
      <c r="W42">
        <f t="shared" si="1"/>
        <v>0</v>
      </c>
      <c r="Z42" t="s">
        <v>1207</v>
      </c>
      <c r="AA42" t="s">
        <v>1</v>
      </c>
      <c r="AB42" s="1">
        <v>40462</v>
      </c>
      <c r="AC42">
        <v>0</v>
      </c>
      <c r="AD42" t="s">
        <v>1247</v>
      </c>
      <c r="AE42">
        <v>760080924</v>
      </c>
      <c r="AF42">
        <f t="shared" si="2"/>
        <v>0</v>
      </c>
      <c r="AI42" s="1">
        <v>40462</v>
      </c>
      <c r="AJ42" t="s">
        <v>1650</v>
      </c>
      <c r="AK42">
        <v>71028600</v>
      </c>
      <c r="AL42">
        <f t="shared" si="3"/>
        <v>0</v>
      </c>
    </row>
    <row r="43" spans="1:38" x14ac:dyDescent="0.35">
      <c r="A43" t="s">
        <v>0</v>
      </c>
      <c r="B43" t="s">
        <v>1</v>
      </c>
      <c r="C43" s="1">
        <v>40469</v>
      </c>
      <c r="D43">
        <v>0</v>
      </c>
      <c r="E43" t="s">
        <v>2</v>
      </c>
      <c r="F43">
        <v>8591826</v>
      </c>
      <c r="H43" t="s">
        <v>402</v>
      </c>
      <c r="I43" t="s">
        <v>1</v>
      </c>
      <c r="J43" s="1">
        <v>40469</v>
      </c>
      <c r="K43">
        <v>0</v>
      </c>
      <c r="L43" t="s">
        <v>443</v>
      </c>
      <c r="M43">
        <v>71426900</v>
      </c>
      <c r="N43">
        <f t="shared" si="0"/>
        <v>0</v>
      </c>
      <c r="Q43" t="s">
        <v>810</v>
      </c>
      <c r="R43" t="s">
        <v>1</v>
      </c>
      <c r="S43" s="1">
        <v>40469</v>
      </c>
      <c r="T43">
        <v>0</v>
      </c>
      <c r="U43" t="s">
        <v>832</v>
      </c>
      <c r="V43">
        <v>3783513700</v>
      </c>
      <c r="W43">
        <f t="shared" si="1"/>
        <v>0</v>
      </c>
      <c r="Z43" t="s">
        <v>1207</v>
      </c>
      <c r="AA43" t="s">
        <v>1</v>
      </c>
      <c r="AB43" s="1">
        <v>40469</v>
      </c>
      <c r="AC43">
        <v>0</v>
      </c>
      <c r="AD43" t="s">
        <v>1248</v>
      </c>
      <c r="AE43">
        <v>1315773497</v>
      </c>
      <c r="AF43">
        <f t="shared" si="2"/>
        <v>0</v>
      </c>
      <c r="AI43" s="1">
        <v>40469</v>
      </c>
      <c r="AJ43" t="s">
        <v>1651</v>
      </c>
      <c r="AK43">
        <v>78788268</v>
      </c>
      <c r="AL43">
        <f t="shared" si="3"/>
        <v>0</v>
      </c>
    </row>
    <row r="44" spans="1:38" x14ac:dyDescent="0.35">
      <c r="A44" t="s">
        <v>0</v>
      </c>
      <c r="B44" t="s">
        <v>1</v>
      </c>
      <c r="C44" s="1">
        <v>40476</v>
      </c>
      <c r="D44">
        <v>0</v>
      </c>
      <c r="E44" t="s">
        <v>42</v>
      </c>
      <c r="F44">
        <v>21729239</v>
      </c>
      <c r="H44" t="s">
        <v>402</v>
      </c>
      <c r="I44" t="s">
        <v>1</v>
      </c>
      <c r="J44" s="1">
        <v>40476</v>
      </c>
      <c r="K44">
        <v>0</v>
      </c>
      <c r="L44" t="s">
        <v>444</v>
      </c>
      <c r="M44">
        <v>79767100</v>
      </c>
      <c r="N44">
        <f t="shared" si="0"/>
        <v>0</v>
      </c>
      <c r="Q44" t="s">
        <v>810</v>
      </c>
      <c r="R44" t="s">
        <v>1</v>
      </c>
      <c r="S44" s="1">
        <v>40476</v>
      </c>
      <c r="T44">
        <v>0</v>
      </c>
      <c r="U44" t="s">
        <v>841</v>
      </c>
      <c r="V44">
        <v>2700591600</v>
      </c>
      <c r="W44">
        <f t="shared" si="1"/>
        <v>0</v>
      </c>
      <c r="Z44" t="s">
        <v>1207</v>
      </c>
      <c r="AA44" t="s">
        <v>1</v>
      </c>
      <c r="AB44" s="1">
        <v>40476</v>
      </c>
      <c r="AC44">
        <v>0</v>
      </c>
      <c r="AD44" t="s">
        <v>1249</v>
      </c>
      <c r="AE44">
        <v>748422827</v>
      </c>
      <c r="AF44">
        <f t="shared" si="2"/>
        <v>0</v>
      </c>
      <c r="AI44" s="1">
        <v>40476</v>
      </c>
      <c r="AJ44" t="s">
        <v>1652</v>
      </c>
      <c r="AK44">
        <v>50009723</v>
      </c>
      <c r="AL44">
        <f t="shared" si="3"/>
        <v>0</v>
      </c>
    </row>
    <row r="45" spans="1:38" x14ac:dyDescent="0.35">
      <c r="A45" t="s">
        <v>0</v>
      </c>
      <c r="B45" t="s">
        <v>1</v>
      </c>
      <c r="C45" s="1">
        <v>40483</v>
      </c>
      <c r="D45">
        <v>0</v>
      </c>
      <c r="E45" t="s">
        <v>43</v>
      </c>
      <c r="F45">
        <v>10297402</v>
      </c>
      <c r="H45" t="s">
        <v>402</v>
      </c>
      <c r="I45" t="s">
        <v>1</v>
      </c>
      <c r="J45" s="1">
        <v>40483</v>
      </c>
      <c r="K45">
        <v>0</v>
      </c>
      <c r="L45" t="s">
        <v>445</v>
      </c>
      <c r="M45">
        <v>38796300</v>
      </c>
      <c r="N45">
        <f t="shared" si="0"/>
        <v>0</v>
      </c>
      <c r="Q45" t="s">
        <v>810</v>
      </c>
      <c r="R45" t="s">
        <v>1</v>
      </c>
      <c r="S45" s="1">
        <v>40483</v>
      </c>
      <c r="T45">
        <v>0</v>
      </c>
      <c r="U45" t="s">
        <v>847</v>
      </c>
      <c r="V45">
        <v>1572258400</v>
      </c>
      <c r="W45">
        <f t="shared" si="1"/>
        <v>0</v>
      </c>
      <c r="Z45" t="s">
        <v>1207</v>
      </c>
      <c r="AA45" t="s">
        <v>1</v>
      </c>
      <c r="AB45" s="1">
        <v>40483</v>
      </c>
      <c r="AC45">
        <v>0</v>
      </c>
      <c r="AD45" t="s">
        <v>1250</v>
      </c>
      <c r="AE45">
        <v>341024293</v>
      </c>
      <c r="AF45">
        <f t="shared" si="2"/>
        <v>0</v>
      </c>
      <c r="AI45" s="1">
        <v>40483</v>
      </c>
      <c r="AJ45" t="s">
        <v>1653</v>
      </c>
      <c r="AK45">
        <v>22374366</v>
      </c>
      <c r="AL45">
        <f t="shared" si="3"/>
        <v>0</v>
      </c>
    </row>
    <row r="46" spans="1:38" x14ac:dyDescent="0.35">
      <c r="A46" t="s">
        <v>0</v>
      </c>
      <c r="B46" t="s">
        <v>1</v>
      </c>
      <c r="C46" s="1">
        <v>40490</v>
      </c>
      <c r="D46">
        <v>0</v>
      </c>
      <c r="E46" t="s">
        <v>44</v>
      </c>
      <c r="F46">
        <v>20054446</v>
      </c>
      <c r="H46" t="s">
        <v>402</v>
      </c>
      <c r="I46" t="s">
        <v>1</v>
      </c>
      <c r="J46" s="1">
        <v>40490</v>
      </c>
      <c r="K46">
        <v>0</v>
      </c>
      <c r="L46" t="s">
        <v>446</v>
      </c>
      <c r="M46">
        <v>87619700</v>
      </c>
      <c r="N46">
        <f t="shared" si="0"/>
        <v>0</v>
      </c>
      <c r="Q46" t="s">
        <v>810</v>
      </c>
      <c r="R46" t="s">
        <v>1</v>
      </c>
      <c r="S46" s="1">
        <v>40490</v>
      </c>
      <c r="T46">
        <v>0</v>
      </c>
      <c r="U46" t="s">
        <v>837</v>
      </c>
      <c r="V46">
        <v>2638832100</v>
      </c>
      <c r="W46">
        <f t="shared" si="1"/>
        <v>0</v>
      </c>
      <c r="Z46" t="s">
        <v>1207</v>
      </c>
      <c r="AA46" t="s">
        <v>1</v>
      </c>
      <c r="AB46" s="1">
        <v>40490</v>
      </c>
      <c r="AC46">
        <v>0</v>
      </c>
      <c r="AD46" t="s">
        <v>1251</v>
      </c>
      <c r="AE46">
        <v>1018147586</v>
      </c>
      <c r="AF46">
        <f t="shared" si="2"/>
        <v>0</v>
      </c>
      <c r="AI46" s="1">
        <v>40490</v>
      </c>
      <c r="AJ46" t="s">
        <v>1654</v>
      </c>
      <c r="AK46">
        <v>59726572</v>
      </c>
      <c r="AL46">
        <f t="shared" si="3"/>
        <v>0</v>
      </c>
    </row>
    <row r="47" spans="1:38" x14ac:dyDescent="0.35">
      <c r="A47" t="s">
        <v>0</v>
      </c>
      <c r="B47" t="s">
        <v>1</v>
      </c>
      <c r="C47" s="1">
        <v>40497</v>
      </c>
      <c r="D47">
        <v>0</v>
      </c>
      <c r="E47" t="s">
        <v>45</v>
      </c>
      <c r="F47">
        <v>15891999</v>
      </c>
      <c r="H47" t="s">
        <v>402</v>
      </c>
      <c r="I47" t="s">
        <v>1</v>
      </c>
      <c r="J47" s="1">
        <v>40497</v>
      </c>
      <c r="K47">
        <v>0</v>
      </c>
      <c r="L47" t="s">
        <v>443</v>
      </c>
      <c r="M47">
        <v>102718100</v>
      </c>
      <c r="N47">
        <f t="shared" si="0"/>
        <v>0</v>
      </c>
      <c r="Q47" t="s">
        <v>810</v>
      </c>
      <c r="R47" t="s">
        <v>1</v>
      </c>
      <c r="S47" s="1">
        <v>40497</v>
      </c>
      <c r="T47">
        <v>0</v>
      </c>
      <c r="U47" t="s">
        <v>848</v>
      </c>
      <c r="V47">
        <v>1649975100</v>
      </c>
      <c r="W47">
        <f t="shared" si="1"/>
        <v>0</v>
      </c>
      <c r="Z47" t="s">
        <v>1207</v>
      </c>
      <c r="AA47" t="s">
        <v>1</v>
      </c>
      <c r="AB47" s="1">
        <v>40497</v>
      </c>
      <c r="AC47">
        <v>0</v>
      </c>
      <c r="AD47" t="s">
        <v>1252</v>
      </c>
      <c r="AE47">
        <v>1062726535</v>
      </c>
      <c r="AF47">
        <f t="shared" si="2"/>
        <v>0</v>
      </c>
      <c r="AI47" s="1">
        <v>40497</v>
      </c>
      <c r="AJ47" t="s">
        <v>1655</v>
      </c>
      <c r="AK47">
        <v>44369151</v>
      </c>
      <c r="AL47">
        <f t="shared" si="3"/>
        <v>0</v>
      </c>
    </row>
    <row r="48" spans="1:38" x14ac:dyDescent="0.35">
      <c r="A48" t="s">
        <v>0</v>
      </c>
      <c r="B48" t="s">
        <v>1</v>
      </c>
      <c r="C48" s="1">
        <v>40504</v>
      </c>
      <c r="D48">
        <v>0</v>
      </c>
      <c r="E48" t="s">
        <v>46</v>
      </c>
      <c r="F48">
        <v>15126100</v>
      </c>
      <c r="H48" t="s">
        <v>402</v>
      </c>
      <c r="I48" t="s">
        <v>1</v>
      </c>
      <c r="J48" s="1">
        <v>40504</v>
      </c>
      <c r="K48">
        <v>0</v>
      </c>
      <c r="L48" t="s">
        <v>447</v>
      </c>
      <c r="M48">
        <v>82009700</v>
      </c>
      <c r="N48">
        <f t="shared" si="0"/>
        <v>0</v>
      </c>
      <c r="Q48" t="s">
        <v>810</v>
      </c>
      <c r="R48" t="s">
        <v>1</v>
      </c>
      <c r="S48" s="1">
        <v>40504</v>
      </c>
      <c r="T48">
        <v>0</v>
      </c>
      <c r="U48" t="s">
        <v>849</v>
      </c>
      <c r="V48">
        <v>3884477700</v>
      </c>
      <c r="W48">
        <f t="shared" si="1"/>
        <v>0</v>
      </c>
      <c r="Z48" t="s">
        <v>1207</v>
      </c>
      <c r="AA48" t="s">
        <v>1</v>
      </c>
      <c r="AB48" s="1">
        <v>40504</v>
      </c>
      <c r="AC48">
        <v>0</v>
      </c>
      <c r="AD48" t="s">
        <v>1249</v>
      </c>
      <c r="AE48">
        <v>957997559</v>
      </c>
      <c r="AF48">
        <f t="shared" si="2"/>
        <v>0</v>
      </c>
      <c r="AI48" s="1">
        <v>40504</v>
      </c>
      <c r="AJ48" t="s">
        <v>1656</v>
      </c>
      <c r="AK48">
        <v>52788522</v>
      </c>
      <c r="AL48">
        <f t="shared" si="3"/>
        <v>0</v>
      </c>
    </row>
    <row r="49" spans="1:38" x14ac:dyDescent="0.35">
      <c r="A49" t="s">
        <v>0</v>
      </c>
      <c r="B49" t="s">
        <v>1</v>
      </c>
      <c r="C49" s="1">
        <v>40511</v>
      </c>
      <c r="D49">
        <v>0</v>
      </c>
      <c r="E49" t="s">
        <v>47</v>
      </c>
      <c r="F49">
        <v>22723533</v>
      </c>
      <c r="H49" t="s">
        <v>402</v>
      </c>
      <c r="I49" t="s">
        <v>1</v>
      </c>
      <c r="J49" s="1">
        <v>40511</v>
      </c>
      <c r="K49">
        <v>0</v>
      </c>
      <c r="L49" t="s">
        <v>448</v>
      </c>
      <c r="M49">
        <v>122758500</v>
      </c>
      <c r="N49">
        <f t="shared" si="0"/>
        <v>0</v>
      </c>
      <c r="Q49" t="s">
        <v>810</v>
      </c>
      <c r="R49" t="s">
        <v>1</v>
      </c>
      <c r="S49" s="1">
        <v>40511</v>
      </c>
      <c r="T49">
        <v>0</v>
      </c>
      <c r="U49" t="s">
        <v>850</v>
      </c>
      <c r="V49">
        <v>2696811700</v>
      </c>
      <c r="W49">
        <f t="shared" si="1"/>
        <v>0</v>
      </c>
      <c r="Z49" t="s">
        <v>1207</v>
      </c>
      <c r="AA49" t="s">
        <v>1</v>
      </c>
      <c r="AB49" s="1">
        <v>40511</v>
      </c>
      <c r="AC49">
        <v>0</v>
      </c>
      <c r="AD49" t="s">
        <v>1253</v>
      </c>
      <c r="AE49">
        <v>894588423</v>
      </c>
      <c r="AF49">
        <f t="shared" si="2"/>
        <v>0</v>
      </c>
      <c r="AI49" s="1">
        <v>40511</v>
      </c>
      <c r="AJ49" t="s">
        <v>1591</v>
      </c>
      <c r="AK49">
        <v>86593769</v>
      </c>
      <c r="AL49">
        <f t="shared" si="3"/>
        <v>0</v>
      </c>
    </row>
    <row r="50" spans="1:38" x14ac:dyDescent="0.35">
      <c r="A50" t="s">
        <v>0</v>
      </c>
      <c r="B50" t="s">
        <v>1</v>
      </c>
      <c r="C50" s="1">
        <v>40518</v>
      </c>
      <c r="D50">
        <v>0</v>
      </c>
      <c r="E50" t="s">
        <v>48</v>
      </c>
      <c r="F50">
        <v>18014886</v>
      </c>
      <c r="H50" t="s">
        <v>402</v>
      </c>
      <c r="I50" t="s">
        <v>1</v>
      </c>
      <c r="J50" s="1">
        <v>40518</v>
      </c>
      <c r="K50">
        <v>0</v>
      </c>
      <c r="L50" t="s">
        <v>449</v>
      </c>
      <c r="M50">
        <v>131860400</v>
      </c>
      <c r="N50">
        <f t="shared" si="0"/>
        <v>0</v>
      </c>
      <c r="Q50" t="s">
        <v>810</v>
      </c>
      <c r="R50" t="s">
        <v>1</v>
      </c>
      <c r="S50" s="1">
        <v>40518</v>
      </c>
      <c r="T50">
        <v>0</v>
      </c>
      <c r="U50" t="s">
        <v>851</v>
      </c>
      <c r="V50">
        <v>3567492800</v>
      </c>
      <c r="W50">
        <f t="shared" si="1"/>
        <v>0</v>
      </c>
      <c r="Z50" t="s">
        <v>1207</v>
      </c>
      <c r="AA50" t="s">
        <v>1</v>
      </c>
      <c r="AB50" s="1">
        <v>40518</v>
      </c>
      <c r="AC50">
        <v>0</v>
      </c>
      <c r="AD50" t="s">
        <v>1254</v>
      </c>
      <c r="AE50">
        <v>1091361433</v>
      </c>
      <c r="AF50">
        <f t="shared" si="2"/>
        <v>0</v>
      </c>
      <c r="AI50" s="1">
        <v>40518</v>
      </c>
      <c r="AJ50" t="s">
        <v>1657</v>
      </c>
      <c r="AK50">
        <v>74414887</v>
      </c>
      <c r="AL50">
        <f t="shared" si="3"/>
        <v>0</v>
      </c>
    </row>
    <row r="51" spans="1:38" x14ac:dyDescent="0.35">
      <c r="A51" t="s">
        <v>0</v>
      </c>
      <c r="B51" t="s">
        <v>1</v>
      </c>
      <c r="C51" s="1">
        <v>40525</v>
      </c>
      <c r="D51">
        <v>0</v>
      </c>
      <c r="E51" t="s">
        <v>49</v>
      </c>
      <c r="F51">
        <v>23551674</v>
      </c>
      <c r="H51" t="s">
        <v>402</v>
      </c>
      <c r="I51" t="s">
        <v>1</v>
      </c>
      <c r="J51" s="1">
        <v>40525</v>
      </c>
      <c r="K51">
        <v>0</v>
      </c>
      <c r="L51" t="s">
        <v>450</v>
      </c>
      <c r="M51">
        <v>95572900</v>
      </c>
      <c r="N51">
        <f t="shared" si="0"/>
        <v>0</v>
      </c>
      <c r="Q51" t="s">
        <v>810</v>
      </c>
      <c r="R51" t="s">
        <v>1</v>
      </c>
      <c r="S51" s="1">
        <v>40525</v>
      </c>
      <c r="T51">
        <v>0</v>
      </c>
      <c r="U51" t="s">
        <v>852</v>
      </c>
      <c r="V51">
        <v>2104655300</v>
      </c>
      <c r="W51">
        <f t="shared" si="1"/>
        <v>0</v>
      </c>
      <c r="Z51" t="s">
        <v>1207</v>
      </c>
      <c r="AA51" t="s">
        <v>1</v>
      </c>
      <c r="AB51" s="1">
        <v>40525</v>
      </c>
      <c r="AC51">
        <v>0</v>
      </c>
      <c r="AD51" t="s">
        <v>1255</v>
      </c>
      <c r="AE51">
        <v>650175626</v>
      </c>
      <c r="AF51">
        <f t="shared" si="2"/>
        <v>0</v>
      </c>
      <c r="AI51" s="1">
        <v>40525</v>
      </c>
      <c r="AJ51" t="s">
        <v>1658</v>
      </c>
      <c r="AK51">
        <v>66010450</v>
      </c>
      <c r="AL51">
        <f t="shared" si="3"/>
        <v>0</v>
      </c>
    </row>
    <row r="52" spans="1:38" x14ac:dyDescent="0.35">
      <c r="A52" t="s">
        <v>0</v>
      </c>
      <c r="B52" t="s">
        <v>1</v>
      </c>
      <c r="C52" s="1">
        <v>40532</v>
      </c>
      <c r="D52">
        <v>0</v>
      </c>
      <c r="E52" t="s">
        <v>50</v>
      </c>
      <c r="F52">
        <v>20826577</v>
      </c>
      <c r="H52" t="s">
        <v>402</v>
      </c>
      <c r="I52" t="s">
        <v>1</v>
      </c>
      <c r="J52" s="1">
        <v>40532</v>
      </c>
      <c r="K52">
        <v>0</v>
      </c>
      <c r="L52" t="s">
        <v>451</v>
      </c>
      <c r="M52">
        <v>47691300</v>
      </c>
      <c r="N52">
        <f t="shared" si="0"/>
        <v>0</v>
      </c>
      <c r="Q52" t="s">
        <v>810</v>
      </c>
      <c r="R52" t="s">
        <v>1</v>
      </c>
      <c r="S52" s="1">
        <v>40532</v>
      </c>
      <c r="T52">
        <v>0</v>
      </c>
      <c r="U52" t="s">
        <v>849</v>
      </c>
      <c r="V52">
        <v>2276905800</v>
      </c>
      <c r="W52">
        <f t="shared" si="1"/>
        <v>0</v>
      </c>
      <c r="Z52" t="s">
        <v>1207</v>
      </c>
      <c r="AA52" t="s">
        <v>1</v>
      </c>
      <c r="AB52" s="1">
        <v>40532</v>
      </c>
      <c r="AC52">
        <v>0</v>
      </c>
      <c r="AD52" t="s">
        <v>1256</v>
      </c>
      <c r="AE52">
        <v>333387273</v>
      </c>
      <c r="AF52">
        <f t="shared" si="2"/>
        <v>0</v>
      </c>
      <c r="AI52" s="1">
        <v>40532</v>
      </c>
      <c r="AJ52" t="s">
        <v>1659</v>
      </c>
      <c r="AK52">
        <v>31118088</v>
      </c>
      <c r="AL52">
        <f t="shared" si="3"/>
        <v>0</v>
      </c>
    </row>
    <row r="53" spans="1:38" x14ac:dyDescent="0.35">
      <c r="A53" t="s">
        <v>0</v>
      </c>
      <c r="B53" t="s">
        <v>1</v>
      </c>
      <c r="C53" s="1">
        <v>40539</v>
      </c>
      <c r="D53">
        <v>0</v>
      </c>
      <c r="E53" t="s">
        <v>51</v>
      </c>
      <c r="F53">
        <v>7321593</v>
      </c>
      <c r="H53" t="s">
        <v>402</v>
      </c>
      <c r="I53" t="s">
        <v>1</v>
      </c>
      <c r="J53" s="1">
        <v>40539</v>
      </c>
      <c r="K53">
        <v>0</v>
      </c>
      <c r="L53" t="s">
        <v>452</v>
      </c>
      <c r="M53">
        <v>35154400</v>
      </c>
      <c r="N53">
        <f t="shared" si="0"/>
        <v>0</v>
      </c>
      <c r="Q53" t="s">
        <v>810</v>
      </c>
      <c r="R53" t="s">
        <v>1</v>
      </c>
      <c r="S53" s="1">
        <v>40539</v>
      </c>
      <c r="T53">
        <v>0</v>
      </c>
      <c r="U53" t="s">
        <v>853</v>
      </c>
      <c r="V53">
        <v>1066875100</v>
      </c>
      <c r="W53">
        <f t="shared" si="1"/>
        <v>0</v>
      </c>
      <c r="Z53" t="s">
        <v>1207</v>
      </c>
      <c r="AA53" t="s">
        <v>1</v>
      </c>
      <c r="AB53" s="1">
        <v>40539</v>
      </c>
      <c r="AC53">
        <v>0</v>
      </c>
      <c r="AD53" t="s">
        <v>1257</v>
      </c>
      <c r="AE53">
        <v>221465938</v>
      </c>
      <c r="AF53">
        <f t="shared" si="2"/>
        <v>0</v>
      </c>
      <c r="AI53" s="1">
        <v>40539</v>
      </c>
      <c r="AJ53" t="s">
        <v>1660</v>
      </c>
      <c r="AK53">
        <v>18851610</v>
      </c>
      <c r="AL53">
        <f t="shared" si="3"/>
        <v>0</v>
      </c>
    </row>
    <row r="54" spans="1:38" x14ac:dyDescent="0.35">
      <c r="A54" t="s">
        <v>0</v>
      </c>
      <c r="B54" t="s">
        <v>1</v>
      </c>
      <c r="C54" s="1">
        <v>40553</v>
      </c>
      <c r="D54">
        <v>0</v>
      </c>
      <c r="E54" t="s">
        <v>52</v>
      </c>
      <c r="F54">
        <v>10850369</v>
      </c>
      <c r="H54" t="s">
        <v>402</v>
      </c>
      <c r="I54" t="s">
        <v>1</v>
      </c>
      <c r="J54" s="1">
        <v>40553</v>
      </c>
      <c r="K54">
        <v>0</v>
      </c>
      <c r="L54" t="s">
        <v>453</v>
      </c>
      <c r="M54">
        <v>191490000</v>
      </c>
      <c r="N54">
        <f t="shared" si="0"/>
        <v>0</v>
      </c>
      <c r="Q54" t="s">
        <v>810</v>
      </c>
      <c r="R54" t="s">
        <v>1</v>
      </c>
      <c r="S54" s="1">
        <v>40553</v>
      </c>
      <c r="T54">
        <v>0</v>
      </c>
      <c r="U54" t="s">
        <v>854</v>
      </c>
      <c r="V54">
        <v>3114584500</v>
      </c>
      <c r="W54">
        <f t="shared" si="1"/>
        <v>0</v>
      </c>
      <c r="Z54" t="s">
        <v>1207</v>
      </c>
      <c r="AA54" t="s">
        <v>1</v>
      </c>
      <c r="AB54" s="1">
        <v>40553</v>
      </c>
      <c r="AC54">
        <v>0</v>
      </c>
      <c r="AD54" t="s">
        <v>1258</v>
      </c>
      <c r="AE54">
        <v>640698379</v>
      </c>
      <c r="AF54">
        <f t="shared" si="2"/>
        <v>0</v>
      </c>
      <c r="AI54" s="1">
        <v>40553</v>
      </c>
      <c r="AJ54" t="s">
        <v>1661</v>
      </c>
      <c r="AK54">
        <v>62276805</v>
      </c>
      <c r="AL54">
        <f t="shared" si="3"/>
        <v>0</v>
      </c>
    </row>
    <row r="55" spans="1:38" x14ac:dyDescent="0.35">
      <c r="A55" t="s">
        <v>0</v>
      </c>
      <c r="B55" t="s">
        <v>1</v>
      </c>
      <c r="C55" s="1">
        <v>40560</v>
      </c>
      <c r="D55">
        <v>0</v>
      </c>
      <c r="E55" t="s">
        <v>53</v>
      </c>
      <c r="F55">
        <v>14529306</v>
      </c>
      <c r="H55" t="s">
        <v>402</v>
      </c>
      <c r="I55" t="s">
        <v>1</v>
      </c>
      <c r="J55" s="1">
        <v>40560</v>
      </c>
      <c r="K55">
        <v>0</v>
      </c>
      <c r="L55" t="s">
        <v>454</v>
      </c>
      <c r="M55">
        <v>112968000</v>
      </c>
      <c r="N55">
        <f t="shared" si="0"/>
        <v>0</v>
      </c>
      <c r="Q55" t="s">
        <v>810</v>
      </c>
      <c r="R55" t="s">
        <v>1</v>
      </c>
      <c r="S55" s="1">
        <v>40560</v>
      </c>
      <c r="T55">
        <v>0</v>
      </c>
      <c r="U55" t="s">
        <v>855</v>
      </c>
      <c r="V55">
        <v>2877053400</v>
      </c>
      <c r="W55">
        <f t="shared" si="1"/>
        <v>0</v>
      </c>
      <c r="Z55" t="s">
        <v>1207</v>
      </c>
      <c r="AA55" t="s">
        <v>1</v>
      </c>
      <c r="AB55" s="1">
        <v>40560</v>
      </c>
      <c r="AC55">
        <v>0</v>
      </c>
      <c r="AD55" t="s">
        <v>1259</v>
      </c>
      <c r="AE55">
        <v>795926657</v>
      </c>
      <c r="AF55">
        <f t="shared" si="2"/>
        <v>0</v>
      </c>
      <c r="AI55" s="1">
        <v>40560</v>
      </c>
      <c r="AJ55" t="s">
        <v>1662</v>
      </c>
      <c r="AK55">
        <v>120871433</v>
      </c>
      <c r="AL55">
        <f t="shared" si="3"/>
        <v>0</v>
      </c>
    </row>
    <row r="56" spans="1:38" x14ac:dyDescent="0.35">
      <c r="A56" t="s">
        <v>0</v>
      </c>
      <c r="B56" t="s">
        <v>1</v>
      </c>
      <c r="C56" s="1">
        <v>40567</v>
      </c>
      <c r="D56">
        <v>0</v>
      </c>
      <c r="E56" t="s">
        <v>54</v>
      </c>
      <c r="F56">
        <v>14079796</v>
      </c>
      <c r="H56" t="s">
        <v>402</v>
      </c>
      <c r="I56" t="s">
        <v>1</v>
      </c>
      <c r="J56" s="1">
        <v>40567</v>
      </c>
      <c r="K56">
        <v>0</v>
      </c>
      <c r="L56" t="s">
        <v>455</v>
      </c>
      <c r="M56">
        <v>115009800</v>
      </c>
      <c r="N56">
        <f t="shared" si="0"/>
        <v>0</v>
      </c>
      <c r="Q56" t="s">
        <v>810</v>
      </c>
      <c r="R56" t="s">
        <v>1</v>
      </c>
      <c r="S56" s="1">
        <v>40567</v>
      </c>
      <c r="T56">
        <v>0</v>
      </c>
      <c r="U56" t="s">
        <v>856</v>
      </c>
      <c r="V56">
        <v>5693610900</v>
      </c>
      <c r="W56">
        <f t="shared" si="1"/>
        <v>0</v>
      </c>
      <c r="Z56" t="s">
        <v>1207</v>
      </c>
      <c r="AA56" t="s">
        <v>1</v>
      </c>
      <c r="AB56" s="1">
        <v>40567</v>
      </c>
      <c r="AC56">
        <v>0</v>
      </c>
      <c r="AD56" t="s">
        <v>1260</v>
      </c>
      <c r="AE56">
        <v>776186386</v>
      </c>
      <c r="AF56">
        <f t="shared" si="2"/>
        <v>0</v>
      </c>
      <c r="AI56" s="1">
        <v>40567</v>
      </c>
      <c r="AJ56" t="s">
        <v>1663</v>
      </c>
      <c r="AK56">
        <v>80460171</v>
      </c>
      <c r="AL56">
        <f t="shared" si="3"/>
        <v>0</v>
      </c>
    </row>
    <row r="57" spans="1:38" x14ac:dyDescent="0.35">
      <c r="A57" t="s">
        <v>0</v>
      </c>
      <c r="B57" t="s">
        <v>1</v>
      </c>
      <c r="C57" s="1">
        <v>40574</v>
      </c>
      <c r="D57">
        <v>0</v>
      </c>
      <c r="E57" t="s">
        <v>55</v>
      </c>
      <c r="F57">
        <v>10877036</v>
      </c>
      <c r="H57" t="s">
        <v>402</v>
      </c>
      <c r="I57" t="s">
        <v>1</v>
      </c>
      <c r="J57" s="1">
        <v>40574</v>
      </c>
      <c r="K57">
        <v>0</v>
      </c>
      <c r="L57" t="s">
        <v>456</v>
      </c>
      <c r="M57">
        <v>154030300</v>
      </c>
      <c r="N57">
        <f t="shared" si="0"/>
        <v>0</v>
      </c>
      <c r="Q57" t="s">
        <v>810</v>
      </c>
      <c r="R57" t="s">
        <v>1</v>
      </c>
      <c r="S57" s="1">
        <v>40574</v>
      </c>
      <c r="T57">
        <v>0</v>
      </c>
      <c r="U57" t="s">
        <v>857</v>
      </c>
      <c r="V57">
        <v>4362419800</v>
      </c>
      <c r="W57">
        <f t="shared" si="1"/>
        <v>0</v>
      </c>
      <c r="Z57" t="s">
        <v>1207</v>
      </c>
      <c r="AA57" t="s">
        <v>1</v>
      </c>
      <c r="AB57" s="1">
        <v>40574</v>
      </c>
      <c r="AC57">
        <v>0</v>
      </c>
      <c r="AD57" t="s">
        <v>1261</v>
      </c>
      <c r="AE57">
        <v>804160144</v>
      </c>
      <c r="AF57">
        <f t="shared" si="2"/>
        <v>0</v>
      </c>
      <c r="AI57" s="1">
        <v>40574</v>
      </c>
      <c r="AJ57" t="s">
        <v>1664</v>
      </c>
      <c r="AK57">
        <v>80068782</v>
      </c>
      <c r="AL57">
        <f t="shared" si="3"/>
        <v>0</v>
      </c>
    </row>
    <row r="58" spans="1:38" x14ac:dyDescent="0.35">
      <c r="A58" t="s">
        <v>0</v>
      </c>
      <c r="B58" t="s">
        <v>1</v>
      </c>
      <c r="C58" s="1">
        <v>40581</v>
      </c>
      <c r="D58">
        <v>0</v>
      </c>
      <c r="E58" t="s">
        <v>56</v>
      </c>
      <c r="F58">
        <v>16353029</v>
      </c>
      <c r="H58" t="s">
        <v>402</v>
      </c>
      <c r="I58" t="s">
        <v>1</v>
      </c>
      <c r="J58" s="1">
        <v>40581</v>
      </c>
      <c r="K58">
        <v>0</v>
      </c>
      <c r="L58" t="s">
        <v>457</v>
      </c>
      <c r="M58">
        <v>107263900</v>
      </c>
      <c r="N58">
        <f t="shared" si="0"/>
        <v>0</v>
      </c>
      <c r="Q58" t="s">
        <v>810</v>
      </c>
      <c r="R58" t="s">
        <v>1</v>
      </c>
      <c r="S58" s="1">
        <v>40581</v>
      </c>
      <c r="T58">
        <v>0</v>
      </c>
      <c r="U58" t="s">
        <v>858</v>
      </c>
      <c r="V58">
        <v>2810805500</v>
      </c>
      <c r="W58">
        <f t="shared" si="1"/>
        <v>0</v>
      </c>
      <c r="Z58" t="s">
        <v>1207</v>
      </c>
      <c r="AA58" t="s">
        <v>1</v>
      </c>
      <c r="AB58" s="1">
        <v>40581</v>
      </c>
      <c r="AC58">
        <v>0</v>
      </c>
      <c r="AD58" t="s">
        <v>1262</v>
      </c>
      <c r="AE58">
        <v>1066340493</v>
      </c>
      <c r="AF58">
        <f t="shared" si="2"/>
        <v>0</v>
      </c>
      <c r="AI58" s="1">
        <v>40581</v>
      </c>
      <c r="AJ58" t="s">
        <v>1665</v>
      </c>
      <c r="AK58">
        <v>67193147</v>
      </c>
      <c r="AL58">
        <f t="shared" si="3"/>
        <v>0</v>
      </c>
    </row>
    <row r="59" spans="1:38" x14ac:dyDescent="0.35">
      <c r="A59" t="s">
        <v>0</v>
      </c>
      <c r="B59" t="s">
        <v>1</v>
      </c>
      <c r="C59" s="1">
        <v>40588</v>
      </c>
      <c r="D59">
        <v>0</v>
      </c>
      <c r="E59" t="s">
        <v>57</v>
      </c>
      <c r="F59">
        <v>14462552</v>
      </c>
      <c r="H59" t="s">
        <v>402</v>
      </c>
      <c r="I59" t="s">
        <v>1</v>
      </c>
      <c r="J59" s="1">
        <v>40588</v>
      </c>
      <c r="K59">
        <v>0</v>
      </c>
      <c r="L59" t="s">
        <v>458</v>
      </c>
      <c r="M59">
        <v>71655900</v>
      </c>
      <c r="N59">
        <f t="shared" si="0"/>
        <v>0</v>
      </c>
      <c r="Q59" t="s">
        <v>810</v>
      </c>
      <c r="R59" t="s">
        <v>1</v>
      </c>
      <c r="S59" s="1">
        <v>40588</v>
      </c>
      <c r="T59">
        <v>0</v>
      </c>
      <c r="U59" t="s">
        <v>859</v>
      </c>
      <c r="V59">
        <v>3159440100</v>
      </c>
      <c r="W59">
        <f t="shared" si="1"/>
        <v>0</v>
      </c>
      <c r="Z59" t="s">
        <v>1207</v>
      </c>
      <c r="AA59" t="s">
        <v>1</v>
      </c>
      <c r="AB59" s="1">
        <v>40588</v>
      </c>
      <c r="AC59">
        <v>0</v>
      </c>
      <c r="AD59" t="s">
        <v>1263</v>
      </c>
      <c r="AE59">
        <v>887877077</v>
      </c>
      <c r="AF59">
        <f t="shared" si="2"/>
        <v>0</v>
      </c>
      <c r="AI59" s="1">
        <v>40588</v>
      </c>
      <c r="AJ59" t="s">
        <v>1666</v>
      </c>
      <c r="AK59">
        <v>57496996</v>
      </c>
      <c r="AL59">
        <f t="shared" si="3"/>
        <v>0</v>
      </c>
    </row>
    <row r="60" spans="1:38" x14ac:dyDescent="0.35">
      <c r="A60" t="s">
        <v>0</v>
      </c>
      <c r="B60" t="s">
        <v>1</v>
      </c>
      <c r="C60" s="1">
        <v>40595</v>
      </c>
      <c r="D60">
        <v>0</v>
      </c>
      <c r="E60" t="s">
        <v>58</v>
      </c>
      <c r="F60">
        <v>13733015</v>
      </c>
      <c r="H60" t="s">
        <v>402</v>
      </c>
      <c r="I60" t="s">
        <v>1</v>
      </c>
      <c r="J60" s="1">
        <v>40595</v>
      </c>
      <c r="K60">
        <v>0</v>
      </c>
      <c r="L60" t="s">
        <v>459</v>
      </c>
      <c r="M60">
        <v>121970900</v>
      </c>
      <c r="N60">
        <f t="shared" si="0"/>
        <v>0</v>
      </c>
      <c r="Q60" t="s">
        <v>810</v>
      </c>
      <c r="R60" t="s">
        <v>1</v>
      </c>
      <c r="S60" s="1">
        <v>40595</v>
      </c>
      <c r="T60">
        <v>0</v>
      </c>
      <c r="U60" t="s">
        <v>860</v>
      </c>
      <c r="V60">
        <v>2256935200</v>
      </c>
      <c r="W60">
        <f t="shared" si="1"/>
        <v>0</v>
      </c>
      <c r="Z60" t="s">
        <v>1207</v>
      </c>
      <c r="AA60" t="s">
        <v>1</v>
      </c>
      <c r="AB60" s="1">
        <v>40595</v>
      </c>
      <c r="AC60">
        <v>0</v>
      </c>
      <c r="AD60" t="s">
        <v>1264</v>
      </c>
      <c r="AE60">
        <v>734359794</v>
      </c>
      <c r="AF60">
        <f t="shared" si="2"/>
        <v>0</v>
      </c>
      <c r="AI60" s="1">
        <v>40595</v>
      </c>
      <c r="AJ60" t="s">
        <v>1667</v>
      </c>
      <c r="AK60">
        <v>68382213</v>
      </c>
      <c r="AL60">
        <f t="shared" si="3"/>
        <v>0</v>
      </c>
    </row>
    <row r="61" spans="1:38" x14ac:dyDescent="0.35">
      <c r="A61" t="s">
        <v>0</v>
      </c>
      <c r="B61" t="s">
        <v>1</v>
      </c>
      <c r="C61" s="1">
        <v>40602</v>
      </c>
      <c r="D61">
        <v>0</v>
      </c>
      <c r="E61" t="s">
        <v>59</v>
      </c>
      <c r="F61">
        <v>17214899</v>
      </c>
      <c r="H61" t="s">
        <v>402</v>
      </c>
      <c r="I61" t="s">
        <v>1</v>
      </c>
      <c r="J61" s="1">
        <v>40602</v>
      </c>
      <c r="K61">
        <v>0</v>
      </c>
      <c r="L61" t="s">
        <v>460</v>
      </c>
      <c r="M61">
        <v>152369800</v>
      </c>
      <c r="N61">
        <f t="shared" si="0"/>
        <v>0</v>
      </c>
      <c r="Q61" t="s">
        <v>810</v>
      </c>
      <c r="R61" t="s">
        <v>1</v>
      </c>
      <c r="S61" s="1">
        <v>40602</v>
      </c>
      <c r="T61">
        <v>0</v>
      </c>
      <c r="U61" t="s">
        <v>861</v>
      </c>
      <c r="V61">
        <v>1972882700</v>
      </c>
      <c r="W61">
        <f t="shared" si="1"/>
        <v>0</v>
      </c>
      <c r="Z61" t="s">
        <v>1207</v>
      </c>
      <c r="AA61" t="s">
        <v>1</v>
      </c>
      <c r="AB61" s="1">
        <v>40602</v>
      </c>
      <c r="AC61">
        <v>0</v>
      </c>
      <c r="AD61" t="s">
        <v>1265</v>
      </c>
      <c r="AE61">
        <v>893897691</v>
      </c>
      <c r="AF61">
        <f t="shared" si="2"/>
        <v>0</v>
      </c>
      <c r="AI61" s="1">
        <v>40602</v>
      </c>
      <c r="AJ61" t="s">
        <v>1668</v>
      </c>
      <c r="AK61">
        <v>63558680</v>
      </c>
      <c r="AL61">
        <f t="shared" si="3"/>
        <v>0</v>
      </c>
    </row>
    <row r="62" spans="1:38" x14ac:dyDescent="0.35">
      <c r="A62" t="s">
        <v>0</v>
      </c>
      <c r="B62" t="s">
        <v>1</v>
      </c>
      <c r="C62" s="1">
        <v>40609</v>
      </c>
      <c r="D62">
        <v>0</v>
      </c>
      <c r="E62" t="s">
        <v>60</v>
      </c>
      <c r="F62">
        <v>10084680</v>
      </c>
      <c r="H62" t="s">
        <v>402</v>
      </c>
      <c r="I62" t="s">
        <v>1</v>
      </c>
      <c r="J62" s="1">
        <v>40609</v>
      </c>
      <c r="K62">
        <v>0</v>
      </c>
      <c r="L62" t="s">
        <v>461</v>
      </c>
      <c r="M62">
        <v>79010300</v>
      </c>
      <c r="N62">
        <f t="shared" si="0"/>
        <v>0</v>
      </c>
      <c r="Q62" t="s">
        <v>810</v>
      </c>
      <c r="R62" t="s">
        <v>1</v>
      </c>
      <c r="S62" s="1">
        <v>40609</v>
      </c>
      <c r="T62">
        <v>0</v>
      </c>
      <c r="U62" t="s">
        <v>862</v>
      </c>
      <c r="V62">
        <v>1416236000</v>
      </c>
      <c r="W62">
        <f t="shared" si="1"/>
        <v>0</v>
      </c>
      <c r="Z62" t="s">
        <v>1207</v>
      </c>
      <c r="AA62" t="s">
        <v>1</v>
      </c>
      <c r="AB62" s="1">
        <v>40609</v>
      </c>
      <c r="AC62">
        <v>0</v>
      </c>
      <c r="AD62" t="s">
        <v>1266</v>
      </c>
      <c r="AE62">
        <v>644657040</v>
      </c>
      <c r="AF62">
        <f t="shared" si="2"/>
        <v>0</v>
      </c>
      <c r="AI62" s="1">
        <v>40609</v>
      </c>
      <c r="AJ62" t="s">
        <v>1669</v>
      </c>
      <c r="AK62">
        <v>50551760</v>
      </c>
      <c r="AL62">
        <f t="shared" si="3"/>
        <v>0</v>
      </c>
    </row>
    <row r="63" spans="1:38" x14ac:dyDescent="0.35">
      <c r="A63" t="s">
        <v>0</v>
      </c>
      <c r="B63" t="s">
        <v>1</v>
      </c>
      <c r="C63" s="1">
        <v>40616</v>
      </c>
      <c r="D63">
        <v>0</v>
      </c>
      <c r="E63" t="s">
        <v>61</v>
      </c>
      <c r="F63">
        <v>22506020</v>
      </c>
      <c r="H63" t="s">
        <v>402</v>
      </c>
      <c r="I63" t="s">
        <v>1</v>
      </c>
      <c r="J63" s="1">
        <v>40616</v>
      </c>
      <c r="K63">
        <v>0</v>
      </c>
      <c r="L63" t="s">
        <v>462</v>
      </c>
      <c r="M63">
        <v>247251500</v>
      </c>
      <c r="N63">
        <f t="shared" si="0"/>
        <v>0</v>
      </c>
      <c r="Q63" t="s">
        <v>810</v>
      </c>
      <c r="R63" t="s">
        <v>1</v>
      </c>
      <c r="S63" s="1">
        <v>40616</v>
      </c>
      <c r="T63">
        <v>0</v>
      </c>
      <c r="U63" t="s">
        <v>863</v>
      </c>
      <c r="V63">
        <v>3500287000</v>
      </c>
      <c r="W63">
        <f t="shared" si="1"/>
        <v>0</v>
      </c>
      <c r="Z63" t="s">
        <v>1207</v>
      </c>
      <c r="AA63" t="s">
        <v>1</v>
      </c>
      <c r="AB63" s="1">
        <v>40616</v>
      </c>
      <c r="AC63">
        <v>0</v>
      </c>
      <c r="AD63" t="s">
        <v>1267</v>
      </c>
      <c r="AE63">
        <v>1248250360</v>
      </c>
      <c r="AF63">
        <f t="shared" si="2"/>
        <v>0</v>
      </c>
      <c r="AI63" s="1">
        <v>40616</v>
      </c>
      <c r="AJ63" t="s">
        <v>1670</v>
      </c>
      <c r="AK63">
        <v>74919890</v>
      </c>
      <c r="AL63">
        <f t="shared" si="3"/>
        <v>0</v>
      </c>
    </row>
    <row r="64" spans="1:38" x14ac:dyDescent="0.35">
      <c r="A64" t="s">
        <v>0</v>
      </c>
      <c r="B64" t="s">
        <v>1</v>
      </c>
      <c r="C64" s="1">
        <v>40623</v>
      </c>
      <c r="D64">
        <v>0</v>
      </c>
      <c r="E64" t="s">
        <v>62</v>
      </c>
      <c r="F64">
        <v>12994620</v>
      </c>
      <c r="H64" t="s">
        <v>402</v>
      </c>
      <c r="I64" t="s">
        <v>1</v>
      </c>
      <c r="J64" s="1">
        <v>40623</v>
      </c>
      <c r="K64">
        <v>0</v>
      </c>
      <c r="L64" t="s">
        <v>463</v>
      </c>
      <c r="M64">
        <v>210101100</v>
      </c>
      <c r="N64">
        <f t="shared" si="0"/>
        <v>0</v>
      </c>
      <c r="Q64" t="s">
        <v>810</v>
      </c>
      <c r="R64" t="s">
        <v>1</v>
      </c>
      <c r="S64" s="1">
        <v>40623</v>
      </c>
      <c r="T64">
        <v>0</v>
      </c>
      <c r="U64" t="s">
        <v>864</v>
      </c>
      <c r="V64">
        <v>4029917000</v>
      </c>
      <c r="W64">
        <f t="shared" si="1"/>
        <v>0</v>
      </c>
      <c r="Z64" t="s">
        <v>1207</v>
      </c>
      <c r="AA64" t="s">
        <v>1</v>
      </c>
      <c r="AB64" s="1">
        <v>40623</v>
      </c>
      <c r="AC64">
        <v>0</v>
      </c>
      <c r="AD64" t="s">
        <v>1268</v>
      </c>
      <c r="AE64">
        <v>1142001800</v>
      </c>
      <c r="AF64">
        <f t="shared" si="2"/>
        <v>0</v>
      </c>
      <c r="AI64" s="1">
        <v>40623</v>
      </c>
      <c r="AJ64" t="s">
        <v>1671</v>
      </c>
      <c r="AK64">
        <v>61026040</v>
      </c>
      <c r="AL64">
        <f t="shared" si="3"/>
        <v>0</v>
      </c>
    </row>
    <row r="65" spans="1:38" x14ac:dyDescent="0.35">
      <c r="A65" t="s">
        <v>0</v>
      </c>
      <c r="B65" t="s">
        <v>1</v>
      </c>
      <c r="C65" s="1">
        <v>40630</v>
      </c>
      <c r="D65">
        <v>0</v>
      </c>
      <c r="E65" t="s">
        <v>63</v>
      </c>
      <c r="F65">
        <v>14233560</v>
      </c>
      <c r="H65" t="s">
        <v>402</v>
      </c>
      <c r="I65" t="s">
        <v>1</v>
      </c>
      <c r="J65" s="1">
        <v>40630</v>
      </c>
      <c r="K65">
        <v>0</v>
      </c>
      <c r="L65" t="s">
        <v>464</v>
      </c>
      <c r="M65">
        <v>144434900</v>
      </c>
      <c r="N65">
        <f t="shared" si="0"/>
        <v>0</v>
      </c>
      <c r="Q65" t="s">
        <v>810</v>
      </c>
      <c r="R65" t="s">
        <v>1</v>
      </c>
      <c r="S65" s="1">
        <v>40630</v>
      </c>
      <c r="T65">
        <v>0</v>
      </c>
      <c r="U65" t="s">
        <v>865</v>
      </c>
      <c r="V65">
        <v>3202163000</v>
      </c>
      <c r="W65">
        <f t="shared" si="1"/>
        <v>0</v>
      </c>
      <c r="Z65" t="s">
        <v>1207</v>
      </c>
      <c r="AA65" t="s">
        <v>1</v>
      </c>
      <c r="AB65" s="1">
        <v>40630</v>
      </c>
      <c r="AC65">
        <v>0</v>
      </c>
      <c r="AD65" t="s">
        <v>1269</v>
      </c>
      <c r="AE65">
        <v>732362640</v>
      </c>
      <c r="AF65">
        <f t="shared" si="2"/>
        <v>0</v>
      </c>
      <c r="AI65" s="1">
        <v>40630</v>
      </c>
      <c r="AJ65" t="s">
        <v>1672</v>
      </c>
      <c r="AK65">
        <v>62849530</v>
      </c>
      <c r="AL65">
        <f t="shared" si="3"/>
        <v>0</v>
      </c>
    </row>
    <row r="66" spans="1:38" x14ac:dyDescent="0.35">
      <c r="A66" t="s">
        <v>0</v>
      </c>
      <c r="B66" t="s">
        <v>1</v>
      </c>
      <c r="C66" s="1">
        <v>40637</v>
      </c>
      <c r="D66">
        <v>0</v>
      </c>
      <c r="E66" t="s">
        <v>64</v>
      </c>
      <c r="F66">
        <v>15187800</v>
      </c>
      <c r="H66" t="s">
        <v>402</v>
      </c>
      <c r="I66" t="s">
        <v>1</v>
      </c>
      <c r="J66" s="1">
        <v>40637</v>
      </c>
      <c r="K66">
        <v>0</v>
      </c>
      <c r="L66" t="s">
        <v>465</v>
      </c>
      <c r="M66">
        <v>149271600</v>
      </c>
      <c r="N66">
        <f t="shared" si="0"/>
        <v>0</v>
      </c>
      <c r="Q66" t="s">
        <v>810</v>
      </c>
      <c r="R66" t="s">
        <v>1</v>
      </c>
      <c r="S66" s="1">
        <v>40637</v>
      </c>
      <c r="T66">
        <v>0</v>
      </c>
      <c r="U66" t="s">
        <v>866</v>
      </c>
      <c r="V66">
        <v>3482939000</v>
      </c>
      <c r="W66">
        <f t="shared" si="1"/>
        <v>0</v>
      </c>
      <c r="Z66" t="s">
        <v>1207</v>
      </c>
      <c r="AA66" t="s">
        <v>1</v>
      </c>
      <c r="AB66" s="1">
        <v>40637</v>
      </c>
      <c r="AC66">
        <v>0</v>
      </c>
      <c r="AD66" t="s">
        <v>1270</v>
      </c>
      <c r="AE66">
        <v>764408020</v>
      </c>
      <c r="AF66">
        <f t="shared" si="2"/>
        <v>0</v>
      </c>
      <c r="AI66" s="1">
        <v>40637</v>
      </c>
      <c r="AJ66" t="s">
        <v>1673</v>
      </c>
      <c r="AK66">
        <v>54772780</v>
      </c>
      <c r="AL66">
        <f t="shared" si="3"/>
        <v>0</v>
      </c>
    </row>
    <row r="67" spans="1:38" x14ac:dyDescent="0.35">
      <c r="A67" t="s">
        <v>0</v>
      </c>
      <c r="B67" t="s">
        <v>1</v>
      </c>
      <c r="C67" s="1">
        <v>40644</v>
      </c>
      <c r="D67">
        <v>0</v>
      </c>
      <c r="E67" t="s">
        <v>65</v>
      </c>
      <c r="F67">
        <v>16438430</v>
      </c>
      <c r="H67" t="s">
        <v>402</v>
      </c>
      <c r="I67" t="s">
        <v>1</v>
      </c>
      <c r="J67" s="1">
        <v>40644</v>
      </c>
      <c r="K67">
        <v>0</v>
      </c>
      <c r="L67" t="s">
        <v>466</v>
      </c>
      <c r="M67">
        <v>147728700</v>
      </c>
      <c r="N67">
        <f t="shared" si="0"/>
        <v>0</v>
      </c>
      <c r="Q67" t="s">
        <v>810</v>
      </c>
      <c r="R67" t="s">
        <v>1</v>
      </c>
      <c r="S67" s="1">
        <v>40644</v>
      </c>
      <c r="T67">
        <v>0</v>
      </c>
      <c r="U67" t="s">
        <v>867</v>
      </c>
      <c r="V67">
        <v>2118249000</v>
      </c>
      <c r="W67">
        <f t="shared" si="1"/>
        <v>0</v>
      </c>
      <c r="Z67" t="s">
        <v>1207</v>
      </c>
      <c r="AA67" t="s">
        <v>1</v>
      </c>
      <c r="AB67" s="1">
        <v>40644</v>
      </c>
      <c r="AC67">
        <v>0</v>
      </c>
      <c r="AD67" t="s">
        <v>1271</v>
      </c>
      <c r="AE67">
        <v>815570990</v>
      </c>
      <c r="AF67">
        <f t="shared" si="2"/>
        <v>0</v>
      </c>
      <c r="AI67" s="1">
        <v>40644</v>
      </c>
      <c r="AJ67" t="s">
        <v>1674</v>
      </c>
      <c r="AK67">
        <v>85628120</v>
      </c>
      <c r="AL67">
        <f t="shared" si="3"/>
        <v>0</v>
      </c>
    </row>
    <row r="68" spans="1:38" x14ac:dyDescent="0.35">
      <c r="A68" t="s">
        <v>0</v>
      </c>
      <c r="B68" t="s">
        <v>1</v>
      </c>
      <c r="C68" s="1">
        <v>40651</v>
      </c>
      <c r="D68">
        <v>0</v>
      </c>
      <c r="E68" t="s">
        <v>66</v>
      </c>
      <c r="F68">
        <v>10859920</v>
      </c>
      <c r="H68" t="s">
        <v>402</v>
      </c>
      <c r="I68" t="s">
        <v>1</v>
      </c>
      <c r="J68" s="1">
        <v>40651</v>
      </c>
      <c r="K68">
        <v>0</v>
      </c>
      <c r="L68" t="s">
        <v>467</v>
      </c>
      <c r="M68">
        <v>124387900</v>
      </c>
      <c r="N68">
        <f t="shared" ref="N68:N131" si="4">C68-J68</f>
        <v>0</v>
      </c>
      <c r="Q68" t="s">
        <v>810</v>
      </c>
      <c r="R68" t="s">
        <v>1</v>
      </c>
      <c r="S68" s="1">
        <v>40651</v>
      </c>
      <c r="T68">
        <v>0</v>
      </c>
      <c r="U68" t="s">
        <v>868</v>
      </c>
      <c r="V68">
        <v>2092863000</v>
      </c>
      <c r="W68">
        <f t="shared" ref="W68:W131" si="5">J68-S68</f>
        <v>0</v>
      </c>
      <c r="Z68" t="s">
        <v>1207</v>
      </c>
      <c r="AA68" t="s">
        <v>1</v>
      </c>
      <c r="AB68" s="1">
        <v>40651</v>
      </c>
      <c r="AC68">
        <v>0</v>
      </c>
      <c r="AD68" t="s">
        <v>1272</v>
      </c>
      <c r="AE68">
        <v>676684940</v>
      </c>
      <c r="AF68">
        <f t="shared" ref="AF68:AF131" si="6">S68-AB68</f>
        <v>0</v>
      </c>
      <c r="AI68" s="1">
        <v>40651</v>
      </c>
      <c r="AJ68" t="s">
        <v>1675</v>
      </c>
      <c r="AK68">
        <v>64731890</v>
      </c>
      <c r="AL68">
        <f t="shared" ref="AL68:AL131" si="7">Y68-AH68</f>
        <v>0</v>
      </c>
    </row>
    <row r="69" spans="1:38" x14ac:dyDescent="0.35">
      <c r="A69" t="s">
        <v>0</v>
      </c>
      <c r="B69" t="s">
        <v>1</v>
      </c>
      <c r="C69" s="1">
        <v>40658</v>
      </c>
      <c r="D69">
        <v>0</v>
      </c>
      <c r="E69" t="s">
        <v>67</v>
      </c>
      <c r="F69">
        <v>9767380</v>
      </c>
      <c r="H69" t="s">
        <v>402</v>
      </c>
      <c r="I69" t="s">
        <v>1</v>
      </c>
      <c r="J69" s="1">
        <v>40658</v>
      </c>
      <c r="K69">
        <v>0</v>
      </c>
      <c r="L69" t="s">
        <v>468</v>
      </c>
      <c r="M69">
        <v>98039200</v>
      </c>
      <c r="N69">
        <f t="shared" si="4"/>
        <v>0</v>
      </c>
      <c r="Q69" t="s">
        <v>810</v>
      </c>
      <c r="R69" t="s">
        <v>1</v>
      </c>
      <c r="S69" s="1">
        <v>40658</v>
      </c>
      <c r="T69">
        <v>0</v>
      </c>
      <c r="U69" t="s">
        <v>869</v>
      </c>
      <c r="V69">
        <v>2369334000</v>
      </c>
      <c r="W69">
        <f t="shared" si="5"/>
        <v>0</v>
      </c>
      <c r="Z69" t="s">
        <v>1207</v>
      </c>
      <c r="AA69" t="s">
        <v>1</v>
      </c>
      <c r="AB69" s="1">
        <v>40658</v>
      </c>
      <c r="AC69">
        <v>0</v>
      </c>
      <c r="AD69" t="s">
        <v>396</v>
      </c>
      <c r="AE69">
        <v>617665750</v>
      </c>
      <c r="AF69">
        <f t="shared" si="6"/>
        <v>0</v>
      </c>
      <c r="AI69" s="1">
        <v>40658</v>
      </c>
      <c r="AJ69" t="s">
        <v>1676</v>
      </c>
      <c r="AK69">
        <v>61795420</v>
      </c>
      <c r="AL69">
        <f t="shared" si="7"/>
        <v>0</v>
      </c>
    </row>
    <row r="70" spans="1:38" x14ac:dyDescent="0.35">
      <c r="A70" t="s">
        <v>0</v>
      </c>
      <c r="B70" t="s">
        <v>1</v>
      </c>
      <c r="C70" s="1">
        <v>40665</v>
      </c>
      <c r="D70">
        <v>0</v>
      </c>
      <c r="E70" t="s">
        <v>68</v>
      </c>
      <c r="F70">
        <v>12627060</v>
      </c>
      <c r="H70" t="s">
        <v>402</v>
      </c>
      <c r="I70" t="s">
        <v>1</v>
      </c>
      <c r="J70" s="1">
        <v>40665</v>
      </c>
      <c r="K70">
        <v>0</v>
      </c>
      <c r="L70" t="s">
        <v>469</v>
      </c>
      <c r="M70">
        <v>107373600</v>
      </c>
      <c r="N70">
        <f t="shared" si="4"/>
        <v>0</v>
      </c>
      <c r="Q70" t="s">
        <v>810</v>
      </c>
      <c r="R70" t="s">
        <v>1</v>
      </c>
      <c r="S70" s="1">
        <v>40665</v>
      </c>
      <c r="T70">
        <v>0</v>
      </c>
      <c r="U70" t="s">
        <v>870</v>
      </c>
      <c r="V70">
        <v>1924769000</v>
      </c>
      <c r="W70">
        <f t="shared" si="5"/>
        <v>0</v>
      </c>
      <c r="Z70" t="s">
        <v>1207</v>
      </c>
      <c r="AA70" t="s">
        <v>1</v>
      </c>
      <c r="AB70" s="1">
        <v>40665</v>
      </c>
      <c r="AC70">
        <v>0</v>
      </c>
      <c r="AD70" t="s">
        <v>1273</v>
      </c>
      <c r="AE70">
        <v>727204500</v>
      </c>
      <c r="AF70">
        <f t="shared" si="6"/>
        <v>0</v>
      </c>
      <c r="AI70" s="1">
        <v>40665</v>
      </c>
      <c r="AJ70" t="s">
        <v>1677</v>
      </c>
      <c r="AK70">
        <v>53453190</v>
      </c>
      <c r="AL70">
        <f t="shared" si="7"/>
        <v>0</v>
      </c>
    </row>
    <row r="71" spans="1:38" x14ac:dyDescent="0.35">
      <c r="A71" t="s">
        <v>0</v>
      </c>
      <c r="B71" t="s">
        <v>1</v>
      </c>
      <c r="C71" s="1">
        <v>40672</v>
      </c>
      <c r="D71">
        <v>0</v>
      </c>
      <c r="E71" t="s">
        <v>69</v>
      </c>
      <c r="F71">
        <v>12084170</v>
      </c>
      <c r="H71" t="s">
        <v>402</v>
      </c>
      <c r="I71" t="s">
        <v>1</v>
      </c>
      <c r="J71" s="1">
        <v>40672</v>
      </c>
      <c r="K71">
        <v>0</v>
      </c>
      <c r="L71" t="s">
        <v>470</v>
      </c>
      <c r="M71">
        <v>129642400</v>
      </c>
      <c r="N71">
        <f t="shared" si="4"/>
        <v>0</v>
      </c>
      <c r="Q71" t="s">
        <v>810</v>
      </c>
      <c r="R71" t="s">
        <v>1</v>
      </c>
      <c r="S71" s="1">
        <v>40672</v>
      </c>
      <c r="T71">
        <v>0</v>
      </c>
      <c r="U71" t="s">
        <v>871</v>
      </c>
      <c r="V71">
        <v>1635283000</v>
      </c>
      <c r="W71">
        <f t="shared" si="5"/>
        <v>0</v>
      </c>
      <c r="Z71" t="s">
        <v>1207</v>
      </c>
      <c r="AA71" t="s">
        <v>1</v>
      </c>
      <c r="AB71" s="1">
        <v>40672</v>
      </c>
      <c r="AC71">
        <v>0</v>
      </c>
      <c r="AD71" t="s">
        <v>1274</v>
      </c>
      <c r="AE71">
        <v>595702900</v>
      </c>
      <c r="AF71">
        <f t="shared" si="6"/>
        <v>0</v>
      </c>
      <c r="AI71" s="1">
        <v>40672</v>
      </c>
      <c r="AJ71" t="s">
        <v>1678</v>
      </c>
      <c r="AK71">
        <v>41496460</v>
      </c>
      <c r="AL71">
        <f t="shared" si="7"/>
        <v>0</v>
      </c>
    </row>
    <row r="72" spans="1:38" x14ac:dyDescent="0.35">
      <c r="A72" t="s">
        <v>0</v>
      </c>
      <c r="B72" t="s">
        <v>1</v>
      </c>
      <c r="C72" s="1">
        <v>40679</v>
      </c>
      <c r="D72">
        <v>0</v>
      </c>
      <c r="E72" t="s">
        <v>70</v>
      </c>
      <c r="F72">
        <v>14763500</v>
      </c>
      <c r="H72" t="s">
        <v>402</v>
      </c>
      <c r="I72" t="s">
        <v>1</v>
      </c>
      <c r="J72" s="1">
        <v>40679</v>
      </c>
      <c r="K72">
        <v>0</v>
      </c>
      <c r="L72" t="s">
        <v>471</v>
      </c>
      <c r="M72">
        <v>123017200</v>
      </c>
      <c r="N72">
        <f t="shared" si="4"/>
        <v>0</v>
      </c>
      <c r="Q72" t="s">
        <v>810</v>
      </c>
      <c r="R72" t="s">
        <v>1</v>
      </c>
      <c r="S72" s="1">
        <v>40679</v>
      </c>
      <c r="T72">
        <v>0</v>
      </c>
      <c r="U72" t="s">
        <v>872</v>
      </c>
      <c r="V72">
        <v>2085638000</v>
      </c>
      <c r="W72">
        <f t="shared" si="5"/>
        <v>0</v>
      </c>
      <c r="Z72" t="s">
        <v>1207</v>
      </c>
      <c r="AA72" t="s">
        <v>1</v>
      </c>
      <c r="AB72" s="1">
        <v>40679</v>
      </c>
      <c r="AC72">
        <v>0</v>
      </c>
      <c r="AD72" t="s">
        <v>1275</v>
      </c>
      <c r="AE72">
        <v>675446200</v>
      </c>
      <c r="AF72">
        <f t="shared" si="6"/>
        <v>0</v>
      </c>
      <c r="AI72" s="1">
        <v>40679</v>
      </c>
      <c r="AJ72" t="s">
        <v>1679</v>
      </c>
      <c r="AK72">
        <v>49575160</v>
      </c>
      <c r="AL72">
        <f t="shared" si="7"/>
        <v>0</v>
      </c>
    </row>
    <row r="73" spans="1:38" x14ac:dyDescent="0.35">
      <c r="A73" t="s">
        <v>0</v>
      </c>
      <c r="B73" t="s">
        <v>1</v>
      </c>
      <c r="C73" s="1">
        <v>40686</v>
      </c>
      <c r="D73">
        <v>0</v>
      </c>
      <c r="E73" t="s">
        <v>71</v>
      </c>
      <c r="F73">
        <v>21819290</v>
      </c>
      <c r="H73" t="s">
        <v>402</v>
      </c>
      <c r="I73" t="s">
        <v>1</v>
      </c>
      <c r="J73" s="1">
        <v>40686</v>
      </c>
      <c r="K73">
        <v>0</v>
      </c>
      <c r="L73" t="s">
        <v>472</v>
      </c>
      <c r="M73">
        <v>134382600</v>
      </c>
      <c r="N73">
        <f t="shared" si="4"/>
        <v>0</v>
      </c>
      <c r="Q73" t="s">
        <v>810</v>
      </c>
      <c r="R73" t="s">
        <v>1</v>
      </c>
      <c r="S73" s="1">
        <v>40686</v>
      </c>
      <c r="T73">
        <v>0</v>
      </c>
      <c r="U73" t="s">
        <v>873</v>
      </c>
      <c r="V73">
        <v>2018655000</v>
      </c>
      <c r="W73">
        <f t="shared" si="5"/>
        <v>0</v>
      </c>
      <c r="Z73" t="s">
        <v>1207</v>
      </c>
      <c r="AA73" t="s">
        <v>1</v>
      </c>
      <c r="AB73" s="1">
        <v>40686</v>
      </c>
      <c r="AC73">
        <v>0</v>
      </c>
      <c r="AD73" t="s">
        <v>1276</v>
      </c>
      <c r="AE73">
        <v>723403050</v>
      </c>
      <c r="AF73">
        <f t="shared" si="6"/>
        <v>0</v>
      </c>
      <c r="AI73" s="1">
        <v>40686</v>
      </c>
      <c r="AJ73" t="s">
        <v>1680</v>
      </c>
      <c r="AK73">
        <v>59198910</v>
      </c>
      <c r="AL73">
        <f t="shared" si="7"/>
        <v>0</v>
      </c>
    </row>
    <row r="74" spans="1:38" x14ac:dyDescent="0.35">
      <c r="A74" t="s">
        <v>0</v>
      </c>
      <c r="B74" t="s">
        <v>1</v>
      </c>
      <c r="C74" s="1">
        <v>40693</v>
      </c>
      <c r="D74">
        <v>0</v>
      </c>
      <c r="E74" t="s">
        <v>72</v>
      </c>
      <c r="F74">
        <v>20197790</v>
      </c>
      <c r="H74" t="s">
        <v>402</v>
      </c>
      <c r="I74" t="s">
        <v>1</v>
      </c>
      <c r="J74" s="1">
        <v>40693</v>
      </c>
      <c r="K74">
        <v>0</v>
      </c>
      <c r="L74" t="s">
        <v>473</v>
      </c>
      <c r="M74">
        <v>167964900</v>
      </c>
      <c r="N74">
        <f t="shared" si="4"/>
        <v>0</v>
      </c>
      <c r="Q74" t="s">
        <v>810</v>
      </c>
      <c r="R74" t="s">
        <v>1</v>
      </c>
      <c r="S74" s="1">
        <v>40693</v>
      </c>
      <c r="T74">
        <v>0</v>
      </c>
      <c r="U74" t="s">
        <v>874</v>
      </c>
      <c r="V74">
        <v>2203976000</v>
      </c>
      <c r="W74">
        <f t="shared" si="5"/>
        <v>0</v>
      </c>
      <c r="Z74" t="s">
        <v>1207</v>
      </c>
      <c r="AA74" t="s">
        <v>1</v>
      </c>
      <c r="AB74" s="1">
        <v>40693</v>
      </c>
      <c r="AC74">
        <v>0</v>
      </c>
      <c r="AD74" t="s">
        <v>1277</v>
      </c>
      <c r="AE74">
        <v>548048970</v>
      </c>
      <c r="AF74">
        <f t="shared" si="6"/>
        <v>0</v>
      </c>
      <c r="AI74" s="1">
        <v>40693</v>
      </c>
      <c r="AJ74" t="s">
        <v>1681</v>
      </c>
      <c r="AK74">
        <v>48091630</v>
      </c>
      <c r="AL74">
        <f t="shared" si="7"/>
        <v>0</v>
      </c>
    </row>
    <row r="75" spans="1:38" x14ac:dyDescent="0.35">
      <c r="A75" t="s">
        <v>0</v>
      </c>
      <c r="B75" t="s">
        <v>1</v>
      </c>
      <c r="C75" s="1">
        <v>40700</v>
      </c>
      <c r="D75">
        <v>0</v>
      </c>
      <c r="E75" t="s">
        <v>73</v>
      </c>
      <c r="F75">
        <v>18371420</v>
      </c>
      <c r="H75" t="s">
        <v>402</v>
      </c>
      <c r="I75" t="s">
        <v>1</v>
      </c>
      <c r="J75" s="1">
        <v>40700</v>
      </c>
      <c r="K75">
        <v>0</v>
      </c>
      <c r="L75" t="s">
        <v>474</v>
      </c>
      <c r="M75">
        <v>144101000</v>
      </c>
      <c r="N75">
        <f t="shared" si="4"/>
        <v>0</v>
      </c>
      <c r="Q75" t="s">
        <v>810</v>
      </c>
      <c r="R75" t="s">
        <v>1</v>
      </c>
      <c r="S75" s="1">
        <v>40700</v>
      </c>
      <c r="T75">
        <v>0</v>
      </c>
      <c r="U75" t="s">
        <v>875</v>
      </c>
      <c r="V75">
        <v>2205043000</v>
      </c>
      <c r="W75">
        <f t="shared" si="5"/>
        <v>0</v>
      </c>
      <c r="Z75" t="s">
        <v>1207</v>
      </c>
      <c r="AA75" t="s">
        <v>1</v>
      </c>
      <c r="AB75" s="1">
        <v>40700</v>
      </c>
      <c r="AC75">
        <v>0</v>
      </c>
      <c r="AD75" t="s">
        <v>1278</v>
      </c>
      <c r="AE75">
        <v>726884370</v>
      </c>
      <c r="AF75">
        <f t="shared" si="6"/>
        <v>0</v>
      </c>
      <c r="AI75" s="1">
        <v>40700</v>
      </c>
      <c r="AJ75" t="s">
        <v>1682</v>
      </c>
      <c r="AK75">
        <v>57529730</v>
      </c>
      <c r="AL75">
        <f t="shared" si="7"/>
        <v>0</v>
      </c>
    </row>
    <row r="76" spans="1:38" x14ac:dyDescent="0.35">
      <c r="A76" t="s">
        <v>0</v>
      </c>
      <c r="B76" t="s">
        <v>1</v>
      </c>
      <c r="C76" s="1">
        <v>40707</v>
      </c>
      <c r="D76">
        <v>0</v>
      </c>
      <c r="E76" t="s">
        <v>74</v>
      </c>
      <c r="F76">
        <v>20745600</v>
      </c>
      <c r="H76" t="s">
        <v>402</v>
      </c>
      <c r="I76" t="s">
        <v>1</v>
      </c>
      <c r="J76" s="1">
        <v>40707</v>
      </c>
      <c r="K76">
        <v>0</v>
      </c>
      <c r="L76" t="s">
        <v>475</v>
      </c>
      <c r="M76">
        <v>144301100</v>
      </c>
      <c r="N76">
        <f t="shared" si="4"/>
        <v>0</v>
      </c>
      <c r="Q76" t="s">
        <v>810</v>
      </c>
      <c r="R76" t="s">
        <v>1</v>
      </c>
      <c r="S76" s="1">
        <v>40707</v>
      </c>
      <c r="T76">
        <v>0</v>
      </c>
      <c r="U76" t="s">
        <v>876</v>
      </c>
      <c r="V76">
        <v>2732464000</v>
      </c>
      <c r="W76">
        <f t="shared" si="5"/>
        <v>0</v>
      </c>
      <c r="Z76" t="s">
        <v>1207</v>
      </c>
      <c r="AA76" t="s">
        <v>1</v>
      </c>
      <c r="AB76" s="1">
        <v>40707</v>
      </c>
      <c r="AC76">
        <v>0</v>
      </c>
      <c r="AD76" t="s">
        <v>1279</v>
      </c>
      <c r="AE76">
        <v>496655910</v>
      </c>
      <c r="AF76">
        <f t="shared" si="6"/>
        <v>0</v>
      </c>
      <c r="AI76" s="1">
        <v>40707</v>
      </c>
      <c r="AJ76" t="s">
        <v>1683</v>
      </c>
      <c r="AK76">
        <v>44218100</v>
      </c>
      <c r="AL76">
        <f t="shared" si="7"/>
        <v>0</v>
      </c>
    </row>
    <row r="77" spans="1:38" x14ac:dyDescent="0.35">
      <c r="A77" t="s">
        <v>0</v>
      </c>
      <c r="B77" t="s">
        <v>1</v>
      </c>
      <c r="C77" s="1">
        <v>40714</v>
      </c>
      <c r="D77">
        <v>0</v>
      </c>
      <c r="E77" t="s">
        <v>75</v>
      </c>
      <c r="F77">
        <v>16055930</v>
      </c>
      <c r="H77" t="s">
        <v>402</v>
      </c>
      <c r="I77" t="s">
        <v>1</v>
      </c>
      <c r="J77" s="1">
        <v>40714</v>
      </c>
      <c r="K77">
        <v>0</v>
      </c>
      <c r="L77" t="s">
        <v>476</v>
      </c>
      <c r="M77">
        <v>115020800</v>
      </c>
      <c r="N77">
        <f t="shared" si="4"/>
        <v>0</v>
      </c>
      <c r="Q77" t="s">
        <v>810</v>
      </c>
      <c r="R77" t="s">
        <v>1</v>
      </c>
      <c r="S77" s="1">
        <v>40714</v>
      </c>
      <c r="T77">
        <v>0</v>
      </c>
      <c r="U77" t="s">
        <v>877</v>
      </c>
      <c r="V77">
        <v>2240907000</v>
      </c>
      <c r="W77">
        <f t="shared" si="5"/>
        <v>0</v>
      </c>
      <c r="Z77" t="s">
        <v>1207</v>
      </c>
      <c r="AA77" t="s">
        <v>1</v>
      </c>
      <c r="AB77" s="1">
        <v>40714</v>
      </c>
      <c r="AC77">
        <v>0</v>
      </c>
      <c r="AD77" t="s">
        <v>1280</v>
      </c>
      <c r="AE77">
        <v>582964960</v>
      </c>
      <c r="AF77">
        <f t="shared" si="6"/>
        <v>0</v>
      </c>
      <c r="AI77" s="1">
        <v>40714</v>
      </c>
      <c r="AJ77" t="s">
        <v>1684</v>
      </c>
      <c r="AK77">
        <v>40606900</v>
      </c>
      <c r="AL77">
        <f t="shared" si="7"/>
        <v>0</v>
      </c>
    </row>
    <row r="78" spans="1:38" x14ac:dyDescent="0.35">
      <c r="A78" t="s">
        <v>0</v>
      </c>
      <c r="B78" t="s">
        <v>1</v>
      </c>
      <c r="C78" s="1">
        <v>40721</v>
      </c>
      <c r="D78">
        <v>0</v>
      </c>
      <c r="E78" t="s">
        <v>76</v>
      </c>
      <c r="F78">
        <v>19869300</v>
      </c>
      <c r="H78" t="s">
        <v>402</v>
      </c>
      <c r="I78" t="s">
        <v>1</v>
      </c>
      <c r="J78" s="1">
        <v>40721</v>
      </c>
      <c r="K78">
        <v>0</v>
      </c>
      <c r="L78" t="s">
        <v>477</v>
      </c>
      <c r="M78">
        <v>104546600</v>
      </c>
      <c r="N78">
        <f t="shared" si="4"/>
        <v>0</v>
      </c>
      <c r="Q78" t="s">
        <v>810</v>
      </c>
      <c r="R78" t="s">
        <v>1</v>
      </c>
      <c r="S78" s="1">
        <v>40721</v>
      </c>
      <c r="T78">
        <v>0</v>
      </c>
      <c r="U78" t="s">
        <v>878</v>
      </c>
      <c r="V78">
        <v>1981408000</v>
      </c>
      <c r="W78">
        <f t="shared" si="5"/>
        <v>0</v>
      </c>
      <c r="Z78" t="s">
        <v>1207</v>
      </c>
      <c r="AA78" t="s">
        <v>1</v>
      </c>
      <c r="AB78" s="1">
        <v>40721</v>
      </c>
      <c r="AC78">
        <v>0</v>
      </c>
      <c r="AD78" t="s">
        <v>1281</v>
      </c>
      <c r="AE78">
        <v>852726380</v>
      </c>
      <c r="AF78">
        <f t="shared" si="6"/>
        <v>0</v>
      </c>
      <c r="AI78" s="1">
        <v>40721</v>
      </c>
      <c r="AJ78" t="s">
        <v>1685</v>
      </c>
      <c r="AK78">
        <v>45348240</v>
      </c>
      <c r="AL78">
        <f t="shared" si="7"/>
        <v>0</v>
      </c>
    </row>
    <row r="79" spans="1:38" x14ac:dyDescent="0.35">
      <c r="A79" t="s">
        <v>0</v>
      </c>
      <c r="B79" t="s">
        <v>1</v>
      </c>
      <c r="C79" s="1">
        <v>40728</v>
      </c>
      <c r="D79">
        <v>0</v>
      </c>
      <c r="E79" t="s">
        <v>77</v>
      </c>
      <c r="F79">
        <v>42970000</v>
      </c>
      <c r="H79" t="s">
        <v>402</v>
      </c>
      <c r="I79" t="s">
        <v>1</v>
      </c>
      <c r="J79" s="1">
        <v>40728</v>
      </c>
      <c r="K79">
        <v>0</v>
      </c>
      <c r="L79" t="s">
        <v>478</v>
      </c>
      <c r="M79">
        <v>106924300</v>
      </c>
      <c r="N79">
        <f t="shared" si="4"/>
        <v>0</v>
      </c>
      <c r="Q79" t="s">
        <v>810</v>
      </c>
      <c r="R79" t="s">
        <v>1</v>
      </c>
      <c r="S79" s="1">
        <v>40728</v>
      </c>
      <c r="T79">
        <v>0</v>
      </c>
      <c r="U79" t="s">
        <v>879</v>
      </c>
      <c r="V79">
        <v>3371131000</v>
      </c>
      <c r="W79">
        <f t="shared" si="5"/>
        <v>0</v>
      </c>
      <c r="Z79" t="s">
        <v>1207</v>
      </c>
      <c r="AA79" t="s">
        <v>1</v>
      </c>
      <c r="AB79" s="1">
        <v>40728</v>
      </c>
      <c r="AC79">
        <v>0</v>
      </c>
      <c r="AD79" t="s">
        <v>1282</v>
      </c>
      <c r="AE79">
        <v>746623490</v>
      </c>
      <c r="AF79">
        <f t="shared" si="6"/>
        <v>0</v>
      </c>
      <c r="AI79" s="1">
        <v>40728</v>
      </c>
      <c r="AJ79" t="s">
        <v>1686</v>
      </c>
      <c r="AK79">
        <v>40736890</v>
      </c>
      <c r="AL79">
        <f t="shared" si="7"/>
        <v>0</v>
      </c>
    </row>
    <row r="80" spans="1:38" x14ac:dyDescent="0.35">
      <c r="A80" t="s">
        <v>0</v>
      </c>
      <c r="B80" t="s">
        <v>1</v>
      </c>
      <c r="C80" s="1">
        <v>40735</v>
      </c>
      <c r="D80">
        <v>0</v>
      </c>
      <c r="E80" t="s">
        <v>78</v>
      </c>
      <c r="F80">
        <v>15038010</v>
      </c>
      <c r="H80" t="s">
        <v>402</v>
      </c>
      <c r="I80" t="s">
        <v>1</v>
      </c>
      <c r="J80" s="1">
        <v>40735</v>
      </c>
      <c r="K80">
        <v>0</v>
      </c>
      <c r="L80" t="s">
        <v>479</v>
      </c>
      <c r="M80">
        <v>109429800</v>
      </c>
      <c r="N80">
        <f t="shared" si="4"/>
        <v>0</v>
      </c>
      <c r="Q80" t="s">
        <v>810</v>
      </c>
      <c r="R80" t="s">
        <v>1</v>
      </c>
      <c r="S80" s="1">
        <v>40735</v>
      </c>
      <c r="T80">
        <v>0</v>
      </c>
      <c r="U80" t="s">
        <v>880</v>
      </c>
      <c r="V80">
        <v>2397150000</v>
      </c>
      <c r="W80">
        <f t="shared" si="5"/>
        <v>0</v>
      </c>
      <c r="Z80" t="s">
        <v>1207</v>
      </c>
      <c r="AA80" t="s">
        <v>1</v>
      </c>
      <c r="AB80" s="1">
        <v>40735</v>
      </c>
      <c r="AC80">
        <v>0</v>
      </c>
      <c r="AD80" t="s">
        <v>1283</v>
      </c>
      <c r="AE80">
        <v>892330090</v>
      </c>
      <c r="AF80">
        <f t="shared" si="6"/>
        <v>0</v>
      </c>
      <c r="AI80" s="1">
        <v>40735</v>
      </c>
      <c r="AJ80" t="s">
        <v>1687</v>
      </c>
      <c r="AK80">
        <v>40861630</v>
      </c>
      <c r="AL80">
        <f t="shared" si="7"/>
        <v>0</v>
      </c>
    </row>
    <row r="81" spans="1:38" x14ac:dyDescent="0.35">
      <c r="A81" t="s">
        <v>0</v>
      </c>
      <c r="B81" t="s">
        <v>1</v>
      </c>
      <c r="C81" s="1">
        <v>40742</v>
      </c>
      <c r="D81">
        <v>0</v>
      </c>
      <c r="E81" t="s">
        <v>79</v>
      </c>
      <c r="F81">
        <v>13049450</v>
      </c>
      <c r="H81" t="s">
        <v>402</v>
      </c>
      <c r="I81" t="s">
        <v>1</v>
      </c>
      <c r="J81" s="1">
        <v>40742</v>
      </c>
      <c r="K81">
        <v>0</v>
      </c>
      <c r="L81" t="s">
        <v>480</v>
      </c>
      <c r="M81">
        <v>103371200</v>
      </c>
      <c r="N81">
        <f t="shared" si="4"/>
        <v>0</v>
      </c>
      <c r="Q81" t="s">
        <v>810</v>
      </c>
      <c r="R81" t="s">
        <v>1</v>
      </c>
      <c r="S81" s="1">
        <v>40742</v>
      </c>
      <c r="T81">
        <v>0</v>
      </c>
      <c r="U81" t="s">
        <v>881</v>
      </c>
      <c r="V81">
        <v>2394763000</v>
      </c>
      <c r="W81">
        <f t="shared" si="5"/>
        <v>0</v>
      </c>
      <c r="Z81" t="s">
        <v>1207</v>
      </c>
      <c r="AA81" t="s">
        <v>1</v>
      </c>
      <c r="AB81" s="1">
        <v>40742</v>
      </c>
      <c r="AC81">
        <v>0</v>
      </c>
      <c r="AD81" t="s">
        <v>1284</v>
      </c>
      <c r="AE81">
        <v>925139410</v>
      </c>
      <c r="AF81">
        <f t="shared" si="6"/>
        <v>0</v>
      </c>
      <c r="AI81" s="1">
        <v>40742</v>
      </c>
      <c r="AJ81" t="s">
        <v>1688</v>
      </c>
      <c r="AK81">
        <v>50011250</v>
      </c>
      <c r="AL81">
        <f t="shared" si="7"/>
        <v>0</v>
      </c>
    </row>
    <row r="82" spans="1:38" x14ac:dyDescent="0.35">
      <c r="A82" t="s">
        <v>0</v>
      </c>
      <c r="B82" t="s">
        <v>1</v>
      </c>
      <c r="C82" s="1">
        <v>40749</v>
      </c>
      <c r="D82">
        <v>0</v>
      </c>
      <c r="E82" t="s">
        <v>80</v>
      </c>
      <c r="F82">
        <v>11608890</v>
      </c>
      <c r="H82" t="s">
        <v>402</v>
      </c>
      <c r="I82" t="s">
        <v>1</v>
      </c>
      <c r="J82" s="1">
        <v>40749</v>
      </c>
      <c r="K82">
        <v>0</v>
      </c>
      <c r="L82" t="s">
        <v>481</v>
      </c>
      <c r="M82">
        <v>95230800</v>
      </c>
      <c r="N82">
        <f t="shared" si="4"/>
        <v>0</v>
      </c>
      <c r="Q82" t="s">
        <v>810</v>
      </c>
      <c r="R82" t="s">
        <v>1</v>
      </c>
      <c r="S82" s="1">
        <v>40749</v>
      </c>
      <c r="T82">
        <v>0</v>
      </c>
      <c r="U82" t="s">
        <v>882</v>
      </c>
      <c r="V82">
        <v>2607297000</v>
      </c>
      <c r="W82">
        <f t="shared" si="5"/>
        <v>0</v>
      </c>
      <c r="Z82" t="s">
        <v>1207</v>
      </c>
      <c r="AA82" t="s">
        <v>1</v>
      </c>
      <c r="AB82" s="1">
        <v>40749</v>
      </c>
      <c r="AC82">
        <v>0</v>
      </c>
      <c r="AD82" t="s">
        <v>1285</v>
      </c>
      <c r="AE82">
        <v>610374950</v>
      </c>
      <c r="AF82">
        <f t="shared" si="6"/>
        <v>0</v>
      </c>
      <c r="AI82" s="1">
        <v>40749</v>
      </c>
      <c r="AJ82" t="s">
        <v>1689</v>
      </c>
      <c r="AK82">
        <v>36288330</v>
      </c>
      <c r="AL82">
        <f t="shared" si="7"/>
        <v>0</v>
      </c>
    </row>
    <row r="83" spans="1:38" x14ac:dyDescent="0.35">
      <c r="A83" t="s">
        <v>0</v>
      </c>
      <c r="B83" t="s">
        <v>1</v>
      </c>
      <c r="C83" s="1">
        <v>40756</v>
      </c>
      <c r="D83">
        <v>0</v>
      </c>
      <c r="E83" t="s">
        <v>81</v>
      </c>
      <c r="F83">
        <v>22795110</v>
      </c>
      <c r="H83" t="s">
        <v>402</v>
      </c>
      <c r="I83" t="s">
        <v>1</v>
      </c>
      <c r="J83" s="1">
        <v>40756</v>
      </c>
      <c r="K83">
        <v>0</v>
      </c>
      <c r="L83" t="s">
        <v>482</v>
      </c>
      <c r="M83">
        <v>157383100</v>
      </c>
      <c r="N83">
        <f t="shared" si="4"/>
        <v>0</v>
      </c>
      <c r="Q83" t="s">
        <v>810</v>
      </c>
      <c r="R83" t="s">
        <v>1</v>
      </c>
      <c r="S83" s="1">
        <v>40756</v>
      </c>
      <c r="T83">
        <v>0</v>
      </c>
      <c r="U83" t="s">
        <v>883</v>
      </c>
      <c r="V83">
        <v>4050605000</v>
      </c>
      <c r="W83">
        <f t="shared" si="5"/>
        <v>0</v>
      </c>
      <c r="Z83" t="s">
        <v>1207</v>
      </c>
      <c r="AA83" t="s">
        <v>1</v>
      </c>
      <c r="AB83" s="1">
        <v>40756</v>
      </c>
      <c r="AC83">
        <v>0</v>
      </c>
      <c r="AD83" t="s">
        <v>1286</v>
      </c>
      <c r="AE83">
        <v>1021864420</v>
      </c>
      <c r="AF83">
        <f t="shared" si="6"/>
        <v>0</v>
      </c>
      <c r="AI83" s="1">
        <v>40756</v>
      </c>
      <c r="AJ83" t="s">
        <v>1690</v>
      </c>
      <c r="AK83">
        <v>64460060</v>
      </c>
      <c r="AL83">
        <f t="shared" si="7"/>
        <v>0</v>
      </c>
    </row>
    <row r="84" spans="1:38" x14ac:dyDescent="0.35">
      <c r="A84" t="s">
        <v>0</v>
      </c>
      <c r="B84" t="s">
        <v>1</v>
      </c>
      <c r="C84" s="1">
        <v>40763</v>
      </c>
      <c r="D84">
        <v>0</v>
      </c>
      <c r="E84" t="s">
        <v>82</v>
      </c>
      <c r="F84">
        <v>37537740</v>
      </c>
      <c r="H84" t="s">
        <v>402</v>
      </c>
      <c r="I84" t="s">
        <v>1</v>
      </c>
      <c r="J84" s="1">
        <v>40763</v>
      </c>
      <c r="K84">
        <v>0</v>
      </c>
      <c r="L84" t="s">
        <v>483</v>
      </c>
      <c r="M84">
        <v>310608300</v>
      </c>
      <c r="N84">
        <f t="shared" si="4"/>
        <v>0</v>
      </c>
      <c r="Q84" t="s">
        <v>810</v>
      </c>
      <c r="R84" t="s">
        <v>1</v>
      </c>
      <c r="S84" s="1">
        <v>40763</v>
      </c>
      <c r="T84">
        <v>0</v>
      </c>
      <c r="U84" t="s">
        <v>884</v>
      </c>
      <c r="V84">
        <v>5516304000</v>
      </c>
      <c r="W84">
        <f t="shared" si="5"/>
        <v>0</v>
      </c>
      <c r="Z84" t="s">
        <v>1207</v>
      </c>
      <c r="AA84" t="s">
        <v>1</v>
      </c>
      <c r="AB84" s="1">
        <v>40763</v>
      </c>
      <c r="AC84">
        <v>0</v>
      </c>
      <c r="AD84" t="s">
        <v>1287</v>
      </c>
      <c r="AE84">
        <v>1978755620</v>
      </c>
      <c r="AF84">
        <f t="shared" si="6"/>
        <v>0</v>
      </c>
      <c r="AI84" s="1">
        <v>40763</v>
      </c>
      <c r="AJ84" t="s">
        <v>1644</v>
      </c>
      <c r="AK84">
        <v>123901860</v>
      </c>
      <c r="AL84">
        <f t="shared" si="7"/>
        <v>0</v>
      </c>
    </row>
    <row r="85" spans="1:38" x14ac:dyDescent="0.35">
      <c r="A85" t="s">
        <v>0</v>
      </c>
      <c r="B85" t="s">
        <v>1</v>
      </c>
      <c r="C85" s="1">
        <v>40770</v>
      </c>
      <c r="D85">
        <v>0</v>
      </c>
      <c r="E85" t="s">
        <v>83</v>
      </c>
      <c r="F85">
        <v>20839180</v>
      </c>
      <c r="H85" t="s">
        <v>402</v>
      </c>
      <c r="I85" t="s">
        <v>1</v>
      </c>
      <c r="J85" s="1">
        <v>40770</v>
      </c>
      <c r="K85">
        <v>0</v>
      </c>
      <c r="L85" t="s">
        <v>484</v>
      </c>
      <c r="M85">
        <v>175411000</v>
      </c>
      <c r="N85">
        <f t="shared" si="4"/>
        <v>0</v>
      </c>
      <c r="Q85" t="s">
        <v>810</v>
      </c>
      <c r="R85" t="s">
        <v>1</v>
      </c>
      <c r="S85" s="1">
        <v>40770</v>
      </c>
      <c r="T85">
        <v>0</v>
      </c>
      <c r="U85" t="s">
        <v>885</v>
      </c>
      <c r="V85">
        <v>3337032000</v>
      </c>
      <c r="W85">
        <f t="shared" si="5"/>
        <v>0</v>
      </c>
      <c r="Z85" t="s">
        <v>1207</v>
      </c>
      <c r="AA85" t="s">
        <v>1</v>
      </c>
      <c r="AB85" s="1">
        <v>40770</v>
      </c>
      <c r="AC85">
        <v>0</v>
      </c>
      <c r="AD85" t="s">
        <v>1288</v>
      </c>
      <c r="AE85">
        <v>1259769470</v>
      </c>
      <c r="AF85">
        <f t="shared" si="6"/>
        <v>0</v>
      </c>
      <c r="AI85" s="1">
        <v>40770</v>
      </c>
      <c r="AJ85" t="s">
        <v>1691</v>
      </c>
      <c r="AK85">
        <v>68268790</v>
      </c>
      <c r="AL85">
        <f t="shared" si="7"/>
        <v>0</v>
      </c>
    </row>
    <row r="86" spans="1:38" x14ac:dyDescent="0.35">
      <c r="A86" t="s">
        <v>0</v>
      </c>
      <c r="B86" t="s">
        <v>1</v>
      </c>
      <c r="C86" s="1">
        <v>40777</v>
      </c>
      <c r="D86">
        <v>0</v>
      </c>
      <c r="E86" t="s">
        <v>84</v>
      </c>
      <c r="F86">
        <v>17783090</v>
      </c>
      <c r="H86" t="s">
        <v>402</v>
      </c>
      <c r="I86" t="s">
        <v>1</v>
      </c>
      <c r="J86" s="1">
        <v>40777</v>
      </c>
      <c r="K86">
        <v>0</v>
      </c>
      <c r="L86" t="s">
        <v>485</v>
      </c>
      <c r="M86">
        <v>177835600</v>
      </c>
      <c r="N86">
        <f t="shared" si="4"/>
        <v>0</v>
      </c>
      <c r="Q86" t="s">
        <v>810</v>
      </c>
      <c r="R86" t="s">
        <v>1</v>
      </c>
      <c r="S86" s="1">
        <v>40777</v>
      </c>
      <c r="T86">
        <v>0</v>
      </c>
      <c r="U86" t="s">
        <v>886</v>
      </c>
      <c r="V86">
        <v>2387811000</v>
      </c>
      <c r="W86">
        <f t="shared" si="5"/>
        <v>0</v>
      </c>
      <c r="Z86" t="s">
        <v>1207</v>
      </c>
      <c r="AA86" t="s">
        <v>1</v>
      </c>
      <c r="AB86" s="1">
        <v>40777</v>
      </c>
      <c r="AC86">
        <v>0</v>
      </c>
      <c r="AD86" t="s">
        <v>1289</v>
      </c>
      <c r="AE86">
        <v>1683478650</v>
      </c>
      <c r="AF86">
        <f t="shared" si="6"/>
        <v>0</v>
      </c>
      <c r="AI86" s="1">
        <v>40777</v>
      </c>
      <c r="AJ86" t="s">
        <v>1692</v>
      </c>
      <c r="AK86">
        <v>70266610</v>
      </c>
      <c r="AL86">
        <f t="shared" si="7"/>
        <v>0</v>
      </c>
    </row>
    <row r="87" spans="1:38" x14ac:dyDescent="0.35">
      <c r="A87" t="s">
        <v>0</v>
      </c>
      <c r="B87" t="s">
        <v>1</v>
      </c>
      <c r="C87" s="1">
        <v>40784</v>
      </c>
      <c r="D87">
        <v>0</v>
      </c>
      <c r="E87" t="s">
        <v>85</v>
      </c>
      <c r="F87">
        <v>17462990</v>
      </c>
      <c r="H87" t="s">
        <v>402</v>
      </c>
      <c r="I87" t="s">
        <v>1</v>
      </c>
      <c r="J87" s="1">
        <v>40784</v>
      </c>
      <c r="K87">
        <v>0</v>
      </c>
      <c r="L87" t="s">
        <v>486</v>
      </c>
      <c r="M87">
        <v>183134800</v>
      </c>
      <c r="N87">
        <f t="shared" si="4"/>
        <v>0</v>
      </c>
      <c r="Q87" t="s">
        <v>810</v>
      </c>
      <c r="R87" t="s">
        <v>1</v>
      </c>
      <c r="S87" s="1">
        <v>40784</v>
      </c>
      <c r="T87">
        <v>0</v>
      </c>
      <c r="U87" t="s">
        <v>887</v>
      </c>
      <c r="V87">
        <v>2326287000</v>
      </c>
      <c r="W87">
        <f t="shared" si="5"/>
        <v>0</v>
      </c>
      <c r="Z87" t="s">
        <v>1207</v>
      </c>
      <c r="AA87" t="s">
        <v>1</v>
      </c>
      <c r="AB87" s="1">
        <v>40784</v>
      </c>
      <c r="AC87">
        <v>0</v>
      </c>
      <c r="AD87" t="s">
        <v>1290</v>
      </c>
      <c r="AE87">
        <v>1328799570</v>
      </c>
      <c r="AF87">
        <f t="shared" si="6"/>
        <v>0</v>
      </c>
      <c r="AI87" s="1">
        <v>40784</v>
      </c>
      <c r="AJ87" t="s">
        <v>1693</v>
      </c>
      <c r="AK87">
        <v>116122180</v>
      </c>
      <c r="AL87">
        <f t="shared" si="7"/>
        <v>0</v>
      </c>
    </row>
    <row r="88" spans="1:38" x14ac:dyDescent="0.35">
      <c r="A88" t="s">
        <v>0</v>
      </c>
      <c r="B88" t="s">
        <v>1</v>
      </c>
      <c r="C88" s="1">
        <v>40791</v>
      </c>
      <c r="D88">
        <v>0</v>
      </c>
      <c r="E88" t="s">
        <v>86</v>
      </c>
      <c r="F88">
        <v>14044140</v>
      </c>
      <c r="H88" t="s">
        <v>402</v>
      </c>
      <c r="I88" t="s">
        <v>1</v>
      </c>
      <c r="J88" s="1">
        <v>40791</v>
      </c>
      <c r="K88">
        <v>0</v>
      </c>
      <c r="L88" t="s">
        <v>487</v>
      </c>
      <c r="M88">
        <v>175003200</v>
      </c>
      <c r="N88">
        <f t="shared" si="4"/>
        <v>0</v>
      </c>
      <c r="Q88" t="s">
        <v>810</v>
      </c>
      <c r="R88" t="s">
        <v>1</v>
      </c>
      <c r="S88" s="1">
        <v>40791</v>
      </c>
      <c r="T88">
        <v>0</v>
      </c>
      <c r="U88" t="s">
        <v>888</v>
      </c>
      <c r="V88">
        <v>3224073000</v>
      </c>
      <c r="W88">
        <f t="shared" si="5"/>
        <v>0</v>
      </c>
      <c r="Z88" t="s">
        <v>1207</v>
      </c>
      <c r="AA88" t="s">
        <v>1</v>
      </c>
      <c r="AB88" s="1">
        <v>40791</v>
      </c>
      <c r="AC88">
        <v>0</v>
      </c>
      <c r="AD88" t="s">
        <v>1291</v>
      </c>
      <c r="AE88">
        <v>1388996930</v>
      </c>
      <c r="AF88">
        <f t="shared" si="6"/>
        <v>0</v>
      </c>
      <c r="AI88" s="1">
        <v>40791</v>
      </c>
      <c r="AJ88" t="s">
        <v>1694</v>
      </c>
      <c r="AK88">
        <v>64199320</v>
      </c>
      <c r="AL88">
        <f t="shared" si="7"/>
        <v>0</v>
      </c>
    </row>
    <row r="89" spans="1:38" x14ac:dyDescent="0.35">
      <c r="A89" t="s">
        <v>0</v>
      </c>
      <c r="B89" t="s">
        <v>1</v>
      </c>
      <c r="C89" s="1">
        <v>40798</v>
      </c>
      <c r="D89">
        <v>0</v>
      </c>
      <c r="E89" t="s">
        <v>87</v>
      </c>
      <c r="F89">
        <v>20034540</v>
      </c>
      <c r="H89" t="s">
        <v>402</v>
      </c>
      <c r="I89" t="s">
        <v>1</v>
      </c>
      <c r="J89" s="1">
        <v>40798</v>
      </c>
      <c r="K89">
        <v>0</v>
      </c>
      <c r="L89" t="s">
        <v>488</v>
      </c>
      <c r="M89">
        <v>285278000</v>
      </c>
      <c r="N89">
        <f t="shared" si="4"/>
        <v>0</v>
      </c>
      <c r="Q89" t="s">
        <v>810</v>
      </c>
      <c r="R89" t="s">
        <v>1</v>
      </c>
      <c r="S89" s="1">
        <v>40798</v>
      </c>
      <c r="T89">
        <v>0</v>
      </c>
      <c r="U89" t="s">
        <v>889</v>
      </c>
      <c r="V89">
        <v>3330841000</v>
      </c>
      <c r="W89">
        <f t="shared" si="5"/>
        <v>0</v>
      </c>
      <c r="Z89" t="s">
        <v>1207</v>
      </c>
      <c r="AA89" t="s">
        <v>1</v>
      </c>
      <c r="AB89" s="1">
        <v>40798</v>
      </c>
      <c r="AC89">
        <v>0</v>
      </c>
      <c r="AD89" t="s">
        <v>1292</v>
      </c>
      <c r="AE89">
        <v>1486053340</v>
      </c>
      <c r="AF89">
        <f t="shared" si="6"/>
        <v>0</v>
      </c>
      <c r="AI89" s="1">
        <v>40798</v>
      </c>
      <c r="AJ89" t="s">
        <v>1695</v>
      </c>
      <c r="AK89">
        <v>88254770</v>
      </c>
      <c r="AL89">
        <f t="shared" si="7"/>
        <v>0</v>
      </c>
    </row>
    <row r="90" spans="1:38" x14ac:dyDescent="0.35">
      <c r="A90" t="s">
        <v>0</v>
      </c>
      <c r="B90" t="s">
        <v>1</v>
      </c>
      <c r="C90" s="1">
        <v>40805</v>
      </c>
      <c r="D90">
        <v>0</v>
      </c>
      <c r="E90" t="s">
        <v>88</v>
      </c>
      <c r="F90">
        <v>29530050</v>
      </c>
      <c r="H90" t="s">
        <v>402</v>
      </c>
      <c r="I90" t="s">
        <v>1</v>
      </c>
      <c r="J90" s="1">
        <v>40805</v>
      </c>
      <c r="K90">
        <v>0</v>
      </c>
      <c r="L90" t="s">
        <v>489</v>
      </c>
      <c r="M90">
        <v>242263200</v>
      </c>
      <c r="N90">
        <f t="shared" si="4"/>
        <v>0</v>
      </c>
      <c r="Q90" t="s">
        <v>810</v>
      </c>
      <c r="R90" t="s">
        <v>1</v>
      </c>
      <c r="S90" s="1">
        <v>40805</v>
      </c>
      <c r="T90">
        <v>0</v>
      </c>
      <c r="U90" t="s">
        <v>890</v>
      </c>
      <c r="V90">
        <v>2999055000</v>
      </c>
      <c r="W90">
        <f t="shared" si="5"/>
        <v>0</v>
      </c>
      <c r="Z90" t="s">
        <v>1207</v>
      </c>
      <c r="AA90" t="s">
        <v>1</v>
      </c>
      <c r="AB90" s="1">
        <v>40805</v>
      </c>
      <c r="AC90">
        <v>0</v>
      </c>
      <c r="AD90" t="s">
        <v>1293</v>
      </c>
      <c r="AE90">
        <v>1549756750</v>
      </c>
      <c r="AF90">
        <f t="shared" si="6"/>
        <v>0</v>
      </c>
      <c r="AI90" s="1">
        <v>40805</v>
      </c>
      <c r="AJ90" t="s">
        <v>330</v>
      </c>
      <c r="AK90">
        <v>96045920</v>
      </c>
      <c r="AL90">
        <f t="shared" si="7"/>
        <v>0</v>
      </c>
    </row>
    <row r="91" spans="1:38" x14ac:dyDescent="0.35">
      <c r="A91" t="s">
        <v>0</v>
      </c>
      <c r="B91" t="s">
        <v>1</v>
      </c>
      <c r="C91" s="1">
        <v>40812</v>
      </c>
      <c r="D91">
        <v>0</v>
      </c>
      <c r="E91" t="s">
        <v>89</v>
      </c>
      <c r="F91">
        <v>37517460</v>
      </c>
      <c r="H91" t="s">
        <v>402</v>
      </c>
      <c r="I91" t="s">
        <v>1</v>
      </c>
      <c r="J91" s="1">
        <v>40812</v>
      </c>
      <c r="K91">
        <v>0</v>
      </c>
      <c r="L91" t="s">
        <v>490</v>
      </c>
      <c r="M91">
        <v>200953200</v>
      </c>
      <c r="N91">
        <f t="shared" si="4"/>
        <v>0</v>
      </c>
      <c r="Q91" t="s">
        <v>810</v>
      </c>
      <c r="R91" t="s">
        <v>1</v>
      </c>
      <c r="S91" s="1">
        <v>40812</v>
      </c>
      <c r="T91">
        <v>0</v>
      </c>
      <c r="U91" t="s">
        <v>891</v>
      </c>
      <c r="V91">
        <v>3494229000</v>
      </c>
      <c r="W91">
        <f t="shared" si="5"/>
        <v>0</v>
      </c>
      <c r="Z91" t="s">
        <v>1207</v>
      </c>
      <c r="AA91" t="s">
        <v>1</v>
      </c>
      <c r="AB91" s="1">
        <v>40812</v>
      </c>
      <c r="AC91">
        <v>0</v>
      </c>
      <c r="AD91" t="s">
        <v>1294</v>
      </c>
      <c r="AE91">
        <v>1855544060</v>
      </c>
      <c r="AF91">
        <f t="shared" si="6"/>
        <v>0</v>
      </c>
      <c r="AI91" s="1">
        <v>40812</v>
      </c>
      <c r="AJ91" t="s">
        <v>1696</v>
      </c>
      <c r="AK91">
        <v>81208670</v>
      </c>
      <c r="AL91">
        <f t="shared" si="7"/>
        <v>0</v>
      </c>
    </row>
    <row r="92" spans="1:38" x14ac:dyDescent="0.35">
      <c r="A92" t="s">
        <v>0</v>
      </c>
      <c r="B92" t="s">
        <v>1</v>
      </c>
      <c r="C92" s="1">
        <v>40819</v>
      </c>
      <c r="D92">
        <v>0</v>
      </c>
      <c r="E92" t="s">
        <v>90</v>
      </c>
      <c r="F92">
        <v>65633640</v>
      </c>
      <c r="H92" t="s">
        <v>402</v>
      </c>
      <c r="I92" t="s">
        <v>1</v>
      </c>
      <c r="J92" s="1">
        <v>40819</v>
      </c>
      <c r="K92">
        <v>0</v>
      </c>
      <c r="L92" t="s">
        <v>491</v>
      </c>
      <c r="M92">
        <v>193592800</v>
      </c>
      <c r="N92">
        <f t="shared" si="4"/>
        <v>0</v>
      </c>
      <c r="Q92" t="s">
        <v>810</v>
      </c>
      <c r="R92" t="s">
        <v>1</v>
      </c>
      <c r="S92" s="1">
        <v>40819</v>
      </c>
      <c r="T92">
        <v>0</v>
      </c>
      <c r="U92" t="s">
        <v>892</v>
      </c>
      <c r="V92">
        <v>3469481000</v>
      </c>
      <c r="W92">
        <f t="shared" si="5"/>
        <v>0</v>
      </c>
      <c r="Z92" t="s">
        <v>1207</v>
      </c>
      <c r="AA92" t="s">
        <v>1</v>
      </c>
      <c r="AB92" s="1">
        <v>40819</v>
      </c>
      <c r="AC92">
        <v>0</v>
      </c>
      <c r="AD92" t="s">
        <v>1295</v>
      </c>
      <c r="AE92">
        <v>2139740140</v>
      </c>
      <c r="AF92">
        <f t="shared" si="6"/>
        <v>0</v>
      </c>
      <c r="AI92" s="1">
        <v>40819</v>
      </c>
      <c r="AJ92" t="s">
        <v>1697</v>
      </c>
      <c r="AK92">
        <v>89402760</v>
      </c>
      <c r="AL92">
        <f t="shared" si="7"/>
        <v>0</v>
      </c>
    </row>
    <row r="93" spans="1:38" x14ac:dyDescent="0.35">
      <c r="A93" t="s">
        <v>0</v>
      </c>
      <c r="B93" t="s">
        <v>1</v>
      </c>
      <c r="C93" s="1">
        <v>40826</v>
      </c>
      <c r="D93">
        <v>0</v>
      </c>
      <c r="E93" t="s">
        <v>91</v>
      </c>
      <c r="F93">
        <v>45150660</v>
      </c>
      <c r="H93" t="s">
        <v>402</v>
      </c>
      <c r="I93" t="s">
        <v>1</v>
      </c>
      <c r="J93" s="1">
        <v>40826</v>
      </c>
      <c r="K93">
        <v>0</v>
      </c>
      <c r="L93" t="s">
        <v>492</v>
      </c>
      <c r="M93">
        <v>146401500</v>
      </c>
      <c r="N93">
        <f t="shared" si="4"/>
        <v>0</v>
      </c>
      <c r="Q93" t="s">
        <v>810</v>
      </c>
      <c r="R93" t="s">
        <v>1</v>
      </c>
      <c r="S93" s="1">
        <v>40826</v>
      </c>
      <c r="T93">
        <v>0</v>
      </c>
      <c r="U93" t="s">
        <v>893</v>
      </c>
      <c r="V93">
        <v>2832910000</v>
      </c>
      <c r="W93">
        <f t="shared" si="5"/>
        <v>0</v>
      </c>
      <c r="Z93" t="s">
        <v>1207</v>
      </c>
      <c r="AA93" t="s">
        <v>1</v>
      </c>
      <c r="AB93" s="1">
        <v>40826</v>
      </c>
      <c r="AC93">
        <v>0</v>
      </c>
      <c r="AD93" t="s">
        <v>1296</v>
      </c>
      <c r="AE93">
        <v>2261749030</v>
      </c>
      <c r="AF93">
        <f t="shared" si="6"/>
        <v>0</v>
      </c>
      <c r="AI93" s="1">
        <v>40826</v>
      </c>
      <c r="AJ93" t="s">
        <v>1698</v>
      </c>
      <c r="AK93">
        <v>87991450</v>
      </c>
      <c r="AL93">
        <f t="shared" si="7"/>
        <v>0</v>
      </c>
    </row>
    <row r="94" spans="1:38" x14ac:dyDescent="0.35">
      <c r="A94" t="s">
        <v>0</v>
      </c>
      <c r="B94" t="s">
        <v>1</v>
      </c>
      <c r="C94" s="1">
        <v>40833</v>
      </c>
      <c r="D94">
        <v>0</v>
      </c>
      <c r="E94" t="s">
        <v>92</v>
      </c>
      <c r="F94">
        <v>26449030</v>
      </c>
      <c r="H94" t="s">
        <v>402</v>
      </c>
      <c r="I94" t="s">
        <v>1</v>
      </c>
      <c r="J94" s="1">
        <v>40833</v>
      </c>
      <c r="K94">
        <v>0</v>
      </c>
      <c r="L94" t="s">
        <v>493</v>
      </c>
      <c r="M94">
        <v>162026100</v>
      </c>
      <c r="N94">
        <f t="shared" si="4"/>
        <v>0</v>
      </c>
      <c r="Q94" t="s">
        <v>810</v>
      </c>
      <c r="R94" t="s">
        <v>1</v>
      </c>
      <c r="S94" s="1">
        <v>40833</v>
      </c>
      <c r="T94">
        <v>0</v>
      </c>
      <c r="U94" t="s">
        <v>894</v>
      </c>
      <c r="V94">
        <v>3011651000</v>
      </c>
      <c r="W94">
        <f t="shared" si="5"/>
        <v>0</v>
      </c>
      <c r="Z94" t="s">
        <v>1207</v>
      </c>
      <c r="AA94" t="s">
        <v>1</v>
      </c>
      <c r="AB94" s="1">
        <v>40833</v>
      </c>
      <c r="AC94">
        <v>0</v>
      </c>
      <c r="AD94" t="s">
        <v>1297</v>
      </c>
      <c r="AE94">
        <v>2489298150</v>
      </c>
      <c r="AF94">
        <f t="shared" si="6"/>
        <v>0</v>
      </c>
      <c r="AI94" s="1">
        <v>40833</v>
      </c>
      <c r="AJ94" t="s">
        <v>1699</v>
      </c>
      <c r="AK94">
        <v>78323900</v>
      </c>
      <c r="AL94">
        <f t="shared" si="7"/>
        <v>0</v>
      </c>
    </row>
    <row r="95" spans="1:38" x14ac:dyDescent="0.35">
      <c r="A95" t="s">
        <v>0</v>
      </c>
      <c r="B95" t="s">
        <v>1</v>
      </c>
      <c r="C95" s="1">
        <v>40840</v>
      </c>
      <c r="D95">
        <v>0</v>
      </c>
      <c r="E95" t="s">
        <v>93</v>
      </c>
      <c r="F95">
        <v>26440530</v>
      </c>
      <c r="H95" t="s">
        <v>402</v>
      </c>
      <c r="I95" t="s">
        <v>1</v>
      </c>
      <c r="J95" s="1">
        <v>40840</v>
      </c>
      <c r="K95">
        <v>0</v>
      </c>
      <c r="L95" t="s">
        <v>494</v>
      </c>
      <c r="M95">
        <v>161145300</v>
      </c>
      <c r="N95">
        <f t="shared" si="4"/>
        <v>0</v>
      </c>
      <c r="Q95" t="s">
        <v>810</v>
      </c>
      <c r="R95" t="s">
        <v>1</v>
      </c>
      <c r="S95" s="1">
        <v>40840</v>
      </c>
      <c r="T95">
        <v>0</v>
      </c>
      <c r="U95" t="s">
        <v>895</v>
      </c>
      <c r="V95">
        <v>3890075000</v>
      </c>
      <c r="W95">
        <f t="shared" si="5"/>
        <v>0</v>
      </c>
      <c r="Z95" t="s">
        <v>1207</v>
      </c>
      <c r="AA95" t="s">
        <v>1</v>
      </c>
      <c r="AB95" s="1">
        <v>40840</v>
      </c>
      <c r="AC95">
        <v>0</v>
      </c>
      <c r="AD95" t="s">
        <v>1298</v>
      </c>
      <c r="AE95">
        <v>1793340830</v>
      </c>
      <c r="AF95">
        <f t="shared" si="6"/>
        <v>0</v>
      </c>
      <c r="AI95" s="1">
        <v>40840</v>
      </c>
      <c r="AJ95" t="s">
        <v>61</v>
      </c>
      <c r="AK95">
        <v>90349940</v>
      </c>
      <c r="AL95">
        <f t="shared" si="7"/>
        <v>0</v>
      </c>
    </row>
    <row r="96" spans="1:38" x14ac:dyDescent="0.35">
      <c r="A96" t="s">
        <v>0</v>
      </c>
      <c r="B96" t="s">
        <v>1</v>
      </c>
      <c r="C96" s="1">
        <v>40847</v>
      </c>
      <c r="D96">
        <v>0</v>
      </c>
      <c r="E96" t="s">
        <v>94</v>
      </c>
      <c r="F96">
        <v>30472200</v>
      </c>
      <c r="H96" t="s">
        <v>402</v>
      </c>
      <c r="I96" t="s">
        <v>1</v>
      </c>
      <c r="J96" s="1">
        <v>40847</v>
      </c>
      <c r="K96">
        <v>0</v>
      </c>
      <c r="L96" t="s">
        <v>495</v>
      </c>
      <c r="M96">
        <v>103991600</v>
      </c>
      <c r="N96">
        <f t="shared" si="4"/>
        <v>0</v>
      </c>
      <c r="Q96" t="s">
        <v>810</v>
      </c>
      <c r="R96" t="s">
        <v>1</v>
      </c>
      <c r="S96" s="1">
        <v>40847</v>
      </c>
      <c r="T96">
        <v>0</v>
      </c>
      <c r="U96" t="s">
        <v>896</v>
      </c>
      <c r="V96">
        <v>2086125000</v>
      </c>
      <c r="W96">
        <f t="shared" si="5"/>
        <v>0</v>
      </c>
      <c r="Z96" t="s">
        <v>1207</v>
      </c>
      <c r="AA96" t="s">
        <v>1</v>
      </c>
      <c r="AB96" s="1">
        <v>40847</v>
      </c>
      <c r="AC96">
        <v>0</v>
      </c>
      <c r="AD96" t="s">
        <v>1299</v>
      </c>
      <c r="AE96">
        <v>1581604700</v>
      </c>
      <c r="AF96">
        <f t="shared" si="6"/>
        <v>0</v>
      </c>
      <c r="AI96" s="1">
        <v>40847</v>
      </c>
      <c r="AJ96" t="s">
        <v>1700</v>
      </c>
      <c r="AK96">
        <v>53640120</v>
      </c>
      <c r="AL96">
        <f t="shared" si="7"/>
        <v>0</v>
      </c>
    </row>
    <row r="97" spans="1:38" x14ac:dyDescent="0.35">
      <c r="A97" t="s">
        <v>0</v>
      </c>
      <c r="B97" t="s">
        <v>1</v>
      </c>
      <c r="C97" s="1">
        <v>40854</v>
      </c>
      <c r="D97">
        <v>0</v>
      </c>
      <c r="E97" t="s">
        <v>95</v>
      </c>
      <c r="F97">
        <v>23426900</v>
      </c>
      <c r="H97" t="s">
        <v>402</v>
      </c>
      <c r="I97" t="s">
        <v>1</v>
      </c>
      <c r="J97" s="1">
        <v>40854</v>
      </c>
      <c r="K97">
        <v>0</v>
      </c>
      <c r="L97" t="s">
        <v>496</v>
      </c>
      <c r="M97">
        <v>117094500</v>
      </c>
      <c r="N97">
        <f t="shared" si="4"/>
        <v>0</v>
      </c>
      <c r="Q97" t="s">
        <v>810</v>
      </c>
      <c r="R97" t="s">
        <v>1</v>
      </c>
      <c r="S97" s="1">
        <v>40854</v>
      </c>
      <c r="T97">
        <v>0</v>
      </c>
      <c r="U97" t="s">
        <v>897</v>
      </c>
      <c r="V97">
        <v>2427216000</v>
      </c>
      <c r="W97">
        <f t="shared" si="5"/>
        <v>0</v>
      </c>
      <c r="Z97" t="s">
        <v>1207</v>
      </c>
      <c r="AA97" t="s">
        <v>1</v>
      </c>
      <c r="AB97" s="1">
        <v>40854</v>
      </c>
      <c r="AC97">
        <v>0</v>
      </c>
      <c r="AD97" t="s">
        <v>1300</v>
      </c>
      <c r="AE97">
        <v>1979130830</v>
      </c>
      <c r="AF97">
        <f t="shared" si="6"/>
        <v>0</v>
      </c>
      <c r="AI97" s="1">
        <v>40854</v>
      </c>
      <c r="AJ97" t="s">
        <v>1701</v>
      </c>
      <c r="AK97">
        <v>74723480</v>
      </c>
      <c r="AL97">
        <f t="shared" si="7"/>
        <v>0</v>
      </c>
    </row>
    <row r="98" spans="1:38" x14ac:dyDescent="0.35">
      <c r="A98" t="s">
        <v>0</v>
      </c>
      <c r="B98" t="s">
        <v>1</v>
      </c>
      <c r="C98" s="1">
        <v>40861</v>
      </c>
      <c r="D98">
        <v>0</v>
      </c>
      <c r="E98" t="s">
        <v>96</v>
      </c>
      <c r="F98">
        <v>23964190</v>
      </c>
      <c r="H98" t="s">
        <v>402</v>
      </c>
      <c r="I98" t="s">
        <v>1</v>
      </c>
      <c r="J98" s="1">
        <v>40861</v>
      </c>
      <c r="K98">
        <v>0</v>
      </c>
      <c r="L98" t="s">
        <v>497</v>
      </c>
      <c r="M98">
        <v>154485700</v>
      </c>
      <c r="N98">
        <f t="shared" si="4"/>
        <v>0</v>
      </c>
      <c r="Q98" t="s">
        <v>810</v>
      </c>
      <c r="R98" t="s">
        <v>1</v>
      </c>
      <c r="S98" s="1">
        <v>40861</v>
      </c>
      <c r="T98">
        <v>0</v>
      </c>
      <c r="U98" t="s">
        <v>898</v>
      </c>
      <c r="V98">
        <v>1958722000</v>
      </c>
      <c r="W98">
        <f t="shared" si="5"/>
        <v>0</v>
      </c>
      <c r="Z98" t="s">
        <v>1207</v>
      </c>
      <c r="AA98" t="s">
        <v>1</v>
      </c>
      <c r="AB98" s="1">
        <v>40861</v>
      </c>
      <c r="AC98">
        <v>0</v>
      </c>
      <c r="AD98" t="s">
        <v>1301</v>
      </c>
      <c r="AE98">
        <v>1647152850</v>
      </c>
      <c r="AF98">
        <f t="shared" si="6"/>
        <v>0</v>
      </c>
      <c r="AI98" s="1">
        <v>40861</v>
      </c>
      <c r="AJ98" t="s">
        <v>1702</v>
      </c>
      <c r="AK98">
        <v>66260520</v>
      </c>
      <c r="AL98">
        <f t="shared" si="7"/>
        <v>0</v>
      </c>
    </row>
    <row r="99" spans="1:38" x14ac:dyDescent="0.35">
      <c r="A99" t="s">
        <v>0</v>
      </c>
      <c r="B99" t="s">
        <v>1</v>
      </c>
      <c r="C99" s="1">
        <v>40868</v>
      </c>
      <c r="D99">
        <v>0</v>
      </c>
      <c r="E99" t="s">
        <v>97</v>
      </c>
      <c r="F99">
        <v>36759510</v>
      </c>
      <c r="H99" t="s">
        <v>402</v>
      </c>
      <c r="I99" t="s">
        <v>1</v>
      </c>
      <c r="J99" s="1">
        <v>40868</v>
      </c>
      <c r="K99">
        <v>0</v>
      </c>
      <c r="L99" t="s">
        <v>498</v>
      </c>
      <c r="M99">
        <v>123089400</v>
      </c>
      <c r="N99">
        <f t="shared" si="4"/>
        <v>0</v>
      </c>
      <c r="Q99" t="s">
        <v>810</v>
      </c>
      <c r="R99" t="s">
        <v>1</v>
      </c>
      <c r="S99" s="1">
        <v>40868</v>
      </c>
      <c r="T99">
        <v>0</v>
      </c>
      <c r="U99" t="s">
        <v>899</v>
      </c>
      <c r="V99">
        <v>1932202000</v>
      </c>
      <c r="W99">
        <f t="shared" si="5"/>
        <v>0</v>
      </c>
      <c r="Z99" t="s">
        <v>1207</v>
      </c>
      <c r="AA99" t="s">
        <v>1</v>
      </c>
      <c r="AB99" s="1">
        <v>40868</v>
      </c>
      <c r="AC99">
        <v>0</v>
      </c>
      <c r="AD99" t="s">
        <v>1223</v>
      </c>
      <c r="AE99">
        <v>1396555640</v>
      </c>
      <c r="AF99">
        <f t="shared" si="6"/>
        <v>0</v>
      </c>
      <c r="AI99" s="1">
        <v>40868</v>
      </c>
      <c r="AJ99" t="s">
        <v>1703</v>
      </c>
      <c r="AK99">
        <v>54525990</v>
      </c>
      <c r="AL99">
        <f t="shared" si="7"/>
        <v>0</v>
      </c>
    </row>
    <row r="100" spans="1:38" x14ac:dyDescent="0.35">
      <c r="A100" t="s">
        <v>0</v>
      </c>
      <c r="B100" t="s">
        <v>1</v>
      </c>
      <c r="C100" s="1">
        <v>40875</v>
      </c>
      <c r="D100">
        <v>0</v>
      </c>
      <c r="E100" t="s">
        <v>98</v>
      </c>
      <c r="F100">
        <v>28126450</v>
      </c>
      <c r="H100" t="s">
        <v>402</v>
      </c>
      <c r="I100" t="s">
        <v>1</v>
      </c>
      <c r="J100" s="1">
        <v>40875</v>
      </c>
      <c r="K100">
        <v>0</v>
      </c>
      <c r="L100" t="s">
        <v>499</v>
      </c>
      <c r="M100">
        <v>143090600</v>
      </c>
      <c r="N100">
        <f t="shared" si="4"/>
        <v>0</v>
      </c>
      <c r="Q100" t="s">
        <v>810</v>
      </c>
      <c r="R100" t="s">
        <v>1</v>
      </c>
      <c r="S100" s="1">
        <v>40875</v>
      </c>
      <c r="T100">
        <v>0</v>
      </c>
      <c r="U100" t="s">
        <v>900</v>
      </c>
      <c r="V100">
        <v>3168303000</v>
      </c>
      <c r="W100">
        <f t="shared" si="5"/>
        <v>0</v>
      </c>
      <c r="Z100" t="s">
        <v>1207</v>
      </c>
      <c r="AA100" t="s">
        <v>1</v>
      </c>
      <c r="AB100" s="1">
        <v>40875</v>
      </c>
      <c r="AC100">
        <v>0</v>
      </c>
      <c r="AD100" t="s">
        <v>1302</v>
      </c>
      <c r="AE100">
        <v>1820724840</v>
      </c>
      <c r="AF100">
        <f t="shared" si="6"/>
        <v>0</v>
      </c>
      <c r="AI100" s="1">
        <v>40875</v>
      </c>
      <c r="AJ100" t="s">
        <v>1704</v>
      </c>
      <c r="AK100">
        <v>63053930</v>
      </c>
      <c r="AL100">
        <f t="shared" si="7"/>
        <v>0</v>
      </c>
    </row>
    <row r="101" spans="1:38" x14ac:dyDescent="0.35">
      <c r="A101" t="s">
        <v>0</v>
      </c>
      <c r="B101" t="s">
        <v>1</v>
      </c>
      <c r="C101" s="1">
        <v>40882</v>
      </c>
      <c r="D101">
        <v>0</v>
      </c>
      <c r="E101" t="s">
        <v>99</v>
      </c>
      <c r="F101">
        <v>28772170</v>
      </c>
      <c r="H101" t="s">
        <v>402</v>
      </c>
      <c r="I101" t="s">
        <v>1</v>
      </c>
      <c r="J101" s="1">
        <v>40882</v>
      </c>
      <c r="K101">
        <v>0</v>
      </c>
      <c r="L101" t="s">
        <v>471</v>
      </c>
      <c r="M101">
        <v>143085300</v>
      </c>
      <c r="N101">
        <f t="shared" si="4"/>
        <v>0</v>
      </c>
      <c r="Q101" t="s">
        <v>810</v>
      </c>
      <c r="R101" t="s">
        <v>1</v>
      </c>
      <c r="S101" s="1">
        <v>40882</v>
      </c>
      <c r="T101">
        <v>0</v>
      </c>
      <c r="U101" t="s">
        <v>901</v>
      </c>
      <c r="V101">
        <v>2896809000</v>
      </c>
      <c r="W101">
        <f t="shared" si="5"/>
        <v>0</v>
      </c>
      <c r="Z101" t="s">
        <v>1207</v>
      </c>
      <c r="AA101" t="s">
        <v>1</v>
      </c>
      <c r="AB101" s="1">
        <v>40882</v>
      </c>
      <c r="AC101">
        <v>0</v>
      </c>
      <c r="AD101" t="s">
        <v>1303</v>
      </c>
      <c r="AE101">
        <v>1473704710</v>
      </c>
      <c r="AF101">
        <f t="shared" si="6"/>
        <v>0</v>
      </c>
      <c r="AI101" s="1">
        <v>40882</v>
      </c>
      <c r="AJ101" t="s">
        <v>1705</v>
      </c>
      <c r="AK101">
        <v>62996380</v>
      </c>
      <c r="AL101">
        <f t="shared" si="7"/>
        <v>0</v>
      </c>
    </row>
    <row r="102" spans="1:38" x14ac:dyDescent="0.35">
      <c r="A102" t="s">
        <v>0</v>
      </c>
      <c r="B102" t="s">
        <v>1</v>
      </c>
      <c r="C102" s="1">
        <v>40889</v>
      </c>
      <c r="D102">
        <v>0</v>
      </c>
      <c r="E102" t="s">
        <v>100</v>
      </c>
      <c r="F102">
        <v>46652610</v>
      </c>
      <c r="H102" t="s">
        <v>402</v>
      </c>
      <c r="I102" t="s">
        <v>1</v>
      </c>
      <c r="J102" s="1">
        <v>40889</v>
      </c>
      <c r="K102">
        <v>0</v>
      </c>
      <c r="L102" t="s">
        <v>500</v>
      </c>
      <c r="M102">
        <v>216809200</v>
      </c>
      <c r="N102">
        <f t="shared" si="4"/>
        <v>0</v>
      </c>
      <c r="Q102" t="s">
        <v>810</v>
      </c>
      <c r="R102" t="s">
        <v>1</v>
      </c>
      <c r="S102" s="1">
        <v>40889</v>
      </c>
      <c r="T102">
        <v>0</v>
      </c>
      <c r="U102" t="s">
        <v>902</v>
      </c>
      <c r="V102">
        <v>3958158000</v>
      </c>
      <c r="W102">
        <f t="shared" si="5"/>
        <v>0</v>
      </c>
      <c r="Z102" t="s">
        <v>1207</v>
      </c>
      <c r="AA102" t="s">
        <v>1</v>
      </c>
      <c r="AB102" s="1">
        <v>40889</v>
      </c>
      <c r="AC102">
        <v>0</v>
      </c>
      <c r="AD102" t="s">
        <v>1304</v>
      </c>
      <c r="AE102">
        <v>1555677230</v>
      </c>
      <c r="AF102">
        <f t="shared" si="6"/>
        <v>0</v>
      </c>
      <c r="AI102" s="1">
        <v>40889</v>
      </c>
      <c r="AJ102" t="s">
        <v>1706</v>
      </c>
      <c r="AK102">
        <v>75224760</v>
      </c>
      <c r="AL102">
        <f t="shared" si="7"/>
        <v>0</v>
      </c>
    </row>
    <row r="103" spans="1:38" x14ac:dyDescent="0.35">
      <c r="A103" t="s">
        <v>0</v>
      </c>
      <c r="B103" t="s">
        <v>1</v>
      </c>
      <c r="C103" s="1">
        <v>40896</v>
      </c>
      <c r="D103">
        <v>0</v>
      </c>
      <c r="E103" t="s">
        <v>101</v>
      </c>
      <c r="F103">
        <v>35860430</v>
      </c>
      <c r="H103" t="s">
        <v>402</v>
      </c>
      <c r="I103" t="s">
        <v>1</v>
      </c>
      <c r="J103" s="1">
        <v>40896</v>
      </c>
      <c r="K103">
        <v>0</v>
      </c>
      <c r="L103" t="s">
        <v>501</v>
      </c>
      <c r="M103">
        <v>120780500</v>
      </c>
      <c r="N103">
        <f t="shared" si="4"/>
        <v>0</v>
      </c>
      <c r="Q103" t="s">
        <v>810</v>
      </c>
      <c r="R103" t="s">
        <v>1</v>
      </c>
      <c r="S103" s="1">
        <v>40896</v>
      </c>
      <c r="T103">
        <v>0</v>
      </c>
      <c r="U103" t="s">
        <v>903</v>
      </c>
      <c r="V103">
        <v>2339075000</v>
      </c>
      <c r="W103">
        <f t="shared" si="5"/>
        <v>0</v>
      </c>
      <c r="Z103" t="s">
        <v>1207</v>
      </c>
      <c r="AA103" t="s">
        <v>1</v>
      </c>
      <c r="AB103" s="1">
        <v>40896</v>
      </c>
      <c r="AC103">
        <v>0</v>
      </c>
      <c r="AD103" t="s">
        <v>1212</v>
      </c>
      <c r="AE103">
        <v>1000874380</v>
      </c>
      <c r="AF103">
        <f t="shared" si="6"/>
        <v>0</v>
      </c>
      <c r="AI103" s="1">
        <v>40896</v>
      </c>
      <c r="AJ103" t="s">
        <v>1707</v>
      </c>
      <c r="AK103">
        <v>42007270</v>
      </c>
      <c r="AL103">
        <f t="shared" si="7"/>
        <v>0</v>
      </c>
    </row>
    <row r="104" spans="1:38" x14ac:dyDescent="0.35">
      <c r="A104" t="s">
        <v>0</v>
      </c>
      <c r="B104" t="s">
        <v>1</v>
      </c>
      <c r="C104" s="1">
        <v>40903</v>
      </c>
      <c r="D104">
        <v>0</v>
      </c>
      <c r="E104" t="s">
        <v>102</v>
      </c>
      <c r="F104">
        <v>10850060</v>
      </c>
      <c r="H104" t="s">
        <v>402</v>
      </c>
      <c r="I104" t="s">
        <v>1</v>
      </c>
      <c r="J104" s="1">
        <v>40903</v>
      </c>
      <c r="K104">
        <v>0</v>
      </c>
      <c r="L104" t="s">
        <v>502</v>
      </c>
      <c r="M104">
        <v>56160600</v>
      </c>
      <c r="N104">
        <f t="shared" si="4"/>
        <v>0</v>
      </c>
      <c r="Q104" t="s">
        <v>810</v>
      </c>
      <c r="R104" t="s">
        <v>1</v>
      </c>
      <c r="S104" s="1">
        <v>40903</v>
      </c>
      <c r="T104">
        <v>0</v>
      </c>
      <c r="U104" t="s">
        <v>904</v>
      </c>
      <c r="V104">
        <v>2291726000</v>
      </c>
      <c r="W104">
        <f t="shared" si="5"/>
        <v>0</v>
      </c>
      <c r="Z104" t="s">
        <v>1207</v>
      </c>
      <c r="AA104" t="s">
        <v>1</v>
      </c>
      <c r="AB104" s="1">
        <v>40903</v>
      </c>
      <c r="AC104">
        <v>0</v>
      </c>
      <c r="AD104" t="s">
        <v>1305</v>
      </c>
      <c r="AE104">
        <v>404770940</v>
      </c>
      <c r="AF104">
        <f t="shared" si="6"/>
        <v>0</v>
      </c>
      <c r="AI104" s="1">
        <v>40903</v>
      </c>
      <c r="AJ104" t="s">
        <v>1708</v>
      </c>
      <c r="AK104">
        <v>21274270</v>
      </c>
      <c r="AL104">
        <f t="shared" si="7"/>
        <v>0</v>
      </c>
    </row>
    <row r="105" spans="1:38" x14ac:dyDescent="0.35">
      <c r="A105" t="s">
        <v>0</v>
      </c>
      <c r="B105" t="s">
        <v>1</v>
      </c>
      <c r="C105" s="1">
        <v>40910</v>
      </c>
      <c r="D105">
        <v>0</v>
      </c>
      <c r="E105" t="s">
        <v>103</v>
      </c>
      <c r="F105">
        <v>9016650</v>
      </c>
      <c r="H105" t="s">
        <v>402</v>
      </c>
      <c r="I105" t="s">
        <v>1</v>
      </c>
      <c r="J105" s="1">
        <v>40910</v>
      </c>
      <c r="K105">
        <v>0</v>
      </c>
      <c r="L105" t="s">
        <v>503</v>
      </c>
      <c r="M105">
        <v>56932900</v>
      </c>
      <c r="N105">
        <f t="shared" si="4"/>
        <v>0</v>
      </c>
      <c r="Q105" t="s">
        <v>810</v>
      </c>
      <c r="R105" t="s">
        <v>1</v>
      </c>
      <c r="S105" s="1">
        <v>40910</v>
      </c>
      <c r="T105">
        <v>0</v>
      </c>
      <c r="U105" t="s">
        <v>905</v>
      </c>
      <c r="V105">
        <v>1112828000</v>
      </c>
      <c r="W105">
        <f t="shared" si="5"/>
        <v>0</v>
      </c>
      <c r="Z105" t="s">
        <v>1207</v>
      </c>
      <c r="AA105" t="s">
        <v>1</v>
      </c>
      <c r="AB105" s="1">
        <v>40910</v>
      </c>
      <c r="AC105">
        <v>0</v>
      </c>
      <c r="AD105" t="s">
        <v>1291</v>
      </c>
      <c r="AE105">
        <v>451548560</v>
      </c>
      <c r="AF105">
        <f t="shared" si="6"/>
        <v>0</v>
      </c>
      <c r="AI105" s="1">
        <v>40910</v>
      </c>
      <c r="AJ105" t="s">
        <v>1709</v>
      </c>
      <c r="AK105">
        <v>19986760</v>
      </c>
      <c r="AL105">
        <f t="shared" si="7"/>
        <v>0</v>
      </c>
    </row>
    <row r="106" spans="1:38" x14ac:dyDescent="0.35">
      <c r="A106" t="s">
        <v>0</v>
      </c>
      <c r="B106" t="s">
        <v>1</v>
      </c>
      <c r="C106" s="1">
        <v>40917</v>
      </c>
      <c r="D106">
        <v>0</v>
      </c>
      <c r="E106" t="s">
        <v>104</v>
      </c>
      <c r="F106">
        <v>24252510</v>
      </c>
      <c r="H106" t="s">
        <v>402</v>
      </c>
      <c r="I106" t="s">
        <v>1</v>
      </c>
      <c r="J106" s="1">
        <v>40917</v>
      </c>
      <c r="K106">
        <v>0</v>
      </c>
      <c r="L106" t="s">
        <v>504</v>
      </c>
      <c r="M106">
        <v>103508700</v>
      </c>
      <c r="N106">
        <f t="shared" si="4"/>
        <v>0</v>
      </c>
      <c r="Q106" t="s">
        <v>810</v>
      </c>
      <c r="R106" t="s">
        <v>1</v>
      </c>
      <c r="S106" s="1">
        <v>40917</v>
      </c>
      <c r="T106">
        <v>0</v>
      </c>
      <c r="U106" t="s">
        <v>906</v>
      </c>
      <c r="V106">
        <v>2339141000</v>
      </c>
      <c r="W106">
        <f t="shared" si="5"/>
        <v>0</v>
      </c>
      <c r="Z106" t="s">
        <v>1207</v>
      </c>
      <c r="AA106" t="s">
        <v>1</v>
      </c>
      <c r="AB106" s="1">
        <v>40917</v>
      </c>
      <c r="AC106">
        <v>0</v>
      </c>
      <c r="AD106" t="s">
        <v>1306</v>
      </c>
      <c r="AE106">
        <v>972147330</v>
      </c>
      <c r="AF106">
        <f t="shared" si="6"/>
        <v>0</v>
      </c>
      <c r="AI106" s="1">
        <v>40917</v>
      </c>
      <c r="AJ106" t="s">
        <v>1710</v>
      </c>
      <c r="AK106">
        <v>39926680</v>
      </c>
      <c r="AL106">
        <f t="shared" si="7"/>
        <v>0</v>
      </c>
    </row>
    <row r="107" spans="1:38" x14ac:dyDescent="0.35">
      <c r="A107" t="s">
        <v>0</v>
      </c>
      <c r="B107" t="s">
        <v>1</v>
      </c>
      <c r="C107" s="1">
        <v>40924</v>
      </c>
      <c r="D107">
        <v>0</v>
      </c>
      <c r="E107" t="s">
        <v>105</v>
      </c>
      <c r="F107">
        <v>17045060</v>
      </c>
      <c r="H107" t="s">
        <v>402</v>
      </c>
      <c r="I107" t="s">
        <v>1</v>
      </c>
      <c r="J107" s="1">
        <v>40924</v>
      </c>
      <c r="K107">
        <v>0</v>
      </c>
      <c r="L107" t="s">
        <v>505</v>
      </c>
      <c r="M107">
        <v>139786900</v>
      </c>
      <c r="N107">
        <f t="shared" si="4"/>
        <v>0</v>
      </c>
      <c r="Q107" t="s">
        <v>810</v>
      </c>
      <c r="R107" t="s">
        <v>1</v>
      </c>
      <c r="S107" s="1">
        <v>40924</v>
      </c>
      <c r="T107">
        <v>0</v>
      </c>
      <c r="U107" t="s">
        <v>907</v>
      </c>
      <c r="V107">
        <v>2522161000</v>
      </c>
      <c r="W107">
        <f t="shared" si="5"/>
        <v>0</v>
      </c>
      <c r="Z107" t="s">
        <v>1207</v>
      </c>
      <c r="AA107" t="s">
        <v>1</v>
      </c>
      <c r="AB107" s="1">
        <v>40924</v>
      </c>
      <c r="AC107">
        <v>0</v>
      </c>
      <c r="AD107" t="s">
        <v>1307</v>
      </c>
      <c r="AE107">
        <v>882228060</v>
      </c>
      <c r="AF107">
        <f t="shared" si="6"/>
        <v>0</v>
      </c>
      <c r="AI107" s="1">
        <v>40924</v>
      </c>
      <c r="AJ107" t="s">
        <v>1711</v>
      </c>
      <c r="AK107">
        <v>45568060</v>
      </c>
      <c r="AL107">
        <f t="shared" si="7"/>
        <v>0</v>
      </c>
    </row>
    <row r="108" spans="1:38" x14ac:dyDescent="0.35">
      <c r="A108" t="s">
        <v>0</v>
      </c>
      <c r="B108" t="s">
        <v>1</v>
      </c>
      <c r="C108" s="1">
        <v>40931</v>
      </c>
      <c r="D108">
        <v>0</v>
      </c>
      <c r="E108" t="s">
        <v>106</v>
      </c>
      <c r="F108">
        <v>26546620</v>
      </c>
      <c r="H108" t="s">
        <v>402</v>
      </c>
      <c r="I108" t="s">
        <v>1</v>
      </c>
      <c r="J108" s="1">
        <v>40931</v>
      </c>
      <c r="K108">
        <v>0</v>
      </c>
      <c r="L108" t="s">
        <v>506</v>
      </c>
      <c r="M108">
        <v>127698500</v>
      </c>
      <c r="N108">
        <f t="shared" si="4"/>
        <v>0</v>
      </c>
      <c r="Q108" t="s">
        <v>810</v>
      </c>
      <c r="R108" t="s">
        <v>1</v>
      </c>
      <c r="S108" s="1">
        <v>40931</v>
      </c>
      <c r="T108">
        <v>0</v>
      </c>
      <c r="U108" t="s">
        <v>908</v>
      </c>
      <c r="V108">
        <v>3243615000</v>
      </c>
      <c r="W108">
        <f t="shared" si="5"/>
        <v>0</v>
      </c>
      <c r="Z108" t="s">
        <v>1207</v>
      </c>
      <c r="AA108" t="s">
        <v>1</v>
      </c>
      <c r="AB108" s="1">
        <v>40931</v>
      </c>
      <c r="AC108">
        <v>0</v>
      </c>
      <c r="AD108" t="s">
        <v>1308</v>
      </c>
      <c r="AE108">
        <v>1300431320</v>
      </c>
      <c r="AF108">
        <f t="shared" si="6"/>
        <v>0</v>
      </c>
      <c r="AI108" s="1">
        <v>40931</v>
      </c>
      <c r="AJ108" t="s">
        <v>1712</v>
      </c>
      <c r="AK108">
        <v>46821620</v>
      </c>
      <c r="AL108">
        <f t="shared" si="7"/>
        <v>0</v>
      </c>
    </row>
    <row r="109" spans="1:38" x14ac:dyDescent="0.35">
      <c r="A109" t="s">
        <v>0</v>
      </c>
      <c r="B109" t="s">
        <v>1</v>
      </c>
      <c r="C109" s="1">
        <v>40938</v>
      </c>
      <c r="D109">
        <v>0</v>
      </c>
      <c r="E109" t="s">
        <v>107</v>
      </c>
      <c r="F109">
        <v>21895570</v>
      </c>
      <c r="H109" t="s">
        <v>402</v>
      </c>
      <c r="I109" t="s">
        <v>1</v>
      </c>
      <c r="J109" s="1">
        <v>40938</v>
      </c>
      <c r="K109">
        <v>0</v>
      </c>
      <c r="L109" t="s">
        <v>507</v>
      </c>
      <c r="M109">
        <v>125767600</v>
      </c>
      <c r="N109">
        <f t="shared" si="4"/>
        <v>0</v>
      </c>
      <c r="Q109" t="s">
        <v>810</v>
      </c>
      <c r="R109" t="s">
        <v>1</v>
      </c>
      <c r="S109" s="1">
        <v>40938</v>
      </c>
      <c r="T109">
        <v>0</v>
      </c>
      <c r="U109" t="s">
        <v>909</v>
      </c>
      <c r="V109">
        <v>3949076000</v>
      </c>
      <c r="W109">
        <f t="shared" si="5"/>
        <v>0</v>
      </c>
      <c r="Z109" t="s">
        <v>1207</v>
      </c>
      <c r="AA109" t="s">
        <v>1</v>
      </c>
      <c r="AB109" s="1">
        <v>40938</v>
      </c>
      <c r="AC109">
        <v>0</v>
      </c>
      <c r="AD109" t="s">
        <v>1309</v>
      </c>
      <c r="AE109">
        <v>1011878100</v>
      </c>
      <c r="AF109">
        <f t="shared" si="6"/>
        <v>0</v>
      </c>
      <c r="AI109" s="1">
        <v>40938</v>
      </c>
      <c r="AJ109" t="s">
        <v>1713</v>
      </c>
      <c r="AK109">
        <v>44756900</v>
      </c>
      <c r="AL109">
        <f t="shared" si="7"/>
        <v>0</v>
      </c>
    </row>
    <row r="110" spans="1:38" x14ac:dyDescent="0.35">
      <c r="A110" t="s">
        <v>0</v>
      </c>
      <c r="B110" t="s">
        <v>1</v>
      </c>
      <c r="C110" s="1">
        <v>40945</v>
      </c>
      <c r="D110">
        <v>0</v>
      </c>
      <c r="E110" t="s">
        <v>108</v>
      </c>
      <c r="F110">
        <v>17270780</v>
      </c>
      <c r="H110" t="s">
        <v>402</v>
      </c>
      <c r="I110" t="s">
        <v>1</v>
      </c>
      <c r="J110" s="1">
        <v>40945</v>
      </c>
      <c r="K110">
        <v>0</v>
      </c>
      <c r="L110" t="s">
        <v>508</v>
      </c>
      <c r="M110">
        <v>123488500</v>
      </c>
      <c r="N110">
        <f t="shared" si="4"/>
        <v>0</v>
      </c>
      <c r="Q110" t="s">
        <v>810</v>
      </c>
      <c r="R110" t="s">
        <v>1</v>
      </c>
      <c r="S110" s="1">
        <v>40945</v>
      </c>
      <c r="T110">
        <v>0</v>
      </c>
      <c r="U110" t="s">
        <v>910</v>
      </c>
      <c r="V110">
        <v>3475974000</v>
      </c>
      <c r="W110">
        <f t="shared" si="5"/>
        <v>0</v>
      </c>
      <c r="Z110" t="s">
        <v>1207</v>
      </c>
      <c r="AA110" t="s">
        <v>1</v>
      </c>
      <c r="AB110" s="1">
        <v>40945</v>
      </c>
      <c r="AC110">
        <v>0</v>
      </c>
      <c r="AD110" t="s">
        <v>1310</v>
      </c>
      <c r="AE110">
        <v>912001160</v>
      </c>
      <c r="AF110">
        <f t="shared" si="6"/>
        <v>0</v>
      </c>
      <c r="AI110" s="1">
        <v>40945</v>
      </c>
      <c r="AJ110" t="s">
        <v>1714</v>
      </c>
      <c r="AK110">
        <v>118610830</v>
      </c>
      <c r="AL110">
        <f t="shared" si="7"/>
        <v>0</v>
      </c>
    </row>
    <row r="111" spans="1:38" x14ac:dyDescent="0.35">
      <c r="A111" t="s">
        <v>0</v>
      </c>
      <c r="B111" t="s">
        <v>1</v>
      </c>
      <c r="C111" s="1">
        <v>40952</v>
      </c>
      <c r="D111">
        <v>0</v>
      </c>
      <c r="E111" t="s">
        <v>109</v>
      </c>
      <c r="F111">
        <v>26385100</v>
      </c>
      <c r="H111" t="s">
        <v>402</v>
      </c>
      <c r="I111" t="s">
        <v>1</v>
      </c>
      <c r="J111" s="1">
        <v>40952</v>
      </c>
      <c r="K111">
        <v>0</v>
      </c>
      <c r="L111" t="s">
        <v>509</v>
      </c>
      <c r="M111">
        <v>110182300</v>
      </c>
      <c r="N111">
        <f t="shared" si="4"/>
        <v>0</v>
      </c>
      <c r="Q111" t="s">
        <v>810</v>
      </c>
      <c r="R111" t="s">
        <v>1</v>
      </c>
      <c r="S111" s="1">
        <v>40952</v>
      </c>
      <c r="T111">
        <v>0</v>
      </c>
      <c r="U111" t="s">
        <v>911</v>
      </c>
      <c r="V111">
        <v>2827847000</v>
      </c>
      <c r="W111">
        <f t="shared" si="5"/>
        <v>0</v>
      </c>
      <c r="Z111" t="s">
        <v>1207</v>
      </c>
      <c r="AA111" t="s">
        <v>1</v>
      </c>
      <c r="AB111" s="1">
        <v>40952</v>
      </c>
      <c r="AC111">
        <v>0</v>
      </c>
      <c r="AD111" t="s">
        <v>1311</v>
      </c>
      <c r="AE111">
        <v>833386280</v>
      </c>
      <c r="AF111">
        <f t="shared" si="6"/>
        <v>0</v>
      </c>
      <c r="AI111" s="1">
        <v>40952</v>
      </c>
      <c r="AJ111" t="s">
        <v>1715</v>
      </c>
      <c r="AK111">
        <v>65888050</v>
      </c>
      <c r="AL111">
        <f t="shared" si="7"/>
        <v>0</v>
      </c>
    </row>
    <row r="112" spans="1:38" x14ac:dyDescent="0.35">
      <c r="A112" t="s">
        <v>0</v>
      </c>
      <c r="B112" t="s">
        <v>1</v>
      </c>
      <c r="C112" s="1">
        <v>40959</v>
      </c>
      <c r="D112">
        <v>0</v>
      </c>
      <c r="E112" t="s">
        <v>110</v>
      </c>
      <c r="F112">
        <v>14301890</v>
      </c>
      <c r="H112" t="s">
        <v>402</v>
      </c>
      <c r="I112" t="s">
        <v>1</v>
      </c>
      <c r="J112" s="1">
        <v>40959</v>
      </c>
      <c r="K112">
        <v>0</v>
      </c>
      <c r="L112" t="s">
        <v>510</v>
      </c>
      <c r="M112">
        <v>139839900</v>
      </c>
      <c r="N112">
        <f t="shared" si="4"/>
        <v>0</v>
      </c>
      <c r="Q112" t="s">
        <v>810</v>
      </c>
      <c r="R112" t="s">
        <v>1</v>
      </c>
      <c r="S112" s="1">
        <v>40959</v>
      </c>
      <c r="T112">
        <v>0</v>
      </c>
      <c r="U112" t="s">
        <v>912</v>
      </c>
      <c r="V112">
        <v>2565693000</v>
      </c>
      <c r="W112">
        <f t="shared" si="5"/>
        <v>0</v>
      </c>
      <c r="Z112" t="s">
        <v>1207</v>
      </c>
      <c r="AA112" t="s">
        <v>1</v>
      </c>
      <c r="AB112" s="1">
        <v>40959</v>
      </c>
      <c r="AC112">
        <v>0</v>
      </c>
      <c r="AD112" t="s">
        <v>1312</v>
      </c>
      <c r="AE112">
        <v>596481130</v>
      </c>
      <c r="AF112">
        <f t="shared" si="6"/>
        <v>0</v>
      </c>
      <c r="AI112" s="1">
        <v>40959</v>
      </c>
      <c r="AJ112" t="s">
        <v>1716</v>
      </c>
      <c r="AK112">
        <v>52341520</v>
      </c>
      <c r="AL112">
        <f t="shared" si="7"/>
        <v>0</v>
      </c>
    </row>
    <row r="113" spans="1:38" x14ac:dyDescent="0.35">
      <c r="A113" t="s">
        <v>0</v>
      </c>
      <c r="B113" t="s">
        <v>1</v>
      </c>
      <c r="C113" s="1">
        <v>40966</v>
      </c>
      <c r="D113">
        <v>0</v>
      </c>
      <c r="E113" t="s">
        <v>111</v>
      </c>
      <c r="F113">
        <v>15612950</v>
      </c>
      <c r="H113" t="s">
        <v>402</v>
      </c>
      <c r="I113" t="s">
        <v>1</v>
      </c>
      <c r="J113" s="1">
        <v>40966</v>
      </c>
      <c r="K113">
        <v>0</v>
      </c>
      <c r="L113" t="s">
        <v>511</v>
      </c>
      <c r="M113">
        <v>163924100</v>
      </c>
      <c r="N113">
        <f t="shared" si="4"/>
        <v>0</v>
      </c>
      <c r="Q113" t="s">
        <v>810</v>
      </c>
      <c r="R113" t="s">
        <v>1</v>
      </c>
      <c r="S113" s="1">
        <v>40966</v>
      </c>
      <c r="T113">
        <v>0</v>
      </c>
      <c r="U113" t="s">
        <v>913</v>
      </c>
      <c r="V113">
        <v>3566409000</v>
      </c>
      <c r="W113">
        <f t="shared" si="5"/>
        <v>0</v>
      </c>
      <c r="Z113" t="s">
        <v>1207</v>
      </c>
      <c r="AA113" t="s">
        <v>1</v>
      </c>
      <c r="AB113" s="1">
        <v>40966</v>
      </c>
      <c r="AC113">
        <v>0</v>
      </c>
      <c r="AD113" t="s">
        <v>1313</v>
      </c>
      <c r="AE113">
        <v>818554280</v>
      </c>
      <c r="AF113">
        <f t="shared" si="6"/>
        <v>0</v>
      </c>
      <c r="AI113" s="1">
        <v>40966</v>
      </c>
      <c r="AJ113" t="s">
        <v>1717</v>
      </c>
      <c r="AK113">
        <v>81466320</v>
      </c>
      <c r="AL113">
        <f t="shared" si="7"/>
        <v>0</v>
      </c>
    </row>
    <row r="114" spans="1:38" x14ac:dyDescent="0.35">
      <c r="A114" t="s">
        <v>0</v>
      </c>
      <c r="B114" t="s">
        <v>1</v>
      </c>
      <c r="C114" s="1">
        <v>40973</v>
      </c>
      <c r="D114">
        <v>0</v>
      </c>
      <c r="E114" t="s">
        <v>112</v>
      </c>
      <c r="F114">
        <v>10214150</v>
      </c>
      <c r="H114" t="s">
        <v>402</v>
      </c>
      <c r="I114" t="s">
        <v>1</v>
      </c>
      <c r="J114" s="1">
        <v>40973</v>
      </c>
      <c r="K114">
        <v>0</v>
      </c>
      <c r="L114" t="s">
        <v>512</v>
      </c>
      <c r="M114">
        <v>96283100</v>
      </c>
      <c r="N114">
        <f t="shared" si="4"/>
        <v>0</v>
      </c>
      <c r="Q114" t="s">
        <v>810</v>
      </c>
      <c r="R114" t="s">
        <v>1</v>
      </c>
      <c r="S114" s="1">
        <v>40973</v>
      </c>
      <c r="T114">
        <v>0</v>
      </c>
      <c r="U114" t="s">
        <v>914</v>
      </c>
      <c r="V114">
        <v>2283657000</v>
      </c>
      <c r="W114">
        <f t="shared" si="5"/>
        <v>0</v>
      </c>
      <c r="Z114" t="s">
        <v>1207</v>
      </c>
      <c r="AA114" t="s">
        <v>1</v>
      </c>
      <c r="AB114" s="1">
        <v>40973</v>
      </c>
      <c r="AC114">
        <v>0</v>
      </c>
      <c r="AD114" t="s">
        <v>1314</v>
      </c>
      <c r="AE114">
        <v>604472910</v>
      </c>
      <c r="AF114">
        <f t="shared" si="6"/>
        <v>0</v>
      </c>
      <c r="AI114" s="1">
        <v>40973</v>
      </c>
      <c r="AJ114" t="s">
        <v>1718</v>
      </c>
      <c r="AK114">
        <v>42433270</v>
      </c>
      <c r="AL114">
        <f t="shared" si="7"/>
        <v>0</v>
      </c>
    </row>
    <row r="115" spans="1:38" x14ac:dyDescent="0.35">
      <c r="A115" t="s">
        <v>0</v>
      </c>
      <c r="B115" t="s">
        <v>1</v>
      </c>
      <c r="C115" s="1">
        <v>40980</v>
      </c>
      <c r="D115">
        <v>0</v>
      </c>
      <c r="E115" t="s">
        <v>113</v>
      </c>
      <c r="F115">
        <v>29924470</v>
      </c>
      <c r="H115" t="s">
        <v>402</v>
      </c>
      <c r="I115" t="s">
        <v>1</v>
      </c>
      <c r="J115" s="1">
        <v>40980</v>
      </c>
      <c r="K115">
        <v>0</v>
      </c>
      <c r="L115" t="s">
        <v>513</v>
      </c>
      <c r="M115">
        <v>224519100</v>
      </c>
      <c r="N115">
        <f t="shared" si="4"/>
        <v>0</v>
      </c>
      <c r="Q115" t="s">
        <v>810</v>
      </c>
      <c r="R115" t="s">
        <v>1</v>
      </c>
      <c r="S115" s="1">
        <v>40980</v>
      </c>
      <c r="T115">
        <v>0</v>
      </c>
      <c r="U115" t="s">
        <v>915</v>
      </c>
      <c r="V115">
        <v>3475151000</v>
      </c>
      <c r="W115">
        <f t="shared" si="5"/>
        <v>0</v>
      </c>
      <c r="Z115" t="s">
        <v>1207</v>
      </c>
      <c r="AA115" t="s">
        <v>1</v>
      </c>
      <c r="AB115" s="1">
        <v>40980</v>
      </c>
      <c r="AC115">
        <v>0</v>
      </c>
      <c r="AD115" t="s">
        <v>1315</v>
      </c>
      <c r="AE115">
        <v>1051654390</v>
      </c>
      <c r="AF115">
        <f t="shared" si="6"/>
        <v>0</v>
      </c>
      <c r="AI115" s="1">
        <v>40980</v>
      </c>
      <c r="AJ115" t="s">
        <v>1719</v>
      </c>
      <c r="AK115">
        <v>68242850</v>
      </c>
      <c r="AL115">
        <f t="shared" si="7"/>
        <v>0</v>
      </c>
    </row>
    <row r="116" spans="1:38" x14ac:dyDescent="0.35">
      <c r="A116" t="s">
        <v>0</v>
      </c>
      <c r="B116" t="s">
        <v>1</v>
      </c>
      <c r="C116" s="1">
        <v>40987</v>
      </c>
      <c r="D116">
        <v>0</v>
      </c>
      <c r="E116" t="s">
        <v>114</v>
      </c>
      <c r="F116">
        <v>19788310</v>
      </c>
      <c r="H116" t="s">
        <v>402</v>
      </c>
      <c r="I116" t="s">
        <v>1</v>
      </c>
      <c r="J116" s="1">
        <v>40987</v>
      </c>
      <c r="K116">
        <v>0</v>
      </c>
      <c r="L116" t="s">
        <v>514</v>
      </c>
      <c r="M116">
        <v>188375500</v>
      </c>
      <c r="N116">
        <f t="shared" si="4"/>
        <v>0</v>
      </c>
      <c r="Q116" t="s">
        <v>810</v>
      </c>
      <c r="R116" t="s">
        <v>1</v>
      </c>
      <c r="S116" s="1">
        <v>40987</v>
      </c>
      <c r="T116">
        <v>0</v>
      </c>
      <c r="U116" t="s">
        <v>916</v>
      </c>
      <c r="V116">
        <v>3416083000</v>
      </c>
      <c r="W116">
        <f t="shared" si="5"/>
        <v>0</v>
      </c>
      <c r="Z116" t="s">
        <v>1207</v>
      </c>
      <c r="AA116" t="s">
        <v>1</v>
      </c>
      <c r="AB116" s="1">
        <v>40987</v>
      </c>
      <c r="AC116">
        <v>0</v>
      </c>
      <c r="AD116" t="s">
        <v>1316</v>
      </c>
      <c r="AE116">
        <v>813968350</v>
      </c>
      <c r="AF116">
        <f t="shared" si="6"/>
        <v>0</v>
      </c>
      <c r="AI116" s="1">
        <v>40987</v>
      </c>
      <c r="AJ116" t="s">
        <v>1720</v>
      </c>
      <c r="AK116">
        <v>52198950</v>
      </c>
      <c r="AL116">
        <f t="shared" si="7"/>
        <v>0</v>
      </c>
    </row>
    <row r="117" spans="1:38" x14ac:dyDescent="0.35">
      <c r="A117" t="s">
        <v>0</v>
      </c>
      <c r="B117" t="s">
        <v>1</v>
      </c>
      <c r="C117" s="1">
        <v>40994</v>
      </c>
      <c r="D117">
        <v>0</v>
      </c>
      <c r="E117" t="s">
        <v>115</v>
      </c>
      <c r="F117">
        <v>14497940</v>
      </c>
      <c r="H117" t="s">
        <v>402</v>
      </c>
      <c r="I117" t="s">
        <v>1</v>
      </c>
      <c r="J117" s="1">
        <v>40994</v>
      </c>
      <c r="K117">
        <v>0</v>
      </c>
      <c r="L117" t="s">
        <v>515</v>
      </c>
      <c r="M117">
        <v>219130400</v>
      </c>
      <c r="N117">
        <f t="shared" si="4"/>
        <v>0</v>
      </c>
      <c r="Q117" t="s">
        <v>810</v>
      </c>
      <c r="R117" t="s">
        <v>1</v>
      </c>
      <c r="S117" s="1">
        <v>40994</v>
      </c>
      <c r="T117">
        <v>0</v>
      </c>
      <c r="U117" t="s">
        <v>917</v>
      </c>
      <c r="V117">
        <v>2657372000</v>
      </c>
      <c r="W117">
        <f t="shared" si="5"/>
        <v>0</v>
      </c>
      <c r="Z117" t="s">
        <v>1207</v>
      </c>
      <c r="AA117" t="s">
        <v>1</v>
      </c>
      <c r="AB117" s="1">
        <v>40994</v>
      </c>
      <c r="AC117">
        <v>0</v>
      </c>
      <c r="AD117" t="s">
        <v>1317</v>
      </c>
      <c r="AE117">
        <v>943943620</v>
      </c>
      <c r="AF117">
        <f t="shared" si="6"/>
        <v>0</v>
      </c>
      <c r="AI117" s="1">
        <v>40994</v>
      </c>
      <c r="AJ117" t="s">
        <v>1721</v>
      </c>
      <c r="AK117">
        <v>52432610</v>
      </c>
      <c r="AL117">
        <f t="shared" si="7"/>
        <v>0</v>
      </c>
    </row>
    <row r="118" spans="1:38" x14ac:dyDescent="0.35">
      <c r="A118" t="s">
        <v>0</v>
      </c>
      <c r="B118" t="s">
        <v>1</v>
      </c>
      <c r="C118" s="1">
        <v>41001</v>
      </c>
      <c r="D118">
        <v>0</v>
      </c>
      <c r="E118" t="s">
        <v>116</v>
      </c>
      <c r="F118">
        <v>15132060</v>
      </c>
      <c r="H118" t="s">
        <v>402</v>
      </c>
      <c r="I118" t="s">
        <v>1</v>
      </c>
      <c r="J118" s="1">
        <v>41001</v>
      </c>
      <c r="K118">
        <v>0</v>
      </c>
      <c r="L118" t="s">
        <v>516</v>
      </c>
      <c r="M118">
        <v>181822000</v>
      </c>
      <c r="N118">
        <f t="shared" si="4"/>
        <v>0</v>
      </c>
      <c r="Q118" t="s">
        <v>810</v>
      </c>
      <c r="R118" t="s">
        <v>1</v>
      </c>
      <c r="S118" s="1">
        <v>41001</v>
      </c>
      <c r="T118">
        <v>0</v>
      </c>
      <c r="U118" t="s">
        <v>918</v>
      </c>
      <c r="V118">
        <v>1909904000</v>
      </c>
      <c r="W118">
        <f t="shared" si="5"/>
        <v>0</v>
      </c>
      <c r="Z118" t="s">
        <v>1207</v>
      </c>
      <c r="AA118" t="s">
        <v>1</v>
      </c>
      <c r="AB118" s="1">
        <v>41001</v>
      </c>
      <c r="AC118">
        <v>0</v>
      </c>
      <c r="AD118" t="s">
        <v>1318</v>
      </c>
      <c r="AE118">
        <v>866404630</v>
      </c>
      <c r="AF118">
        <f t="shared" si="6"/>
        <v>0</v>
      </c>
      <c r="AI118" s="1">
        <v>41001</v>
      </c>
      <c r="AJ118" t="s">
        <v>1633</v>
      </c>
      <c r="AK118">
        <v>35936060</v>
      </c>
      <c r="AL118">
        <f t="shared" si="7"/>
        <v>0</v>
      </c>
    </row>
    <row r="119" spans="1:38" x14ac:dyDescent="0.35">
      <c r="A119" t="s">
        <v>0</v>
      </c>
      <c r="B119" t="s">
        <v>1</v>
      </c>
      <c r="C119" s="1">
        <v>41008</v>
      </c>
      <c r="D119">
        <v>0</v>
      </c>
      <c r="E119" t="s">
        <v>117</v>
      </c>
      <c r="F119">
        <v>13604410</v>
      </c>
      <c r="H119" t="s">
        <v>402</v>
      </c>
      <c r="I119" t="s">
        <v>1</v>
      </c>
      <c r="J119" s="1">
        <v>41008</v>
      </c>
      <c r="K119">
        <v>0</v>
      </c>
      <c r="L119" t="s">
        <v>517</v>
      </c>
      <c r="M119">
        <v>180674700</v>
      </c>
      <c r="N119">
        <f t="shared" si="4"/>
        <v>0</v>
      </c>
      <c r="Q119" t="s">
        <v>810</v>
      </c>
      <c r="R119" t="s">
        <v>1</v>
      </c>
      <c r="S119" s="1">
        <v>41008</v>
      </c>
      <c r="T119">
        <v>0</v>
      </c>
      <c r="U119" t="s">
        <v>919</v>
      </c>
      <c r="V119">
        <v>1647156000</v>
      </c>
      <c r="W119">
        <f t="shared" si="5"/>
        <v>0</v>
      </c>
      <c r="Z119" t="s">
        <v>1207</v>
      </c>
      <c r="AA119" t="s">
        <v>1</v>
      </c>
      <c r="AB119" s="1">
        <v>41008</v>
      </c>
      <c r="AC119">
        <v>0</v>
      </c>
      <c r="AD119" t="s">
        <v>1319</v>
      </c>
      <c r="AE119">
        <v>787546260</v>
      </c>
      <c r="AF119">
        <f t="shared" si="6"/>
        <v>0</v>
      </c>
      <c r="AI119" s="1">
        <v>41008</v>
      </c>
      <c r="AJ119" t="s">
        <v>1722</v>
      </c>
      <c r="AK119">
        <v>39211280</v>
      </c>
      <c r="AL119">
        <f t="shared" si="7"/>
        <v>0</v>
      </c>
    </row>
    <row r="120" spans="1:38" x14ac:dyDescent="0.35">
      <c r="A120" t="s">
        <v>0</v>
      </c>
      <c r="B120" t="s">
        <v>1</v>
      </c>
      <c r="C120" s="1">
        <v>41015</v>
      </c>
      <c r="D120">
        <v>0</v>
      </c>
      <c r="E120" t="s">
        <v>118</v>
      </c>
      <c r="F120">
        <v>15051240</v>
      </c>
      <c r="H120" t="s">
        <v>402</v>
      </c>
      <c r="I120" t="s">
        <v>1</v>
      </c>
      <c r="J120" s="1">
        <v>41015</v>
      </c>
      <c r="K120">
        <v>0</v>
      </c>
      <c r="L120" t="s">
        <v>518</v>
      </c>
      <c r="M120">
        <v>191970300</v>
      </c>
      <c r="N120">
        <f t="shared" si="4"/>
        <v>0</v>
      </c>
      <c r="Q120" t="s">
        <v>810</v>
      </c>
      <c r="R120" t="s">
        <v>1</v>
      </c>
      <c r="S120" s="1">
        <v>41015</v>
      </c>
      <c r="T120">
        <v>0</v>
      </c>
      <c r="U120" t="s">
        <v>894</v>
      </c>
      <c r="V120">
        <v>2497093000</v>
      </c>
      <c r="W120">
        <f t="shared" si="5"/>
        <v>0</v>
      </c>
      <c r="Z120" t="s">
        <v>1207</v>
      </c>
      <c r="AA120" t="s">
        <v>1</v>
      </c>
      <c r="AB120" s="1">
        <v>41015</v>
      </c>
      <c r="AC120">
        <v>0</v>
      </c>
      <c r="AD120" t="s">
        <v>1320</v>
      </c>
      <c r="AE120">
        <v>758295370</v>
      </c>
      <c r="AF120">
        <f t="shared" si="6"/>
        <v>0</v>
      </c>
      <c r="AI120" s="1">
        <v>41015</v>
      </c>
      <c r="AJ120" t="s">
        <v>1723</v>
      </c>
      <c r="AK120">
        <v>61518500</v>
      </c>
      <c r="AL120">
        <f t="shared" si="7"/>
        <v>0</v>
      </c>
    </row>
    <row r="121" spans="1:38" x14ac:dyDescent="0.35">
      <c r="A121" t="s">
        <v>0</v>
      </c>
      <c r="B121" t="s">
        <v>1</v>
      </c>
      <c r="C121" s="1">
        <v>41022</v>
      </c>
      <c r="D121">
        <v>0</v>
      </c>
      <c r="E121" t="s">
        <v>119</v>
      </c>
      <c r="F121">
        <v>16347280</v>
      </c>
      <c r="H121" t="s">
        <v>402</v>
      </c>
      <c r="I121" t="s">
        <v>1</v>
      </c>
      <c r="J121" s="1">
        <v>41022</v>
      </c>
      <c r="K121">
        <v>0</v>
      </c>
      <c r="L121" t="s">
        <v>519</v>
      </c>
      <c r="M121">
        <v>111749200</v>
      </c>
      <c r="N121">
        <f t="shared" si="4"/>
        <v>0</v>
      </c>
      <c r="Q121" t="s">
        <v>810</v>
      </c>
      <c r="R121" t="s">
        <v>1</v>
      </c>
      <c r="S121" s="1">
        <v>41022</v>
      </c>
      <c r="T121">
        <v>0</v>
      </c>
      <c r="U121" t="s">
        <v>920</v>
      </c>
      <c r="V121">
        <v>2555315000</v>
      </c>
      <c r="W121">
        <f t="shared" si="5"/>
        <v>0</v>
      </c>
      <c r="Z121" t="s">
        <v>1207</v>
      </c>
      <c r="AA121" t="s">
        <v>1</v>
      </c>
      <c r="AB121" s="1">
        <v>41022</v>
      </c>
      <c r="AC121">
        <v>0</v>
      </c>
      <c r="AD121" t="s">
        <v>1321</v>
      </c>
      <c r="AE121">
        <v>568220670</v>
      </c>
      <c r="AF121">
        <f t="shared" si="6"/>
        <v>0</v>
      </c>
      <c r="AI121" s="1">
        <v>41022</v>
      </c>
      <c r="AJ121" t="s">
        <v>1724</v>
      </c>
      <c r="AK121">
        <v>33186260</v>
      </c>
      <c r="AL121">
        <f t="shared" si="7"/>
        <v>0</v>
      </c>
    </row>
    <row r="122" spans="1:38" x14ac:dyDescent="0.35">
      <c r="A122" t="s">
        <v>0</v>
      </c>
      <c r="B122" t="s">
        <v>1</v>
      </c>
      <c r="C122" s="1">
        <v>41029</v>
      </c>
      <c r="D122">
        <v>0</v>
      </c>
      <c r="E122" t="s">
        <v>120</v>
      </c>
      <c r="F122">
        <v>10220070</v>
      </c>
      <c r="H122" t="s">
        <v>402</v>
      </c>
      <c r="I122" t="s">
        <v>1</v>
      </c>
      <c r="J122" s="1">
        <v>41029</v>
      </c>
      <c r="K122">
        <v>0</v>
      </c>
      <c r="L122" t="s">
        <v>520</v>
      </c>
      <c r="M122">
        <v>92935900</v>
      </c>
      <c r="N122">
        <f t="shared" si="4"/>
        <v>0</v>
      </c>
      <c r="Q122" t="s">
        <v>810</v>
      </c>
      <c r="R122" t="s">
        <v>1</v>
      </c>
      <c r="S122" s="1">
        <v>41029</v>
      </c>
      <c r="T122">
        <v>0</v>
      </c>
      <c r="U122" t="s">
        <v>921</v>
      </c>
      <c r="V122">
        <v>2037052000</v>
      </c>
      <c r="W122">
        <f t="shared" si="5"/>
        <v>0</v>
      </c>
      <c r="Z122" t="s">
        <v>1207</v>
      </c>
      <c r="AA122" t="s">
        <v>1</v>
      </c>
      <c r="AB122" s="1">
        <v>41029</v>
      </c>
      <c r="AC122">
        <v>0</v>
      </c>
      <c r="AD122" t="s">
        <v>1322</v>
      </c>
      <c r="AE122">
        <v>390466540</v>
      </c>
      <c r="AF122">
        <f t="shared" si="6"/>
        <v>0</v>
      </c>
      <c r="AI122" s="1">
        <v>41029</v>
      </c>
      <c r="AJ122" t="s">
        <v>1725</v>
      </c>
      <c r="AK122">
        <v>31429200</v>
      </c>
      <c r="AL122">
        <f t="shared" si="7"/>
        <v>0</v>
      </c>
    </row>
    <row r="123" spans="1:38" x14ac:dyDescent="0.35">
      <c r="A123" t="s">
        <v>0</v>
      </c>
      <c r="B123" t="s">
        <v>1</v>
      </c>
      <c r="C123" s="1">
        <v>41036</v>
      </c>
      <c r="D123">
        <v>0</v>
      </c>
      <c r="E123" t="s">
        <v>121</v>
      </c>
      <c r="F123">
        <v>9247520</v>
      </c>
      <c r="H123" t="s">
        <v>402</v>
      </c>
      <c r="I123" t="s">
        <v>1</v>
      </c>
      <c r="J123" s="1">
        <v>41036</v>
      </c>
      <c r="K123">
        <v>0</v>
      </c>
      <c r="L123" t="s">
        <v>521</v>
      </c>
      <c r="M123">
        <v>85431600</v>
      </c>
      <c r="N123">
        <f t="shared" si="4"/>
        <v>0</v>
      </c>
      <c r="Q123" t="s">
        <v>810</v>
      </c>
      <c r="R123" t="s">
        <v>1</v>
      </c>
      <c r="S123" s="1">
        <v>41036</v>
      </c>
      <c r="T123">
        <v>0</v>
      </c>
      <c r="U123" t="s">
        <v>922</v>
      </c>
      <c r="V123">
        <v>1602432000</v>
      </c>
      <c r="W123">
        <f t="shared" si="5"/>
        <v>0</v>
      </c>
      <c r="Z123" t="s">
        <v>1207</v>
      </c>
      <c r="AA123" t="s">
        <v>1</v>
      </c>
      <c r="AB123" s="1">
        <v>41036</v>
      </c>
      <c r="AC123">
        <v>0</v>
      </c>
      <c r="AD123" t="s">
        <v>1323</v>
      </c>
      <c r="AE123">
        <v>424775340</v>
      </c>
      <c r="AF123">
        <f t="shared" si="6"/>
        <v>0</v>
      </c>
      <c r="AI123" s="1">
        <v>41036</v>
      </c>
      <c r="AJ123" t="s">
        <v>1726</v>
      </c>
      <c r="AK123">
        <v>52056960</v>
      </c>
      <c r="AL123">
        <f t="shared" si="7"/>
        <v>0</v>
      </c>
    </row>
    <row r="124" spans="1:38" x14ac:dyDescent="0.35">
      <c r="A124" t="s">
        <v>0</v>
      </c>
      <c r="B124" t="s">
        <v>1</v>
      </c>
      <c r="C124" s="1">
        <v>41043</v>
      </c>
      <c r="D124">
        <v>0</v>
      </c>
      <c r="E124" t="s">
        <v>122</v>
      </c>
      <c r="F124">
        <v>17795480</v>
      </c>
      <c r="H124" t="s">
        <v>402</v>
      </c>
      <c r="I124" t="s">
        <v>1</v>
      </c>
      <c r="J124" s="1">
        <v>41043</v>
      </c>
      <c r="K124">
        <v>0</v>
      </c>
      <c r="L124" t="s">
        <v>522</v>
      </c>
      <c r="M124">
        <v>163974700</v>
      </c>
      <c r="N124">
        <f t="shared" si="4"/>
        <v>0</v>
      </c>
      <c r="Q124" t="s">
        <v>810</v>
      </c>
      <c r="R124" t="s">
        <v>1</v>
      </c>
      <c r="S124" s="1">
        <v>41043</v>
      </c>
      <c r="T124">
        <v>0</v>
      </c>
      <c r="U124" t="s">
        <v>923</v>
      </c>
      <c r="V124">
        <v>3993291000</v>
      </c>
      <c r="W124">
        <f t="shared" si="5"/>
        <v>0</v>
      </c>
      <c r="Z124" t="s">
        <v>1207</v>
      </c>
      <c r="AA124" t="s">
        <v>1</v>
      </c>
      <c r="AB124" s="1">
        <v>41043</v>
      </c>
      <c r="AC124">
        <v>0</v>
      </c>
      <c r="AD124" t="s">
        <v>1324</v>
      </c>
      <c r="AE124">
        <v>1154074770</v>
      </c>
      <c r="AF124">
        <f t="shared" si="6"/>
        <v>0</v>
      </c>
      <c r="AI124" s="1">
        <v>41043</v>
      </c>
      <c r="AJ124" t="s">
        <v>1727</v>
      </c>
      <c r="AK124">
        <v>67522370</v>
      </c>
      <c r="AL124">
        <f t="shared" si="7"/>
        <v>0</v>
      </c>
    </row>
    <row r="125" spans="1:38" x14ac:dyDescent="0.35">
      <c r="A125" t="s">
        <v>0</v>
      </c>
      <c r="B125" t="s">
        <v>1</v>
      </c>
      <c r="C125" s="1">
        <v>41050</v>
      </c>
      <c r="D125">
        <v>0</v>
      </c>
      <c r="E125" t="s">
        <v>123</v>
      </c>
      <c r="F125">
        <v>20514040</v>
      </c>
      <c r="H125" t="s">
        <v>402</v>
      </c>
      <c r="I125" t="s">
        <v>1</v>
      </c>
      <c r="J125" s="1">
        <v>41050</v>
      </c>
      <c r="K125">
        <v>0</v>
      </c>
      <c r="L125" t="s">
        <v>523</v>
      </c>
      <c r="M125">
        <v>133155500</v>
      </c>
      <c r="N125">
        <f t="shared" si="4"/>
        <v>0</v>
      </c>
      <c r="Q125" t="s">
        <v>810</v>
      </c>
      <c r="R125" t="s">
        <v>1</v>
      </c>
      <c r="S125" s="1">
        <v>41050</v>
      </c>
      <c r="T125">
        <v>0</v>
      </c>
      <c r="U125" t="s">
        <v>924</v>
      </c>
      <c r="V125">
        <v>4372104000</v>
      </c>
      <c r="W125">
        <f t="shared" si="5"/>
        <v>0</v>
      </c>
      <c r="Z125" t="s">
        <v>1207</v>
      </c>
      <c r="AA125" t="s">
        <v>1</v>
      </c>
      <c r="AB125" s="1">
        <v>41050</v>
      </c>
      <c r="AC125">
        <v>0</v>
      </c>
      <c r="AD125" t="s">
        <v>1325</v>
      </c>
      <c r="AE125">
        <v>978525920</v>
      </c>
      <c r="AF125">
        <f t="shared" si="6"/>
        <v>0</v>
      </c>
      <c r="AI125" s="1">
        <v>41050</v>
      </c>
      <c r="AJ125" t="s">
        <v>1728</v>
      </c>
      <c r="AK125">
        <v>71918820</v>
      </c>
      <c r="AL125">
        <f t="shared" si="7"/>
        <v>0</v>
      </c>
    </row>
    <row r="126" spans="1:38" x14ac:dyDescent="0.35">
      <c r="A126" t="s">
        <v>0</v>
      </c>
      <c r="B126" t="s">
        <v>1</v>
      </c>
      <c r="C126" s="1">
        <v>41057</v>
      </c>
      <c r="D126">
        <v>0</v>
      </c>
      <c r="E126" t="s">
        <v>124</v>
      </c>
      <c r="F126">
        <v>26681610</v>
      </c>
      <c r="H126" t="s">
        <v>402</v>
      </c>
      <c r="I126" t="s">
        <v>1</v>
      </c>
      <c r="J126" s="1">
        <v>41057</v>
      </c>
      <c r="K126">
        <v>0</v>
      </c>
      <c r="L126" t="s">
        <v>524</v>
      </c>
      <c r="M126">
        <v>127589600</v>
      </c>
      <c r="N126">
        <f t="shared" si="4"/>
        <v>0</v>
      </c>
      <c r="Q126" t="s">
        <v>810</v>
      </c>
      <c r="R126" t="s">
        <v>1</v>
      </c>
      <c r="S126" s="1">
        <v>41057</v>
      </c>
      <c r="T126">
        <v>0</v>
      </c>
      <c r="U126" t="s">
        <v>925</v>
      </c>
      <c r="V126">
        <v>3226109000</v>
      </c>
      <c r="W126">
        <f t="shared" si="5"/>
        <v>0</v>
      </c>
      <c r="Z126" t="s">
        <v>1207</v>
      </c>
      <c r="AA126" t="s">
        <v>1</v>
      </c>
      <c r="AB126" s="1">
        <v>41057</v>
      </c>
      <c r="AC126">
        <v>0</v>
      </c>
      <c r="AD126" t="s">
        <v>1326</v>
      </c>
      <c r="AE126">
        <v>984828480</v>
      </c>
      <c r="AF126">
        <f t="shared" si="6"/>
        <v>0</v>
      </c>
      <c r="AI126" s="1">
        <v>41057</v>
      </c>
      <c r="AJ126" t="s">
        <v>1729</v>
      </c>
      <c r="AK126">
        <v>64867120</v>
      </c>
      <c r="AL126">
        <f t="shared" si="7"/>
        <v>0</v>
      </c>
    </row>
    <row r="127" spans="1:38" x14ac:dyDescent="0.35">
      <c r="A127" t="s">
        <v>0</v>
      </c>
      <c r="B127" t="s">
        <v>1</v>
      </c>
      <c r="C127" s="1">
        <v>41064</v>
      </c>
      <c r="D127">
        <v>0</v>
      </c>
      <c r="E127" t="s">
        <v>125</v>
      </c>
      <c r="F127">
        <v>16774940</v>
      </c>
      <c r="H127" t="s">
        <v>402</v>
      </c>
      <c r="I127" t="s">
        <v>1</v>
      </c>
      <c r="J127" s="1">
        <v>41064</v>
      </c>
      <c r="K127">
        <v>0</v>
      </c>
      <c r="L127" t="s">
        <v>525</v>
      </c>
      <c r="M127">
        <v>146700000</v>
      </c>
      <c r="N127">
        <f t="shared" si="4"/>
        <v>0</v>
      </c>
      <c r="Q127" t="s">
        <v>810</v>
      </c>
      <c r="R127" t="s">
        <v>1</v>
      </c>
      <c r="S127" s="1">
        <v>41064</v>
      </c>
      <c r="T127">
        <v>0</v>
      </c>
      <c r="U127" t="s">
        <v>926</v>
      </c>
      <c r="V127">
        <v>2931504000</v>
      </c>
      <c r="W127">
        <f t="shared" si="5"/>
        <v>0</v>
      </c>
      <c r="Z127" t="s">
        <v>1207</v>
      </c>
      <c r="AA127" t="s">
        <v>1</v>
      </c>
      <c r="AB127" s="1">
        <v>41064</v>
      </c>
      <c r="AC127">
        <v>0</v>
      </c>
      <c r="AD127" t="s">
        <v>1327</v>
      </c>
      <c r="AE127">
        <v>893659960</v>
      </c>
      <c r="AF127">
        <f t="shared" si="6"/>
        <v>0</v>
      </c>
      <c r="AI127" s="1">
        <v>41064</v>
      </c>
      <c r="AJ127" t="s">
        <v>1730</v>
      </c>
      <c r="AK127">
        <v>67933730</v>
      </c>
      <c r="AL127">
        <f t="shared" si="7"/>
        <v>0</v>
      </c>
    </row>
    <row r="128" spans="1:38" x14ac:dyDescent="0.35">
      <c r="A128" t="s">
        <v>0</v>
      </c>
      <c r="B128" t="s">
        <v>1</v>
      </c>
      <c r="C128" s="1">
        <v>41071</v>
      </c>
      <c r="D128">
        <v>0</v>
      </c>
      <c r="E128" t="s">
        <v>126</v>
      </c>
      <c r="F128">
        <v>24944390</v>
      </c>
      <c r="H128" t="s">
        <v>402</v>
      </c>
      <c r="I128" t="s">
        <v>1</v>
      </c>
      <c r="J128" s="1">
        <v>41071</v>
      </c>
      <c r="K128">
        <v>0</v>
      </c>
      <c r="L128" t="s">
        <v>526</v>
      </c>
      <c r="M128">
        <v>95112400</v>
      </c>
      <c r="N128">
        <f t="shared" si="4"/>
        <v>0</v>
      </c>
      <c r="Q128" t="s">
        <v>810</v>
      </c>
      <c r="R128" t="s">
        <v>1</v>
      </c>
      <c r="S128" s="1">
        <v>41071</v>
      </c>
      <c r="T128">
        <v>0</v>
      </c>
      <c r="U128" t="s">
        <v>927</v>
      </c>
      <c r="V128">
        <v>1786856000</v>
      </c>
      <c r="W128">
        <f t="shared" si="5"/>
        <v>0</v>
      </c>
      <c r="Z128" t="s">
        <v>1207</v>
      </c>
      <c r="AA128" t="s">
        <v>1</v>
      </c>
      <c r="AB128" s="1">
        <v>41071</v>
      </c>
      <c r="AC128">
        <v>0</v>
      </c>
      <c r="AD128" t="s">
        <v>1328</v>
      </c>
      <c r="AE128">
        <v>382047880</v>
      </c>
      <c r="AF128">
        <f t="shared" si="6"/>
        <v>0</v>
      </c>
      <c r="AI128" s="1">
        <v>41071</v>
      </c>
      <c r="AJ128" t="s">
        <v>1731</v>
      </c>
      <c r="AK128">
        <v>33684720</v>
      </c>
      <c r="AL128">
        <f t="shared" si="7"/>
        <v>0</v>
      </c>
    </row>
    <row r="129" spans="1:38" x14ac:dyDescent="0.35">
      <c r="A129" t="s">
        <v>0</v>
      </c>
      <c r="B129" t="s">
        <v>1</v>
      </c>
      <c r="C129" s="1">
        <v>41078</v>
      </c>
      <c r="D129">
        <v>0</v>
      </c>
      <c r="E129" t="s">
        <v>127</v>
      </c>
      <c r="F129">
        <v>15557550</v>
      </c>
      <c r="H129" t="s">
        <v>402</v>
      </c>
      <c r="I129" t="s">
        <v>1</v>
      </c>
      <c r="J129" s="1">
        <v>41078</v>
      </c>
      <c r="K129">
        <v>0</v>
      </c>
      <c r="L129" t="s">
        <v>527</v>
      </c>
      <c r="M129">
        <v>128205200</v>
      </c>
      <c r="N129">
        <f t="shared" si="4"/>
        <v>0</v>
      </c>
      <c r="Q129" t="s">
        <v>810</v>
      </c>
      <c r="R129" t="s">
        <v>1</v>
      </c>
      <c r="S129" s="1">
        <v>41078</v>
      </c>
      <c r="T129">
        <v>0</v>
      </c>
      <c r="U129" t="s">
        <v>928</v>
      </c>
      <c r="V129">
        <v>6268186000</v>
      </c>
      <c r="W129">
        <f t="shared" si="5"/>
        <v>0</v>
      </c>
      <c r="Z129" t="s">
        <v>1207</v>
      </c>
      <c r="AA129" t="s">
        <v>1</v>
      </c>
      <c r="AB129" s="1">
        <v>41078</v>
      </c>
      <c r="AC129">
        <v>0</v>
      </c>
      <c r="AD129" t="s">
        <v>1329</v>
      </c>
      <c r="AE129">
        <v>590149000</v>
      </c>
      <c r="AF129">
        <f t="shared" si="6"/>
        <v>0</v>
      </c>
      <c r="AI129" s="1">
        <v>41078</v>
      </c>
      <c r="AJ129" t="s">
        <v>1732</v>
      </c>
      <c r="AK129">
        <v>76031470</v>
      </c>
      <c r="AL129">
        <f t="shared" si="7"/>
        <v>0</v>
      </c>
    </row>
    <row r="130" spans="1:38" x14ac:dyDescent="0.35">
      <c r="A130" t="s">
        <v>0</v>
      </c>
      <c r="B130" t="s">
        <v>1</v>
      </c>
      <c r="C130" s="1">
        <v>41085</v>
      </c>
      <c r="D130">
        <v>0</v>
      </c>
      <c r="E130" t="s">
        <v>128</v>
      </c>
      <c r="F130">
        <v>16966400</v>
      </c>
      <c r="H130" t="s">
        <v>402</v>
      </c>
      <c r="I130" t="s">
        <v>1</v>
      </c>
      <c r="J130" s="1">
        <v>41085</v>
      </c>
      <c r="K130">
        <v>0</v>
      </c>
      <c r="L130" t="s">
        <v>528</v>
      </c>
      <c r="M130">
        <v>126168700</v>
      </c>
      <c r="N130">
        <f t="shared" si="4"/>
        <v>0</v>
      </c>
      <c r="Q130" t="s">
        <v>810</v>
      </c>
      <c r="R130" t="s">
        <v>1</v>
      </c>
      <c r="S130" s="1">
        <v>41085</v>
      </c>
      <c r="T130">
        <v>0</v>
      </c>
      <c r="U130" t="s">
        <v>929</v>
      </c>
      <c r="V130">
        <v>3761396000</v>
      </c>
      <c r="W130">
        <f t="shared" si="5"/>
        <v>0</v>
      </c>
      <c r="Z130" t="s">
        <v>1207</v>
      </c>
      <c r="AA130" t="s">
        <v>1</v>
      </c>
      <c r="AB130" s="1">
        <v>41085</v>
      </c>
      <c r="AC130">
        <v>0</v>
      </c>
      <c r="AD130" t="s">
        <v>1330</v>
      </c>
      <c r="AE130">
        <v>541996550</v>
      </c>
      <c r="AF130">
        <f t="shared" si="6"/>
        <v>0</v>
      </c>
      <c r="AI130" s="1">
        <v>41085</v>
      </c>
      <c r="AJ130" t="s">
        <v>1733</v>
      </c>
      <c r="AK130">
        <v>41876030</v>
      </c>
      <c r="AL130">
        <f t="shared" si="7"/>
        <v>0</v>
      </c>
    </row>
    <row r="131" spans="1:38" x14ac:dyDescent="0.35">
      <c r="A131" t="s">
        <v>0</v>
      </c>
      <c r="B131" t="s">
        <v>1</v>
      </c>
      <c r="C131" s="1">
        <v>41092</v>
      </c>
      <c r="D131">
        <v>0</v>
      </c>
      <c r="E131" t="s">
        <v>129</v>
      </c>
      <c r="F131">
        <v>15910590</v>
      </c>
      <c r="H131" t="s">
        <v>402</v>
      </c>
      <c r="I131" t="s">
        <v>1</v>
      </c>
      <c r="J131" s="1">
        <v>41092</v>
      </c>
      <c r="K131">
        <v>0</v>
      </c>
      <c r="L131" t="s">
        <v>529</v>
      </c>
      <c r="M131">
        <v>148663500</v>
      </c>
      <c r="N131">
        <f t="shared" si="4"/>
        <v>0</v>
      </c>
      <c r="Q131" t="s">
        <v>810</v>
      </c>
      <c r="R131" t="s">
        <v>1</v>
      </c>
      <c r="S131" s="1">
        <v>41092</v>
      </c>
      <c r="T131">
        <v>0</v>
      </c>
      <c r="U131" t="s">
        <v>930</v>
      </c>
      <c r="V131">
        <v>3368705000</v>
      </c>
      <c r="W131">
        <f t="shared" si="5"/>
        <v>0</v>
      </c>
      <c r="Z131" t="s">
        <v>1207</v>
      </c>
      <c r="AA131" t="s">
        <v>1</v>
      </c>
      <c r="AB131" s="1">
        <v>41092</v>
      </c>
      <c r="AC131">
        <v>0</v>
      </c>
      <c r="AD131" t="s">
        <v>1331</v>
      </c>
      <c r="AE131">
        <v>643992460</v>
      </c>
      <c r="AF131">
        <f t="shared" si="6"/>
        <v>0</v>
      </c>
      <c r="AI131" s="1">
        <v>41092</v>
      </c>
      <c r="AJ131" t="s">
        <v>1734</v>
      </c>
      <c r="AK131">
        <v>34952740</v>
      </c>
      <c r="AL131">
        <f t="shared" si="7"/>
        <v>0</v>
      </c>
    </row>
    <row r="132" spans="1:38" x14ac:dyDescent="0.35">
      <c r="A132" t="s">
        <v>0</v>
      </c>
      <c r="B132" t="s">
        <v>1</v>
      </c>
      <c r="C132" s="1">
        <v>41099</v>
      </c>
      <c r="D132">
        <v>0</v>
      </c>
      <c r="E132" t="s">
        <v>130</v>
      </c>
      <c r="F132">
        <v>15843900</v>
      </c>
      <c r="H132" t="s">
        <v>402</v>
      </c>
      <c r="I132" t="s">
        <v>1</v>
      </c>
      <c r="J132" s="1">
        <v>41099</v>
      </c>
      <c r="K132">
        <v>0</v>
      </c>
      <c r="L132" t="s">
        <v>530</v>
      </c>
      <c r="M132">
        <v>134767500</v>
      </c>
      <c r="N132">
        <f t="shared" ref="N132:N195" si="8">C132-J132</f>
        <v>0</v>
      </c>
      <c r="Q132" t="s">
        <v>810</v>
      </c>
      <c r="R132" t="s">
        <v>1</v>
      </c>
      <c r="S132" s="1">
        <v>41099</v>
      </c>
      <c r="T132">
        <v>0</v>
      </c>
      <c r="U132" t="s">
        <v>931</v>
      </c>
      <c r="V132">
        <v>4846215000</v>
      </c>
      <c r="W132">
        <f t="shared" ref="W132:W195" si="9">J132-S132</f>
        <v>0</v>
      </c>
      <c r="Z132" t="s">
        <v>1207</v>
      </c>
      <c r="AA132" t="s">
        <v>1</v>
      </c>
      <c r="AB132" s="1">
        <v>41099</v>
      </c>
      <c r="AC132">
        <v>0</v>
      </c>
      <c r="AD132" t="s">
        <v>1332</v>
      </c>
      <c r="AE132">
        <v>528799950</v>
      </c>
      <c r="AF132">
        <f t="shared" ref="AF132:AF195" si="10">S132-AB132</f>
        <v>0</v>
      </c>
      <c r="AI132" s="1">
        <v>41099</v>
      </c>
      <c r="AJ132" t="s">
        <v>1735</v>
      </c>
      <c r="AK132">
        <v>29315110</v>
      </c>
      <c r="AL132">
        <f t="shared" ref="AL132:AL195" si="11">Y132-AH132</f>
        <v>0</v>
      </c>
    </row>
    <row r="133" spans="1:38" x14ac:dyDescent="0.35">
      <c r="A133" t="s">
        <v>0</v>
      </c>
      <c r="B133" t="s">
        <v>1</v>
      </c>
      <c r="C133" s="1">
        <v>41106</v>
      </c>
      <c r="D133">
        <v>0</v>
      </c>
      <c r="E133" t="s">
        <v>131</v>
      </c>
      <c r="F133">
        <v>14724830</v>
      </c>
      <c r="H133" t="s">
        <v>402</v>
      </c>
      <c r="I133" t="s">
        <v>1</v>
      </c>
      <c r="J133" s="1">
        <v>41106</v>
      </c>
      <c r="K133">
        <v>0</v>
      </c>
      <c r="L133" t="s">
        <v>531</v>
      </c>
      <c r="M133">
        <v>99204500</v>
      </c>
      <c r="N133">
        <f t="shared" si="8"/>
        <v>0</v>
      </c>
      <c r="Q133" t="s">
        <v>810</v>
      </c>
      <c r="R133" t="s">
        <v>1</v>
      </c>
      <c r="S133" s="1">
        <v>41106</v>
      </c>
      <c r="T133">
        <v>0</v>
      </c>
      <c r="U133" t="s">
        <v>932</v>
      </c>
      <c r="V133">
        <v>2396082000</v>
      </c>
      <c r="W133">
        <f t="shared" si="9"/>
        <v>0</v>
      </c>
      <c r="Z133" t="s">
        <v>1207</v>
      </c>
      <c r="AA133" t="s">
        <v>1</v>
      </c>
      <c r="AB133" s="1">
        <v>41106</v>
      </c>
      <c r="AC133">
        <v>0</v>
      </c>
      <c r="AD133" t="s">
        <v>1333</v>
      </c>
      <c r="AE133">
        <v>437515250</v>
      </c>
      <c r="AF133">
        <f t="shared" si="10"/>
        <v>0</v>
      </c>
      <c r="AI133" s="1">
        <v>41106</v>
      </c>
      <c r="AJ133" t="s">
        <v>1736</v>
      </c>
      <c r="AK133">
        <v>24277050</v>
      </c>
      <c r="AL133">
        <f t="shared" si="11"/>
        <v>0</v>
      </c>
    </row>
    <row r="134" spans="1:38" x14ac:dyDescent="0.35">
      <c r="A134" t="s">
        <v>0</v>
      </c>
      <c r="B134" t="s">
        <v>1</v>
      </c>
      <c r="C134" s="1">
        <v>41113</v>
      </c>
      <c r="D134">
        <v>0</v>
      </c>
      <c r="E134" t="s">
        <v>132</v>
      </c>
      <c r="F134">
        <v>13098360</v>
      </c>
      <c r="H134" t="s">
        <v>402</v>
      </c>
      <c r="I134" t="s">
        <v>1</v>
      </c>
      <c r="J134" s="1">
        <v>41113</v>
      </c>
      <c r="K134">
        <v>0</v>
      </c>
      <c r="L134" t="s">
        <v>532</v>
      </c>
      <c r="M134">
        <v>147360700</v>
      </c>
      <c r="N134">
        <f t="shared" si="8"/>
        <v>0</v>
      </c>
      <c r="Q134" t="s">
        <v>810</v>
      </c>
      <c r="R134" t="s">
        <v>1</v>
      </c>
      <c r="S134" s="1">
        <v>41113</v>
      </c>
      <c r="T134">
        <v>0</v>
      </c>
      <c r="U134" t="s">
        <v>933</v>
      </c>
      <c r="V134">
        <v>2348621000</v>
      </c>
      <c r="W134">
        <f t="shared" si="9"/>
        <v>0</v>
      </c>
      <c r="Z134" t="s">
        <v>1207</v>
      </c>
      <c r="AA134" t="s">
        <v>1</v>
      </c>
      <c r="AB134" s="1">
        <v>41113</v>
      </c>
      <c r="AC134">
        <v>0</v>
      </c>
      <c r="AD134" t="s">
        <v>1334</v>
      </c>
      <c r="AE134">
        <v>765218060</v>
      </c>
      <c r="AF134">
        <f t="shared" si="10"/>
        <v>0</v>
      </c>
      <c r="AI134" s="1">
        <v>41113</v>
      </c>
      <c r="AJ134" t="s">
        <v>1737</v>
      </c>
      <c r="AK134">
        <v>48520380</v>
      </c>
      <c r="AL134">
        <f t="shared" si="11"/>
        <v>0</v>
      </c>
    </row>
    <row r="135" spans="1:38" x14ac:dyDescent="0.35">
      <c r="A135" t="s">
        <v>0</v>
      </c>
      <c r="B135" t="s">
        <v>1</v>
      </c>
      <c r="C135" s="1">
        <v>41120</v>
      </c>
      <c r="D135">
        <v>0</v>
      </c>
      <c r="E135" t="s">
        <v>133</v>
      </c>
      <c r="F135">
        <v>12922210</v>
      </c>
      <c r="H135" t="s">
        <v>402</v>
      </c>
      <c r="I135" t="s">
        <v>1</v>
      </c>
      <c r="J135" s="1">
        <v>41120</v>
      </c>
      <c r="K135">
        <v>0</v>
      </c>
      <c r="L135" t="s">
        <v>533</v>
      </c>
      <c r="M135">
        <v>144033000</v>
      </c>
      <c r="N135">
        <f t="shared" si="8"/>
        <v>0</v>
      </c>
      <c r="Q135" t="s">
        <v>810</v>
      </c>
      <c r="R135" t="s">
        <v>1</v>
      </c>
      <c r="S135" s="1">
        <v>41120</v>
      </c>
      <c r="T135">
        <v>0</v>
      </c>
      <c r="U135" t="s">
        <v>934</v>
      </c>
      <c r="V135">
        <v>2844790000</v>
      </c>
      <c r="W135">
        <f t="shared" si="9"/>
        <v>0</v>
      </c>
      <c r="Z135" t="s">
        <v>1207</v>
      </c>
      <c r="AA135" t="s">
        <v>1</v>
      </c>
      <c r="AB135" s="1">
        <v>41120</v>
      </c>
      <c r="AC135">
        <v>0</v>
      </c>
      <c r="AD135" t="s">
        <v>1335</v>
      </c>
      <c r="AE135">
        <v>567066600</v>
      </c>
      <c r="AF135">
        <f t="shared" si="10"/>
        <v>0</v>
      </c>
      <c r="AI135" s="1">
        <v>41120</v>
      </c>
      <c r="AJ135" t="s">
        <v>1738</v>
      </c>
      <c r="AK135">
        <v>42698750</v>
      </c>
      <c r="AL135">
        <f t="shared" si="11"/>
        <v>0</v>
      </c>
    </row>
    <row r="136" spans="1:38" x14ac:dyDescent="0.35">
      <c r="A136" t="s">
        <v>0</v>
      </c>
      <c r="B136" t="s">
        <v>1</v>
      </c>
      <c r="C136" s="1">
        <v>41127</v>
      </c>
      <c r="D136">
        <v>0</v>
      </c>
      <c r="E136" t="s">
        <v>134</v>
      </c>
      <c r="F136">
        <v>14646100</v>
      </c>
      <c r="H136" t="s">
        <v>402</v>
      </c>
      <c r="I136" t="s">
        <v>1</v>
      </c>
      <c r="J136" s="1">
        <v>41127</v>
      </c>
      <c r="K136">
        <v>0</v>
      </c>
      <c r="L136" t="s">
        <v>534</v>
      </c>
      <c r="M136">
        <v>135805200</v>
      </c>
      <c r="N136">
        <f t="shared" si="8"/>
        <v>0</v>
      </c>
      <c r="Q136" t="s">
        <v>810</v>
      </c>
      <c r="R136" t="s">
        <v>1</v>
      </c>
      <c r="S136" s="1">
        <v>41127</v>
      </c>
      <c r="T136">
        <v>0</v>
      </c>
      <c r="U136" t="s">
        <v>935</v>
      </c>
      <c r="V136">
        <v>2209594000</v>
      </c>
      <c r="W136">
        <f t="shared" si="9"/>
        <v>0</v>
      </c>
      <c r="Z136" t="s">
        <v>1207</v>
      </c>
      <c r="AA136" t="s">
        <v>1</v>
      </c>
      <c r="AB136" s="1">
        <v>41127</v>
      </c>
      <c r="AC136">
        <v>0</v>
      </c>
      <c r="AD136" t="s">
        <v>1336</v>
      </c>
      <c r="AE136">
        <v>593822120</v>
      </c>
      <c r="AF136">
        <f t="shared" si="10"/>
        <v>0</v>
      </c>
      <c r="AI136" s="1">
        <v>41127</v>
      </c>
      <c r="AJ136" t="s">
        <v>1739</v>
      </c>
      <c r="AK136">
        <v>35631760</v>
      </c>
      <c r="AL136">
        <f t="shared" si="11"/>
        <v>0</v>
      </c>
    </row>
    <row r="137" spans="1:38" x14ac:dyDescent="0.35">
      <c r="A137" t="s">
        <v>0</v>
      </c>
      <c r="B137" t="s">
        <v>1</v>
      </c>
      <c r="C137" s="1">
        <v>41134</v>
      </c>
      <c r="D137">
        <v>0</v>
      </c>
      <c r="E137" t="s">
        <v>135</v>
      </c>
      <c r="F137">
        <v>10566130</v>
      </c>
      <c r="H137" t="s">
        <v>402</v>
      </c>
      <c r="I137" t="s">
        <v>1</v>
      </c>
      <c r="J137" s="1">
        <v>41134</v>
      </c>
      <c r="K137">
        <v>0</v>
      </c>
      <c r="L137" t="s">
        <v>535</v>
      </c>
      <c r="M137">
        <v>123825300</v>
      </c>
      <c r="N137">
        <f t="shared" si="8"/>
        <v>0</v>
      </c>
      <c r="Q137" t="s">
        <v>810</v>
      </c>
      <c r="R137" t="s">
        <v>1</v>
      </c>
      <c r="S137" s="1">
        <v>41134</v>
      </c>
      <c r="T137">
        <v>0</v>
      </c>
      <c r="U137" t="s">
        <v>936</v>
      </c>
      <c r="V137">
        <v>3302541000</v>
      </c>
      <c r="W137">
        <f t="shared" si="9"/>
        <v>0</v>
      </c>
      <c r="Z137" t="s">
        <v>1207</v>
      </c>
      <c r="AA137" t="s">
        <v>1</v>
      </c>
      <c r="AB137" s="1">
        <v>41134</v>
      </c>
      <c r="AC137">
        <v>0</v>
      </c>
      <c r="AD137" t="s">
        <v>1337</v>
      </c>
      <c r="AE137">
        <v>447244020</v>
      </c>
      <c r="AF137">
        <f t="shared" si="10"/>
        <v>0</v>
      </c>
      <c r="AI137" s="1">
        <v>41134</v>
      </c>
      <c r="AJ137" t="s">
        <v>1740</v>
      </c>
      <c r="AK137">
        <v>30035610</v>
      </c>
      <c r="AL137">
        <f t="shared" si="11"/>
        <v>0</v>
      </c>
    </row>
    <row r="138" spans="1:38" x14ac:dyDescent="0.35">
      <c r="A138" t="s">
        <v>0</v>
      </c>
      <c r="B138" t="s">
        <v>1</v>
      </c>
      <c r="C138" s="1">
        <v>41141</v>
      </c>
      <c r="D138">
        <v>0</v>
      </c>
      <c r="E138" t="s">
        <v>136</v>
      </c>
      <c r="F138">
        <v>10984620</v>
      </c>
      <c r="H138" t="s">
        <v>402</v>
      </c>
      <c r="I138" t="s">
        <v>1</v>
      </c>
      <c r="J138" s="1">
        <v>41141</v>
      </c>
      <c r="K138">
        <v>0</v>
      </c>
      <c r="L138" t="s">
        <v>536</v>
      </c>
      <c r="M138">
        <v>124329400</v>
      </c>
      <c r="N138">
        <f t="shared" si="8"/>
        <v>0</v>
      </c>
      <c r="Q138" t="s">
        <v>810</v>
      </c>
      <c r="R138" t="s">
        <v>1</v>
      </c>
      <c r="S138" s="1">
        <v>41141</v>
      </c>
      <c r="T138">
        <v>0</v>
      </c>
      <c r="U138" t="s">
        <v>937</v>
      </c>
      <c r="V138">
        <v>2235349000</v>
      </c>
      <c r="W138">
        <f t="shared" si="9"/>
        <v>0</v>
      </c>
      <c r="Z138" t="s">
        <v>1207</v>
      </c>
      <c r="AA138" t="s">
        <v>1</v>
      </c>
      <c r="AB138" s="1">
        <v>41141</v>
      </c>
      <c r="AC138">
        <v>0</v>
      </c>
      <c r="AD138" t="s">
        <v>1338</v>
      </c>
      <c r="AE138">
        <v>521484670</v>
      </c>
      <c r="AF138">
        <f t="shared" si="10"/>
        <v>0</v>
      </c>
      <c r="AI138" s="1">
        <v>41141</v>
      </c>
      <c r="AJ138" t="s">
        <v>1741</v>
      </c>
      <c r="AK138">
        <v>32305210</v>
      </c>
      <c r="AL138">
        <f t="shared" si="11"/>
        <v>0</v>
      </c>
    </row>
    <row r="139" spans="1:38" x14ac:dyDescent="0.35">
      <c r="A139" t="s">
        <v>0</v>
      </c>
      <c r="B139" t="s">
        <v>1</v>
      </c>
      <c r="C139" s="1">
        <v>41148</v>
      </c>
      <c r="D139">
        <v>0</v>
      </c>
      <c r="E139" t="s">
        <v>137</v>
      </c>
      <c r="F139">
        <v>10483980</v>
      </c>
      <c r="H139" t="s">
        <v>402</v>
      </c>
      <c r="I139" t="s">
        <v>1</v>
      </c>
      <c r="J139" s="1">
        <v>41148</v>
      </c>
      <c r="K139">
        <v>0</v>
      </c>
      <c r="L139" t="s">
        <v>537</v>
      </c>
      <c r="M139">
        <v>78633900</v>
      </c>
      <c r="N139">
        <f t="shared" si="8"/>
        <v>0</v>
      </c>
      <c r="Q139" t="s">
        <v>810</v>
      </c>
      <c r="R139" t="s">
        <v>1</v>
      </c>
      <c r="S139" s="1">
        <v>41148</v>
      </c>
      <c r="T139">
        <v>0</v>
      </c>
      <c r="U139" t="s">
        <v>938</v>
      </c>
      <c r="V139">
        <v>3347111000</v>
      </c>
      <c r="W139">
        <f t="shared" si="9"/>
        <v>0</v>
      </c>
      <c r="Z139" t="s">
        <v>1207</v>
      </c>
      <c r="AA139" t="s">
        <v>1</v>
      </c>
      <c r="AB139" s="1">
        <v>41148</v>
      </c>
      <c r="AC139">
        <v>0</v>
      </c>
      <c r="AD139" t="s">
        <v>1339</v>
      </c>
      <c r="AE139">
        <v>496791270</v>
      </c>
      <c r="AF139">
        <f t="shared" si="10"/>
        <v>0</v>
      </c>
      <c r="AI139" s="1">
        <v>41148</v>
      </c>
      <c r="AJ139" t="s">
        <v>1742</v>
      </c>
      <c r="AK139">
        <v>32768410</v>
      </c>
      <c r="AL139">
        <f t="shared" si="11"/>
        <v>0</v>
      </c>
    </row>
    <row r="140" spans="1:38" x14ac:dyDescent="0.35">
      <c r="A140" t="s">
        <v>0</v>
      </c>
      <c r="B140" t="s">
        <v>1</v>
      </c>
      <c r="C140" s="1">
        <v>41155</v>
      </c>
      <c r="D140">
        <v>0</v>
      </c>
      <c r="E140" t="s">
        <v>138</v>
      </c>
      <c r="F140">
        <v>13687560</v>
      </c>
      <c r="H140" t="s">
        <v>402</v>
      </c>
      <c r="I140" t="s">
        <v>1</v>
      </c>
      <c r="J140" s="1">
        <v>41155</v>
      </c>
      <c r="K140">
        <v>0</v>
      </c>
      <c r="L140" t="s">
        <v>534</v>
      </c>
      <c r="M140">
        <v>143610300</v>
      </c>
      <c r="N140">
        <f t="shared" si="8"/>
        <v>0</v>
      </c>
      <c r="Q140" t="s">
        <v>810</v>
      </c>
      <c r="R140" t="s">
        <v>1</v>
      </c>
      <c r="S140" s="1">
        <v>41155</v>
      </c>
      <c r="T140">
        <v>0</v>
      </c>
      <c r="U140" t="s">
        <v>939</v>
      </c>
      <c r="V140">
        <v>2642359000</v>
      </c>
      <c r="W140">
        <f t="shared" si="9"/>
        <v>0</v>
      </c>
      <c r="Z140" t="s">
        <v>1207</v>
      </c>
      <c r="AA140" t="s">
        <v>1</v>
      </c>
      <c r="AB140" s="1">
        <v>41155</v>
      </c>
      <c r="AC140">
        <v>0</v>
      </c>
      <c r="AD140" t="s">
        <v>1340</v>
      </c>
      <c r="AE140">
        <v>532081400</v>
      </c>
      <c r="AF140">
        <f t="shared" si="10"/>
        <v>0</v>
      </c>
      <c r="AI140" s="1">
        <v>41155</v>
      </c>
      <c r="AJ140" t="s">
        <v>1743</v>
      </c>
      <c r="AK140">
        <v>27447570</v>
      </c>
      <c r="AL140">
        <f t="shared" si="11"/>
        <v>0</v>
      </c>
    </row>
    <row r="141" spans="1:38" x14ac:dyDescent="0.35">
      <c r="A141" t="s">
        <v>0</v>
      </c>
      <c r="B141" t="s">
        <v>1</v>
      </c>
      <c r="C141" s="1">
        <v>41162</v>
      </c>
      <c r="D141">
        <v>0</v>
      </c>
      <c r="E141" t="s">
        <v>139</v>
      </c>
      <c r="F141">
        <v>22804230</v>
      </c>
      <c r="H141" t="s">
        <v>402</v>
      </c>
      <c r="I141" t="s">
        <v>1</v>
      </c>
      <c r="J141" s="1">
        <v>41162</v>
      </c>
      <c r="K141">
        <v>0</v>
      </c>
      <c r="L141" t="s">
        <v>538</v>
      </c>
      <c r="M141">
        <v>162102500</v>
      </c>
      <c r="N141">
        <f t="shared" si="8"/>
        <v>0</v>
      </c>
      <c r="Q141" t="s">
        <v>810</v>
      </c>
      <c r="R141" t="s">
        <v>1</v>
      </c>
      <c r="S141" s="1">
        <v>41162</v>
      </c>
      <c r="T141">
        <v>0</v>
      </c>
      <c r="U141" t="s">
        <v>940</v>
      </c>
      <c r="V141">
        <v>3801017000</v>
      </c>
      <c r="W141">
        <f t="shared" si="9"/>
        <v>0</v>
      </c>
      <c r="Z141" t="s">
        <v>1207</v>
      </c>
      <c r="AA141" t="s">
        <v>1</v>
      </c>
      <c r="AB141" s="1">
        <v>41162</v>
      </c>
      <c r="AC141">
        <v>0</v>
      </c>
      <c r="AD141" t="s">
        <v>1341</v>
      </c>
      <c r="AE141">
        <v>580012790</v>
      </c>
      <c r="AF141">
        <f t="shared" si="10"/>
        <v>0</v>
      </c>
      <c r="AI141" s="1">
        <v>41162</v>
      </c>
      <c r="AJ141" t="s">
        <v>1744</v>
      </c>
      <c r="AK141">
        <v>40364390</v>
      </c>
      <c r="AL141">
        <f t="shared" si="11"/>
        <v>0</v>
      </c>
    </row>
    <row r="142" spans="1:38" x14ac:dyDescent="0.35">
      <c r="A142" t="s">
        <v>0</v>
      </c>
      <c r="B142" t="s">
        <v>1</v>
      </c>
      <c r="C142" s="1">
        <v>41169</v>
      </c>
      <c r="D142">
        <v>0</v>
      </c>
      <c r="E142" t="s">
        <v>140</v>
      </c>
      <c r="F142">
        <v>40532030</v>
      </c>
      <c r="H142" t="s">
        <v>402</v>
      </c>
      <c r="I142" t="s">
        <v>1</v>
      </c>
      <c r="J142" s="1">
        <v>41169</v>
      </c>
      <c r="K142">
        <v>0</v>
      </c>
      <c r="L142" t="s">
        <v>539</v>
      </c>
      <c r="M142">
        <v>236831600</v>
      </c>
      <c r="N142">
        <f t="shared" si="8"/>
        <v>0</v>
      </c>
      <c r="Q142" t="s">
        <v>810</v>
      </c>
      <c r="R142" t="s">
        <v>1</v>
      </c>
      <c r="S142" s="1">
        <v>41169</v>
      </c>
      <c r="T142">
        <v>0</v>
      </c>
      <c r="U142" t="s">
        <v>941</v>
      </c>
      <c r="V142">
        <v>6671770000</v>
      </c>
      <c r="W142">
        <f t="shared" si="9"/>
        <v>0</v>
      </c>
      <c r="Z142" t="s">
        <v>1207</v>
      </c>
      <c r="AA142" t="s">
        <v>1</v>
      </c>
      <c r="AB142" s="1">
        <v>41169</v>
      </c>
      <c r="AC142">
        <v>0</v>
      </c>
      <c r="AD142" t="s">
        <v>1342</v>
      </c>
      <c r="AE142">
        <v>919931800</v>
      </c>
      <c r="AF142">
        <f t="shared" si="10"/>
        <v>0</v>
      </c>
      <c r="AI142" s="1">
        <v>41169</v>
      </c>
      <c r="AJ142" t="s">
        <v>1745</v>
      </c>
      <c r="AK142">
        <v>52890760</v>
      </c>
      <c r="AL142">
        <f t="shared" si="11"/>
        <v>0</v>
      </c>
    </row>
    <row r="143" spans="1:38" x14ac:dyDescent="0.35">
      <c r="A143" t="s">
        <v>0</v>
      </c>
      <c r="B143" t="s">
        <v>1</v>
      </c>
      <c r="C143" s="1">
        <v>41176</v>
      </c>
      <c r="D143">
        <v>0</v>
      </c>
      <c r="E143" t="s">
        <v>141</v>
      </c>
      <c r="F143">
        <v>12744680</v>
      </c>
      <c r="H143" t="s">
        <v>402</v>
      </c>
      <c r="I143" t="s">
        <v>1</v>
      </c>
      <c r="J143" s="1">
        <v>41176</v>
      </c>
      <c r="K143">
        <v>0</v>
      </c>
      <c r="L143" t="s">
        <v>540</v>
      </c>
      <c r="M143">
        <v>155808300</v>
      </c>
      <c r="N143">
        <f t="shared" si="8"/>
        <v>0</v>
      </c>
      <c r="Q143" t="s">
        <v>810</v>
      </c>
      <c r="R143" t="s">
        <v>1</v>
      </c>
      <c r="S143" s="1">
        <v>41176</v>
      </c>
      <c r="T143">
        <v>0</v>
      </c>
      <c r="U143" t="s">
        <v>942</v>
      </c>
      <c r="V143">
        <v>2636101000</v>
      </c>
      <c r="W143">
        <f t="shared" si="9"/>
        <v>0</v>
      </c>
      <c r="Z143" t="s">
        <v>1207</v>
      </c>
      <c r="AA143" t="s">
        <v>1</v>
      </c>
      <c r="AB143" s="1">
        <v>41176</v>
      </c>
      <c r="AC143">
        <v>0</v>
      </c>
      <c r="AD143" t="s">
        <v>1323</v>
      </c>
      <c r="AE143">
        <v>521785380</v>
      </c>
      <c r="AF143">
        <f t="shared" si="10"/>
        <v>0</v>
      </c>
      <c r="AI143" s="1">
        <v>41176</v>
      </c>
      <c r="AJ143" t="s">
        <v>1746</v>
      </c>
      <c r="AK143">
        <v>33886460</v>
      </c>
      <c r="AL143">
        <f t="shared" si="11"/>
        <v>0</v>
      </c>
    </row>
    <row r="144" spans="1:38" x14ac:dyDescent="0.35">
      <c r="A144" t="s">
        <v>0</v>
      </c>
      <c r="B144" t="s">
        <v>1</v>
      </c>
      <c r="C144" s="1">
        <v>41183</v>
      </c>
      <c r="D144">
        <v>0</v>
      </c>
      <c r="E144" t="s">
        <v>142</v>
      </c>
      <c r="F144">
        <v>13752000</v>
      </c>
      <c r="H144" t="s">
        <v>402</v>
      </c>
      <c r="I144" t="s">
        <v>1</v>
      </c>
      <c r="J144" s="1">
        <v>41183</v>
      </c>
      <c r="K144">
        <v>0</v>
      </c>
      <c r="L144" t="s">
        <v>541</v>
      </c>
      <c r="M144">
        <v>144946200</v>
      </c>
      <c r="N144">
        <f t="shared" si="8"/>
        <v>0</v>
      </c>
      <c r="Q144" t="s">
        <v>810</v>
      </c>
      <c r="R144" t="s">
        <v>1</v>
      </c>
      <c r="S144" s="1">
        <v>41183</v>
      </c>
      <c r="T144">
        <v>0</v>
      </c>
      <c r="U144" t="s">
        <v>943</v>
      </c>
      <c r="V144">
        <v>1891698000</v>
      </c>
      <c r="W144">
        <f t="shared" si="9"/>
        <v>0</v>
      </c>
      <c r="Z144" t="s">
        <v>1207</v>
      </c>
      <c r="AA144" t="s">
        <v>1</v>
      </c>
      <c r="AB144" s="1">
        <v>41183</v>
      </c>
      <c r="AC144">
        <v>0</v>
      </c>
      <c r="AD144" t="s">
        <v>1343</v>
      </c>
      <c r="AE144">
        <v>474525400</v>
      </c>
      <c r="AF144">
        <f t="shared" si="10"/>
        <v>0</v>
      </c>
      <c r="AI144" s="1">
        <v>41183</v>
      </c>
      <c r="AJ144" t="s">
        <v>1747</v>
      </c>
      <c r="AK144">
        <v>33217440</v>
      </c>
      <c r="AL144">
        <f t="shared" si="11"/>
        <v>0</v>
      </c>
    </row>
    <row r="145" spans="1:38" x14ac:dyDescent="0.35">
      <c r="A145" t="s">
        <v>0</v>
      </c>
      <c r="B145" t="s">
        <v>1</v>
      </c>
      <c r="C145" s="1">
        <v>41190</v>
      </c>
      <c r="D145">
        <v>0</v>
      </c>
      <c r="E145" t="s">
        <v>143</v>
      </c>
      <c r="F145">
        <v>8329190</v>
      </c>
      <c r="H145" t="s">
        <v>402</v>
      </c>
      <c r="I145" t="s">
        <v>1</v>
      </c>
      <c r="J145" s="1">
        <v>41190</v>
      </c>
      <c r="K145">
        <v>0</v>
      </c>
      <c r="L145" t="s">
        <v>535</v>
      </c>
      <c r="M145">
        <v>100726200</v>
      </c>
      <c r="N145">
        <f t="shared" si="8"/>
        <v>0</v>
      </c>
      <c r="Q145" t="s">
        <v>810</v>
      </c>
      <c r="R145" t="s">
        <v>1</v>
      </c>
      <c r="S145" s="1">
        <v>41190</v>
      </c>
      <c r="T145">
        <v>0</v>
      </c>
      <c r="U145" t="s">
        <v>944</v>
      </c>
      <c r="V145">
        <v>2994021000</v>
      </c>
      <c r="W145">
        <f t="shared" si="9"/>
        <v>0</v>
      </c>
      <c r="Z145" t="s">
        <v>1207</v>
      </c>
      <c r="AA145" t="s">
        <v>1</v>
      </c>
      <c r="AB145" s="1">
        <v>41190</v>
      </c>
      <c r="AC145">
        <v>0</v>
      </c>
      <c r="AD145" t="s">
        <v>1344</v>
      </c>
      <c r="AE145">
        <v>342422420</v>
      </c>
      <c r="AF145">
        <f t="shared" si="10"/>
        <v>0</v>
      </c>
      <c r="AI145" s="1">
        <v>41190</v>
      </c>
      <c r="AJ145" t="s">
        <v>1748</v>
      </c>
      <c r="AK145">
        <v>24160780</v>
      </c>
      <c r="AL145">
        <f t="shared" si="11"/>
        <v>0</v>
      </c>
    </row>
    <row r="146" spans="1:38" x14ac:dyDescent="0.35">
      <c r="A146" t="s">
        <v>0</v>
      </c>
      <c r="B146" t="s">
        <v>1</v>
      </c>
      <c r="C146" s="1">
        <v>41197</v>
      </c>
      <c r="D146">
        <v>0</v>
      </c>
      <c r="E146" t="s">
        <v>63</v>
      </c>
      <c r="F146">
        <v>21054690</v>
      </c>
      <c r="H146" t="s">
        <v>402</v>
      </c>
      <c r="I146" t="s">
        <v>1</v>
      </c>
      <c r="J146" s="1">
        <v>41197</v>
      </c>
      <c r="K146">
        <v>0</v>
      </c>
      <c r="L146" t="s">
        <v>542</v>
      </c>
      <c r="M146">
        <v>99205900</v>
      </c>
      <c r="N146">
        <f t="shared" si="8"/>
        <v>0</v>
      </c>
      <c r="Q146" t="s">
        <v>810</v>
      </c>
      <c r="R146" t="s">
        <v>1</v>
      </c>
      <c r="S146" s="1">
        <v>41197</v>
      </c>
      <c r="T146">
        <v>0</v>
      </c>
      <c r="U146" t="s">
        <v>945</v>
      </c>
      <c r="V146">
        <v>2332396000</v>
      </c>
      <c r="W146">
        <f t="shared" si="9"/>
        <v>0</v>
      </c>
      <c r="Z146" t="s">
        <v>1207</v>
      </c>
      <c r="AA146" t="s">
        <v>1</v>
      </c>
      <c r="AB146" s="1">
        <v>41197</v>
      </c>
      <c r="AC146">
        <v>0</v>
      </c>
      <c r="AD146" t="s">
        <v>1345</v>
      </c>
      <c r="AE146">
        <v>358814930</v>
      </c>
      <c r="AF146">
        <f t="shared" si="10"/>
        <v>0</v>
      </c>
      <c r="AI146" s="1">
        <v>41197</v>
      </c>
      <c r="AJ146" t="s">
        <v>1749</v>
      </c>
      <c r="AK146">
        <v>45831110</v>
      </c>
      <c r="AL146">
        <f t="shared" si="11"/>
        <v>0</v>
      </c>
    </row>
    <row r="147" spans="1:38" x14ac:dyDescent="0.35">
      <c r="A147" t="s">
        <v>0</v>
      </c>
      <c r="B147" t="s">
        <v>1</v>
      </c>
      <c r="C147" s="1">
        <v>41204</v>
      </c>
      <c r="D147">
        <v>0</v>
      </c>
      <c r="E147" t="s">
        <v>144</v>
      </c>
      <c r="F147">
        <v>12410530</v>
      </c>
      <c r="H147" t="s">
        <v>402</v>
      </c>
      <c r="I147" t="s">
        <v>1</v>
      </c>
      <c r="J147" s="1">
        <v>41204</v>
      </c>
      <c r="K147">
        <v>0</v>
      </c>
      <c r="L147" t="s">
        <v>543</v>
      </c>
      <c r="M147">
        <v>114502300</v>
      </c>
      <c r="N147">
        <f t="shared" si="8"/>
        <v>0</v>
      </c>
      <c r="Q147" t="s">
        <v>810</v>
      </c>
      <c r="R147" t="s">
        <v>1</v>
      </c>
      <c r="S147" s="1">
        <v>41204</v>
      </c>
      <c r="T147">
        <v>0</v>
      </c>
      <c r="U147" t="s">
        <v>946</v>
      </c>
      <c r="V147">
        <v>3606826000</v>
      </c>
      <c r="W147">
        <f t="shared" si="9"/>
        <v>0</v>
      </c>
      <c r="Z147" t="s">
        <v>1207</v>
      </c>
      <c r="AA147" t="s">
        <v>1</v>
      </c>
      <c r="AB147" s="1">
        <v>41204</v>
      </c>
      <c r="AC147">
        <v>0</v>
      </c>
      <c r="AD147" t="s">
        <v>1346</v>
      </c>
      <c r="AE147">
        <v>357066060</v>
      </c>
      <c r="AF147">
        <f t="shared" si="10"/>
        <v>0</v>
      </c>
      <c r="AI147" s="1">
        <v>41204</v>
      </c>
      <c r="AJ147" t="s">
        <v>1750</v>
      </c>
      <c r="AK147">
        <v>145242680</v>
      </c>
      <c r="AL147">
        <f t="shared" si="11"/>
        <v>0</v>
      </c>
    </row>
    <row r="148" spans="1:38" x14ac:dyDescent="0.35">
      <c r="A148" t="s">
        <v>0</v>
      </c>
      <c r="B148" t="s">
        <v>1</v>
      </c>
      <c r="C148" s="1">
        <v>41211</v>
      </c>
      <c r="D148">
        <v>0</v>
      </c>
      <c r="E148" t="s">
        <v>145</v>
      </c>
      <c r="F148">
        <v>12100370</v>
      </c>
      <c r="H148" t="s">
        <v>402</v>
      </c>
      <c r="I148" t="s">
        <v>1</v>
      </c>
      <c r="J148" s="1">
        <v>41211</v>
      </c>
      <c r="K148">
        <v>0</v>
      </c>
      <c r="L148" t="s">
        <v>544</v>
      </c>
      <c r="M148">
        <v>102366100</v>
      </c>
      <c r="N148">
        <f t="shared" si="8"/>
        <v>0</v>
      </c>
      <c r="Q148" t="s">
        <v>810</v>
      </c>
      <c r="R148" t="s">
        <v>1</v>
      </c>
      <c r="S148" s="1">
        <v>41211</v>
      </c>
      <c r="T148">
        <v>0</v>
      </c>
      <c r="U148" t="s">
        <v>947</v>
      </c>
      <c r="V148">
        <v>2454951000</v>
      </c>
      <c r="W148">
        <f t="shared" si="9"/>
        <v>0</v>
      </c>
      <c r="Z148" t="s">
        <v>1207</v>
      </c>
      <c r="AA148" t="s">
        <v>1</v>
      </c>
      <c r="AB148" s="1">
        <v>41211</v>
      </c>
      <c r="AC148">
        <v>0</v>
      </c>
      <c r="AD148" t="s">
        <v>1346</v>
      </c>
      <c r="AE148">
        <v>288870730</v>
      </c>
      <c r="AF148">
        <f t="shared" si="10"/>
        <v>0</v>
      </c>
      <c r="AI148" s="1">
        <v>41211</v>
      </c>
      <c r="AJ148" t="s">
        <v>1751</v>
      </c>
      <c r="AK148">
        <v>92367520</v>
      </c>
      <c r="AL148">
        <f t="shared" si="11"/>
        <v>0</v>
      </c>
    </row>
    <row r="149" spans="1:38" x14ac:dyDescent="0.35">
      <c r="A149" t="s">
        <v>0</v>
      </c>
      <c r="B149" t="s">
        <v>1</v>
      </c>
      <c r="C149" s="1">
        <v>41218</v>
      </c>
      <c r="D149">
        <v>0</v>
      </c>
      <c r="E149" t="s">
        <v>146</v>
      </c>
      <c r="F149">
        <v>13331550</v>
      </c>
      <c r="H149" t="s">
        <v>402</v>
      </c>
      <c r="I149" t="s">
        <v>1</v>
      </c>
      <c r="J149" s="1">
        <v>41218</v>
      </c>
      <c r="K149">
        <v>0</v>
      </c>
      <c r="L149" t="s">
        <v>545</v>
      </c>
      <c r="M149">
        <v>93009900</v>
      </c>
      <c r="N149">
        <f t="shared" si="8"/>
        <v>0</v>
      </c>
      <c r="Q149" t="s">
        <v>810</v>
      </c>
      <c r="R149" t="s">
        <v>1</v>
      </c>
      <c r="S149" s="1">
        <v>41218</v>
      </c>
      <c r="T149">
        <v>0</v>
      </c>
      <c r="U149" t="s">
        <v>948</v>
      </c>
      <c r="V149">
        <v>2475004000</v>
      </c>
      <c r="W149">
        <f t="shared" si="9"/>
        <v>0</v>
      </c>
      <c r="Z149" t="s">
        <v>1207</v>
      </c>
      <c r="AA149" t="s">
        <v>1</v>
      </c>
      <c r="AB149" s="1">
        <v>41218</v>
      </c>
      <c r="AC149">
        <v>0</v>
      </c>
      <c r="AD149" t="s">
        <v>1347</v>
      </c>
      <c r="AE149">
        <v>377454300</v>
      </c>
      <c r="AF149">
        <f t="shared" si="10"/>
        <v>0</v>
      </c>
      <c r="AI149" s="1">
        <v>41218</v>
      </c>
      <c r="AJ149" t="s">
        <v>1752</v>
      </c>
      <c r="AK149">
        <v>43535240</v>
      </c>
      <c r="AL149">
        <f t="shared" si="11"/>
        <v>0</v>
      </c>
    </row>
    <row r="150" spans="1:38" x14ac:dyDescent="0.35">
      <c r="A150" t="s">
        <v>0</v>
      </c>
      <c r="B150" t="s">
        <v>1</v>
      </c>
      <c r="C150" s="1">
        <v>41225</v>
      </c>
      <c r="D150">
        <v>0</v>
      </c>
      <c r="E150" t="s">
        <v>147</v>
      </c>
      <c r="F150">
        <v>14108300</v>
      </c>
      <c r="H150" t="s">
        <v>402</v>
      </c>
      <c r="I150" t="s">
        <v>1</v>
      </c>
      <c r="J150" s="1">
        <v>41225</v>
      </c>
      <c r="K150">
        <v>0</v>
      </c>
      <c r="L150" t="s">
        <v>546</v>
      </c>
      <c r="M150">
        <v>120076400</v>
      </c>
      <c r="N150">
        <f t="shared" si="8"/>
        <v>0</v>
      </c>
      <c r="Q150" t="s">
        <v>810</v>
      </c>
      <c r="R150" t="s">
        <v>1</v>
      </c>
      <c r="S150" s="1">
        <v>41225</v>
      </c>
      <c r="T150">
        <v>0</v>
      </c>
      <c r="U150" t="s">
        <v>949</v>
      </c>
      <c r="V150">
        <v>1807374000</v>
      </c>
      <c r="W150">
        <f t="shared" si="9"/>
        <v>0</v>
      </c>
      <c r="Z150" t="s">
        <v>1207</v>
      </c>
      <c r="AA150" t="s">
        <v>1</v>
      </c>
      <c r="AB150" s="1">
        <v>41225</v>
      </c>
      <c r="AC150">
        <v>0</v>
      </c>
      <c r="AD150" t="s">
        <v>1348</v>
      </c>
      <c r="AE150">
        <v>385010450</v>
      </c>
      <c r="AF150">
        <f t="shared" si="10"/>
        <v>0</v>
      </c>
      <c r="AI150" s="1">
        <v>41225</v>
      </c>
      <c r="AJ150" t="s">
        <v>1753</v>
      </c>
      <c r="AK150">
        <v>42086700</v>
      </c>
      <c r="AL150">
        <f t="shared" si="11"/>
        <v>0</v>
      </c>
    </row>
    <row r="151" spans="1:38" x14ac:dyDescent="0.35">
      <c r="A151" t="s">
        <v>0</v>
      </c>
      <c r="B151" t="s">
        <v>1</v>
      </c>
      <c r="C151" s="1">
        <v>41232</v>
      </c>
      <c r="D151">
        <v>0</v>
      </c>
      <c r="E151" t="s">
        <v>148</v>
      </c>
      <c r="F151">
        <v>9345670</v>
      </c>
      <c r="H151" t="s">
        <v>402</v>
      </c>
      <c r="I151" t="s">
        <v>1</v>
      </c>
      <c r="J151" s="1">
        <v>41232</v>
      </c>
      <c r="K151">
        <v>0</v>
      </c>
      <c r="L151" t="s">
        <v>547</v>
      </c>
      <c r="M151">
        <v>88498800</v>
      </c>
      <c r="N151">
        <f t="shared" si="8"/>
        <v>0</v>
      </c>
      <c r="Q151" t="s">
        <v>810</v>
      </c>
      <c r="R151" t="s">
        <v>1</v>
      </c>
      <c r="S151" s="1">
        <v>41232</v>
      </c>
      <c r="T151">
        <v>0</v>
      </c>
      <c r="U151" t="s">
        <v>950</v>
      </c>
      <c r="V151">
        <v>3668465000</v>
      </c>
      <c r="W151">
        <f t="shared" si="9"/>
        <v>0</v>
      </c>
      <c r="Z151" t="s">
        <v>1207</v>
      </c>
      <c r="AA151" t="s">
        <v>1</v>
      </c>
      <c r="AB151" s="1">
        <v>41232</v>
      </c>
      <c r="AC151">
        <v>0</v>
      </c>
      <c r="AD151" t="s">
        <v>1349</v>
      </c>
      <c r="AE151">
        <v>316136620</v>
      </c>
      <c r="AF151">
        <f t="shared" si="10"/>
        <v>0</v>
      </c>
      <c r="AI151" s="1">
        <v>41232</v>
      </c>
      <c r="AJ151" t="s">
        <v>1754</v>
      </c>
      <c r="AK151">
        <v>36827060</v>
      </c>
      <c r="AL151">
        <f t="shared" si="11"/>
        <v>0</v>
      </c>
    </row>
    <row r="152" spans="1:38" x14ac:dyDescent="0.35">
      <c r="A152" t="s">
        <v>0</v>
      </c>
      <c r="B152" t="s">
        <v>1</v>
      </c>
      <c r="C152" s="1">
        <v>41239</v>
      </c>
      <c r="D152">
        <v>0</v>
      </c>
      <c r="E152" t="s">
        <v>149</v>
      </c>
      <c r="F152">
        <v>8133630</v>
      </c>
      <c r="H152" t="s">
        <v>402</v>
      </c>
      <c r="I152" t="s">
        <v>1</v>
      </c>
      <c r="J152" s="1">
        <v>41239</v>
      </c>
      <c r="K152">
        <v>0</v>
      </c>
      <c r="L152" t="s">
        <v>548</v>
      </c>
      <c r="M152">
        <v>107846900</v>
      </c>
      <c r="N152">
        <f t="shared" si="8"/>
        <v>0</v>
      </c>
      <c r="Q152" t="s">
        <v>810</v>
      </c>
      <c r="R152" t="s">
        <v>1</v>
      </c>
      <c r="S152" s="1">
        <v>41239</v>
      </c>
      <c r="T152">
        <v>0</v>
      </c>
      <c r="U152" t="s">
        <v>951</v>
      </c>
      <c r="V152">
        <v>2048377000</v>
      </c>
      <c r="W152">
        <f t="shared" si="9"/>
        <v>0</v>
      </c>
      <c r="Z152" t="s">
        <v>1207</v>
      </c>
      <c r="AA152" t="s">
        <v>1</v>
      </c>
      <c r="AB152" s="1">
        <v>41239</v>
      </c>
      <c r="AC152">
        <v>0</v>
      </c>
      <c r="AD152" t="s">
        <v>1350</v>
      </c>
      <c r="AE152">
        <v>500416420</v>
      </c>
      <c r="AF152">
        <f t="shared" si="10"/>
        <v>0</v>
      </c>
      <c r="AI152" s="1">
        <v>41239</v>
      </c>
      <c r="AJ152" t="s">
        <v>1755</v>
      </c>
      <c r="AK152">
        <v>39127540</v>
      </c>
      <c r="AL152">
        <f t="shared" si="11"/>
        <v>0</v>
      </c>
    </row>
    <row r="153" spans="1:38" x14ac:dyDescent="0.35">
      <c r="A153" t="s">
        <v>0</v>
      </c>
      <c r="B153" t="s">
        <v>1</v>
      </c>
      <c r="C153" s="1">
        <v>41246</v>
      </c>
      <c r="D153">
        <v>0</v>
      </c>
      <c r="E153" t="s">
        <v>150</v>
      </c>
      <c r="F153">
        <v>13520020</v>
      </c>
      <c r="H153" t="s">
        <v>402</v>
      </c>
      <c r="I153" t="s">
        <v>1</v>
      </c>
      <c r="J153" s="1">
        <v>41246</v>
      </c>
      <c r="K153">
        <v>0</v>
      </c>
      <c r="L153" t="s">
        <v>549</v>
      </c>
      <c r="M153">
        <v>118990500</v>
      </c>
      <c r="N153">
        <f t="shared" si="8"/>
        <v>0</v>
      </c>
      <c r="Q153" t="s">
        <v>810</v>
      </c>
      <c r="R153" t="s">
        <v>1</v>
      </c>
      <c r="S153" s="1">
        <v>41246</v>
      </c>
      <c r="T153">
        <v>0</v>
      </c>
      <c r="U153" t="s">
        <v>951</v>
      </c>
      <c r="V153">
        <v>1854158000</v>
      </c>
      <c r="W153">
        <f t="shared" si="9"/>
        <v>0</v>
      </c>
      <c r="Z153" t="s">
        <v>1207</v>
      </c>
      <c r="AA153" t="s">
        <v>1</v>
      </c>
      <c r="AB153" s="1">
        <v>41246</v>
      </c>
      <c r="AC153">
        <v>0</v>
      </c>
      <c r="AD153" t="s">
        <v>1351</v>
      </c>
      <c r="AE153">
        <v>416549300</v>
      </c>
      <c r="AF153">
        <f t="shared" si="10"/>
        <v>0</v>
      </c>
      <c r="AI153" s="1">
        <v>41246</v>
      </c>
      <c r="AJ153" t="s">
        <v>1756</v>
      </c>
      <c r="AK153">
        <v>28669270</v>
      </c>
      <c r="AL153">
        <f t="shared" si="11"/>
        <v>0</v>
      </c>
    </row>
    <row r="154" spans="1:38" x14ac:dyDescent="0.35">
      <c r="A154" t="s">
        <v>0</v>
      </c>
      <c r="B154" t="s">
        <v>1</v>
      </c>
      <c r="C154" s="1">
        <v>41253</v>
      </c>
      <c r="D154">
        <v>0</v>
      </c>
      <c r="E154" t="s">
        <v>151</v>
      </c>
      <c r="F154">
        <v>12381110</v>
      </c>
      <c r="H154" t="s">
        <v>402</v>
      </c>
      <c r="I154" t="s">
        <v>1</v>
      </c>
      <c r="J154" s="1">
        <v>41253</v>
      </c>
      <c r="K154">
        <v>0</v>
      </c>
      <c r="L154" t="s">
        <v>550</v>
      </c>
      <c r="M154">
        <v>112593900</v>
      </c>
      <c r="N154">
        <f t="shared" si="8"/>
        <v>0</v>
      </c>
      <c r="Q154" t="s">
        <v>810</v>
      </c>
      <c r="R154" t="s">
        <v>1</v>
      </c>
      <c r="S154" s="1">
        <v>41253</v>
      </c>
      <c r="T154">
        <v>0</v>
      </c>
      <c r="U154" t="s">
        <v>952</v>
      </c>
      <c r="V154">
        <v>4619251000</v>
      </c>
      <c r="W154">
        <f t="shared" si="9"/>
        <v>0</v>
      </c>
      <c r="Z154" t="s">
        <v>1207</v>
      </c>
      <c r="AA154" t="s">
        <v>1</v>
      </c>
      <c r="AB154" s="1">
        <v>41253</v>
      </c>
      <c r="AC154">
        <v>0</v>
      </c>
      <c r="AD154" t="s">
        <v>1352</v>
      </c>
      <c r="AE154">
        <v>289695950</v>
      </c>
      <c r="AF154">
        <f t="shared" si="10"/>
        <v>0</v>
      </c>
      <c r="AI154" s="1">
        <v>41253</v>
      </c>
      <c r="AJ154" t="s">
        <v>1757</v>
      </c>
      <c r="AK154">
        <v>33359570</v>
      </c>
      <c r="AL154">
        <f t="shared" si="11"/>
        <v>0</v>
      </c>
    </row>
    <row r="155" spans="1:38" x14ac:dyDescent="0.35">
      <c r="A155" t="s">
        <v>0</v>
      </c>
      <c r="B155" t="s">
        <v>1</v>
      </c>
      <c r="C155" s="1">
        <v>41260</v>
      </c>
      <c r="D155">
        <v>0</v>
      </c>
      <c r="E155" t="s">
        <v>88</v>
      </c>
      <c r="F155">
        <v>12611220</v>
      </c>
      <c r="H155" t="s">
        <v>402</v>
      </c>
      <c r="I155" t="s">
        <v>1</v>
      </c>
      <c r="J155" s="1">
        <v>41260</v>
      </c>
      <c r="K155">
        <v>0</v>
      </c>
      <c r="L155" t="s">
        <v>551</v>
      </c>
      <c r="M155">
        <v>105610900</v>
      </c>
      <c r="N155">
        <f t="shared" si="8"/>
        <v>0</v>
      </c>
      <c r="Q155" t="s">
        <v>810</v>
      </c>
      <c r="R155" t="s">
        <v>1</v>
      </c>
      <c r="S155" s="1">
        <v>41260</v>
      </c>
      <c r="T155">
        <v>0</v>
      </c>
      <c r="U155" t="s">
        <v>953</v>
      </c>
      <c r="V155">
        <v>3286878000</v>
      </c>
      <c r="W155">
        <f t="shared" si="9"/>
        <v>0</v>
      </c>
      <c r="Z155" t="s">
        <v>1207</v>
      </c>
      <c r="AA155" t="s">
        <v>1</v>
      </c>
      <c r="AB155" s="1">
        <v>41260</v>
      </c>
      <c r="AC155">
        <v>0</v>
      </c>
      <c r="AD155" t="s">
        <v>1353</v>
      </c>
      <c r="AE155">
        <v>315332140</v>
      </c>
      <c r="AF155">
        <f t="shared" si="10"/>
        <v>0</v>
      </c>
      <c r="AI155" s="1">
        <v>41260</v>
      </c>
      <c r="AJ155" t="s">
        <v>1758</v>
      </c>
      <c r="AK155">
        <v>28497540</v>
      </c>
      <c r="AL155">
        <f t="shared" si="11"/>
        <v>0</v>
      </c>
    </row>
    <row r="156" spans="1:38" x14ac:dyDescent="0.35">
      <c r="A156" t="s">
        <v>0</v>
      </c>
      <c r="B156" t="s">
        <v>1</v>
      </c>
      <c r="C156" s="1">
        <v>41267</v>
      </c>
      <c r="D156">
        <v>0</v>
      </c>
      <c r="E156" t="s">
        <v>152</v>
      </c>
      <c r="F156">
        <v>5660490</v>
      </c>
      <c r="H156" t="s">
        <v>402</v>
      </c>
      <c r="I156" t="s">
        <v>1</v>
      </c>
      <c r="J156" s="1">
        <v>41267</v>
      </c>
      <c r="K156">
        <v>0</v>
      </c>
      <c r="L156" t="s">
        <v>552</v>
      </c>
      <c r="M156">
        <v>52624300</v>
      </c>
      <c r="N156">
        <f t="shared" si="8"/>
        <v>0</v>
      </c>
      <c r="Q156" t="s">
        <v>810</v>
      </c>
      <c r="R156" t="s">
        <v>1</v>
      </c>
      <c r="S156" s="1">
        <v>41267</v>
      </c>
      <c r="T156">
        <v>0</v>
      </c>
      <c r="U156" t="s">
        <v>954</v>
      </c>
      <c r="V156">
        <v>1801654000</v>
      </c>
      <c r="W156">
        <f t="shared" si="9"/>
        <v>0</v>
      </c>
      <c r="Z156" t="s">
        <v>1207</v>
      </c>
      <c r="AA156" t="s">
        <v>1</v>
      </c>
      <c r="AB156" s="1">
        <v>41267</v>
      </c>
      <c r="AC156">
        <v>0</v>
      </c>
      <c r="AD156" t="s">
        <v>1354</v>
      </c>
      <c r="AE156">
        <v>166194120</v>
      </c>
      <c r="AF156">
        <f t="shared" si="10"/>
        <v>0</v>
      </c>
      <c r="AI156" s="1">
        <v>41267</v>
      </c>
      <c r="AJ156" t="s">
        <v>1759</v>
      </c>
      <c r="AK156">
        <v>21565880</v>
      </c>
      <c r="AL156">
        <f t="shared" si="11"/>
        <v>0</v>
      </c>
    </row>
    <row r="157" spans="1:38" x14ac:dyDescent="0.35">
      <c r="A157" t="s">
        <v>0</v>
      </c>
      <c r="B157" t="s">
        <v>1</v>
      </c>
      <c r="C157" s="1">
        <v>41281</v>
      </c>
      <c r="D157">
        <v>0</v>
      </c>
      <c r="E157" t="s">
        <v>153</v>
      </c>
      <c r="F157">
        <v>9811470</v>
      </c>
      <c r="H157" t="s">
        <v>402</v>
      </c>
      <c r="I157" t="s">
        <v>1</v>
      </c>
      <c r="J157" s="1">
        <v>41281</v>
      </c>
      <c r="K157">
        <v>0</v>
      </c>
      <c r="L157" t="s">
        <v>412</v>
      </c>
      <c r="M157">
        <v>71814700</v>
      </c>
      <c r="N157">
        <f t="shared" si="8"/>
        <v>0</v>
      </c>
      <c r="Q157" t="s">
        <v>810</v>
      </c>
      <c r="R157" t="s">
        <v>1</v>
      </c>
      <c r="S157" s="1">
        <v>41281</v>
      </c>
      <c r="T157">
        <v>0</v>
      </c>
      <c r="U157" t="s">
        <v>955</v>
      </c>
      <c r="V157">
        <v>2022337000</v>
      </c>
      <c r="W157">
        <f t="shared" si="9"/>
        <v>0</v>
      </c>
      <c r="Z157" t="s">
        <v>1207</v>
      </c>
      <c r="AA157" t="s">
        <v>1</v>
      </c>
      <c r="AB157" s="1">
        <v>41281</v>
      </c>
      <c r="AC157">
        <v>0</v>
      </c>
      <c r="AD157" t="s">
        <v>1355</v>
      </c>
      <c r="AE157">
        <v>271572450</v>
      </c>
      <c r="AF157">
        <f t="shared" si="10"/>
        <v>0</v>
      </c>
      <c r="AI157" s="1">
        <v>41281</v>
      </c>
      <c r="AJ157" t="s">
        <v>1760</v>
      </c>
      <c r="AK157">
        <v>20405270</v>
      </c>
      <c r="AL157">
        <f t="shared" si="11"/>
        <v>0</v>
      </c>
    </row>
    <row r="158" spans="1:38" x14ac:dyDescent="0.35">
      <c r="A158" t="s">
        <v>0</v>
      </c>
      <c r="B158" t="s">
        <v>1</v>
      </c>
      <c r="C158" s="1">
        <v>41288</v>
      </c>
      <c r="D158">
        <v>0</v>
      </c>
      <c r="E158" t="s">
        <v>154</v>
      </c>
      <c r="F158">
        <v>12650960</v>
      </c>
      <c r="H158" t="s">
        <v>402</v>
      </c>
      <c r="I158" t="s">
        <v>1</v>
      </c>
      <c r="J158" s="1">
        <v>41288</v>
      </c>
      <c r="K158">
        <v>0</v>
      </c>
      <c r="L158" t="s">
        <v>553</v>
      </c>
      <c r="M158">
        <v>85620800</v>
      </c>
      <c r="N158">
        <f t="shared" si="8"/>
        <v>0</v>
      </c>
      <c r="Q158" t="s">
        <v>810</v>
      </c>
      <c r="R158" t="s">
        <v>1</v>
      </c>
      <c r="S158" s="1">
        <v>41288</v>
      </c>
      <c r="T158">
        <v>0</v>
      </c>
      <c r="U158" t="s">
        <v>929</v>
      </c>
      <c r="V158">
        <v>4725824000</v>
      </c>
      <c r="W158">
        <f t="shared" si="9"/>
        <v>0</v>
      </c>
      <c r="Z158" t="s">
        <v>1207</v>
      </c>
      <c r="AA158" t="s">
        <v>1</v>
      </c>
      <c r="AB158" s="1">
        <v>41288</v>
      </c>
      <c r="AC158">
        <v>0</v>
      </c>
      <c r="AD158" t="s">
        <v>1356</v>
      </c>
      <c r="AE158">
        <v>424892820</v>
      </c>
      <c r="AF158">
        <f t="shared" si="10"/>
        <v>0</v>
      </c>
      <c r="AI158" s="1">
        <v>41288</v>
      </c>
      <c r="AJ158" t="s">
        <v>1761</v>
      </c>
      <c r="AK158">
        <v>24914920</v>
      </c>
      <c r="AL158">
        <f t="shared" si="11"/>
        <v>0</v>
      </c>
    </row>
    <row r="159" spans="1:38" x14ac:dyDescent="0.35">
      <c r="A159" t="s">
        <v>0</v>
      </c>
      <c r="B159" t="s">
        <v>1</v>
      </c>
      <c r="C159" s="1">
        <v>41295</v>
      </c>
      <c r="D159">
        <v>0</v>
      </c>
      <c r="E159" t="s">
        <v>155</v>
      </c>
      <c r="F159">
        <v>11164780</v>
      </c>
      <c r="H159" t="s">
        <v>402</v>
      </c>
      <c r="I159" t="s">
        <v>1</v>
      </c>
      <c r="J159" s="1">
        <v>41295</v>
      </c>
      <c r="K159">
        <v>0</v>
      </c>
      <c r="L159" t="s">
        <v>554</v>
      </c>
      <c r="M159">
        <v>97260900</v>
      </c>
      <c r="N159">
        <f t="shared" si="8"/>
        <v>0</v>
      </c>
      <c r="Q159" t="s">
        <v>810</v>
      </c>
      <c r="R159" t="s">
        <v>1</v>
      </c>
      <c r="S159" s="1">
        <v>41295</v>
      </c>
      <c r="T159">
        <v>0</v>
      </c>
      <c r="U159" t="s">
        <v>956</v>
      </c>
      <c r="V159">
        <v>1984377000</v>
      </c>
      <c r="W159">
        <f t="shared" si="9"/>
        <v>0</v>
      </c>
      <c r="Z159" t="s">
        <v>1207</v>
      </c>
      <c r="AA159" t="s">
        <v>1</v>
      </c>
      <c r="AB159" s="1">
        <v>41295</v>
      </c>
      <c r="AC159">
        <v>0</v>
      </c>
      <c r="AD159" t="s">
        <v>1357</v>
      </c>
      <c r="AE159">
        <v>422720880</v>
      </c>
      <c r="AF159">
        <f t="shared" si="10"/>
        <v>0</v>
      </c>
      <c r="AI159" s="1">
        <v>41295</v>
      </c>
      <c r="AJ159" t="s">
        <v>1762</v>
      </c>
      <c r="AK159">
        <v>30838440</v>
      </c>
      <c r="AL159">
        <f t="shared" si="11"/>
        <v>0</v>
      </c>
    </row>
    <row r="160" spans="1:38" x14ac:dyDescent="0.35">
      <c r="A160" t="s">
        <v>0</v>
      </c>
      <c r="B160" t="s">
        <v>1</v>
      </c>
      <c r="C160" s="1">
        <v>41302</v>
      </c>
      <c r="D160">
        <v>0</v>
      </c>
      <c r="E160" t="s">
        <v>156</v>
      </c>
      <c r="F160">
        <v>22440410</v>
      </c>
      <c r="H160" t="s">
        <v>402</v>
      </c>
      <c r="I160" t="s">
        <v>1</v>
      </c>
      <c r="J160" s="1">
        <v>41302</v>
      </c>
      <c r="K160">
        <v>0</v>
      </c>
      <c r="L160" t="s">
        <v>555</v>
      </c>
      <c r="M160">
        <v>229955900</v>
      </c>
      <c r="N160">
        <f t="shared" si="8"/>
        <v>0</v>
      </c>
      <c r="Q160" t="s">
        <v>810</v>
      </c>
      <c r="R160" t="s">
        <v>1</v>
      </c>
      <c r="S160" s="1">
        <v>41302</v>
      </c>
      <c r="T160">
        <v>0</v>
      </c>
      <c r="U160" t="s">
        <v>957</v>
      </c>
      <c r="V160">
        <v>4883317000</v>
      </c>
      <c r="W160">
        <f t="shared" si="9"/>
        <v>0</v>
      </c>
      <c r="Z160" t="s">
        <v>1207</v>
      </c>
      <c r="AA160" t="s">
        <v>1</v>
      </c>
      <c r="AB160" s="1">
        <v>41302</v>
      </c>
      <c r="AC160">
        <v>0</v>
      </c>
      <c r="AD160" t="s">
        <v>1358</v>
      </c>
      <c r="AE160">
        <v>713159410</v>
      </c>
      <c r="AF160">
        <f t="shared" si="10"/>
        <v>0</v>
      </c>
      <c r="AI160" s="1">
        <v>41302</v>
      </c>
      <c r="AJ160" t="s">
        <v>1763</v>
      </c>
      <c r="AK160">
        <v>36541950</v>
      </c>
      <c r="AL160">
        <f t="shared" si="11"/>
        <v>0</v>
      </c>
    </row>
    <row r="161" spans="1:38" x14ac:dyDescent="0.35">
      <c r="A161" t="s">
        <v>0</v>
      </c>
      <c r="B161" t="s">
        <v>1</v>
      </c>
      <c r="C161" s="1">
        <v>41309</v>
      </c>
      <c r="D161">
        <v>0</v>
      </c>
      <c r="E161" t="s">
        <v>157</v>
      </c>
      <c r="F161">
        <v>14775060</v>
      </c>
      <c r="H161" t="s">
        <v>402</v>
      </c>
      <c r="I161" t="s">
        <v>1</v>
      </c>
      <c r="J161" s="1">
        <v>41309</v>
      </c>
      <c r="K161">
        <v>0</v>
      </c>
      <c r="L161" t="s">
        <v>556</v>
      </c>
      <c r="M161">
        <v>128740500</v>
      </c>
      <c r="N161">
        <f t="shared" si="8"/>
        <v>0</v>
      </c>
      <c r="Q161" t="s">
        <v>810</v>
      </c>
      <c r="R161" t="s">
        <v>1</v>
      </c>
      <c r="S161" s="1">
        <v>41309</v>
      </c>
      <c r="T161">
        <v>0</v>
      </c>
      <c r="U161" t="s">
        <v>958</v>
      </c>
      <c r="V161">
        <v>3100339000</v>
      </c>
      <c r="W161">
        <f t="shared" si="9"/>
        <v>0</v>
      </c>
      <c r="Z161" t="s">
        <v>1207</v>
      </c>
      <c r="AA161" t="s">
        <v>1</v>
      </c>
      <c r="AB161" s="1">
        <v>41309</v>
      </c>
      <c r="AC161">
        <v>0</v>
      </c>
      <c r="AD161" t="s">
        <v>1359</v>
      </c>
      <c r="AE161">
        <v>397384010</v>
      </c>
      <c r="AF161">
        <f t="shared" si="10"/>
        <v>0</v>
      </c>
      <c r="AI161" s="1">
        <v>41309</v>
      </c>
      <c r="AJ161" t="s">
        <v>1764</v>
      </c>
      <c r="AK161">
        <v>29534800</v>
      </c>
      <c r="AL161">
        <f t="shared" si="11"/>
        <v>0</v>
      </c>
    </row>
    <row r="162" spans="1:38" x14ac:dyDescent="0.35">
      <c r="A162" t="s">
        <v>0</v>
      </c>
      <c r="B162" t="s">
        <v>1</v>
      </c>
      <c r="C162" s="1">
        <v>41316</v>
      </c>
      <c r="D162">
        <v>0</v>
      </c>
      <c r="E162" t="s">
        <v>158</v>
      </c>
      <c r="F162">
        <v>13709870</v>
      </c>
      <c r="H162" t="s">
        <v>402</v>
      </c>
      <c r="I162" t="s">
        <v>1</v>
      </c>
      <c r="J162" s="1">
        <v>41316</v>
      </c>
      <c r="K162">
        <v>0</v>
      </c>
      <c r="L162" t="s">
        <v>557</v>
      </c>
      <c r="M162">
        <v>137731600</v>
      </c>
      <c r="N162">
        <f t="shared" si="8"/>
        <v>0</v>
      </c>
      <c r="Q162" t="s">
        <v>810</v>
      </c>
      <c r="R162" t="s">
        <v>1</v>
      </c>
      <c r="S162" s="1">
        <v>41316</v>
      </c>
      <c r="T162">
        <v>0</v>
      </c>
      <c r="U162" t="s">
        <v>959</v>
      </c>
      <c r="V162">
        <v>3063796000</v>
      </c>
      <c r="W162">
        <f t="shared" si="9"/>
        <v>0</v>
      </c>
      <c r="Z162" t="s">
        <v>1207</v>
      </c>
      <c r="AA162" t="s">
        <v>1</v>
      </c>
      <c r="AB162" s="1">
        <v>41316</v>
      </c>
      <c r="AC162">
        <v>0</v>
      </c>
      <c r="AD162" t="s">
        <v>1360</v>
      </c>
      <c r="AE162">
        <v>476378090</v>
      </c>
      <c r="AF162">
        <f t="shared" si="10"/>
        <v>0</v>
      </c>
      <c r="AI162" s="1">
        <v>41316</v>
      </c>
      <c r="AJ162" t="s">
        <v>1765</v>
      </c>
      <c r="AK162">
        <v>34712630</v>
      </c>
      <c r="AL162">
        <f t="shared" si="11"/>
        <v>0</v>
      </c>
    </row>
    <row r="163" spans="1:38" x14ac:dyDescent="0.35">
      <c r="A163" t="s">
        <v>0</v>
      </c>
      <c r="B163" t="s">
        <v>1</v>
      </c>
      <c r="C163" s="1">
        <v>41323</v>
      </c>
      <c r="D163">
        <v>0</v>
      </c>
      <c r="E163" t="s">
        <v>159</v>
      </c>
      <c r="F163">
        <v>9778050</v>
      </c>
      <c r="H163" t="s">
        <v>402</v>
      </c>
      <c r="I163" t="s">
        <v>1</v>
      </c>
      <c r="J163" s="1">
        <v>41323</v>
      </c>
      <c r="K163">
        <v>0</v>
      </c>
      <c r="L163" t="s">
        <v>558</v>
      </c>
      <c r="M163">
        <v>93809400</v>
      </c>
      <c r="N163">
        <f t="shared" si="8"/>
        <v>0</v>
      </c>
      <c r="Q163" t="s">
        <v>810</v>
      </c>
      <c r="R163" t="s">
        <v>1</v>
      </c>
      <c r="S163" s="1">
        <v>41323</v>
      </c>
      <c r="T163">
        <v>0</v>
      </c>
      <c r="U163" t="s">
        <v>960</v>
      </c>
      <c r="V163">
        <v>2380662000</v>
      </c>
      <c r="W163">
        <f t="shared" si="9"/>
        <v>0</v>
      </c>
      <c r="Z163" t="s">
        <v>1207</v>
      </c>
      <c r="AA163" t="s">
        <v>1</v>
      </c>
      <c r="AB163" s="1">
        <v>41323</v>
      </c>
      <c r="AC163">
        <v>0</v>
      </c>
      <c r="AD163" t="s">
        <v>1361</v>
      </c>
      <c r="AE163">
        <v>354024230</v>
      </c>
      <c r="AF163">
        <f t="shared" si="10"/>
        <v>0</v>
      </c>
      <c r="AI163" s="1">
        <v>41323</v>
      </c>
      <c r="AJ163" t="s">
        <v>1766</v>
      </c>
      <c r="AK163">
        <v>24329660</v>
      </c>
      <c r="AL163">
        <f t="shared" si="11"/>
        <v>0</v>
      </c>
    </row>
    <row r="164" spans="1:38" x14ac:dyDescent="0.35">
      <c r="A164" t="s">
        <v>0</v>
      </c>
      <c r="B164" t="s">
        <v>1</v>
      </c>
      <c r="C164" s="1">
        <v>41330</v>
      </c>
      <c r="D164">
        <v>0</v>
      </c>
      <c r="E164" t="s">
        <v>160</v>
      </c>
      <c r="F164">
        <v>10124160</v>
      </c>
      <c r="H164" t="s">
        <v>402</v>
      </c>
      <c r="I164" t="s">
        <v>1</v>
      </c>
      <c r="J164" s="1">
        <v>41330</v>
      </c>
      <c r="K164">
        <v>0</v>
      </c>
      <c r="L164" t="s">
        <v>559</v>
      </c>
      <c r="M164">
        <v>103843200</v>
      </c>
      <c r="N164">
        <f t="shared" si="8"/>
        <v>0</v>
      </c>
      <c r="Q164" t="s">
        <v>810</v>
      </c>
      <c r="R164" t="s">
        <v>1</v>
      </c>
      <c r="S164" s="1">
        <v>41330</v>
      </c>
      <c r="T164">
        <v>0</v>
      </c>
      <c r="U164" t="s">
        <v>961</v>
      </c>
      <c r="V164">
        <v>1735439000</v>
      </c>
      <c r="W164">
        <f t="shared" si="9"/>
        <v>0</v>
      </c>
      <c r="Z164" t="s">
        <v>1207</v>
      </c>
      <c r="AA164" t="s">
        <v>1</v>
      </c>
      <c r="AB164" s="1">
        <v>41330</v>
      </c>
      <c r="AC164">
        <v>0</v>
      </c>
      <c r="AD164" t="s">
        <v>1362</v>
      </c>
      <c r="AE164">
        <v>326062830</v>
      </c>
      <c r="AF164">
        <f t="shared" si="10"/>
        <v>0</v>
      </c>
      <c r="AI164" s="1">
        <v>41330</v>
      </c>
      <c r="AJ164" t="s">
        <v>1767</v>
      </c>
      <c r="AK164">
        <v>20257480</v>
      </c>
      <c r="AL164">
        <f t="shared" si="11"/>
        <v>0</v>
      </c>
    </row>
    <row r="165" spans="1:38" x14ac:dyDescent="0.35">
      <c r="A165" t="s">
        <v>0</v>
      </c>
      <c r="B165" t="s">
        <v>1</v>
      </c>
      <c r="C165" s="1">
        <v>41337</v>
      </c>
      <c r="D165">
        <v>0</v>
      </c>
      <c r="E165" t="s">
        <v>161</v>
      </c>
      <c r="F165">
        <v>6711440</v>
      </c>
      <c r="H165" t="s">
        <v>402</v>
      </c>
      <c r="I165" t="s">
        <v>1</v>
      </c>
      <c r="J165" s="1">
        <v>41337</v>
      </c>
      <c r="K165">
        <v>0</v>
      </c>
      <c r="L165" t="s">
        <v>560</v>
      </c>
      <c r="M165">
        <v>70659800</v>
      </c>
      <c r="N165">
        <f t="shared" si="8"/>
        <v>0</v>
      </c>
      <c r="Q165" t="s">
        <v>810</v>
      </c>
      <c r="R165" t="s">
        <v>1</v>
      </c>
      <c r="S165" s="1">
        <v>41337</v>
      </c>
      <c r="T165">
        <v>0</v>
      </c>
      <c r="U165" t="s">
        <v>962</v>
      </c>
      <c r="V165">
        <v>1466741000</v>
      </c>
      <c r="W165">
        <f t="shared" si="9"/>
        <v>0</v>
      </c>
      <c r="Z165" t="s">
        <v>1207</v>
      </c>
      <c r="AA165" t="s">
        <v>1</v>
      </c>
      <c r="AB165" s="1">
        <v>41337</v>
      </c>
      <c r="AC165">
        <v>0</v>
      </c>
      <c r="AD165" t="s">
        <v>1363</v>
      </c>
      <c r="AE165">
        <v>246415630</v>
      </c>
      <c r="AF165">
        <f t="shared" si="10"/>
        <v>0</v>
      </c>
      <c r="AI165" s="1">
        <v>41337</v>
      </c>
      <c r="AJ165" t="s">
        <v>1768</v>
      </c>
      <c r="AK165">
        <v>16985070</v>
      </c>
      <c r="AL165">
        <f t="shared" si="11"/>
        <v>0</v>
      </c>
    </row>
    <row r="166" spans="1:38" x14ac:dyDescent="0.35">
      <c r="A166" t="s">
        <v>0</v>
      </c>
      <c r="B166" t="s">
        <v>1</v>
      </c>
      <c r="C166" s="1">
        <v>41344</v>
      </c>
      <c r="D166">
        <v>0</v>
      </c>
      <c r="E166" t="s">
        <v>158</v>
      </c>
      <c r="F166">
        <v>12748550</v>
      </c>
      <c r="H166" t="s">
        <v>402</v>
      </c>
      <c r="I166" t="s">
        <v>1</v>
      </c>
      <c r="J166" s="1">
        <v>41344</v>
      </c>
      <c r="K166">
        <v>0</v>
      </c>
      <c r="L166" t="s">
        <v>561</v>
      </c>
      <c r="M166">
        <v>119607600</v>
      </c>
      <c r="N166">
        <f t="shared" si="8"/>
        <v>0</v>
      </c>
      <c r="Q166" t="s">
        <v>810</v>
      </c>
      <c r="R166" t="s">
        <v>1</v>
      </c>
      <c r="S166" s="1">
        <v>41344</v>
      </c>
      <c r="T166">
        <v>0</v>
      </c>
      <c r="U166" t="s">
        <v>963</v>
      </c>
      <c r="V166">
        <v>2177384000</v>
      </c>
      <c r="W166">
        <f t="shared" si="9"/>
        <v>0</v>
      </c>
      <c r="Z166" t="s">
        <v>1207</v>
      </c>
      <c r="AA166" t="s">
        <v>1</v>
      </c>
      <c r="AB166" s="1">
        <v>41344</v>
      </c>
      <c r="AC166">
        <v>0</v>
      </c>
      <c r="AD166" t="s">
        <v>1364</v>
      </c>
      <c r="AE166">
        <v>344496610</v>
      </c>
      <c r="AF166">
        <f t="shared" si="10"/>
        <v>0</v>
      </c>
      <c r="AI166" s="1">
        <v>41344</v>
      </c>
      <c r="AJ166" t="s">
        <v>1769</v>
      </c>
      <c r="AK166">
        <v>21131390</v>
      </c>
      <c r="AL166">
        <f t="shared" si="11"/>
        <v>0</v>
      </c>
    </row>
    <row r="167" spans="1:38" x14ac:dyDescent="0.35">
      <c r="A167" t="s">
        <v>0</v>
      </c>
      <c r="B167" t="s">
        <v>1</v>
      </c>
      <c r="C167" s="1">
        <v>41351</v>
      </c>
      <c r="D167">
        <v>0</v>
      </c>
      <c r="E167" t="s">
        <v>162</v>
      </c>
      <c r="F167">
        <v>13742330</v>
      </c>
      <c r="H167" t="s">
        <v>402</v>
      </c>
      <c r="I167" t="s">
        <v>1</v>
      </c>
      <c r="J167" s="1">
        <v>41351</v>
      </c>
      <c r="K167">
        <v>0</v>
      </c>
      <c r="L167" t="s">
        <v>562</v>
      </c>
      <c r="M167">
        <v>125973000</v>
      </c>
      <c r="N167">
        <f t="shared" si="8"/>
        <v>0</v>
      </c>
      <c r="Q167" t="s">
        <v>810</v>
      </c>
      <c r="R167" t="s">
        <v>1</v>
      </c>
      <c r="S167" s="1">
        <v>41351</v>
      </c>
      <c r="T167">
        <v>0</v>
      </c>
      <c r="U167" t="s">
        <v>964</v>
      </c>
      <c r="V167">
        <v>3932059000</v>
      </c>
      <c r="W167">
        <f t="shared" si="9"/>
        <v>0</v>
      </c>
      <c r="Z167" t="s">
        <v>1207</v>
      </c>
      <c r="AA167" t="s">
        <v>1</v>
      </c>
      <c r="AB167" s="1">
        <v>41351</v>
      </c>
      <c r="AC167">
        <v>0</v>
      </c>
      <c r="AD167" t="s">
        <v>1365</v>
      </c>
      <c r="AE167">
        <v>557294640</v>
      </c>
      <c r="AF167">
        <f t="shared" si="10"/>
        <v>0</v>
      </c>
      <c r="AI167" s="1">
        <v>41351</v>
      </c>
      <c r="AJ167" t="s">
        <v>1770</v>
      </c>
      <c r="AK167">
        <v>29823740</v>
      </c>
      <c r="AL167">
        <f t="shared" si="11"/>
        <v>0</v>
      </c>
    </row>
    <row r="168" spans="1:38" x14ac:dyDescent="0.35">
      <c r="A168" t="s">
        <v>0</v>
      </c>
      <c r="B168" t="s">
        <v>1</v>
      </c>
      <c r="C168" s="1">
        <v>41358</v>
      </c>
      <c r="D168">
        <v>0</v>
      </c>
      <c r="E168" t="s">
        <v>163</v>
      </c>
      <c r="F168">
        <v>8258050</v>
      </c>
      <c r="H168" t="s">
        <v>402</v>
      </c>
      <c r="I168" t="s">
        <v>1</v>
      </c>
      <c r="J168" s="1">
        <v>41358</v>
      </c>
      <c r="K168">
        <v>0</v>
      </c>
      <c r="L168" t="s">
        <v>563</v>
      </c>
      <c r="M168">
        <v>107931400</v>
      </c>
      <c r="N168">
        <f t="shared" si="8"/>
        <v>0</v>
      </c>
      <c r="Q168" t="s">
        <v>810</v>
      </c>
      <c r="R168" t="s">
        <v>1</v>
      </c>
      <c r="S168" s="1">
        <v>41358</v>
      </c>
      <c r="T168">
        <v>0</v>
      </c>
      <c r="U168" t="s">
        <v>965</v>
      </c>
      <c r="V168">
        <v>4013900000</v>
      </c>
      <c r="W168">
        <f t="shared" si="9"/>
        <v>0</v>
      </c>
      <c r="Z168" t="s">
        <v>1207</v>
      </c>
      <c r="AA168" t="s">
        <v>1</v>
      </c>
      <c r="AB168" s="1">
        <v>41358</v>
      </c>
      <c r="AC168">
        <v>0</v>
      </c>
      <c r="AD168" t="s">
        <v>1366</v>
      </c>
      <c r="AE168">
        <v>476072480</v>
      </c>
      <c r="AF168">
        <f t="shared" si="10"/>
        <v>0</v>
      </c>
      <c r="AI168" s="1">
        <v>41358</v>
      </c>
      <c r="AJ168" t="s">
        <v>1771</v>
      </c>
      <c r="AK168">
        <v>29334590</v>
      </c>
      <c r="AL168">
        <f t="shared" si="11"/>
        <v>0</v>
      </c>
    </row>
    <row r="169" spans="1:38" x14ac:dyDescent="0.35">
      <c r="A169" t="s">
        <v>0</v>
      </c>
      <c r="B169" t="s">
        <v>1</v>
      </c>
      <c r="C169" s="1">
        <v>41365</v>
      </c>
      <c r="D169">
        <v>0</v>
      </c>
      <c r="E169" t="s">
        <v>164</v>
      </c>
      <c r="F169">
        <v>8638140</v>
      </c>
      <c r="H169" t="s">
        <v>402</v>
      </c>
      <c r="I169" t="s">
        <v>1</v>
      </c>
      <c r="J169" s="1">
        <v>41365</v>
      </c>
      <c r="K169">
        <v>0</v>
      </c>
      <c r="L169" t="s">
        <v>564</v>
      </c>
      <c r="M169">
        <v>170657100</v>
      </c>
      <c r="N169">
        <f t="shared" si="8"/>
        <v>0</v>
      </c>
      <c r="Q169" t="s">
        <v>810</v>
      </c>
      <c r="R169" t="s">
        <v>1</v>
      </c>
      <c r="S169" s="1">
        <v>41365</v>
      </c>
      <c r="T169">
        <v>0</v>
      </c>
      <c r="U169" t="s">
        <v>966</v>
      </c>
      <c r="V169">
        <v>2799261000</v>
      </c>
      <c r="W169">
        <f t="shared" si="9"/>
        <v>0</v>
      </c>
      <c r="Z169" t="s">
        <v>1207</v>
      </c>
      <c r="AA169" t="s">
        <v>1</v>
      </c>
      <c r="AB169" s="1">
        <v>41365</v>
      </c>
      <c r="AC169">
        <v>0</v>
      </c>
      <c r="AD169" t="s">
        <v>1367</v>
      </c>
      <c r="AE169">
        <v>355278600</v>
      </c>
      <c r="AF169">
        <f t="shared" si="10"/>
        <v>0</v>
      </c>
      <c r="AI169" s="1">
        <v>41365</v>
      </c>
      <c r="AJ169" t="s">
        <v>1772</v>
      </c>
      <c r="AK169">
        <v>28895580</v>
      </c>
      <c r="AL169">
        <f t="shared" si="11"/>
        <v>0</v>
      </c>
    </row>
    <row r="170" spans="1:38" x14ac:dyDescent="0.35">
      <c r="A170" t="s">
        <v>0</v>
      </c>
      <c r="B170" t="s">
        <v>1</v>
      </c>
      <c r="C170" s="1">
        <v>41372</v>
      </c>
      <c r="D170">
        <v>0</v>
      </c>
      <c r="E170" t="s">
        <v>165</v>
      </c>
      <c r="F170">
        <v>16097580</v>
      </c>
      <c r="H170" t="s">
        <v>402</v>
      </c>
      <c r="I170" t="s">
        <v>1</v>
      </c>
      <c r="J170" s="1">
        <v>41372</v>
      </c>
      <c r="K170">
        <v>0</v>
      </c>
      <c r="L170" t="s">
        <v>565</v>
      </c>
      <c r="M170">
        <v>105041900</v>
      </c>
      <c r="N170">
        <f t="shared" si="8"/>
        <v>0</v>
      </c>
      <c r="Q170" t="s">
        <v>810</v>
      </c>
      <c r="R170" t="s">
        <v>1</v>
      </c>
      <c r="S170" s="1">
        <v>41372</v>
      </c>
      <c r="T170">
        <v>0</v>
      </c>
      <c r="U170" t="s">
        <v>967</v>
      </c>
      <c r="V170">
        <v>4689113000</v>
      </c>
      <c r="W170">
        <f t="shared" si="9"/>
        <v>0</v>
      </c>
      <c r="Z170" t="s">
        <v>1207</v>
      </c>
      <c r="AA170" t="s">
        <v>1</v>
      </c>
      <c r="AB170" s="1">
        <v>41372</v>
      </c>
      <c r="AC170">
        <v>0</v>
      </c>
      <c r="AD170" t="s">
        <v>1368</v>
      </c>
      <c r="AE170">
        <v>322670030</v>
      </c>
      <c r="AF170">
        <f t="shared" si="10"/>
        <v>0</v>
      </c>
      <c r="AI170" s="1">
        <v>41372</v>
      </c>
      <c r="AJ170" t="s">
        <v>1773</v>
      </c>
      <c r="AK170">
        <v>27870260</v>
      </c>
      <c r="AL170">
        <f t="shared" si="11"/>
        <v>0</v>
      </c>
    </row>
    <row r="171" spans="1:38" x14ac:dyDescent="0.35">
      <c r="A171" t="s">
        <v>0</v>
      </c>
      <c r="B171" t="s">
        <v>1</v>
      </c>
      <c r="C171" s="1">
        <v>41379</v>
      </c>
      <c r="D171">
        <v>0</v>
      </c>
      <c r="E171" t="s">
        <v>166</v>
      </c>
      <c r="F171">
        <v>36839590</v>
      </c>
      <c r="H171" t="s">
        <v>402</v>
      </c>
      <c r="I171" t="s">
        <v>1</v>
      </c>
      <c r="J171" s="1">
        <v>41379</v>
      </c>
      <c r="K171">
        <v>0</v>
      </c>
      <c r="L171" t="s">
        <v>566</v>
      </c>
      <c r="M171">
        <v>143730900</v>
      </c>
      <c r="N171">
        <f t="shared" si="8"/>
        <v>0</v>
      </c>
      <c r="Q171" t="s">
        <v>810</v>
      </c>
      <c r="R171" t="s">
        <v>1</v>
      </c>
      <c r="S171" s="1">
        <v>41379</v>
      </c>
      <c r="T171">
        <v>0</v>
      </c>
      <c r="U171" t="s">
        <v>968</v>
      </c>
      <c r="V171">
        <v>6394179000</v>
      </c>
      <c r="W171">
        <f t="shared" si="9"/>
        <v>0</v>
      </c>
      <c r="Z171" t="s">
        <v>1207</v>
      </c>
      <c r="AA171" t="s">
        <v>1</v>
      </c>
      <c r="AB171" s="1">
        <v>41379</v>
      </c>
      <c r="AC171">
        <v>0</v>
      </c>
      <c r="AD171" t="s">
        <v>1369</v>
      </c>
      <c r="AE171">
        <v>386182330</v>
      </c>
      <c r="AF171">
        <f t="shared" si="10"/>
        <v>0</v>
      </c>
      <c r="AI171" s="1">
        <v>41379</v>
      </c>
      <c r="AJ171" t="s">
        <v>1774</v>
      </c>
      <c r="AK171">
        <v>28193510</v>
      </c>
      <c r="AL171">
        <f t="shared" si="11"/>
        <v>0</v>
      </c>
    </row>
    <row r="172" spans="1:38" x14ac:dyDescent="0.35">
      <c r="A172" t="s">
        <v>0</v>
      </c>
      <c r="B172" t="s">
        <v>1</v>
      </c>
      <c r="C172" s="1">
        <v>41386</v>
      </c>
      <c r="D172">
        <v>0</v>
      </c>
      <c r="E172" t="s">
        <v>167</v>
      </c>
      <c r="F172">
        <v>26297450</v>
      </c>
      <c r="H172" t="s">
        <v>402</v>
      </c>
      <c r="I172" t="s">
        <v>1</v>
      </c>
      <c r="J172" s="1">
        <v>41386</v>
      </c>
      <c r="K172">
        <v>0</v>
      </c>
      <c r="L172" t="s">
        <v>567</v>
      </c>
      <c r="M172">
        <v>205480100</v>
      </c>
      <c r="N172">
        <f t="shared" si="8"/>
        <v>0</v>
      </c>
      <c r="Q172" t="s">
        <v>810</v>
      </c>
      <c r="R172" t="s">
        <v>1</v>
      </c>
      <c r="S172" s="1">
        <v>41386</v>
      </c>
      <c r="T172">
        <v>0</v>
      </c>
      <c r="U172" t="s">
        <v>969</v>
      </c>
      <c r="V172">
        <v>10126520000</v>
      </c>
      <c r="W172">
        <f t="shared" si="9"/>
        <v>0</v>
      </c>
      <c r="Z172" t="s">
        <v>1207</v>
      </c>
      <c r="AA172" t="s">
        <v>1</v>
      </c>
      <c r="AB172" s="1">
        <v>41386</v>
      </c>
      <c r="AC172">
        <v>0</v>
      </c>
      <c r="AD172" t="s">
        <v>1370</v>
      </c>
      <c r="AE172">
        <v>377956060</v>
      </c>
      <c r="AF172">
        <f t="shared" si="10"/>
        <v>0</v>
      </c>
      <c r="AI172" s="1">
        <v>41386</v>
      </c>
      <c r="AJ172" t="s">
        <v>1775</v>
      </c>
      <c r="AK172">
        <v>40549900</v>
      </c>
      <c r="AL172">
        <f t="shared" si="11"/>
        <v>0</v>
      </c>
    </row>
    <row r="173" spans="1:38" x14ac:dyDescent="0.35">
      <c r="A173" t="s">
        <v>0</v>
      </c>
      <c r="B173" t="s">
        <v>1</v>
      </c>
      <c r="C173" s="1">
        <v>41393</v>
      </c>
      <c r="D173">
        <v>0</v>
      </c>
      <c r="E173" t="s">
        <v>168</v>
      </c>
      <c r="F173">
        <v>10810680</v>
      </c>
      <c r="H173" t="s">
        <v>402</v>
      </c>
      <c r="I173" t="s">
        <v>1</v>
      </c>
      <c r="J173" s="1">
        <v>41393</v>
      </c>
      <c r="K173">
        <v>0</v>
      </c>
      <c r="L173" t="s">
        <v>568</v>
      </c>
      <c r="M173">
        <v>169841900</v>
      </c>
      <c r="N173">
        <f t="shared" si="8"/>
        <v>0</v>
      </c>
      <c r="Q173" t="s">
        <v>810</v>
      </c>
      <c r="R173" t="s">
        <v>1</v>
      </c>
      <c r="S173" s="1">
        <v>41393</v>
      </c>
      <c r="T173">
        <v>0</v>
      </c>
      <c r="U173" t="s">
        <v>970</v>
      </c>
      <c r="V173">
        <v>4707729000</v>
      </c>
      <c r="W173">
        <f t="shared" si="9"/>
        <v>0</v>
      </c>
      <c r="Z173" t="s">
        <v>1207</v>
      </c>
      <c r="AA173" t="s">
        <v>1</v>
      </c>
      <c r="AB173" s="1">
        <v>41393</v>
      </c>
      <c r="AC173">
        <v>0</v>
      </c>
      <c r="AD173" t="s">
        <v>1371</v>
      </c>
      <c r="AE173">
        <v>232756960</v>
      </c>
      <c r="AF173">
        <f t="shared" si="10"/>
        <v>0</v>
      </c>
      <c r="AI173" s="1">
        <v>41393</v>
      </c>
      <c r="AJ173" t="s">
        <v>1776</v>
      </c>
      <c r="AK173">
        <v>17188160</v>
      </c>
      <c r="AL173">
        <f t="shared" si="11"/>
        <v>0</v>
      </c>
    </row>
    <row r="174" spans="1:38" x14ac:dyDescent="0.35">
      <c r="A174" t="s">
        <v>0</v>
      </c>
      <c r="B174" t="s">
        <v>1</v>
      </c>
      <c r="C174" s="1">
        <v>41400</v>
      </c>
      <c r="D174">
        <v>0</v>
      </c>
      <c r="E174" t="s">
        <v>169</v>
      </c>
      <c r="F174">
        <v>7722280</v>
      </c>
      <c r="H174" t="s">
        <v>402</v>
      </c>
      <c r="I174" t="s">
        <v>1</v>
      </c>
      <c r="J174" s="1">
        <v>41400</v>
      </c>
      <c r="K174">
        <v>0</v>
      </c>
      <c r="L174" t="s">
        <v>569</v>
      </c>
      <c r="M174">
        <v>90521700</v>
      </c>
      <c r="N174">
        <f t="shared" si="8"/>
        <v>0</v>
      </c>
      <c r="Q174" t="s">
        <v>810</v>
      </c>
      <c r="R174" t="s">
        <v>1</v>
      </c>
      <c r="S174" s="1">
        <v>41400</v>
      </c>
      <c r="T174">
        <v>0</v>
      </c>
      <c r="U174" t="s">
        <v>971</v>
      </c>
      <c r="V174">
        <v>3745227000</v>
      </c>
      <c r="W174">
        <f t="shared" si="9"/>
        <v>0</v>
      </c>
      <c r="Z174" t="s">
        <v>1207</v>
      </c>
      <c r="AA174" t="s">
        <v>1</v>
      </c>
      <c r="AB174" s="1">
        <v>41400</v>
      </c>
      <c r="AC174">
        <v>0</v>
      </c>
      <c r="AD174" t="s">
        <v>1372</v>
      </c>
      <c r="AE174">
        <v>248496350</v>
      </c>
      <c r="AF174">
        <f t="shared" si="10"/>
        <v>0</v>
      </c>
      <c r="AI174" s="1">
        <v>41400</v>
      </c>
      <c r="AJ174" t="s">
        <v>1777</v>
      </c>
      <c r="AK174">
        <v>27539780</v>
      </c>
      <c r="AL174">
        <f t="shared" si="11"/>
        <v>0</v>
      </c>
    </row>
    <row r="175" spans="1:38" x14ac:dyDescent="0.35">
      <c r="A175" t="s">
        <v>0</v>
      </c>
      <c r="B175" t="s">
        <v>1</v>
      </c>
      <c r="C175" s="1">
        <v>41407</v>
      </c>
      <c r="D175">
        <v>0</v>
      </c>
      <c r="E175" t="s">
        <v>170</v>
      </c>
      <c r="F175">
        <v>7989050</v>
      </c>
      <c r="H175" t="s">
        <v>402</v>
      </c>
      <c r="I175" t="s">
        <v>1</v>
      </c>
      <c r="J175" s="1">
        <v>41407</v>
      </c>
      <c r="K175">
        <v>0</v>
      </c>
      <c r="L175" t="s">
        <v>570</v>
      </c>
      <c r="M175">
        <v>147420700</v>
      </c>
      <c r="N175">
        <f t="shared" si="8"/>
        <v>0</v>
      </c>
      <c r="Q175" t="s">
        <v>810</v>
      </c>
      <c r="R175" t="s">
        <v>1</v>
      </c>
      <c r="S175" s="1">
        <v>41407</v>
      </c>
      <c r="T175">
        <v>0</v>
      </c>
      <c r="U175" t="s">
        <v>972</v>
      </c>
      <c r="V175">
        <v>4919386000</v>
      </c>
      <c r="W175">
        <f t="shared" si="9"/>
        <v>0</v>
      </c>
      <c r="Z175" t="s">
        <v>1207</v>
      </c>
      <c r="AA175" t="s">
        <v>1</v>
      </c>
      <c r="AB175" s="1">
        <v>41407</v>
      </c>
      <c r="AC175">
        <v>0</v>
      </c>
      <c r="AD175" t="s">
        <v>1373</v>
      </c>
      <c r="AE175">
        <v>327464220</v>
      </c>
      <c r="AF175">
        <f t="shared" si="10"/>
        <v>0</v>
      </c>
      <c r="AI175" s="1">
        <v>41407</v>
      </c>
      <c r="AJ175" t="s">
        <v>1778</v>
      </c>
      <c r="AK175">
        <v>28706890</v>
      </c>
      <c r="AL175">
        <f t="shared" si="11"/>
        <v>0</v>
      </c>
    </row>
    <row r="176" spans="1:38" x14ac:dyDescent="0.35">
      <c r="A176" t="s">
        <v>0</v>
      </c>
      <c r="B176" t="s">
        <v>1</v>
      </c>
      <c r="C176" s="1">
        <v>41414</v>
      </c>
      <c r="D176">
        <v>0</v>
      </c>
      <c r="E176" t="s">
        <v>171</v>
      </c>
      <c r="F176">
        <v>25768520</v>
      </c>
      <c r="H176" t="s">
        <v>402</v>
      </c>
      <c r="I176" t="s">
        <v>1</v>
      </c>
      <c r="J176" s="1">
        <v>41414</v>
      </c>
      <c r="K176">
        <v>0</v>
      </c>
      <c r="L176" t="s">
        <v>571</v>
      </c>
      <c r="M176">
        <v>135473500</v>
      </c>
      <c r="N176">
        <f t="shared" si="8"/>
        <v>0</v>
      </c>
      <c r="Q176" t="s">
        <v>810</v>
      </c>
      <c r="R176" t="s">
        <v>1</v>
      </c>
      <c r="S176" s="1">
        <v>41414</v>
      </c>
      <c r="T176">
        <v>0</v>
      </c>
      <c r="U176" t="s">
        <v>973</v>
      </c>
      <c r="V176">
        <v>4497887000</v>
      </c>
      <c r="W176">
        <f t="shared" si="9"/>
        <v>0</v>
      </c>
      <c r="Z176" t="s">
        <v>1207</v>
      </c>
      <c r="AA176" t="s">
        <v>1</v>
      </c>
      <c r="AB176" s="1">
        <v>41414</v>
      </c>
      <c r="AC176">
        <v>0</v>
      </c>
      <c r="AD176" t="s">
        <v>1374</v>
      </c>
      <c r="AE176">
        <v>461953870</v>
      </c>
      <c r="AF176">
        <f t="shared" si="10"/>
        <v>0</v>
      </c>
      <c r="AI176" s="1">
        <v>41414</v>
      </c>
      <c r="AJ176" t="s">
        <v>1779</v>
      </c>
      <c r="AK176">
        <v>32562160</v>
      </c>
      <c r="AL176">
        <f t="shared" si="11"/>
        <v>0</v>
      </c>
    </row>
    <row r="177" spans="1:38" x14ac:dyDescent="0.35">
      <c r="A177" t="s">
        <v>0</v>
      </c>
      <c r="B177" t="s">
        <v>1</v>
      </c>
      <c r="C177" s="1">
        <v>41421</v>
      </c>
      <c r="D177">
        <v>0</v>
      </c>
      <c r="E177" t="s">
        <v>172</v>
      </c>
      <c r="F177">
        <v>50502730</v>
      </c>
      <c r="H177" t="s">
        <v>402</v>
      </c>
      <c r="I177" t="s">
        <v>1</v>
      </c>
      <c r="J177" s="1">
        <v>41421</v>
      </c>
      <c r="K177">
        <v>0</v>
      </c>
      <c r="L177" t="s">
        <v>572</v>
      </c>
      <c r="M177">
        <v>158320500</v>
      </c>
      <c r="N177">
        <f t="shared" si="8"/>
        <v>0</v>
      </c>
      <c r="Q177" t="s">
        <v>810</v>
      </c>
      <c r="R177" t="s">
        <v>1</v>
      </c>
      <c r="S177" s="1">
        <v>41421</v>
      </c>
      <c r="T177">
        <v>0</v>
      </c>
      <c r="U177" t="s">
        <v>974</v>
      </c>
      <c r="V177">
        <v>3652658000</v>
      </c>
      <c r="W177">
        <f t="shared" si="9"/>
        <v>0</v>
      </c>
      <c r="Z177" t="s">
        <v>1207</v>
      </c>
      <c r="AA177" t="s">
        <v>1</v>
      </c>
      <c r="AB177" s="1">
        <v>41421</v>
      </c>
      <c r="AC177">
        <v>0</v>
      </c>
      <c r="AD177" t="s">
        <v>1375</v>
      </c>
      <c r="AE177">
        <v>363524730</v>
      </c>
      <c r="AF177">
        <f t="shared" si="10"/>
        <v>0</v>
      </c>
      <c r="AI177" s="1">
        <v>41421</v>
      </c>
      <c r="AJ177" t="s">
        <v>1656</v>
      </c>
      <c r="AK177">
        <v>36261630</v>
      </c>
      <c r="AL177">
        <f t="shared" si="11"/>
        <v>0</v>
      </c>
    </row>
    <row r="178" spans="1:38" x14ac:dyDescent="0.35">
      <c r="A178" t="s">
        <v>0</v>
      </c>
      <c r="B178" t="s">
        <v>1</v>
      </c>
      <c r="C178" s="1">
        <v>41428</v>
      </c>
      <c r="D178">
        <v>0</v>
      </c>
      <c r="E178" t="s">
        <v>173</v>
      </c>
      <c r="F178">
        <v>28395760</v>
      </c>
      <c r="H178" t="s">
        <v>402</v>
      </c>
      <c r="I178" t="s">
        <v>1</v>
      </c>
      <c r="J178" s="1">
        <v>41428</v>
      </c>
      <c r="K178">
        <v>0</v>
      </c>
      <c r="L178" t="s">
        <v>573</v>
      </c>
      <c r="M178">
        <v>159748300</v>
      </c>
      <c r="N178">
        <f t="shared" si="8"/>
        <v>0</v>
      </c>
      <c r="Q178" t="s">
        <v>810</v>
      </c>
      <c r="R178" t="s">
        <v>1</v>
      </c>
      <c r="S178" s="1">
        <v>41428</v>
      </c>
      <c r="T178">
        <v>0</v>
      </c>
      <c r="U178" t="s">
        <v>975</v>
      </c>
      <c r="V178">
        <v>5545805000</v>
      </c>
      <c r="W178">
        <f t="shared" si="9"/>
        <v>0</v>
      </c>
      <c r="Z178" t="s">
        <v>1207</v>
      </c>
      <c r="AA178" t="s">
        <v>1</v>
      </c>
      <c r="AB178" s="1">
        <v>41428</v>
      </c>
      <c r="AC178">
        <v>0</v>
      </c>
      <c r="AD178" t="s">
        <v>1376</v>
      </c>
      <c r="AE178">
        <v>407278370</v>
      </c>
      <c r="AF178">
        <f t="shared" si="10"/>
        <v>0</v>
      </c>
      <c r="AI178" s="1">
        <v>41428</v>
      </c>
      <c r="AJ178" t="s">
        <v>1780</v>
      </c>
      <c r="AK178">
        <v>30135410</v>
      </c>
      <c r="AL178">
        <f t="shared" si="11"/>
        <v>0</v>
      </c>
    </row>
    <row r="179" spans="1:38" x14ac:dyDescent="0.35">
      <c r="A179" t="s">
        <v>0</v>
      </c>
      <c r="B179" t="s">
        <v>1</v>
      </c>
      <c r="C179" s="1">
        <v>41435</v>
      </c>
      <c r="D179">
        <v>0</v>
      </c>
      <c r="E179" t="s">
        <v>52</v>
      </c>
      <c r="F179">
        <v>23441990</v>
      </c>
      <c r="H179" t="s">
        <v>402</v>
      </c>
      <c r="I179" t="s">
        <v>1</v>
      </c>
      <c r="J179" s="1">
        <v>41435</v>
      </c>
      <c r="K179">
        <v>0</v>
      </c>
      <c r="L179" t="s">
        <v>574</v>
      </c>
      <c r="M179">
        <v>157972200</v>
      </c>
      <c r="N179">
        <f t="shared" si="8"/>
        <v>0</v>
      </c>
      <c r="Q179" t="s">
        <v>810</v>
      </c>
      <c r="R179" t="s">
        <v>1</v>
      </c>
      <c r="S179" s="1">
        <v>41435</v>
      </c>
      <c r="T179">
        <v>0</v>
      </c>
      <c r="U179" t="s">
        <v>976</v>
      </c>
      <c r="V179">
        <v>4246342000</v>
      </c>
      <c r="W179">
        <f t="shared" si="9"/>
        <v>0</v>
      </c>
      <c r="Z179" t="s">
        <v>1207</v>
      </c>
      <c r="AA179" t="s">
        <v>1</v>
      </c>
      <c r="AB179" s="1">
        <v>41435</v>
      </c>
      <c r="AC179">
        <v>0</v>
      </c>
      <c r="AD179" t="s">
        <v>1377</v>
      </c>
      <c r="AE179">
        <v>372199260</v>
      </c>
      <c r="AF179">
        <f t="shared" si="10"/>
        <v>0</v>
      </c>
      <c r="AI179" s="1">
        <v>41435</v>
      </c>
      <c r="AJ179" t="s">
        <v>1781</v>
      </c>
      <c r="AK179">
        <v>25598190</v>
      </c>
      <c r="AL179">
        <f t="shared" si="11"/>
        <v>0</v>
      </c>
    </row>
    <row r="180" spans="1:38" x14ac:dyDescent="0.35">
      <c r="A180" t="s">
        <v>0</v>
      </c>
      <c r="B180" t="s">
        <v>1</v>
      </c>
      <c r="C180" s="1">
        <v>41442</v>
      </c>
      <c r="D180">
        <v>0</v>
      </c>
      <c r="E180" t="s">
        <v>174</v>
      </c>
      <c r="F180">
        <v>28180290</v>
      </c>
      <c r="H180" t="s">
        <v>402</v>
      </c>
      <c r="I180" t="s">
        <v>1</v>
      </c>
      <c r="J180" s="1">
        <v>41442</v>
      </c>
      <c r="K180">
        <v>0</v>
      </c>
      <c r="L180" t="s">
        <v>575</v>
      </c>
      <c r="M180">
        <v>145333600</v>
      </c>
      <c r="N180">
        <f t="shared" si="8"/>
        <v>0</v>
      </c>
      <c r="Q180" t="s">
        <v>810</v>
      </c>
      <c r="R180" t="s">
        <v>1</v>
      </c>
      <c r="S180" s="1">
        <v>41442</v>
      </c>
      <c r="T180">
        <v>0</v>
      </c>
      <c r="U180" t="s">
        <v>977</v>
      </c>
      <c r="V180">
        <v>3728274000</v>
      </c>
      <c r="W180">
        <f t="shared" si="9"/>
        <v>0</v>
      </c>
      <c r="Z180" t="s">
        <v>1207</v>
      </c>
      <c r="AA180" t="s">
        <v>1</v>
      </c>
      <c r="AB180" s="1">
        <v>41442</v>
      </c>
      <c r="AC180">
        <v>0</v>
      </c>
      <c r="AD180" t="s">
        <v>1344</v>
      </c>
      <c r="AE180">
        <v>388875230</v>
      </c>
      <c r="AF180">
        <f t="shared" si="10"/>
        <v>0</v>
      </c>
      <c r="AI180" s="1">
        <v>41442</v>
      </c>
      <c r="AJ180" t="s">
        <v>1782</v>
      </c>
      <c r="AK180">
        <v>52789030</v>
      </c>
      <c r="AL180">
        <f t="shared" si="11"/>
        <v>0</v>
      </c>
    </row>
    <row r="181" spans="1:38" x14ac:dyDescent="0.35">
      <c r="A181" t="s">
        <v>0</v>
      </c>
      <c r="B181" t="s">
        <v>1</v>
      </c>
      <c r="C181" s="1">
        <v>41449</v>
      </c>
      <c r="D181">
        <v>0</v>
      </c>
      <c r="E181" t="s">
        <v>175</v>
      </c>
      <c r="F181">
        <v>38517500</v>
      </c>
      <c r="H181" t="s">
        <v>402</v>
      </c>
      <c r="I181" t="s">
        <v>1</v>
      </c>
      <c r="J181" s="1">
        <v>41449</v>
      </c>
      <c r="K181">
        <v>0</v>
      </c>
      <c r="L181" t="s">
        <v>576</v>
      </c>
      <c r="M181">
        <v>124688100</v>
      </c>
      <c r="N181">
        <f t="shared" si="8"/>
        <v>0</v>
      </c>
      <c r="Q181" t="s">
        <v>810</v>
      </c>
      <c r="R181" t="s">
        <v>1</v>
      </c>
      <c r="S181" s="1">
        <v>41449</v>
      </c>
      <c r="T181">
        <v>0</v>
      </c>
      <c r="U181" t="s">
        <v>978</v>
      </c>
      <c r="V181">
        <v>2942071000</v>
      </c>
      <c r="W181">
        <f t="shared" si="9"/>
        <v>0</v>
      </c>
      <c r="Z181" t="s">
        <v>1207</v>
      </c>
      <c r="AA181" t="s">
        <v>1</v>
      </c>
      <c r="AB181" s="1">
        <v>41449</v>
      </c>
      <c r="AC181">
        <v>0</v>
      </c>
      <c r="AD181" t="s">
        <v>1378</v>
      </c>
      <c r="AE181">
        <v>431982280</v>
      </c>
      <c r="AF181">
        <f t="shared" si="10"/>
        <v>0</v>
      </c>
      <c r="AI181" s="1">
        <v>41449</v>
      </c>
      <c r="AJ181" t="s">
        <v>1783</v>
      </c>
      <c r="AK181">
        <v>54924380</v>
      </c>
      <c r="AL181">
        <f t="shared" si="11"/>
        <v>0</v>
      </c>
    </row>
    <row r="182" spans="1:38" x14ac:dyDescent="0.35">
      <c r="A182" t="s">
        <v>0</v>
      </c>
      <c r="B182" t="s">
        <v>1</v>
      </c>
      <c r="C182" s="1">
        <v>41456</v>
      </c>
      <c r="D182">
        <v>0</v>
      </c>
      <c r="E182" t="s">
        <v>176</v>
      </c>
      <c r="F182">
        <v>22148290</v>
      </c>
      <c r="H182" t="s">
        <v>402</v>
      </c>
      <c r="I182" t="s">
        <v>1</v>
      </c>
      <c r="J182" s="1">
        <v>41456</v>
      </c>
      <c r="K182">
        <v>0</v>
      </c>
      <c r="L182" t="s">
        <v>577</v>
      </c>
      <c r="M182">
        <v>86595600</v>
      </c>
      <c r="N182">
        <f t="shared" si="8"/>
        <v>0</v>
      </c>
      <c r="Q182" t="s">
        <v>810</v>
      </c>
      <c r="R182" t="s">
        <v>1</v>
      </c>
      <c r="S182" s="1">
        <v>41456</v>
      </c>
      <c r="T182">
        <v>0</v>
      </c>
      <c r="U182" t="s">
        <v>979</v>
      </c>
      <c r="V182">
        <v>3206314000</v>
      </c>
      <c r="W182">
        <f t="shared" si="9"/>
        <v>0</v>
      </c>
      <c r="Z182" t="s">
        <v>1207</v>
      </c>
      <c r="AA182" t="s">
        <v>1</v>
      </c>
      <c r="AB182" s="1">
        <v>41456</v>
      </c>
      <c r="AC182">
        <v>0</v>
      </c>
      <c r="AD182" t="s">
        <v>1351</v>
      </c>
      <c r="AE182">
        <v>304161790</v>
      </c>
      <c r="AF182">
        <f t="shared" si="10"/>
        <v>0</v>
      </c>
      <c r="AI182" s="1">
        <v>41456</v>
      </c>
      <c r="AJ182" t="s">
        <v>1784</v>
      </c>
      <c r="AK182">
        <v>18290870</v>
      </c>
      <c r="AL182">
        <f t="shared" si="11"/>
        <v>0</v>
      </c>
    </row>
    <row r="183" spans="1:38" x14ac:dyDescent="0.35">
      <c r="A183" t="s">
        <v>0</v>
      </c>
      <c r="B183" t="s">
        <v>1</v>
      </c>
      <c r="C183" s="1">
        <v>41463</v>
      </c>
      <c r="D183">
        <v>0</v>
      </c>
      <c r="E183" t="s">
        <v>177</v>
      </c>
      <c r="F183">
        <v>24794220</v>
      </c>
      <c r="H183" t="s">
        <v>402</v>
      </c>
      <c r="I183" t="s">
        <v>1</v>
      </c>
      <c r="J183" s="1">
        <v>41463</v>
      </c>
      <c r="K183">
        <v>0</v>
      </c>
      <c r="L183" t="s">
        <v>578</v>
      </c>
      <c r="M183">
        <v>142311200</v>
      </c>
      <c r="N183">
        <f t="shared" si="8"/>
        <v>0</v>
      </c>
      <c r="Q183" t="s">
        <v>810</v>
      </c>
      <c r="R183" t="s">
        <v>1</v>
      </c>
      <c r="S183" s="1">
        <v>41463</v>
      </c>
      <c r="T183">
        <v>0</v>
      </c>
      <c r="U183" t="s">
        <v>980</v>
      </c>
      <c r="V183">
        <v>3020392000</v>
      </c>
      <c r="W183">
        <f t="shared" si="9"/>
        <v>0</v>
      </c>
      <c r="Z183" t="s">
        <v>1207</v>
      </c>
      <c r="AA183" t="s">
        <v>1</v>
      </c>
      <c r="AB183" s="1">
        <v>41463</v>
      </c>
      <c r="AC183">
        <v>0</v>
      </c>
      <c r="AD183" t="s">
        <v>1379</v>
      </c>
      <c r="AE183">
        <v>384977260</v>
      </c>
      <c r="AF183">
        <f t="shared" si="10"/>
        <v>0</v>
      </c>
      <c r="AI183" s="1">
        <v>41463</v>
      </c>
      <c r="AJ183" t="s">
        <v>1785</v>
      </c>
      <c r="AK183">
        <v>26190770</v>
      </c>
      <c r="AL183">
        <f t="shared" si="11"/>
        <v>0</v>
      </c>
    </row>
    <row r="184" spans="1:38" x14ac:dyDescent="0.35">
      <c r="A184" t="s">
        <v>0</v>
      </c>
      <c r="B184" t="s">
        <v>1</v>
      </c>
      <c r="C184" s="1">
        <v>41470</v>
      </c>
      <c r="D184">
        <v>0</v>
      </c>
      <c r="E184" t="s">
        <v>178</v>
      </c>
      <c r="F184">
        <v>29389350</v>
      </c>
      <c r="H184" t="s">
        <v>402</v>
      </c>
      <c r="I184" t="s">
        <v>1</v>
      </c>
      <c r="J184" s="1">
        <v>41470</v>
      </c>
      <c r="K184">
        <v>0</v>
      </c>
      <c r="L184" t="s">
        <v>579</v>
      </c>
      <c r="M184">
        <v>135115800</v>
      </c>
      <c r="N184">
        <f t="shared" si="8"/>
        <v>0</v>
      </c>
      <c r="Q184" t="s">
        <v>810</v>
      </c>
      <c r="R184" t="s">
        <v>1</v>
      </c>
      <c r="S184" s="1">
        <v>41470</v>
      </c>
      <c r="T184">
        <v>0</v>
      </c>
      <c r="U184" t="s">
        <v>981</v>
      </c>
      <c r="V184">
        <v>4290286000</v>
      </c>
      <c r="W184">
        <f t="shared" si="9"/>
        <v>0</v>
      </c>
      <c r="Z184" t="s">
        <v>1207</v>
      </c>
      <c r="AA184" t="s">
        <v>1</v>
      </c>
      <c r="AB184" s="1">
        <v>41470</v>
      </c>
      <c r="AC184">
        <v>0</v>
      </c>
      <c r="AD184" t="s">
        <v>1380</v>
      </c>
      <c r="AE184">
        <v>446927380</v>
      </c>
      <c r="AF184">
        <f t="shared" si="10"/>
        <v>0</v>
      </c>
      <c r="AI184" s="1">
        <v>41470</v>
      </c>
      <c r="AJ184" t="s">
        <v>1786</v>
      </c>
      <c r="AK184">
        <v>25400520</v>
      </c>
      <c r="AL184">
        <f t="shared" si="11"/>
        <v>0</v>
      </c>
    </row>
    <row r="185" spans="1:38" x14ac:dyDescent="0.35">
      <c r="A185" t="s">
        <v>0</v>
      </c>
      <c r="B185" t="s">
        <v>1</v>
      </c>
      <c r="C185" s="1">
        <v>41477</v>
      </c>
      <c r="D185">
        <v>0</v>
      </c>
      <c r="E185" t="s">
        <v>179</v>
      </c>
      <c r="F185">
        <v>43471950</v>
      </c>
      <c r="H185" t="s">
        <v>402</v>
      </c>
      <c r="I185" t="s">
        <v>1</v>
      </c>
      <c r="J185" s="1">
        <v>41477</v>
      </c>
      <c r="K185">
        <v>0</v>
      </c>
      <c r="L185" t="s">
        <v>580</v>
      </c>
      <c r="M185">
        <v>72770800</v>
      </c>
      <c r="N185">
        <f t="shared" si="8"/>
        <v>0</v>
      </c>
      <c r="Q185" t="s">
        <v>810</v>
      </c>
      <c r="R185" t="s">
        <v>1</v>
      </c>
      <c r="S185" s="1">
        <v>41477</v>
      </c>
      <c r="T185">
        <v>0</v>
      </c>
      <c r="U185" t="s">
        <v>982</v>
      </c>
      <c r="V185">
        <v>3877912000</v>
      </c>
      <c r="W185">
        <f t="shared" si="9"/>
        <v>0</v>
      </c>
      <c r="Z185" t="s">
        <v>1207</v>
      </c>
      <c r="AA185" t="s">
        <v>1</v>
      </c>
      <c r="AB185" s="1">
        <v>41477</v>
      </c>
      <c r="AC185">
        <v>0</v>
      </c>
      <c r="AD185" t="s">
        <v>1381</v>
      </c>
      <c r="AE185">
        <v>411584300</v>
      </c>
      <c r="AF185">
        <f t="shared" si="10"/>
        <v>0</v>
      </c>
      <c r="AI185" s="1">
        <v>41477</v>
      </c>
      <c r="AJ185" t="s">
        <v>1787</v>
      </c>
      <c r="AK185">
        <v>12896400</v>
      </c>
      <c r="AL185">
        <f t="shared" si="11"/>
        <v>0</v>
      </c>
    </row>
    <row r="186" spans="1:38" x14ac:dyDescent="0.35">
      <c r="A186" t="s">
        <v>0</v>
      </c>
      <c r="B186" t="s">
        <v>1</v>
      </c>
      <c r="C186" s="1">
        <v>41484</v>
      </c>
      <c r="D186">
        <v>0</v>
      </c>
      <c r="E186" t="s">
        <v>180</v>
      </c>
      <c r="F186">
        <v>157188550</v>
      </c>
      <c r="H186" t="s">
        <v>402</v>
      </c>
      <c r="I186" t="s">
        <v>1</v>
      </c>
      <c r="J186" s="1">
        <v>41484</v>
      </c>
      <c r="K186">
        <v>0</v>
      </c>
      <c r="L186" t="s">
        <v>581</v>
      </c>
      <c r="M186">
        <v>105367400</v>
      </c>
      <c r="N186">
        <f t="shared" si="8"/>
        <v>0</v>
      </c>
      <c r="Q186" t="s">
        <v>810</v>
      </c>
      <c r="R186" t="s">
        <v>1</v>
      </c>
      <c r="S186" s="1">
        <v>41484</v>
      </c>
      <c r="T186">
        <v>0</v>
      </c>
      <c r="U186" t="s">
        <v>983</v>
      </c>
      <c r="V186">
        <v>3884095000</v>
      </c>
      <c r="W186">
        <f t="shared" si="9"/>
        <v>0</v>
      </c>
      <c r="Z186" t="s">
        <v>1207</v>
      </c>
      <c r="AA186" t="s">
        <v>1</v>
      </c>
      <c r="AB186" s="1">
        <v>41484</v>
      </c>
      <c r="AC186">
        <v>0</v>
      </c>
      <c r="AD186" t="s">
        <v>1382</v>
      </c>
      <c r="AE186">
        <v>287318740</v>
      </c>
      <c r="AF186">
        <f t="shared" si="10"/>
        <v>0</v>
      </c>
      <c r="AI186" s="1">
        <v>41484</v>
      </c>
      <c r="AJ186" t="s">
        <v>1788</v>
      </c>
      <c r="AK186">
        <v>19425730</v>
      </c>
      <c r="AL186">
        <f t="shared" si="11"/>
        <v>0</v>
      </c>
    </row>
    <row r="187" spans="1:38" x14ac:dyDescent="0.35">
      <c r="A187" t="s">
        <v>0</v>
      </c>
      <c r="B187" t="s">
        <v>1</v>
      </c>
      <c r="C187" s="1">
        <v>41491</v>
      </c>
      <c r="D187">
        <v>0</v>
      </c>
      <c r="E187" t="s">
        <v>181</v>
      </c>
      <c r="F187">
        <v>75992620</v>
      </c>
      <c r="H187" t="s">
        <v>402</v>
      </c>
      <c r="I187" t="s">
        <v>1</v>
      </c>
      <c r="J187" s="1">
        <v>41491</v>
      </c>
      <c r="K187">
        <v>0</v>
      </c>
      <c r="L187" t="s">
        <v>582</v>
      </c>
      <c r="M187">
        <v>103453200</v>
      </c>
      <c r="N187">
        <f t="shared" si="8"/>
        <v>0</v>
      </c>
      <c r="Q187" t="s">
        <v>810</v>
      </c>
      <c r="R187" t="s">
        <v>1</v>
      </c>
      <c r="S187" s="1">
        <v>41491</v>
      </c>
      <c r="T187">
        <v>0</v>
      </c>
      <c r="U187" t="s">
        <v>984</v>
      </c>
      <c r="V187">
        <v>1666344000</v>
      </c>
      <c r="W187">
        <f t="shared" si="9"/>
        <v>0</v>
      </c>
      <c r="Z187" t="s">
        <v>1207</v>
      </c>
      <c r="AA187" t="s">
        <v>1</v>
      </c>
      <c r="AB187" s="1">
        <v>41491</v>
      </c>
      <c r="AC187">
        <v>0</v>
      </c>
      <c r="AD187" t="s">
        <v>1383</v>
      </c>
      <c r="AE187">
        <v>245950430</v>
      </c>
      <c r="AF187">
        <f t="shared" si="10"/>
        <v>0</v>
      </c>
      <c r="AI187" s="1">
        <v>41491</v>
      </c>
      <c r="AJ187" t="s">
        <v>1789</v>
      </c>
      <c r="AK187">
        <v>16708640</v>
      </c>
      <c r="AL187">
        <f t="shared" si="11"/>
        <v>0</v>
      </c>
    </row>
    <row r="188" spans="1:38" x14ac:dyDescent="0.35">
      <c r="A188" t="s">
        <v>0</v>
      </c>
      <c r="B188" t="s">
        <v>1</v>
      </c>
      <c r="C188" s="1">
        <v>41498</v>
      </c>
      <c r="D188">
        <v>0</v>
      </c>
      <c r="E188" t="s">
        <v>182</v>
      </c>
      <c r="F188">
        <v>26015670</v>
      </c>
      <c r="H188" t="s">
        <v>402</v>
      </c>
      <c r="I188" t="s">
        <v>1</v>
      </c>
      <c r="J188" s="1">
        <v>41498</v>
      </c>
      <c r="K188">
        <v>0</v>
      </c>
      <c r="L188" t="s">
        <v>583</v>
      </c>
      <c r="M188">
        <v>91726300</v>
      </c>
      <c r="N188">
        <f t="shared" si="8"/>
        <v>0</v>
      </c>
      <c r="Q188" t="s">
        <v>810</v>
      </c>
      <c r="R188" t="s">
        <v>1</v>
      </c>
      <c r="S188" s="1">
        <v>41498</v>
      </c>
      <c r="T188">
        <v>0</v>
      </c>
      <c r="U188" t="s">
        <v>985</v>
      </c>
      <c r="V188">
        <v>4024526000</v>
      </c>
      <c r="W188">
        <f t="shared" si="9"/>
        <v>0</v>
      </c>
      <c r="Z188" t="s">
        <v>1207</v>
      </c>
      <c r="AA188" t="s">
        <v>1</v>
      </c>
      <c r="AB188" s="1">
        <v>41498</v>
      </c>
      <c r="AC188">
        <v>0</v>
      </c>
      <c r="AD188" t="s">
        <v>1384</v>
      </c>
      <c r="AE188">
        <v>314455530</v>
      </c>
      <c r="AF188">
        <f t="shared" si="10"/>
        <v>0</v>
      </c>
      <c r="AI188" s="1">
        <v>41498</v>
      </c>
      <c r="AJ188" t="s">
        <v>1790</v>
      </c>
      <c r="AK188">
        <v>18379390</v>
      </c>
      <c r="AL188">
        <f t="shared" si="11"/>
        <v>0</v>
      </c>
    </row>
    <row r="189" spans="1:38" x14ac:dyDescent="0.35">
      <c r="A189" t="s">
        <v>0</v>
      </c>
      <c r="B189" t="s">
        <v>1</v>
      </c>
      <c r="C189" s="1">
        <v>41505</v>
      </c>
      <c r="D189">
        <v>0</v>
      </c>
      <c r="E189" t="s">
        <v>183</v>
      </c>
      <c r="F189">
        <v>21912560</v>
      </c>
      <c r="H189" t="s">
        <v>402</v>
      </c>
      <c r="I189" t="s">
        <v>1</v>
      </c>
      <c r="J189" s="1">
        <v>41505</v>
      </c>
      <c r="K189">
        <v>0</v>
      </c>
      <c r="L189" t="s">
        <v>584</v>
      </c>
      <c r="M189">
        <v>78391500</v>
      </c>
      <c r="N189">
        <f t="shared" si="8"/>
        <v>0</v>
      </c>
      <c r="Q189" t="s">
        <v>810</v>
      </c>
      <c r="R189" t="s">
        <v>1</v>
      </c>
      <c r="S189" s="1">
        <v>41505</v>
      </c>
      <c r="T189">
        <v>0</v>
      </c>
      <c r="U189" t="s">
        <v>986</v>
      </c>
      <c r="V189">
        <v>2294489000</v>
      </c>
      <c r="W189">
        <f t="shared" si="9"/>
        <v>0</v>
      </c>
      <c r="Z189" t="s">
        <v>1207</v>
      </c>
      <c r="AA189" t="s">
        <v>1</v>
      </c>
      <c r="AB189" s="1">
        <v>41505</v>
      </c>
      <c r="AC189">
        <v>0</v>
      </c>
      <c r="AD189" t="s">
        <v>1385</v>
      </c>
      <c r="AE189">
        <v>398856710</v>
      </c>
      <c r="AF189">
        <f t="shared" si="10"/>
        <v>0</v>
      </c>
      <c r="AI189" s="1">
        <v>41505</v>
      </c>
      <c r="AJ189" t="s">
        <v>1791</v>
      </c>
      <c r="AK189">
        <v>35435000</v>
      </c>
      <c r="AL189">
        <f t="shared" si="11"/>
        <v>0</v>
      </c>
    </row>
    <row r="190" spans="1:38" x14ac:dyDescent="0.35">
      <c r="A190" t="s">
        <v>0</v>
      </c>
      <c r="B190" t="s">
        <v>1</v>
      </c>
      <c r="C190" s="1">
        <v>41512</v>
      </c>
      <c r="D190">
        <v>0</v>
      </c>
      <c r="E190" t="s">
        <v>184</v>
      </c>
      <c r="F190">
        <v>23855850</v>
      </c>
      <c r="H190" t="s">
        <v>402</v>
      </c>
      <c r="I190" t="s">
        <v>1</v>
      </c>
      <c r="J190" s="1">
        <v>41512</v>
      </c>
      <c r="K190">
        <v>0</v>
      </c>
      <c r="L190" t="s">
        <v>585</v>
      </c>
      <c r="M190">
        <v>88014900</v>
      </c>
      <c r="N190">
        <f t="shared" si="8"/>
        <v>0</v>
      </c>
      <c r="Q190" t="s">
        <v>810</v>
      </c>
      <c r="R190" t="s">
        <v>1</v>
      </c>
      <c r="S190" s="1">
        <v>41512</v>
      </c>
      <c r="T190">
        <v>0</v>
      </c>
      <c r="U190" t="s">
        <v>987</v>
      </c>
      <c r="V190">
        <v>3347228000</v>
      </c>
      <c r="W190">
        <f t="shared" si="9"/>
        <v>0</v>
      </c>
      <c r="Z190" t="s">
        <v>1207</v>
      </c>
      <c r="AA190" t="s">
        <v>1</v>
      </c>
      <c r="AB190" s="1">
        <v>41512</v>
      </c>
      <c r="AC190">
        <v>0</v>
      </c>
      <c r="AD190" t="s">
        <v>1386</v>
      </c>
      <c r="AE190">
        <v>331530950</v>
      </c>
      <c r="AF190">
        <f t="shared" si="10"/>
        <v>0</v>
      </c>
      <c r="AI190" s="1">
        <v>41512</v>
      </c>
      <c r="AJ190" t="s">
        <v>1792</v>
      </c>
      <c r="AK190">
        <v>41514390</v>
      </c>
      <c r="AL190">
        <f t="shared" si="11"/>
        <v>0</v>
      </c>
    </row>
    <row r="191" spans="1:38" x14ac:dyDescent="0.35">
      <c r="A191" t="s">
        <v>0</v>
      </c>
      <c r="B191" t="s">
        <v>1</v>
      </c>
      <c r="C191" s="1">
        <v>41519</v>
      </c>
      <c r="D191">
        <v>0</v>
      </c>
      <c r="E191" t="s">
        <v>185</v>
      </c>
      <c r="F191">
        <v>19471870</v>
      </c>
      <c r="H191" t="s">
        <v>402</v>
      </c>
      <c r="I191" t="s">
        <v>1</v>
      </c>
      <c r="J191" s="1">
        <v>41519</v>
      </c>
      <c r="K191">
        <v>0</v>
      </c>
      <c r="L191" t="s">
        <v>586</v>
      </c>
      <c r="M191">
        <v>118601900</v>
      </c>
      <c r="N191">
        <f t="shared" si="8"/>
        <v>0</v>
      </c>
      <c r="Q191" t="s">
        <v>810</v>
      </c>
      <c r="R191" t="s">
        <v>1</v>
      </c>
      <c r="S191" s="1">
        <v>41519</v>
      </c>
      <c r="T191">
        <v>0</v>
      </c>
      <c r="U191" t="s">
        <v>988</v>
      </c>
      <c r="V191">
        <v>3902899000</v>
      </c>
      <c r="W191">
        <f t="shared" si="9"/>
        <v>0</v>
      </c>
      <c r="Z191" t="s">
        <v>1207</v>
      </c>
      <c r="AA191" t="s">
        <v>1</v>
      </c>
      <c r="AB191" s="1">
        <v>41519</v>
      </c>
      <c r="AC191">
        <v>0</v>
      </c>
      <c r="AD191" t="s">
        <v>1387</v>
      </c>
      <c r="AE191">
        <v>466286010</v>
      </c>
      <c r="AF191">
        <f t="shared" si="10"/>
        <v>0</v>
      </c>
      <c r="AI191" s="1">
        <v>41519</v>
      </c>
      <c r="AJ191" t="s">
        <v>1793</v>
      </c>
      <c r="AK191">
        <v>39540460</v>
      </c>
      <c r="AL191">
        <f t="shared" si="11"/>
        <v>0</v>
      </c>
    </row>
    <row r="192" spans="1:38" x14ac:dyDescent="0.35">
      <c r="A192" t="s">
        <v>0</v>
      </c>
      <c r="B192" t="s">
        <v>1</v>
      </c>
      <c r="C192" s="1">
        <v>41526</v>
      </c>
      <c r="D192">
        <v>0</v>
      </c>
      <c r="E192" t="s">
        <v>186</v>
      </c>
      <c r="F192">
        <v>75699840</v>
      </c>
      <c r="H192" t="s">
        <v>402</v>
      </c>
      <c r="I192" t="s">
        <v>1</v>
      </c>
      <c r="J192" s="1">
        <v>41526</v>
      </c>
      <c r="K192">
        <v>0</v>
      </c>
      <c r="L192" t="s">
        <v>587</v>
      </c>
      <c r="M192">
        <v>136277100</v>
      </c>
      <c r="N192">
        <f t="shared" si="8"/>
        <v>0</v>
      </c>
      <c r="Q192" t="s">
        <v>810</v>
      </c>
      <c r="R192" t="s">
        <v>1</v>
      </c>
      <c r="S192" s="1">
        <v>41526</v>
      </c>
      <c r="T192">
        <v>0</v>
      </c>
      <c r="U192" t="s">
        <v>989</v>
      </c>
      <c r="V192">
        <v>5864260000</v>
      </c>
      <c r="W192">
        <f t="shared" si="9"/>
        <v>0</v>
      </c>
      <c r="Z192" t="s">
        <v>1207</v>
      </c>
      <c r="AA192" t="s">
        <v>1</v>
      </c>
      <c r="AB192" s="1">
        <v>41526</v>
      </c>
      <c r="AC192">
        <v>0</v>
      </c>
      <c r="AD192" t="s">
        <v>1388</v>
      </c>
      <c r="AE192">
        <v>450373180</v>
      </c>
      <c r="AF192">
        <f t="shared" si="10"/>
        <v>0</v>
      </c>
      <c r="AI192" s="1">
        <v>41526</v>
      </c>
      <c r="AJ192" t="s">
        <v>1794</v>
      </c>
      <c r="AK192">
        <v>46640750</v>
      </c>
      <c r="AL192">
        <f t="shared" si="11"/>
        <v>0</v>
      </c>
    </row>
    <row r="193" spans="1:38" x14ac:dyDescent="0.35">
      <c r="A193" t="s">
        <v>0</v>
      </c>
      <c r="B193" t="s">
        <v>1</v>
      </c>
      <c r="C193" s="1">
        <v>41533</v>
      </c>
      <c r="D193">
        <v>0</v>
      </c>
      <c r="E193" t="s">
        <v>187</v>
      </c>
      <c r="F193">
        <v>40587130</v>
      </c>
      <c r="H193" t="s">
        <v>402</v>
      </c>
      <c r="I193" t="s">
        <v>1</v>
      </c>
      <c r="J193" s="1">
        <v>41533</v>
      </c>
      <c r="K193">
        <v>0</v>
      </c>
      <c r="L193" t="s">
        <v>588</v>
      </c>
      <c r="M193">
        <v>134133000</v>
      </c>
      <c r="N193">
        <f t="shared" si="8"/>
        <v>0</v>
      </c>
      <c r="Q193" t="s">
        <v>810</v>
      </c>
      <c r="R193" t="s">
        <v>1</v>
      </c>
      <c r="S193" s="1">
        <v>41533</v>
      </c>
      <c r="T193">
        <v>0</v>
      </c>
      <c r="U193" t="s">
        <v>990</v>
      </c>
      <c r="V193">
        <v>3634560000</v>
      </c>
      <c r="W193">
        <f t="shared" si="9"/>
        <v>0</v>
      </c>
      <c r="Z193" t="s">
        <v>1207</v>
      </c>
      <c r="AA193" t="s">
        <v>1</v>
      </c>
      <c r="AB193" s="1">
        <v>41533</v>
      </c>
      <c r="AC193">
        <v>0</v>
      </c>
      <c r="AD193" t="s">
        <v>1389</v>
      </c>
      <c r="AE193">
        <v>527776860</v>
      </c>
      <c r="AF193">
        <f t="shared" si="10"/>
        <v>0</v>
      </c>
      <c r="AI193" s="1">
        <v>41533</v>
      </c>
      <c r="AJ193" t="s">
        <v>1795</v>
      </c>
      <c r="AK193">
        <v>40344450</v>
      </c>
      <c r="AL193">
        <f t="shared" si="11"/>
        <v>0</v>
      </c>
    </row>
    <row r="194" spans="1:38" x14ac:dyDescent="0.35">
      <c r="A194" t="s">
        <v>0</v>
      </c>
      <c r="B194" t="s">
        <v>1</v>
      </c>
      <c r="C194" s="1">
        <v>41540</v>
      </c>
      <c r="D194">
        <v>0</v>
      </c>
      <c r="E194" t="s">
        <v>188</v>
      </c>
      <c r="F194">
        <v>39495070</v>
      </c>
      <c r="H194" t="s">
        <v>402</v>
      </c>
      <c r="I194" t="s">
        <v>1</v>
      </c>
      <c r="J194" s="1">
        <v>41540</v>
      </c>
      <c r="K194">
        <v>0</v>
      </c>
      <c r="L194" t="s">
        <v>589</v>
      </c>
      <c r="M194">
        <v>114815500</v>
      </c>
      <c r="N194">
        <f t="shared" si="8"/>
        <v>0</v>
      </c>
      <c r="Q194" t="s">
        <v>810</v>
      </c>
      <c r="R194" t="s">
        <v>1</v>
      </c>
      <c r="S194" s="1">
        <v>41540</v>
      </c>
      <c r="T194">
        <v>0</v>
      </c>
      <c r="U194" t="s">
        <v>991</v>
      </c>
      <c r="V194">
        <v>2478644000</v>
      </c>
      <c r="W194">
        <f t="shared" si="9"/>
        <v>0</v>
      </c>
      <c r="Z194" t="s">
        <v>1207</v>
      </c>
      <c r="AA194" t="s">
        <v>1</v>
      </c>
      <c r="AB194" s="1">
        <v>41540</v>
      </c>
      <c r="AC194">
        <v>0</v>
      </c>
      <c r="AD194" t="s">
        <v>1390</v>
      </c>
      <c r="AE194">
        <v>398787340</v>
      </c>
      <c r="AF194">
        <f t="shared" si="10"/>
        <v>0</v>
      </c>
      <c r="AI194" s="1">
        <v>41540</v>
      </c>
      <c r="AJ194" t="s">
        <v>1796</v>
      </c>
      <c r="AK194">
        <v>35476470</v>
      </c>
      <c r="AL194">
        <f t="shared" si="11"/>
        <v>0</v>
      </c>
    </row>
    <row r="195" spans="1:38" x14ac:dyDescent="0.35">
      <c r="A195" t="s">
        <v>0</v>
      </c>
      <c r="B195" t="s">
        <v>1</v>
      </c>
      <c r="C195" s="1">
        <v>41547</v>
      </c>
      <c r="D195">
        <v>0</v>
      </c>
      <c r="E195" t="s">
        <v>189</v>
      </c>
      <c r="F195">
        <v>19478950</v>
      </c>
      <c r="H195" t="s">
        <v>402</v>
      </c>
      <c r="I195" t="s">
        <v>1</v>
      </c>
      <c r="J195" s="1">
        <v>41547</v>
      </c>
      <c r="K195">
        <v>0</v>
      </c>
      <c r="L195" t="s">
        <v>590</v>
      </c>
      <c r="M195">
        <v>116481800</v>
      </c>
      <c r="N195">
        <f t="shared" si="8"/>
        <v>0</v>
      </c>
      <c r="Q195" t="s">
        <v>810</v>
      </c>
      <c r="R195" t="s">
        <v>1</v>
      </c>
      <c r="S195" s="1">
        <v>41547</v>
      </c>
      <c r="T195">
        <v>0</v>
      </c>
      <c r="U195" t="s">
        <v>992</v>
      </c>
      <c r="V195">
        <v>3426601000</v>
      </c>
      <c r="W195">
        <f t="shared" si="9"/>
        <v>0</v>
      </c>
      <c r="Z195" t="s">
        <v>1207</v>
      </c>
      <c r="AA195" t="s">
        <v>1</v>
      </c>
      <c r="AB195" s="1">
        <v>41547</v>
      </c>
      <c r="AC195">
        <v>0</v>
      </c>
      <c r="AD195" t="s">
        <v>1391</v>
      </c>
      <c r="AE195">
        <v>382244250</v>
      </c>
      <c r="AF195">
        <f t="shared" si="10"/>
        <v>0</v>
      </c>
      <c r="AI195" s="1">
        <v>41547</v>
      </c>
      <c r="AJ195" t="s">
        <v>1797</v>
      </c>
      <c r="AK195">
        <v>29310320</v>
      </c>
      <c r="AL195">
        <f t="shared" si="11"/>
        <v>0</v>
      </c>
    </row>
    <row r="196" spans="1:38" x14ac:dyDescent="0.35">
      <c r="A196" t="s">
        <v>0</v>
      </c>
      <c r="B196" t="s">
        <v>1</v>
      </c>
      <c r="C196" s="1">
        <v>41554</v>
      </c>
      <c r="D196">
        <v>0</v>
      </c>
      <c r="E196" t="s">
        <v>190</v>
      </c>
      <c r="F196">
        <v>21987070</v>
      </c>
      <c r="H196" t="s">
        <v>402</v>
      </c>
      <c r="I196" t="s">
        <v>1</v>
      </c>
      <c r="J196" s="1">
        <v>41554</v>
      </c>
      <c r="K196">
        <v>0</v>
      </c>
      <c r="L196" t="s">
        <v>591</v>
      </c>
      <c r="M196">
        <v>96163000</v>
      </c>
      <c r="N196">
        <f t="shared" ref="N196:N259" si="12">C196-J196</f>
        <v>0</v>
      </c>
      <c r="Q196" t="s">
        <v>810</v>
      </c>
      <c r="R196" t="s">
        <v>1</v>
      </c>
      <c r="S196" s="1">
        <v>41554</v>
      </c>
      <c r="T196">
        <v>0</v>
      </c>
      <c r="U196" t="s">
        <v>966</v>
      </c>
      <c r="V196">
        <v>3129126000</v>
      </c>
      <c r="W196">
        <f t="shared" ref="W196:W259" si="13">J196-S196</f>
        <v>0</v>
      </c>
      <c r="Z196" t="s">
        <v>1207</v>
      </c>
      <c r="AA196" t="s">
        <v>1</v>
      </c>
      <c r="AB196" s="1">
        <v>41554</v>
      </c>
      <c r="AC196">
        <v>0</v>
      </c>
      <c r="AD196" t="s">
        <v>1392</v>
      </c>
      <c r="AE196">
        <v>496780500</v>
      </c>
      <c r="AF196">
        <f t="shared" ref="AF196:AF259" si="14">S196-AB196</f>
        <v>0</v>
      </c>
      <c r="AI196" s="1">
        <v>41554</v>
      </c>
      <c r="AJ196" t="s">
        <v>1798</v>
      </c>
      <c r="AK196">
        <v>33203430</v>
      </c>
      <c r="AL196">
        <f t="shared" ref="AL196:AL259" si="15">Y196-AH196</f>
        <v>0</v>
      </c>
    </row>
    <row r="197" spans="1:38" x14ac:dyDescent="0.35">
      <c r="A197" t="s">
        <v>0</v>
      </c>
      <c r="B197" t="s">
        <v>1</v>
      </c>
      <c r="C197" s="1">
        <v>41561</v>
      </c>
      <c r="D197">
        <v>0</v>
      </c>
      <c r="E197" t="s">
        <v>191</v>
      </c>
      <c r="F197">
        <v>23252470</v>
      </c>
      <c r="H197" t="s">
        <v>402</v>
      </c>
      <c r="I197" t="s">
        <v>1</v>
      </c>
      <c r="J197" s="1">
        <v>41561</v>
      </c>
      <c r="K197">
        <v>0</v>
      </c>
      <c r="L197" t="s">
        <v>592</v>
      </c>
      <c r="M197">
        <v>130650100</v>
      </c>
      <c r="N197">
        <f t="shared" si="12"/>
        <v>0</v>
      </c>
      <c r="Q197" t="s">
        <v>810</v>
      </c>
      <c r="R197" t="s">
        <v>1</v>
      </c>
      <c r="S197" s="1">
        <v>41561</v>
      </c>
      <c r="T197">
        <v>0</v>
      </c>
      <c r="U197" t="s">
        <v>993</v>
      </c>
      <c r="V197">
        <v>3124682000</v>
      </c>
      <c r="W197">
        <f t="shared" si="13"/>
        <v>0</v>
      </c>
      <c r="Z197" t="s">
        <v>1207</v>
      </c>
      <c r="AA197" t="s">
        <v>1</v>
      </c>
      <c r="AB197" s="1">
        <v>41561</v>
      </c>
      <c r="AC197">
        <v>0</v>
      </c>
      <c r="AD197" t="s">
        <v>1393</v>
      </c>
      <c r="AE197">
        <v>450054730</v>
      </c>
      <c r="AF197">
        <f t="shared" si="14"/>
        <v>0</v>
      </c>
      <c r="AI197" s="1">
        <v>41561</v>
      </c>
      <c r="AJ197" t="s">
        <v>1799</v>
      </c>
      <c r="AK197">
        <v>35604120</v>
      </c>
      <c r="AL197">
        <f t="shared" si="15"/>
        <v>0</v>
      </c>
    </row>
    <row r="198" spans="1:38" x14ac:dyDescent="0.35">
      <c r="A198" t="s">
        <v>0</v>
      </c>
      <c r="B198" t="s">
        <v>1</v>
      </c>
      <c r="C198" s="1">
        <v>41568</v>
      </c>
      <c r="D198">
        <v>0</v>
      </c>
      <c r="E198" t="s">
        <v>192</v>
      </c>
      <c r="F198">
        <v>29277150</v>
      </c>
      <c r="H198" t="s">
        <v>402</v>
      </c>
      <c r="I198" t="s">
        <v>1</v>
      </c>
      <c r="J198" s="1">
        <v>41568</v>
      </c>
      <c r="K198">
        <v>0</v>
      </c>
      <c r="L198" t="s">
        <v>593</v>
      </c>
      <c r="M198">
        <v>116526700</v>
      </c>
      <c r="N198">
        <f t="shared" si="12"/>
        <v>0</v>
      </c>
      <c r="Q198" t="s">
        <v>810</v>
      </c>
      <c r="R198" t="s">
        <v>1</v>
      </c>
      <c r="S198" s="1">
        <v>41568</v>
      </c>
      <c r="T198">
        <v>0</v>
      </c>
      <c r="U198" t="s">
        <v>994</v>
      </c>
      <c r="V198">
        <v>4015313000</v>
      </c>
      <c r="W198">
        <f t="shared" si="13"/>
        <v>0</v>
      </c>
      <c r="Z198" t="s">
        <v>1207</v>
      </c>
      <c r="AA198" t="s">
        <v>1</v>
      </c>
      <c r="AB198" s="1">
        <v>41568</v>
      </c>
      <c r="AC198">
        <v>0</v>
      </c>
      <c r="AD198" t="s">
        <v>1394</v>
      </c>
      <c r="AE198">
        <v>359298160</v>
      </c>
      <c r="AF198">
        <f t="shared" si="14"/>
        <v>0</v>
      </c>
      <c r="AI198" s="1">
        <v>41568</v>
      </c>
      <c r="AJ198" t="s">
        <v>1800</v>
      </c>
      <c r="AK198">
        <v>40123710</v>
      </c>
      <c r="AL198">
        <f t="shared" si="15"/>
        <v>0</v>
      </c>
    </row>
    <row r="199" spans="1:38" x14ac:dyDescent="0.35">
      <c r="A199" t="s">
        <v>0</v>
      </c>
      <c r="B199" t="s">
        <v>1</v>
      </c>
      <c r="C199" s="1">
        <v>41575</v>
      </c>
      <c r="D199">
        <v>0</v>
      </c>
      <c r="E199" t="s">
        <v>193</v>
      </c>
      <c r="F199">
        <v>14798680</v>
      </c>
      <c r="H199" t="s">
        <v>402</v>
      </c>
      <c r="I199" t="s">
        <v>1</v>
      </c>
      <c r="J199" s="1">
        <v>41575</v>
      </c>
      <c r="K199">
        <v>0</v>
      </c>
      <c r="L199" t="s">
        <v>594</v>
      </c>
      <c r="M199">
        <v>104075400</v>
      </c>
      <c r="N199">
        <f t="shared" si="12"/>
        <v>0</v>
      </c>
      <c r="Q199" t="s">
        <v>810</v>
      </c>
      <c r="R199" t="s">
        <v>1</v>
      </c>
      <c r="S199" s="1">
        <v>41575</v>
      </c>
      <c r="T199">
        <v>0</v>
      </c>
      <c r="U199" t="s">
        <v>995</v>
      </c>
      <c r="V199">
        <v>2352280000</v>
      </c>
      <c r="W199">
        <f t="shared" si="13"/>
        <v>0</v>
      </c>
      <c r="Z199" t="s">
        <v>1207</v>
      </c>
      <c r="AA199" t="s">
        <v>1</v>
      </c>
      <c r="AB199" s="1">
        <v>41575</v>
      </c>
      <c r="AC199">
        <v>0</v>
      </c>
      <c r="AD199" t="s">
        <v>1395</v>
      </c>
      <c r="AE199">
        <v>366375090</v>
      </c>
      <c r="AF199">
        <f t="shared" si="14"/>
        <v>0</v>
      </c>
      <c r="AI199" s="1">
        <v>41575</v>
      </c>
      <c r="AJ199" t="s">
        <v>1801</v>
      </c>
      <c r="AK199">
        <v>44790590</v>
      </c>
      <c r="AL199">
        <f t="shared" si="15"/>
        <v>0</v>
      </c>
    </row>
    <row r="200" spans="1:38" x14ac:dyDescent="0.35">
      <c r="A200" t="s">
        <v>0</v>
      </c>
      <c r="B200" t="s">
        <v>1</v>
      </c>
      <c r="C200" s="1">
        <v>41582</v>
      </c>
      <c r="D200">
        <v>0</v>
      </c>
      <c r="E200" t="s">
        <v>194</v>
      </c>
      <c r="F200">
        <v>19548830</v>
      </c>
      <c r="H200" t="s">
        <v>402</v>
      </c>
      <c r="I200" t="s">
        <v>1</v>
      </c>
      <c r="J200" s="1">
        <v>41582</v>
      </c>
      <c r="K200">
        <v>0</v>
      </c>
      <c r="L200" t="s">
        <v>480</v>
      </c>
      <c r="M200">
        <v>98099200</v>
      </c>
      <c r="N200">
        <f t="shared" si="12"/>
        <v>0</v>
      </c>
      <c r="Q200" t="s">
        <v>810</v>
      </c>
      <c r="R200" t="s">
        <v>1</v>
      </c>
      <c r="S200" s="1">
        <v>41582</v>
      </c>
      <c r="T200">
        <v>0</v>
      </c>
      <c r="U200" t="s">
        <v>996</v>
      </c>
      <c r="V200">
        <v>1812664000</v>
      </c>
      <c r="W200">
        <f t="shared" si="13"/>
        <v>0</v>
      </c>
      <c r="Z200" t="s">
        <v>1207</v>
      </c>
      <c r="AA200" t="s">
        <v>1</v>
      </c>
      <c r="AB200" s="1">
        <v>41582</v>
      </c>
      <c r="AC200">
        <v>0</v>
      </c>
      <c r="AD200" t="s">
        <v>1396</v>
      </c>
      <c r="AE200">
        <v>291139790</v>
      </c>
      <c r="AF200">
        <f t="shared" si="14"/>
        <v>0</v>
      </c>
      <c r="AI200" s="1">
        <v>41582</v>
      </c>
      <c r="AJ200" t="s">
        <v>1802</v>
      </c>
      <c r="AK200">
        <v>31233410</v>
      </c>
      <c r="AL200">
        <f t="shared" si="15"/>
        <v>0</v>
      </c>
    </row>
    <row r="201" spans="1:38" x14ac:dyDescent="0.35">
      <c r="A201" t="s">
        <v>0</v>
      </c>
      <c r="B201" t="s">
        <v>1</v>
      </c>
      <c r="C201" s="1">
        <v>41589</v>
      </c>
      <c r="D201">
        <v>0</v>
      </c>
      <c r="E201" t="s">
        <v>195</v>
      </c>
      <c r="F201">
        <v>20834240</v>
      </c>
      <c r="H201" t="s">
        <v>402</v>
      </c>
      <c r="I201" t="s">
        <v>1</v>
      </c>
      <c r="J201" s="1">
        <v>41589</v>
      </c>
      <c r="K201">
        <v>0</v>
      </c>
      <c r="L201" t="s">
        <v>595</v>
      </c>
      <c r="M201">
        <v>117138900</v>
      </c>
      <c r="N201">
        <f t="shared" si="12"/>
        <v>0</v>
      </c>
      <c r="Q201" t="s">
        <v>810</v>
      </c>
      <c r="R201" t="s">
        <v>1</v>
      </c>
      <c r="S201" s="1">
        <v>41589</v>
      </c>
      <c r="T201">
        <v>0</v>
      </c>
      <c r="U201" t="s">
        <v>997</v>
      </c>
      <c r="V201">
        <v>2273919000</v>
      </c>
      <c r="W201">
        <f t="shared" si="13"/>
        <v>0</v>
      </c>
      <c r="Z201" t="s">
        <v>1207</v>
      </c>
      <c r="AA201" t="s">
        <v>1</v>
      </c>
      <c r="AB201" s="1">
        <v>41589</v>
      </c>
      <c r="AC201">
        <v>0</v>
      </c>
      <c r="AD201" t="s">
        <v>1397</v>
      </c>
      <c r="AE201">
        <v>488440110</v>
      </c>
      <c r="AF201">
        <f t="shared" si="14"/>
        <v>0</v>
      </c>
      <c r="AI201" s="1">
        <v>41589</v>
      </c>
      <c r="AJ201" t="s">
        <v>1803</v>
      </c>
      <c r="AK201">
        <v>28924620</v>
      </c>
      <c r="AL201">
        <f t="shared" si="15"/>
        <v>0</v>
      </c>
    </row>
    <row r="202" spans="1:38" x14ac:dyDescent="0.35">
      <c r="A202" t="s">
        <v>0</v>
      </c>
      <c r="B202" t="s">
        <v>1</v>
      </c>
      <c r="C202" s="1">
        <v>41596</v>
      </c>
      <c r="D202">
        <v>0</v>
      </c>
      <c r="E202" t="s">
        <v>196</v>
      </c>
      <c r="F202">
        <v>30758140</v>
      </c>
      <c r="H202" t="s">
        <v>402</v>
      </c>
      <c r="I202" t="s">
        <v>1</v>
      </c>
      <c r="J202" s="1">
        <v>41596</v>
      </c>
      <c r="K202">
        <v>0</v>
      </c>
      <c r="L202" t="s">
        <v>596</v>
      </c>
      <c r="M202">
        <v>100812000</v>
      </c>
      <c r="N202">
        <f t="shared" si="12"/>
        <v>0</v>
      </c>
      <c r="Q202" t="s">
        <v>810</v>
      </c>
      <c r="R202" t="s">
        <v>1</v>
      </c>
      <c r="S202" s="1">
        <v>41596</v>
      </c>
      <c r="T202">
        <v>0</v>
      </c>
      <c r="U202" t="s">
        <v>998</v>
      </c>
      <c r="V202">
        <v>1723472000</v>
      </c>
      <c r="W202">
        <f t="shared" si="13"/>
        <v>0</v>
      </c>
      <c r="Z202" t="s">
        <v>1207</v>
      </c>
      <c r="AA202" t="s">
        <v>1</v>
      </c>
      <c r="AB202" s="1">
        <v>41596</v>
      </c>
      <c r="AC202">
        <v>0</v>
      </c>
      <c r="AD202" t="s">
        <v>1398</v>
      </c>
      <c r="AE202">
        <v>418030770</v>
      </c>
      <c r="AF202">
        <f t="shared" si="14"/>
        <v>0</v>
      </c>
      <c r="AI202" s="1">
        <v>41596</v>
      </c>
      <c r="AJ202" t="s">
        <v>1804</v>
      </c>
      <c r="AK202">
        <v>31970080</v>
      </c>
      <c r="AL202">
        <f t="shared" si="15"/>
        <v>0</v>
      </c>
    </row>
    <row r="203" spans="1:38" x14ac:dyDescent="0.35">
      <c r="A203" t="s">
        <v>0</v>
      </c>
      <c r="B203" t="s">
        <v>1</v>
      </c>
      <c r="C203" s="1">
        <v>41603</v>
      </c>
      <c r="D203">
        <v>0</v>
      </c>
      <c r="E203" t="s">
        <v>197</v>
      </c>
      <c r="F203">
        <v>18045450</v>
      </c>
      <c r="H203" t="s">
        <v>402</v>
      </c>
      <c r="I203" t="s">
        <v>1</v>
      </c>
      <c r="J203" s="1">
        <v>41603</v>
      </c>
      <c r="K203">
        <v>0</v>
      </c>
      <c r="L203" t="s">
        <v>597</v>
      </c>
      <c r="M203">
        <v>126311500</v>
      </c>
      <c r="N203">
        <f t="shared" si="12"/>
        <v>0</v>
      </c>
      <c r="Q203" t="s">
        <v>810</v>
      </c>
      <c r="R203" t="s">
        <v>1</v>
      </c>
      <c r="S203" s="1">
        <v>41603</v>
      </c>
      <c r="T203">
        <v>0</v>
      </c>
      <c r="U203" t="s">
        <v>999</v>
      </c>
      <c r="V203">
        <v>3160829000</v>
      </c>
      <c r="W203">
        <f t="shared" si="13"/>
        <v>0</v>
      </c>
      <c r="Z203" t="s">
        <v>1207</v>
      </c>
      <c r="AA203" t="s">
        <v>1</v>
      </c>
      <c r="AB203" s="1">
        <v>41603</v>
      </c>
      <c r="AC203">
        <v>0</v>
      </c>
      <c r="AD203" t="s">
        <v>1399</v>
      </c>
      <c r="AE203">
        <v>388095560</v>
      </c>
      <c r="AF203">
        <f t="shared" si="14"/>
        <v>0</v>
      </c>
      <c r="AI203" s="1">
        <v>41603</v>
      </c>
      <c r="AJ203" t="s">
        <v>1805</v>
      </c>
      <c r="AK203">
        <v>40135350</v>
      </c>
      <c r="AL203">
        <f t="shared" si="15"/>
        <v>0</v>
      </c>
    </row>
    <row r="204" spans="1:38" x14ac:dyDescent="0.35">
      <c r="A204" t="s">
        <v>0</v>
      </c>
      <c r="B204" t="s">
        <v>1</v>
      </c>
      <c r="C204" s="1">
        <v>41610</v>
      </c>
      <c r="D204">
        <v>0</v>
      </c>
      <c r="E204" t="s">
        <v>198</v>
      </c>
      <c r="F204">
        <v>25745390</v>
      </c>
      <c r="H204" t="s">
        <v>402</v>
      </c>
      <c r="I204" t="s">
        <v>1</v>
      </c>
      <c r="J204" s="1">
        <v>41610</v>
      </c>
      <c r="K204">
        <v>0</v>
      </c>
      <c r="L204" t="s">
        <v>598</v>
      </c>
      <c r="M204">
        <v>164063100</v>
      </c>
      <c r="N204">
        <f t="shared" si="12"/>
        <v>0</v>
      </c>
      <c r="Q204" t="s">
        <v>810</v>
      </c>
      <c r="R204" t="s">
        <v>1</v>
      </c>
      <c r="S204" s="1">
        <v>41610</v>
      </c>
      <c r="T204">
        <v>0</v>
      </c>
      <c r="U204" t="s">
        <v>1000</v>
      </c>
      <c r="V204">
        <v>3503185000</v>
      </c>
      <c r="W204">
        <f t="shared" si="13"/>
        <v>0</v>
      </c>
      <c r="Z204" t="s">
        <v>1207</v>
      </c>
      <c r="AA204" t="s">
        <v>1</v>
      </c>
      <c r="AB204" s="1">
        <v>41610</v>
      </c>
      <c r="AC204">
        <v>0</v>
      </c>
      <c r="AD204" t="s">
        <v>1400</v>
      </c>
      <c r="AE204">
        <v>481667700</v>
      </c>
      <c r="AF204">
        <f t="shared" si="14"/>
        <v>0</v>
      </c>
      <c r="AI204" s="1">
        <v>41610</v>
      </c>
      <c r="AJ204" t="s">
        <v>1806</v>
      </c>
      <c r="AK204">
        <v>35380210</v>
      </c>
      <c r="AL204">
        <f t="shared" si="15"/>
        <v>0</v>
      </c>
    </row>
    <row r="205" spans="1:38" x14ac:dyDescent="0.35">
      <c r="A205" t="s">
        <v>0</v>
      </c>
      <c r="B205" t="s">
        <v>1</v>
      </c>
      <c r="C205" s="1">
        <v>41617</v>
      </c>
      <c r="D205">
        <v>0</v>
      </c>
      <c r="E205" t="s">
        <v>199</v>
      </c>
      <c r="F205">
        <v>14763020</v>
      </c>
      <c r="H205" t="s">
        <v>402</v>
      </c>
      <c r="I205" t="s">
        <v>1</v>
      </c>
      <c r="J205" s="1">
        <v>41617</v>
      </c>
      <c r="K205">
        <v>0</v>
      </c>
      <c r="L205" t="s">
        <v>599</v>
      </c>
      <c r="M205">
        <v>130379500</v>
      </c>
      <c r="N205">
        <f t="shared" si="12"/>
        <v>0</v>
      </c>
      <c r="Q205" t="s">
        <v>810</v>
      </c>
      <c r="R205" t="s">
        <v>1</v>
      </c>
      <c r="S205" s="1">
        <v>41617</v>
      </c>
      <c r="T205">
        <v>0</v>
      </c>
      <c r="U205" t="s">
        <v>1001</v>
      </c>
      <c r="V205">
        <v>2540484000</v>
      </c>
      <c r="W205">
        <f t="shared" si="13"/>
        <v>0</v>
      </c>
      <c r="Z205" t="s">
        <v>1207</v>
      </c>
      <c r="AA205" t="s">
        <v>1</v>
      </c>
      <c r="AB205" s="1">
        <v>41617</v>
      </c>
      <c r="AC205">
        <v>0</v>
      </c>
      <c r="AD205" t="s">
        <v>1401</v>
      </c>
      <c r="AE205">
        <v>452085030</v>
      </c>
      <c r="AF205">
        <f t="shared" si="14"/>
        <v>0</v>
      </c>
      <c r="AI205" s="1">
        <v>41617</v>
      </c>
      <c r="AJ205" t="s">
        <v>1807</v>
      </c>
      <c r="AK205">
        <v>28914600</v>
      </c>
      <c r="AL205">
        <f t="shared" si="15"/>
        <v>0</v>
      </c>
    </row>
    <row r="206" spans="1:38" x14ac:dyDescent="0.35">
      <c r="A206" t="s">
        <v>0</v>
      </c>
      <c r="B206" t="s">
        <v>1</v>
      </c>
      <c r="C206" s="1">
        <v>41624</v>
      </c>
      <c r="D206">
        <v>0</v>
      </c>
      <c r="E206" t="s">
        <v>200</v>
      </c>
      <c r="F206">
        <v>18735980</v>
      </c>
      <c r="H206" t="s">
        <v>402</v>
      </c>
      <c r="I206" t="s">
        <v>1</v>
      </c>
      <c r="J206" s="1">
        <v>41624</v>
      </c>
      <c r="K206">
        <v>0</v>
      </c>
      <c r="L206" t="s">
        <v>600</v>
      </c>
      <c r="M206">
        <v>140643000</v>
      </c>
      <c r="N206">
        <f t="shared" si="12"/>
        <v>0</v>
      </c>
      <c r="Q206" t="s">
        <v>810</v>
      </c>
      <c r="R206" t="s">
        <v>1</v>
      </c>
      <c r="S206" s="1">
        <v>41624</v>
      </c>
      <c r="T206">
        <v>0</v>
      </c>
      <c r="U206" t="s">
        <v>1002</v>
      </c>
      <c r="V206">
        <v>3667945000</v>
      </c>
      <c r="W206">
        <f t="shared" si="13"/>
        <v>0</v>
      </c>
      <c r="Z206" t="s">
        <v>1207</v>
      </c>
      <c r="AA206" t="s">
        <v>1</v>
      </c>
      <c r="AB206" s="1">
        <v>41624</v>
      </c>
      <c r="AC206">
        <v>0</v>
      </c>
      <c r="AD206" t="s">
        <v>1402</v>
      </c>
      <c r="AE206">
        <v>397189240</v>
      </c>
      <c r="AF206">
        <f t="shared" si="14"/>
        <v>0</v>
      </c>
      <c r="AI206" s="1">
        <v>41624</v>
      </c>
      <c r="AJ206" t="s">
        <v>1808</v>
      </c>
      <c r="AK206">
        <v>65468250</v>
      </c>
      <c r="AL206">
        <f t="shared" si="15"/>
        <v>0</v>
      </c>
    </row>
    <row r="207" spans="1:38" x14ac:dyDescent="0.35">
      <c r="A207" t="s">
        <v>0</v>
      </c>
      <c r="B207" t="s">
        <v>1</v>
      </c>
      <c r="C207" s="1">
        <v>41631</v>
      </c>
      <c r="D207">
        <v>0</v>
      </c>
      <c r="E207" t="s">
        <v>201</v>
      </c>
      <c r="F207">
        <v>11601040</v>
      </c>
      <c r="H207" t="s">
        <v>402</v>
      </c>
      <c r="I207" t="s">
        <v>1</v>
      </c>
      <c r="J207" s="1">
        <v>41631</v>
      </c>
      <c r="K207">
        <v>0</v>
      </c>
      <c r="L207" t="s">
        <v>601</v>
      </c>
      <c r="M207">
        <v>53852700</v>
      </c>
      <c r="N207">
        <f t="shared" si="12"/>
        <v>0</v>
      </c>
      <c r="Q207" t="s">
        <v>810</v>
      </c>
      <c r="R207" t="s">
        <v>1</v>
      </c>
      <c r="S207" s="1">
        <v>41631</v>
      </c>
      <c r="T207">
        <v>0</v>
      </c>
      <c r="U207" t="s">
        <v>986</v>
      </c>
      <c r="V207">
        <v>2200233000</v>
      </c>
      <c r="W207">
        <f t="shared" si="13"/>
        <v>0</v>
      </c>
      <c r="Z207" t="s">
        <v>1207</v>
      </c>
      <c r="AA207" t="s">
        <v>1</v>
      </c>
      <c r="AB207" s="1">
        <v>41631</v>
      </c>
      <c r="AC207">
        <v>0</v>
      </c>
      <c r="AD207" t="s">
        <v>1403</v>
      </c>
      <c r="AE207">
        <v>187683690</v>
      </c>
      <c r="AF207">
        <f t="shared" si="14"/>
        <v>0</v>
      </c>
      <c r="AI207" s="1">
        <v>41631</v>
      </c>
      <c r="AJ207" t="s">
        <v>1809</v>
      </c>
      <c r="AK207">
        <v>18337480</v>
      </c>
      <c r="AL207">
        <f t="shared" si="15"/>
        <v>0</v>
      </c>
    </row>
    <row r="208" spans="1:38" x14ac:dyDescent="0.35">
      <c r="A208" t="s">
        <v>0</v>
      </c>
      <c r="B208" t="s">
        <v>1</v>
      </c>
      <c r="C208" s="1">
        <v>41638</v>
      </c>
      <c r="D208">
        <v>0</v>
      </c>
      <c r="E208" t="s">
        <v>202</v>
      </c>
      <c r="F208">
        <v>3186720</v>
      </c>
      <c r="H208" t="s">
        <v>402</v>
      </c>
      <c r="I208" t="s">
        <v>1</v>
      </c>
      <c r="J208" s="1">
        <v>41638</v>
      </c>
      <c r="K208">
        <v>0</v>
      </c>
      <c r="L208" t="s">
        <v>602</v>
      </c>
      <c r="M208">
        <v>8927400</v>
      </c>
      <c r="N208">
        <f t="shared" si="12"/>
        <v>0</v>
      </c>
      <c r="Q208" t="s">
        <v>810</v>
      </c>
      <c r="R208" t="s">
        <v>1</v>
      </c>
      <c r="S208" s="1">
        <v>41638</v>
      </c>
      <c r="T208">
        <v>0</v>
      </c>
      <c r="U208" t="s">
        <v>1003</v>
      </c>
      <c r="V208">
        <v>347892000</v>
      </c>
      <c r="W208">
        <f t="shared" si="13"/>
        <v>0</v>
      </c>
      <c r="Z208" t="s">
        <v>1207</v>
      </c>
      <c r="AA208" t="s">
        <v>1</v>
      </c>
      <c r="AB208" s="1">
        <v>41638</v>
      </c>
      <c r="AC208">
        <v>0</v>
      </c>
      <c r="AD208" t="s">
        <v>1404</v>
      </c>
      <c r="AE208">
        <v>34094760</v>
      </c>
      <c r="AF208">
        <f t="shared" si="14"/>
        <v>0</v>
      </c>
      <c r="AI208" s="1">
        <v>41638</v>
      </c>
      <c r="AJ208" t="s">
        <v>1810</v>
      </c>
      <c r="AK208">
        <v>6589060</v>
      </c>
      <c r="AL208">
        <f t="shared" si="15"/>
        <v>0</v>
      </c>
    </row>
    <row r="209" spans="1:38" x14ac:dyDescent="0.35">
      <c r="A209" t="s">
        <v>0</v>
      </c>
      <c r="B209" t="s">
        <v>1</v>
      </c>
      <c r="C209" s="1">
        <v>41645</v>
      </c>
      <c r="D209">
        <v>0</v>
      </c>
      <c r="E209" t="s">
        <v>203</v>
      </c>
      <c r="F209">
        <v>9398500</v>
      </c>
      <c r="H209" t="s">
        <v>402</v>
      </c>
      <c r="I209" t="s">
        <v>1</v>
      </c>
      <c r="J209" s="1">
        <v>41645</v>
      </c>
      <c r="K209">
        <v>0</v>
      </c>
      <c r="L209" t="s">
        <v>603</v>
      </c>
      <c r="M209">
        <v>69694200</v>
      </c>
      <c r="N209">
        <f t="shared" si="12"/>
        <v>0</v>
      </c>
      <c r="Q209" t="s">
        <v>810</v>
      </c>
      <c r="R209" t="s">
        <v>1</v>
      </c>
      <c r="S209" s="1">
        <v>41645</v>
      </c>
      <c r="T209">
        <v>0</v>
      </c>
      <c r="U209" t="s">
        <v>1004</v>
      </c>
      <c r="V209">
        <v>1250199000</v>
      </c>
      <c r="W209">
        <f t="shared" si="13"/>
        <v>0</v>
      </c>
      <c r="Z209" t="s">
        <v>1207</v>
      </c>
      <c r="AA209" t="s">
        <v>1</v>
      </c>
      <c r="AB209" s="1">
        <v>41645</v>
      </c>
      <c r="AC209">
        <v>0</v>
      </c>
      <c r="AD209" t="s">
        <v>1376</v>
      </c>
      <c r="AE209">
        <v>170507210</v>
      </c>
      <c r="AF209">
        <f t="shared" si="14"/>
        <v>0</v>
      </c>
      <c r="AI209" s="1">
        <v>41645</v>
      </c>
      <c r="AJ209" t="s">
        <v>1811</v>
      </c>
      <c r="AK209">
        <v>16999340</v>
      </c>
      <c r="AL209">
        <f t="shared" si="15"/>
        <v>0</v>
      </c>
    </row>
    <row r="210" spans="1:38" x14ac:dyDescent="0.35">
      <c r="A210" t="s">
        <v>0</v>
      </c>
      <c r="B210" t="s">
        <v>1</v>
      </c>
      <c r="C210" s="1">
        <v>41652</v>
      </c>
      <c r="D210">
        <v>0</v>
      </c>
      <c r="E210" t="s">
        <v>204</v>
      </c>
      <c r="F210">
        <v>45676740</v>
      </c>
      <c r="H210" t="s">
        <v>402</v>
      </c>
      <c r="I210" t="s">
        <v>1</v>
      </c>
      <c r="J210" s="1">
        <v>41652</v>
      </c>
      <c r="K210">
        <v>0</v>
      </c>
      <c r="L210" t="s">
        <v>604</v>
      </c>
      <c r="M210">
        <v>102242900</v>
      </c>
      <c r="N210">
        <f t="shared" si="12"/>
        <v>0</v>
      </c>
      <c r="Q210" t="s">
        <v>810</v>
      </c>
      <c r="R210" t="s">
        <v>1</v>
      </c>
      <c r="S210" s="1">
        <v>41652</v>
      </c>
      <c r="T210">
        <v>0</v>
      </c>
      <c r="U210" t="s">
        <v>1005</v>
      </c>
      <c r="V210">
        <v>1894461000</v>
      </c>
      <c r="W210">
        <f t="shared" si="13"/>
        <v>0</v>
      </c>
      <c r="Z210" t="s">
        <v>1207</v>
      </c>
      <c r="AA210" t="s">
        <v>1</v>
      </c>
      <c r="AB210" s="1">
        <v>41652</v>
      </c>
      <c r="AC210">
        <v>0</v>
      </c>
      <c r="AD210" t="s">
        <v>1404</v>
      </c>
      <c r="AE210">
        <v>347947120</v>
      </c>
      <c r="AF210">
        <f t="shared" si="14"/>
        <v>0</v>
      </c>
      <c r="AI210" s="1">
        <v>41652</v>
      </c>
      <c r="AJ210" t="s">
        <v>1812</v>
      </c>
      <c r="AK210">
        <v>43125210</v>
      </c>
      <c r="AL210">
        <f t="shared" si="15"/>
        <v>0</v>
      </c>
    </row>
    <row r="211" spans="1:38" x14ac:dyDescent="0.35">
      <c r="A211" t="s">
        <v>0</v>
      </c>
      <c r="B211" t="s">
        <v>1</v>
      </c>
      <c r="C211" s="1">
        <v>41659</v>
      </c>
      <c r="D211">
        <v>0</v>
      </c>
      <c r="E211" t="s">
        <v>205</v>
      </c>
      <c r="F211">
        <v>22224290</v>
      </c>
      <c r="H211" t="s">
        <v>402</v>
      </c>
      <c r="I211" t="s">
        <v>1</v>
      </c>
      <c r="J211" s="1">
        <v>41659</v>
      </c>
      <c r="K211">
        <v>0</v>
      </c>
      <c r="L211" t="s">
        <v>605</v>
      </c>
      <c r="M211">
        <v>100740000</v>
      </c>
      <c r="N211">
        <f t="shared" si="12"/>
        <v>0</v>
      </c>
      <c r="Q211" t="s">
        <v>810</v>
      </c>
      <c r="R211" t="s">
        <v>1</v>
      </c>
      <c r="S211" s="1">
        <v>41659</v>
      </c>
      <c r="T211">
        <v>0</v>
      </c>
      <c r="U211" t="s">
        <v>1006</v>
      </c>
      <c r="V211">
        <v>1639508000</v>
      </c>
      <c r="W211">
        <f t="shared" si="13"/>
        <v>0</v>
      </c>
      <c r="Z211" t="s">
        <v>1207</v>
      </c>
      <c r="AA211" t="s">
        <v>1</v>
      </c>
      <c r="AB211" s="1">
        <v>41659</v>
      </c>
      <c r="AC211">
        <v>0</v>
      </c>
      <c r="AD211" t="s">
        <v>1405</v>
      </c>
      <c r="AE211">
        <v>363905950</v>
      </c>
      <c r="AF211">
        <f t="shared" si="14"/>
        <v>0</v>
      </c>
      <c r="AI211" s="1">
        <v>41659</v>
      </c>
      <c r="AJ211" t="s">
        <v>1813</v>
      </c>
      <c r="AK211">
        <v>33820340</v>
      </c>
      <c r="AL211">
        <f t="shared" si="15"/>
        <v>0</v>
      </c>
    </row>
    <row r="212" spans="1:38" x14ac:dyDescent="0.35">
      <c r="A212" t="s">
        <v>0</v>
      </c>
      <c r="B212" t="s">
        <v>1</v>
      </c>
      <c r="C212" s="1">
        <v>41666</v>
      </c>
      <c r="D212">
        <v>0</v>
      </c>
      <c r="E212" t="s">
        <v>206</v>
      </c>
      <c r="F212">
        <v>33422700</v>
      </c>
      <c r="H212" t="s">
        <v>402</v>
      </c>
      <c r="I212" t="s">
        <v>1</v>
      </c>
      <c r="J212" s="1">
        <v>41666</v>
      </c>
      <c r="K212">
        <v>0</v>
      </c>
      <c r="L212" t="s">
        <v>606</v>
      </c>
      <c r="M212">
        <v>191594700</v>
      </c>
      <c r="N212">
        <f t="shared" si="12"/>
        <v>0</v>
      </c>
      <c r="Q212" t="s">
        <v>810</v>
      </c>
      <c r="R212" t="s">
        <v>1</v>
      </c>
      <c r="S212" s="1">
        <v>41666</v>
      </c>
      <c r="T212">
        <v>0</v>
      </c>
      <c r="U212" t="s">
        <v>1007</v>
      </c>
      <c r="V212">
        <v>3540790000</v>
      </c>
      <c r="W212">
        <f t="shared" si="13"/>
        <v>0</v>
      </c>
      <c r="Z212" t="s">
        <v>1207</v>
      </c>
      <c r="AA212" t="s">
        <v>1</v>
      </c>
      <c r="AB212" s="1">
        <v>41666</v>
      </c>
      <c r="AC212">
        <v>0</v>
      </c>
      <c r="AD212" t="s">
        <v>1406</v>
      </c>
      <c r="AE212">
        <v>534185980</v>
      </c>
      <c r="AF212">
        <f t="shared" si="14"/>
        <v>0</v>
      </c>
      <c r="AI212" s="1">
        <v>41666</v>
      </c>
      <c r="AJ212" t="s">
        <v>1625</v>
      </c>
      <c r="AK212">
        <v>28672860</v>
      </c>
      <c r="AL212">
        <f t="shared" si="15"/>
        <v>0</v>
      </c>
    </row>
    <row r="213" spans="1:38" x14ac:dyDescent="0.35">
      <c r="A213" t="s">
        <v>0</v>
      </c>
      <c r="B213" t="s">
        <v>1</v>
      </c>
      <c r="C213" s="1">
        <v>41673</v>
      </c>
      <c r="D213">
        <v>0</v>
      </c>
      <c r="E213" t="s">
        <v>207</v>
      </c>
      <c r="F213">
        <v>16917130</v>
      </c>
      <c r="H213" t="s">
        <v>402</v>
      </c>
      <c r="I213" t="s">
        <v>1</v>
      </c>
      <c r="J213" s="1">
        <v>41673</v>
      </c>
      <c r="K213">
        <v>0</v>
      </c>
      <c r="L213" t="s">
        <v>607</v>
      </c>
      <c r="M213">
        <v>125849000</v>
      </c>
      <c r="N213">
        <f t="shared" si="12"/>
        <v>0</v>
      </c>
      <c r="Q213" t="s">
        <v>810</v>
      </c>
      <c r="R213" t="s">
        <v>1</v>
      </c>
      <c r="S213" s="1">
        <v>41673</v>
      </c>
      <c r="T213">
        <v>0</v>
      </c>
      <c r="U213" t="s">
        <v>1008</v>
      </c>
      <c r="V213">
        <v>2015133000</v>
      </c>
      <c r="W213">
        <f t="shared" si="13"/>
        <v>0</v>
      </c>
      <c r="Z213" t="s">
        <v>1207</v>
      </c>
      <c r="AA213" t="s">
        <v>1</v>
      </c>
      <c r="AB213" s="1">
        <v>41673</v>
      </c>
      <c r="AC213">
        <v>0</v>
      </c>
      <c r="AD213" t="s">
        <v>1407</v>
      </c>
      <c r="AE213">
        <v>417532140</v>
      </c>
      <c r="AF213">
        <f t="shared" si="14"/>
        <v>0</v>
      </c>
      <c r="AI213" s="1">
        <v>41673</v>
      </c>
      <c r="AJ213" t="s">
        <v>1814</v>
      </c>
      <c r="AK213">
        <v>26616840</v>
      </c>
      <c r="AL213">
        <f t="shared" si="15"/>
        <v>0</v>
      </c>
    </row>
    <row r="214" spans="1:38" x14ac:dyDescent="0.35">
      <c r="A214" t="s">
        <v>0</v>
      </c>
      <c r="B214" t="s">
        <v>1</v>
      </c>
      <c r="C214" s="1">
        <v>41680</v>
      </c>
      <c r="D214">
        <v>0</v>
      </c>
      <c r="E214" t="s">
        <v>208</v>
      </c>
      <c r="F214">
        <v>12592790</v>
      </c>
      <c r="H214" t="s">
        <v>402</v>
      </c>
      <c r="I214" t="s">
        <v>1</v>
      </c>
      <c r="J214" s="1">
        <v>41680</v>
      </c>
      <c r="K214">
        <v>0</v>
      </c>
      <c r="L214" t="s">
        <v>608</v>
      </c>
      <c r="M214">
        <v>109992200</v>
      </c>
      <c r="N214">
        <f t="shared" si="12"/>
        <v>0</v>
      </c>
      <c r="Q214" t="s">
        <v>810</v>
      </c>
      <c r="R214" t="s">
        <v>1</v>
      </c>
      <c r="S214" s="1">
        <v>41680</v>
      </c>
      <c r="T214">
        <v>0</v>
      </c>
      <c r="U214" t="s">
        <v>1009</v>
      </c>
      <c r="V214">
        <v>1309486000</v>
      </c>
      <c r="W214">
        <f t="shared" si="13"/>
        <v>0</v>
      </c>
      <c r="Z214" t="s">
        <v>1207</v>
      </c>
      <c r="AA214" t="s">
        <v>1</v>
      </c>
      <c r="AB214" s="1">
        <v>41680</v>
      </c>
      <c r="AC214">
        <v>0</v>
      </c>
      <c r="AD214" t="s">
        <v>1408</v>
      </c>
      <c r="AE214">
        <v>316389420</v>
      </c>
      <c r="AF214">
        <f t="shared" si="14"/>
        <v>0</v>
      </c>
      <c r="AI214" s="1">
        <v>41680</v>
      </c>
      <c r="AJ214" t="s">
        <v>1815</v>
      </c>
      <c r="AK214">
        <v>19369500</v>
      </c>
      <c r="AL214">
        <f t="shared" si="15"/>
        <v>0</v>
      </c>
    </row>
    <row r="215" spans="1:38" x14ac:dyDescent="0.35">
      <c r="A215" t="s">
        <v>0</v>
      </c>
      <c r="B215" t="s">
        <v>1</v>
      </c>
      <c r="C215" s="1">
        <v>41687</v>
      </c>
      <c r="D215">
        <v>0</v>
      </c>
      <c r="E215" t="s">
        <v>209</v>
      </c>
      <c r="F215">
        <v>10854930</v>
      </c>
      <c r="H215" t="s">
        <v>402</v>
      </c>
      <c r="I215" t="s">
        <v>1</v>
      </c>
      <c r="J215" s="1">
        <v>41687</v>
      </c>
      <c r="K215">
        <v>0</v>
      </c>
      <c r="L215" t="s">
        <v>609</v>
      </c>
      <c r="M215">
        <v>87329600</v>
      </c>
      <c r="N215">
        <f t="shared" si="12"/>
        <v>0</v>
      </c>
      <c r="Q215" t="s">
        <v>810</v>
      </c>
      <c r="R215" t="s">
        <v>1</v>
      </c>
      <c r="S215" s="1">
        <v>41687</v>
      </c>
      <c r="T215">
        <v>0</v>
      </c>
      <c r="U215" t="s">
        <v>1006</v>
      </c>
      <c r="V215">
        <v>1581918000</v>
      </c>
      <c r="W215">
        <f t="shared" si="13"/>
        <v>0</v>
      </c>
      <c r="Z215" t="s">
        <v>1207</v>
      </c>
      <c r="AA215" t="s">
        <v>1</v>
      </c>
      <c r="AB215" s="1">
        <v>41687</v>
      </c>
      <c r="AC215">
        <v>0</v>
      </c>
      <c r="AD215" t="s">
        <v>1320</v>
      </c>
      <c r="AE215">
        <v>313628860</v>
      </c>
      <c r="AF215">
        <f t="shared" si="14"/>
        <v>0</v>
      </c>
      <c r="AI215" s="1">
        <v>41687</v>
      </c>
      <c r="AJ215" t="s">
        <v>1816</v>
      </c>
      <c r="AK215">
        <v>32025770</v>
      </c>
      <c r="AL215">
        <f t="shared" si="15"/>
        <v>0</v>
      </c>
    </row>
    <row r="216" spans="1:38" x14ac:dyDescent="0.35">
      <c r="A216" t="s">
        <v>0</v>
      </c>
      <c r="B216" t="s">
        <v>1</v>
      </c>
      <c r="C216" s="1">
        <v>41694</v>
      </c>
      <c r="D216">
        <v>0</v>
      </c>
      <c r="E216" t="s">
        <v>210</v>
      </c>
      <c r="F216">
        <v>12093580</v>
      </c>
      <c r="H216" t="s">
        <v>402</v>
      </c>
      <c r="I216" t="s">
        <v>1</v>
      </c>
      <c r="J216" s="1">
        <v>41694</v>
      </c>
      <c r="K216">
        <v>0</v>
      </c>
      <c r="L216" t="s">
        <v>610</v>
      </c>
      <c r="M216">
        <v>148122600</v>
      </c>
      <c r="N216">
        <f t="shared" si="12"/>
        <v>0</v>
      </c>
      <c r="Q216" t="s">
        <v>810</v>
      </c>
      <c r="R216" t="s">
        <v>1</v>
      </c>
      <c r="S216" s="1">
        <v>41694</v>
      </c>
      <c r="T216">
        <v>0</v>
      </c>
      <c r="U216" t="s">
        <v>1010</v>
      </c>
      <c r="V216">
        <v>2065192000</v>
      </c>
      <c r="W216">
        <f t="shared" si="13"/>
        <v>0</v>
      </c>
      <c r="Z216" t="s">
        <v>1207</v>
      </c>
      <c r="AA216" t="s">
        <v>1</v>
      </c>
      <c r="AB216" s="1">
        <v>41694</v>
      </c>
      <c r="AC216">
        <v>0</v>
      </c>
      <c r="AD216" t="s">
        <v>1409</v>
      </c>
      <c r="AE216">
        <v>451438030</v>
      </c>
      <c r="AF216">
        <f t="shared" si="14"/>
        <v>0</v>
      </c>
      <c r="AI216" s="1">
        <v>41694</v>
      </c>
      <c r="AJ216" t="s">
        <v>1817</v>
      </c>
      <c r="AK216">
        <v>23199520</v>
      </c>
      <c r="AL216">
        <f t="shared" si="15"/>
        <v>0</v>
      </c>
    </row>
    <row r="217" spans="1:38" x14ac:dyDescent="0.35">
      <c r="A217" t="s">
        <v>0</v>
      </c>
      <c r="B217" t="s">
        <v>1</v>
      </c>
      <c r="C217" s="1">
        <v>41701</v>
      </c>
      <c r="D217">
        <v>0</v>
      </c>
      <c r="E217" t="s">
        <v>211</v>
      </c>
      <c r="F217">
        <v>38710910</v>
      </c>
      <c r="H217" t="s">
        <v>402</v>
      </c>
      <c r="I217" t="s">
        <v>1</v>
      </c>
      <c r="J217" s="1">
        <v>41701</v>
      </c>
      <c r="K217">
        <v>0</v>
      </c>
      <c r="L217" t="s">
        <v>611</v>
      </c>
      <c r="M217">
        <v>216391300</v>
      </c>
      <c r="N217">
        <f t="shared" si="12"/>
        <v>0</v>
      </c>
      <c r="Q217" t="s">
        <v>810</v>
      </c>
      <c r="R217" t="s">
        <v>1</v>
      </c>
      <c r="S217" s="1">
        <v>41701</v>
      </c>
      <c r="T217">
        <v>0</v>
      </c>
      <c r="U217" t="s">
        <v>1011</v>
      </c>
      <c r="V217">
        <v>3937662000</v>
      </c>
      <c r="W217">
        <f t="shared" si="13"/>
        <v>0</v>
      </c>
      <c r="Z217" t="s">
        <v>1207</v>
      </c>
      <c r="AA217" t="s">
        <v>1</v>
      </c>
      <c r="AB217" s="1">
        <v>41701</v>
      </c>
      <c r="AC217">
        <v>0</v>
      </c>
      <c r="AD217" t="s">
        <v>1410</v>
      </c>
      <c r="AE217">
        <v>1443194180</v>
      </c>
      <c r="AF217">
        <f t="shared" si="14"/>
        <v>0</v>
      </c>
      <c r="AI217" s="1">
        <v>41701</v>
      </c>
      <c r="AJ217" t="s">
        <v>1818</v>
      </c>
      <c r="AK217">
        <v>47187650</v>
      </c>
      <c r="AL217">
        <f t="shared" si="15"/>
        <v>0</v>
      </c>
    </row>
    <row r="218" spans="1:38" x14ac:dyDescent="0.35">
      <c r="A218" t="s">
        <v>0</v>
      </c>
      <c r="B218" t="s">
        <v>1</v>
      </c>
      <c r="C218" s="1">
        <v>41708</v>
      </c>
      <c r="D218">
        <v>0</v>
      </c>
      <c r="E218" t="s">
        <v>212</v>
      </c>
      <c r="F218">
        <v>18027280</v>
      </c>
      <c r="H218" t="s">
        <v>402</v>
      </c>
      <c r="I218" t="s">
        <v>1</v>
      </c>
      <c r="J218" s="1">
        <v>41708</v>
      </c>
      <c r="K218">
        <v>0</v>
      </c>
      <c r="L218" t="s">
        <v>612</v>
      </c>
      <c r="M218">
        <v>178884800</v>
      </c>
      <c r="N218">
        <f t="shared" si="12"/>
        <v>0</v>
      </c>
      <c r="Q218" t="s">
        <v>810</v>
      </c>
      <c r="R218" t="s">
        <v>1</v>
      </c>
      <c r="S218" s="1">
        <v>41708</v>
      </c>
      <c r="T218">
        <v>0</v>
      </c>
      <c r="U218" t="s">
        <v>1012</v>
      </c>
      <c r="V218">
        <v>2795302000</v>
      </c>
      <c r="W218">
        <f t="shared" si="13"/>
        <v>0</v>
      </c>
      <c r="Z218" t="s">
        <v>1207</v>
      </c>
      <c r="AA218" t="s">
        <v>1</v>
      </c>
      <c r="AB218" s="1">
        <v>41708</v>
      </c>
      <c r="AC218">
        <v>0</v>
      </c>
      <c r="AD218" t="s">
        <v>1411</v>
      </c>
      <c r="AE218">
        <v>976528730</v>
      </c>
      <c r="AF218">
        <f t="shared" si="14"/>
        <v>0</v>
      </c>
      <c r="AI218" s="1">
        <v>41708</v>
      </c>
      <c r="AJ218" t="s">
        <v>1819</v>
      </c>
      <c r="AK218">
        <v>31452670</v>
      </c>
      <c r="AL218">
        <f t="shared" si="15"/>
        <v>0</v>
      </c>
    </row>
    <row r="219" spans="1:38" x14ac:dyDescent="0.35">
      <c r="A219" t="s">
        <v>0</v>
      </c>
      <c r="B219" t="s">
        <v>1</v>
      </c>
      <c r="C219" s="1">
        <v>41715</v>
      </c>
      <c r="D219">
        <v>0</v>
      </c>
      <c r="E219" t="s">
        <v>213</v>
      </c>
      <c r="F219">
        <v>29855980</v>
      </c>
      <c r="H219" t="s">
        <v>402</v>
      </c>
      <c r="I219" t="s">
        <v>1</v>
      </c>
      <c r="J219" s="1">
        <v>41715</v>
      </c>
      <c r="K219">
        <v>0</v>
      </c>
      <c r="L219" t="s">
        <v>613</v>
      </c>
      <c r="M219">
        <v>215056600</v>
      </c>
      <c r="N219">
        <f t="shared" si="12"/>
        <v>0</v>
      </c>
      <c r="Q219" t="s">
        <v>810</v>
      </c>
      <c r="R219" t="s">
        <v>1</v>
      </c>
      <c r="S219" s="1">
        <v>41715</v>
      </c>
      <c r="T219">
        <v>0</v>
      </c>
      <c r="U219" t="s">
        <v>988</v>
      </c>
      <c r="V219">
        <v>4814267000</v>
      </c>
      <c r="W219">
        <f t="shared" si="13"/>
        <v>0</v>
      </c>
      <c r="Z219" t="s">
        <v>1207</v>
      </c>
      <c r="AA219" t="s">
        <v>1</v>
      </c>
      <c r="AB219" s="1">
        <v>41715</v>
      </c>
      <c r="AC219">
        <v>0</v>
      </c>
      <c r="AD219" t="s">
        <v>1412</v>
      </c>
      <c r="AE219">
        <v>1288107500</v>
      </c>
      <c r="AF219">
        <f t="shared" si="14"/>
        <v>0</v>
      </c>
      <c r="AI219" s="1">
        <v>41715</v>
      </c>
      <c r="AJ219" t="s">
        <v>1820</v>
      </c>
      <c r="AK219">
        <v>45941540</v>
      </c>
      <c r="AL219">
        <f t="shared" si="15"/>
        <v>0</v>
      </c>
    </row>
    <row r="220" spans="1:38" x14ac:dyDescent="0.35">
      <c r="A220" t="s">
        <v>0</v>
      </c>
      <c r="B220" t="s">
        <v>1</v>
      </c>
      <c r="C220" s="1">
        <v>41722</v>
      </c>
      <c r="D220">
        <v>0</v>
      </c>
      <c r="E220" t="s">
        <v>214</v>
      </c>
      <c r="F220">
        <v>22479630</v>
      </c>
      <c r="H220" t="s">
        <v>402</v>
      </c>
      <c r="I220" t="s">
        <v>1</v>
      </c>
      <c r="J220" s="1">
        <v>41722</v>
      </c>
      <c r="K220">
        <v>0</v>
      </c>
      <c r="L220" t="s">
        <v>614</v>
      </c>
      <c r="M220">
        <v>155885700</v>
      </c>
      <c r="N220">
        <f t="shared" si="12"/>
        <v>0</v>
      </c>
      <c r="Q220" t="s">
        <v>810</v>
      </c>
      <c r="R220" t="s">
        <v>1</v>
      </c>
      <c r="S220" s="1">
        <v>41722</v>
      </c>
      <c r="T220">
        <v>0</v>
      </c>
      <c r="U220" t="s">
        <v>1013</v>
      </c>
      <c r="V220">
        <v>2451889000</v>
      </c>
      <c r="W220">
        <f t="shared" si="13"/>
        <v>0</v>
      </c>
      <c r="Z220" t="s">
        <v>1207</v>
      </c>
      <c r="AA220" t="s">
        <v>1</v>
      </c>
      <c r="AB220" s="1">
        <v>41722</v>
      </c>
      <c r="AC220">
        <v>0</v>
      </c>
      <c r="AD220" t="s">
        <v>1413</v>
      </c>
      <c r="AE220">
        <v>983292360</v>
      </c>
      <c r="AF220">
        <f t="shared" si="14"/>
        <v>0</v>
      </c>
      <c r="AI220" s="1">
        <v>41722</v>
      </c>
      <c r="AJ220" t="s">
        <v>1821</v>
      </c>
      <c r="AK220">
        <v>29995320</v>
      </c>
      <c r="AL220">
        <f t="shared" si="15"/>
        <v>0</v>
      </c>
    </row>
    <row r="221" spans="1:38" x14ac:dyDescent="0.35">
      <c r="A221" t="s">
        <v>0</v>
      </c>
      <c r="B221" t="s">
        <v>1</v>
      </c>
      <c r="C221" s="1">
        <v>41729</v>
      </c>
      <c r="D221">
        <v>0</v>
      </c>
      <c r="E221" t="s">
        <v>215</v>
      </c>
      <c r="F221">
        <v>17003160</v>
      </c>
      <c r="H221" t="s">
        <v>402</v>
      </c>
      <c r="I221" t="s">
        <v>1</v>
      </c>
      <c r="J221" s="1">
        <v>41729</v>
      </c>
      <c r="K221">
        <v>0</v>
      </c>
      <c r="L221" t="s">
        <v>615</v>
      </c>
      <c r="M221">
        <v>147442300</v>
      </c>
      <c r="N221">
        <f t="shared" si="12"/>
        <v>0</v>
      </c>
      <c r="Q221" t="s">
        <v>810</v>
      </c>
      <c r="R221" t="s">
        <v>1</v>
      </c>
      <c r="S221" s="1">
        <v>41729</v>
      </c>
      <c r="T221">
        <v>0</v>
      </c>
      <c r="U221" t="s">
        <v>1014</v>
      </c>
      <c r="V221">
        <v>2343894000</v>
      </c>
      <c r="W221">
        <f t="shared" si="13"/>
        <v>0</v>
      </c>
      <c r="Z221" t="s">
        <v>1207</v>
      </c>
      <c r="AA221" t="s">
        <v>1</v>
      </c>
      <c r="AB221" s="1">
        <v>41729</v>
      </c>
      <c r="AC221">
        <v>0</v>
      </c>
      <c r="AD221" t="s">
        <v>1414</v>
      </c>
      <c r="AE221">
        <v>750823890</v>
      </c>
      <c r="AF221">
        <f t="shared" si="14"/>
        <v>0</v>
      </c>
      <c r="AI221" s="1">
        <v>41729</v>
      </c>
      <c r="AJ221" t="s">
        <v>1822</v>
      </c>
      <c r="AK221">
        <v>22307380</v>
      </c>
      <c r="AL221">
        <f t="shared" si="15"/>
        <v>0</v>
      </c>
    </row>
    <row r="222" spans="1:38" x14ac:dyDescent="0.35">
      <c r="A222" t="s">
        <v>0</v>
      </c>
      <c r="B222" t="s">
        <v>1</v>
      </c>
      <c r="C222" s="1">
        <v>41736</v>
      </c>
      <c r="D222">
        <v>0</v>
      </c>
      <c r="E222" t="s">
        <v>216</v>
      </c>
      <c r="F222">
        <v>14297680</v>
      </c>
      <c r="H222" t="s">
        <v>402</v>
      </c>
      <c r="I222" t="s">
        <v>1</v>
      </c>
      <c r="J222" s="1">
        <v>41736</v>
      </c>
      <c r="K222">
        <v>0</v>
      </c>
      <c r="L222" t="s">
        <v>616</v>
      </c>
      <c r="M222">
        <v>145031500</v>
      </c>
      <c r="N222">
        <f t="shared" si="12"/>
        <v>0</v>
      </c>
      <c r="Q222" t="s">
        <v>810</v>
      </c>
      <c r="R222" t="s">
        <v>1</v>
      </c>
      <c r="S222" s="1">
        <v>41736</v>
      </c>
      <c r="T222">
        <v>0</v>
      </c>
      <c r="U222" t="s">
        <v>1015</v>
      </c>
      <c r="V222">
        <v>2256509000</v>
      </c>
      <c r="W222">
        <f t="shared" si="13"/>
        <v>0</v>
      </c>
      <c r="Z222" t="s">
        <v>1207</v>
      </c>
      <c r="AA222" t="s">
        <v>1</v>
      </c>
      <c r="AB222" s="1">
        <v>41736</v>
      </c>
      <c r="AC222">
        <v>0</v>
      </c>
      <c r="AD222" t="s">
        <v>1415</v>
      </c>
      <c r="AE222">
        <v>892832850</v>
      </c>
      <c r="AF222">
        <f t="shared" si="14"/>
        <v>0</v>
      </c>
      <c r="AI222" s="1">
        <v>41736</v>
      </c>
      <c r="AJ222" t="s">
        <v>1823</v>
      </c>
      <c r="AK222">
        <v>27800560</v>
      </c>
      <c r="AL222">
        <f t="shared" si="15"/>
        <v>0</v>
      </c>
    </row>
    <row r="223" spans="1:38" x14ac:dyDescent="0.35">
      <c r="A223" t="s">
        <v>0</v>
      </c>
      <c r="B223" t="s">
        <v>1</v>
      </c>
      <c r="C223" s="1">
        <v>41743</v>
      </c>
      <c r="D223">
        <v>0</v>
      </c>
      <c r="E223" t="s">
        <v>217</v>
      </c>
      <c r="F223">
        <v>10309660</v>
      </c>
      <c r="H223" t="s">
        <v>402</v>
      </c>
      <c r="I223" t="s">
        <v>1</v>
      </c>
      <c r="J223" s="1">
        <v>41743</v>
      </c>
      <c r="K223">
        <v>0</v>
      </c>
      <c r="L223" t="s">
        <v>617</v>
      </c>
      <c r="M223">
        <v>143217400</v>
      </c>
      <c r="N223">
        <f t="shared" si="12"/>
        <v>0</v>
      </c>
      <c r="Q223" t="s">
        <v>810</v>
      </c>
      <c r="R223" t="s">
        <v>1</v>
      </c>
      <c r="S223" s="1">
        <v>41743</v>
      </c>
      <c r="T223">
        <v>0</v>
      </c>
      <c r="U223" t="s">
        <v>980</v>
      </c>
      <c r="V223">
        <v>1794344000</v>
      </c>
      <c r="W223">
        <f t="shared" si="13"/>
        <v>0</v>
      </c>
      <c r="Z223" t="s">
        <v>1207</v>
      </c>
      <c r="AA223" t="s">
        <v>1</v>
      </c>
      <c r="AB223" s="1">
        <v>41743</v>
      </c>
      <c r="AC223">
        <v>0</v>
      </c>
      <c r="AD223" t="s">
        <v>1416</v>
      </c>
      <c r="AE223">
        <v>967619650</v>
      </c>
      <c r="AF223">
        <f t="shared" si="14"/>
        <v>0</v>
      </c>
      <c r="AI223" s="1">
        <v>41743</v>
      </c>
      <c r="AJ223" t="s">
        <v>1824</v>
      </c>
      <c r="AK223">
        <v>25789840</v>
      </c>
      <c r="AL223">
        <f t="shared" si="15"/>
        <v>0</v>
      </c>
    </row>
    <row r="224" spans="1:38" x14ac:dyDescent="0.35">
      <c r="A224" t="s">
        <v>0</v>
      </c>
      <c r="B224" t="s">
        <v>1</v>
      </c>
      <c r="C224" s="1">
        <v>41750</v>
      </c>
      <c r="D224">
        <v>0</v>
      </c>
      <c r="E224" t="s">
        <v>218</v>
      </c>
      <c r="F224">
        <v>14874300</v>
      </c>
      <c r="H224" t="s">
        <v>402</v>
      </c>
      <c r="I224" t="s">
        <v>1</v>
      </c>
      <c r="J224" s="1">
        <v>41750</v>
      </c>
      <c r="K224">
        <v>0</v>
      </c>
      <c r="L224" t="s">
        <v>618</v>
      </c>
      <c r="M224">
        <v>101851500</v>
      </c>
      <c r="N224">
        <f t="shared" si="12"/>
        <v>0</v>
      </c>
      <c r="Q224" t="s">
        <v>810</v>
      </c>
      <c r="R224" t="s">
        <v>1</v>
      </c>
      <c r="S224" s="1">
        <v>41750</v>
      </c>
      <c r="T224">
        <v>0</v>
      </c>
      <c r="U224" t="s">
        <v>1016</v>
      </c>
      <c r="V224">
        <v>1708285000</v>
      </c>
      <c r="W224">
        <f t="shared" si="13"/>
        <v>0</v>
      </c>
      <c r="Z224" t="s">
        <v>1207</v>
      </c>
      <c r="AA224" t="s">
        <v>1</v>
      </c>
      <c r="AB224" s="1">
        <v>41750</v>
      </c>
      <c r="AC224">
        <v>0</v>
      </c>
      <c r="AD224" t="s">
        <v>1417</v>
      </c>
      <c r="AE224">
        <v>899963490</v>
      </c>
      <c r="AF224">
        <f t="shared" si="14"/>
        <v>0</v>
      </c>
      <c r="AI224" s="1">
        <v>41750</v>
      </c>
      <c r="AJ224" t="s">
        <v>1825</v>
      </c>
      <c r="AK224">
        <v>19583390</v>
      </c>
      <c r="AL224">
        <f t="shared" si="15"/>
        <v>0</v>
      </c>
    </row>
    <row r="225" spans="1:38" x14ac:dyDescent="0.35">
      <c r="A225" t="s">
        <v>0</v>
      </c>
      <c r="B225" t="s">
        <v>1</v>
      </c>
      <c r="C225" s="1">
        <v>41757</v>
      </c>
      <c r="D225">
        <v>0</v>
      </c>
      <c r="E225" t="s">
        <v>219</v>
      </c>
      <c r="F225">
        <v>9108810</v>
      </c>
      <c r="H225" t="s">
        <v>402</v>
      </c>
      <c r="I225" t="s">
        <v>1</v>
      </c>
      <c r="J225" s="1">
        <v>41757</v>
      </c>
      <c r="K225">
        <v>0</v>
      </c>
      <c r="L225" t="s">
        <v>619</v>
      </c>
      <c r="M225">
        <v>123008600</v>
      </c>
      <c r="N225">
        <f t="shared" si="12"/>
        <v>0</v>
      </c>
      <c r="Q225" t="s">
        <v>810</v>
      </c>
      <c r="R225" t="s">
        <v>1</v>
      </c>
      <c r="S225" s="1">
        <v>41757</v>
      </c>
      <c r="T225">
        <v>0</v>
      </c>
      <c r="U225" t="s">
        <v>1017</v>
      </c>
      <c r="V225">
        <v>1675908000</v>
      </c>
      <c r="W225">
        <f t="shared" si="13"/>
        <v>0</v>
      </c>
      <c r="Z225" t="s">
        <v>1207</v>
      </c>
      <c r="AA225" t="s">
        <v>1</v>
      </c>
      <c r="AB225" s="1">
        <v>41757</v>
      </c>
      <c r="AC225">
        <v>0</v>
      </c>
      <c r="AD225" t="s">
        <v>1418</v>
      </c>
      <c r="AE225">
        <v>739599910</v>
      </c>
      <c r="AF225">
        <f t="shared" si="14"/>
        <v>0</v>
      </c>
      <c r="AI225" s="1">
        <v>41757</v>
      </c>
      <c r="AJ225" t="s">
        <v>1704</v>
      </c>
      <c r="AK225">
        <v>25038140</v>
      </c>
      <c r="AL225">
        <f t="shared" si="15"/>
        <v>0</v>
      </c>
    </row>
    <row r="226" spans="1:38" x14ac:dyDescent="0.35">
      <c r="A226" t="s">
        <v>0</v>
      </c>
      <c r="B226" t="s">
        <v>1</v>
      </c>
      <c r="C226" s="1">
        <v>41764</v>
      </c>
      <c r="D226">
        <v>0</v>
      </c>
      <c r="E226" t="s">
        <v>220</v>
      </c>
      <c r="F226">
        <v>9603250</v>
      </c>
      <c r="H226" t="s">
        <v>402</v>
      </c>
      <c r="I226" t="s">
        <v>1</v>
      </c>
      <c r="J226" s="1">
        <v>41764</v>
      </c>
      <c r="K226">
        <v>0</v>
      </c>
      <c r="L226" t="s">
        <v>620</v>
      </c>
      <c r="M226">
        <v>93590800</v>
      </c>
      <c r="N226">
        <f t="shared" si="12"/>
        <v>0</v>
      </c>
      <c r="Q226" t="s">
        <v>810</v>
      </c>
      <c r="R226" t="s">
        <v>1</v>
      </c>
      <c r="S226" s="1">
        <v>41764</v>
      </c>
      <c r="T226">
        <v>0</v>
      </c>
      <c r="U226" t="s">
        <v>1018</v>
      </c>
      <c r="V226">
        <v>2680801000</v>
      </c>
      <c r="W226">
        <f t="shared" si="13"/>
        <v>0</v>
      </c>
      <c r="Z226" t="s">
        <v>1207</v>
      </c>
      <c r="AA226" t="s">
        <v>1</v>
      </c>
      <c r="AB226" s="1">
        <v>41764</v>
      </c>
      <c r="AC226">
        <v>0</v>
      </c>
      <c r="AD226" t="s">
        <v>1419</v>
      </c>
      <c r="AE226">
        <v>715948220</v>
      </c>
      <c r="AF226">
        <f t="shared" si="14"/>
        <v>0</v>
      </c>
      <c r="AI226" s="1">
        <v>41764</v>
      </c>
      <c r="AJ226" t="s">
        <v>1826</v>
      </c>
      <c r="AK226">
        <v>25160290</v>
      </c>
      <c r="AL226">
        <f t="shared" si="15"/>
        <v>0</v>
      </c>
    </row>
    <row r="227" spans="1:38" x14ac:dyDescent="0.35">
      <c r="A227" t="s">
        <v>0</v>
      </c>
      <c r="B227" t="s">
        <v>1</v>
      </c>
      <c r="C227" s="1">
        <v>41771</v>
      </c>
      <c r="D227">
        <v>0</v>
      </c>
      <c r="E227" t="s">
        <v>221</v>
      </c>
      <c r="F227">
        <v>14643710</v>
      </c>
      <c r="H227" t="s">
        <v>402</v>
      </c>
      <c r="I227" t="s">
        <v>1</v>
      </c>
      <c r="J227" s="1">
        <v>41771</v>
      </c>
      <c r="K227">
        <v>0</v>
      </c>
      <c r="L227" t="s">
        <v>621</v>
      </c>
      <c r="M227">
        <v>107268600</v>
      </c>
      <c r="N227">
        <f t="shared" si="12"/>
        <v>0</v>
      </c>
      <c r="Q227" t="s">
        <v>810</v>
      </c>
      <c r="R227" t="s">
        <v>1</v>
      </c>
      <c r="S227" s="1">
        <v>41771</v>
      </c>
      <c r="T227">
        <v>0</v>
      </c>
      <c r="U227" t="s">
        <v>1019</v>
      </c>
      <c r="V227">
        <v>2737693000</v>
      </c>
      <c r="W227">
        <f t="shared" si="13"/>
        <v>0</v>
      </c>
      <c r="Z227" t="s">
        <v>1207</v>
      </c>
      <c r="AA227" t="s">
        <v>1</v>
      </c>
      <c r="AB227" s="1">
        <v>41771</v>
      </c>
      <c r="AC227">
        <v>0</v>
      </c>
      <c r="AD227" t="s">
        <v>1420</v>
      </c>
      <c r="AE227">
        <v>806530930</v>
      </c>
      <c r="AF227">
        <f t="shared" si="14"/>
        <v>0</v>
      </c>
      <c r="AI227" s="1">
        <v>41771</v>
      </c>
      <c r="AJ227" t="s">
        <v>1827</v>
      </c>
      <c r="AK227">
        <v>26511560</v>
      </c>
      <c r="AL227">
        <f t="shared" si="15"/>
        <v>0</v>
      </c>
    </row>
    <row r="228" spans="1:38" x14ac:dyDescent="0.35">
      <c r="A228" t="s">
        <v>0</v>
      </c>
      <c r="B228" t="s">
        <v>1</v>
      </c>
      <c r="C228" s="1">
        <v>41778</v>
      </c>
      <c r="D228">
        <v>0</v>
      </c>
      <c r="E228" t="s">
        <v>222</v>
      </c>
      <c r="F228">
        <v>14507080</v>
      </c>
      <c r="H228" t="s">
        <v>402</v>
      </c>
      <c r="I228" t="s">
        <v>1</v>
      </c>
      <c r="J228" s="1">
        <v>41778</v>
      </c>
      <c r="K228">
        <v>0</v>
      </c>
      <c r="L228" t="s">
        <v>622</v>
      </c>
      <c r="M228">
        <v>129162600</v>
      </c>
      <c r="N228">
        <f t="shared" si="12"/>
        <v>0</v>
      </c>
      <c r="Q228" t="s">
        <v>810</v>
      </c>
      <c r="R228" t="s">
        <v>1</v>
      </c>
      <c r="S228" s="1">
        <v>41778</v>
      </c>
      <c r="T228">
        <v>0</v>
      </c>
      <c r="U228" t="s">
        <v>1020</v>
      </c>
      <c r="V228">
        <v>6009657000</v>
      </c>
      <c r="W228">
        <f t="shared" si="13"/>
        <v>0</v>
      </c>
      <c r="Z228" t="s">
        <v>1207</v>
      </c>
      <c r="AA228" t="s">
        <v>1</v>
      </c>
      <c r="AB228" s="1">
        <v>41778</v>
      </c>
      <c r="AC228">
        <v>0</v>
      </c>
      <c r="AD228" t="s">
        <v>1421</v>
      </c>
      <c r="AE228">
        <v>789942390</v>
      </c>
      <c r="AF228">
        <f t="shared" si="14"/>
        <v>0</v>
      </c>
      <c r="AI228" s="1">
        <v>41778</v>
      </c>
      <c r="AJ228" t="s">
        <v>1828</v>
      </c>
      <c r="AK228">
        <v>34854860</v>
      </c>
      <c r="AL228">
        <f t="shared" si="15"/>
        <v>0</v>
      </c>
    </row>
    <row r="229" spans="1:38" x14ac:dyDescent="0.35">
      <c r="A229" t="s">
        <v>0</v>
      </c>
      <c r="B229" t="s">
        <v>1</v>
      </c>
      <c r="C229" s="1">
        <v>41785</v>
      </c>
      <c r="D229">
        <v>0</v>
      </c>
      <c r="E229" t="s">
        <v>223</v>
      </c>
      <c r="F229">
        <v>10362300</v>
      </c>
      <c r="H229" t="s">
        <v>402</v>
      </c>
      <c r="I229" t="s">
        <v>1</v>
      </c>
      <c r="J229" s="1">
        <v>41785</v>
      </c>
      <c r="K229">
        <v>0</v>
      </c>
      <c r="L229" t="s">
        <v>623</v>
      </c>
      <c r="M229">
        <v>94363500</v>
      </c>
      <c r="N229">
        <f t="shared" si="12"/>
        <v>0</v>
      </c>
      <c r="Q229" t="s">
        <v>810</v>
      </c>
      <c r="R229" t="s">
        <v>1</v>
      </c>
      <c r="S229" s="1">
        <v>41785</v>
      </c>
      <c r="T229">
        <v>0</v>
      </c>
      <c r="U229" t="s">
        <v>1021</v>
      </c>
      <c r="V229">
        <v>3732245000</v>
      </c>
      <c r="W229">
        <f t="shared" si="13"/>
        <v>0</v>
      </c>
      <c r="Z229" t="s">
        <v>1207</v>
      </c>
      <c r="AA229" t="s">
        <v>1</v>
      </c>
      <c r="AB229" s="1">
        <v>41785</v>
      </c>
      <c r="AC229">
        <v>0</v>
      </c>
      <c r="AD229" t="s">
        <v>1422</v>
      </c>
      <c r="AE229">
        <v>622555560</v>
      </c>
      <c r="AF229">
        <f t="shared" si="14"/>
        <v>0</v>
      </c>
      <c r="AI229" s="1">
        <v>41785</v>
      </c>
      <c r="AJ229" t="s">
        <v>1710</v>
      </c>
      <c r="AK229">
        <v>19899860</v>
      </c>
      <c r="AL229">
        <f t="shared" si="15"/>
        <v>0</v>
      </c>
    </row>
    <row r="230" spans="1:38" x14ac:dyDescent="0.35">
      <c r="A230" t="s">
        <v>0</v>
      </c>
      <c r="B230" t="s">
        <v>1</v>
      </c>
      <c r="C230" s="1">
        <v>41792</v>
      </c>
      <c r="D230">
        <v>0</v>
      </c>
      <c r="E230" t="s">
        <v>224</v>
      </c>
      <c r="F230">
        <v>10649850</v>
      </c>
      <c r="H230" t="s">
        <v>402</v>
      </c>
      <c r="I230" t="s">
        <v>1</v>
      </c>
      <c r="J230" s="1">
        <v>41792</v>
      </c>
      <c r="K230">
        <v>0</v>
      </c>
      <c r="L230" t="s">
        <v>624</v>
      </c>
      <c r="M230">
        <v>124745800</v>
      </c>
      <c r="N230">
        <f t="shared" si="12"/>
        <v>0</v>
      </c>
      <c r="Q230" t="s">
        <v>810</v>
      </c>
      <c r="R230" t="s">
        <v>1</v>
      </c>
      <c r="S230" s="1">
        <v>41792</v>
      </c>
      <c r="T230">
        <v>0</v>
      </c>
      <c r="U230" t="s">
        <v>1022</v>
      </c>
      <c r="V230">
        <v>3409111000</v>
      </c>
      <c r="W230">
        <f t="shared" si="13"/>
        <v>0</v>
      </c>
      <c r="Z230" t="s">
        <v>1207</v>
      </c>
      <c r="AA230" t="s">
        <v>1</v>
      </c>
      <c r="AB230" s="1">
        <v>41792</v>
      </c>
      <c r="AC230">
        <v>0</v>
      </c>
      <c r="AD230" t="s">
        <v>1423</v>
      </c>
      <c r="AE230">
        <v>638574780</v>
      </c>
      <c r="AF230">
        <f t="shared" si="14"/>
        <v>0</v>
      </c>
      <c r="AI230" s="1">
        <v>41792</v>
      </c>
      <c r="AJ230" t="s">
        <v>1829</v>
      </c>
      <c r="AK230">
        <v>23688480</v>
      </c>
      <c r="AL230">
        <f t="shared" si="15"/>
        <v>0</v>
      </c>
    </row>
    <row r="231" spans="1:38" x14ac:dyDescent="0.35">
      <c r="A231" t="s">
        <v>0</v>
      </c>
      <c r="B231" t="s">
        <v>1</v>
      </c>
      <c r="C231" s="1">
        <v>41799</v>
      </c>
      <c r="D231">
        <v>0</v>
      </c>
      <c r="E231" t="s">
        <v>225</v>
      </c>
      <c r="F231">
        <v>13024370</v>
      </c>
      <c r="H231" t="s">
        <v>402</v>
      </c>
      <c r="I231" t="s">
        <v>1</v>
      </c>
      <c r="J231" s="1">
        <v>41799</v>
      </c>
      <c r="K231">
        <v>0</v>
      </c>
      <c r="L231" t="s">
        <v>625</v>
      </c>
      <c r="M231">
        <v>53140800</v>
      </c>
      <c r="N231">
        <f t="shared" si="12"/>
        <v>0</v>
      </c>
      <c r="Q231" t="s">
        <v>810</v>
      </c>
      <c r="R231" t="s">
        <v>1</v>
      </c>
      <c r="S231" s="1">
        <v>41799</v>
      </c>
      <c r="T231">
        <v>0</v>
      </c>
      <c r="U231" t="s">
        <v>1023</v>
      </c>
      <c r="V231">
        <v>2395797000</v>
      </c>
      <c r="W231">
        <f t="shared" si="13"/>
        <v>0</v>
      </c>
      <c r="Z231" t="s">
        <v>1207</v>
      </c>
      <c r="AA231" t="s">
        <v>1</v>
      </c>
      <c r="AB231" s="1">
        <v>41799</v>
      </c>
      <c r="AC231">
        <v>0</v>
      </c>
      <c r="AD231" t="s">
        <v>1423</v>
      </c>
      <c r="AE231">
        <v>238551510</v>
      </c>
      <c r="AF231">
        <f t="shared" si="14"/>
        <v>0</v>
      </c>
      <c r="AI231" s="1">
        <v>41799</v>
      </c>
      <c r="AJ231" t="s">
        <v>1830</v>
      </c>
      <c r="AK231">
        <v>24371640</v>
      </c>
      <c r="AL231">
        <f t="shared" si="15"/>
        <v>0</v>
      </c>
    </row>
    <row r="232" spans="1:38" x14ac:dyDescent="0.35">
      <c r="A232" t="s">
        <v>0</v>
      </c>
      <c r="B232" t="s">
        <v>1</v>
      </c>
      <c r="C232" s="1">
        <v>41806</v>
      </c>
      <c r="D232">
        <v>0</v>
      </c>
      <c r="E232" t="s">
        <v>226</v>
      </c>
      <c r="F232">
        <v>25999360</v>
      </c>
      <c r="H232" t="s">
        <v>402</v>
      </c>
      <c r="I232" t="s">
        <v>1</v>
      </c>
      <c r="J232" s="1">
        <v>41806</v>
      </c>
      <c r="K232">
        <v>0</v>
      </c>
      <c r="L232" t="s">
        <v>626</v>
      </c>
      <c r="M232">
        <v>159229800</v>
      </c>
      <c r="N232">
        <f t="shared" si="12"/>
        <v>0</v>
      </c>
      <c r="Q232" t="s">
        <v>810</v>
      </c>
      <c r="R232" t="s">
        <v>1</v>
      </c>
      <c r="S232" s="1">
        <v>41806</v>
      </c>
      <c r="T232">
        <v>0</v>
      </c>
      <c r="U232" t="s">
        <v>1024</v>
      </c>
      <c r="V232">
        <v>3904287000</v>
      </c>
      <c r="W232">
        <f t="shared" si="13"/>
        <v>0</v>
      </c>
      <c r="Z232" t="s">
        <v>1207</v>
      </c>
      <c r="AA232" t="s">
        <v>1</v>
      </c>
      <c r="AB232" s="1">
        <v>41806</v>
      </c>
      <c r="AC232">
        <v>0</v>
      </c>
      <c r="AD232" t="s">
        <v>1424</v>
      </c>
      <c r="AE232">
        <v>527388800</v>
      </c>
      <c r="AF232">
        <f t="shared" si="14"/>
        <v>0</v>
      </c>
      <c r="AI232" s="1">
        <v>41806</v>
      </c>
      <c r="AJ232" t="s">
        <v>1602</v>
      </c>
      <c r="AK232">
        <v>50468140</v>
      </c>
      <c r="AL232">
        <f t="shared" si="15"/>
        <v>0</v>
      </c>
    </row>
    <row r="233" spans="1:38" x14ac:dyDescent="0.35">
      <c r="A233" t="s">
        <v>0</v>
      </c>
      <c r="B233" t="s">
        <v>1</v>
      </c>
      <c r="C233" s="1">
        <v>41813</v>
      </c>
      <c r="D233">
        <v>0</v>
      </c>
      <c r="E233" t="s">
        <v>227</v>
      </c>
      <c r="F233">
        <v>24261680</v>
      </c>
      <c r="H233" t="s">
        <v>402</v>
      </c>
      <c r="I233" t="s">
        <v>1</v>
      </c>
      <c r="J233" s="1">
        <v>41813</v>
      </c>
      <c r="K233">
        <v>0</v>
      </c>
      <c r="L233" t="s">
        <v>627</v>
      </c>
      <c r="M233">
        <v>78385300</v>
      </c>
      <c r="N233">
        <f t="shared" si="12"/>
        <v>0</v>
      </c>
      <c r="Q233" t="s">
        <v>810</v>
      </c>
      <c r="R233" t="s">
        <v>1</v>
      </c>
      <c r="S233" s="1">
        <v>41813</v>
      </c>
      <c r="T233">
        <v>0</v>
      </c>
      <c r="U233" t="s">
        <v>961</v>
      </c>
      <c r="V233">
        <v>3354639000</v>
      </c>
      <c r="W233">
        <f t="shared" si="13"/>
        <v>0</v>
      </c>
      <c r="Z233" t="s">
        <v>1207</v>
      </c>
      <c r="AA233" t="s">
        <v>1</v>
      </c>
      <c r="AB233" s="1">
        <v>41813</v>
      </c>
      <c r="AC233">
        <v>0</v>
      </c>
      <c r="AD233" t="s">
        <v>1425</v>
      </c>
      <c r="AE233">
        <v>520700160</v>
      </c>
      <c r="AF233">
        <f t="shared" si="14"/>
        <v>0</v>
      </c>
      <c r="AI233" s="1">
        <v>41813</v>
      </c>
      <c r="AJ233" t="s">
        <v>1831</v>
      </c>
      <c r="AK233">
        <v>28004290</v>
      </c>
      <c r="AL233">
        <f t="shared" si="15"/>
        <v>0</v>
      </c>
    </row>
    <row r="234" spans="1:38" x14ac:dyDescent="0.35">
      <c r="A234" t="s">
        <v>0</v>
      </c>
      <c r="B234" t="s">
        <v>1</v>
      </c>
      <c r="C234" s="1">
        <v>41820</v>
      </c>
      <c r="D234">
        <v>0</v>
      </c>
      <c r="E234" t="s">
        <v>228</v>
      </c>
      <c r="F234">
        <v>16931360</v>
      </c>
      <c r="H234" t="s">
        <v>402</v>
      </c>
      <c r="I234" t="s">
        <v>1</v>
      </c>
      <c r="J234" s="1">
        <v>41820</v>
      </c>
      <c r="K234">
        <v>0</v>
      </c>
      <c r="L234" t="s">
        <v>628</v>
      </c>
      <c r="M234">
        <v>74719000</v>
      </c>
      <c r="N234">
        <f t="shared" si="12"/>
        <v>0</v>
      </c>
      <c r="Q234" t="s">
        <v>810</v>
      </c>
      <c r="R234" t="s">
        <v>1</v>
      </c>
      <c r="S234" s="1">
        <v>41820</v>
      </c>
      <c r="T234">
        <v>0</v>
      </c>
      <c r="U234" t="s">
        <v>1025</v>
      </c>
      <c r="V234">
        <v>2983241000</v>
      </c>
      <c r="W234">
        <f t="shared" si="13"/>
        <v>0</v>
      </c>
      <c r="Z234" t="s">
        <v>1207</v>
      </c>
      <c r="AA234" t="s">
        <v>1</v>
      </c>
      <c r="AB234" s="1">
        <v>41820</v>
      </c>
      <c r="AC234">
        <v>0</v>
      </c>
      <c r="AD234" t="s">
        <v>1426</v>
      </c>
      <c r="AE234">
        <v>401260330</v>
      </c>
      <c r="AF234">
        <f t="shared" si="14"/>
        <v>0</v>
      </c>
      <c r="AI234" s="1">
        <v>41820</v>
      </c>
      <c r="AJ234" t="s">
        <v>1832</v>
      </c>
      <c r="AK234">
        <v>22664240</v>
      </c>
      <c r="AL234">
        <f t="shared" si="15"/>
        <v>0</v>
      </c>
    </row>
    <row r="235" spans="1:38" x14ac:dyDescent="0.35">
      <c r="A235" t="s">
        <v>0</v>
      </c>
      <c r="B235" t="s">
        <v>1</v>
      </c>
      <c r="C235" s="1">
        <v>41827</v>
      </c>
      <c r="D235">
        <v>0</v>
      </c>
      <c r="E235" t="s">
        <v>229</v>
      </c>
      <c r="F235">
        <v>12139930</v>
      </c>
      <c r="H235" t="s">
        <v>402</v>
      </c>
      <c r="I235" t="s">
        <v>1</v>
      </c>
      <c r="J235" s="1">
        <v>41827</v>
      </c>
      <c r="K235">
        <v>0</v>
      </c>
      <c r="L235" t="s">
        <v>598</v>
      </c>
      <c r="M235">
        <v>89502800</v>
      </c>
      <c r="N235">
        <f t="shared" si="12"/>
        <v>0</v>
      </c>
      <c r="Q235" t="s">
        <v>810</v>
      </c>
      <c r="R235" t="s">
        <v>1</v>
      </c>
      <c r="S235" s="1">
        <v>41827</v>
      </c>
      <c r="T235">
        <v>0</v>
      </c>
      <c r="U235" t="s">
        <v>1026</v>
      </c>
      <c r="V235">
        <v>4177931000</v>
      </c>
      <c r="W235">
        <f t="shared" si="13"/>
        <v>0</v>
      </c>
      <c r="Z235" t="s">
        <v>1207</v>
      </c>
      <c r="AA235" t="s">
        <v>1</v>
      </c>
      <c r="AB235" s="1">
        <v>41827</v>
      </c>
      <c r="AC235">
        <v>0</v>
      </c>
      <c r="AD235" t="s">
        <v>1427</v>
      </c>
      <c r="AE235">
        <v>443791270</v>
      </c>
      <c r="AF235">
        <f t="shared" si="14"/>
        <v>0</v>
      </c>
      <c r="AI235" s="1">
        <v>41827</v>
      </c>
      <c r="AJ235" t="s">
        <v>1833</v>
      </c>
      <c r="AK235">
        <v>29275830</v>
      </c>
      <c r="AL235">
        <f t="shared" si="15"/>
        <v>0</v>
      </c>
    </row>
    <row r="236" spans="1:38" x14ac:dyDescent="0.35">
      <c r="A236" t="s">
        <v>0</v>
      </c>
      <c r="B236" t="s">
        <v>1</v>
      </c>
      <c r="C236" s="1">
        <v>41834</v>
      </c>
      <c r="D236">
        <v>0</v>
      </c>
      <c r="E236" t="s">
        <v>230</v>
      </c>
      <c r="F236">
        <v>12718590</v>
      </c>
      <c r="H236" t="s">
        <v>402</v>
      </c>
      <c r="I236" t="s">
        <v>1</v>
      </c>
      <c r="J236" s="1">
        <v>41834</v>
      </c>
      <c r="K236">
        <v>0</v>
      </c>
      <c r="L236" t="s">
        <v>629</v>
      </c>
      <c r="M236">
        <v>111525500</v>
      </c>
      <c r="N236">
        <f t="shared" si="12"/>
        <v>0</v>
      </c>
      <c r="Q236" t="s">
        <v>810</v>
      </c>
      <c r="R236" t="s">
        <v>1</v>
      </c>
      <c r="S236" s="1">
        <v>41834</v>
      </c>
      <c r="T236">
        <v>0</v>
      </c>
      <c r="U236" t="s">
        <v>1027</v>
      </c>
      <c r="V236">
        <v>2663169000</v>
      </c>
      <c r="W236">
        <f t="shared" si="13"/>
        <v>0</v>
      </c>
      <c r="Z236" t="s">
        <v>1207</v>
      </c>
      <c r="AA236" t="s">
        <v>1</v>
      </c>
      <c r="AB236" s="1">
        <v>41834</v>
      </c>
      <c r="AC236">
        <v>0</v>
      </c>
      <c r="AD236" t="s">
        <v>1428</v>
      </c>
      <c r="AE236">
        <v>527638880</v>
      </c>
      <c r="AF236">
        <f t="shared" si="14"/>
        <v>0</v>
      </c>
      <c r="AI236" s="1">
        <v>41834</v>
      </c>
      <c r="AJ236" t="s">
        <v>1834</v>
      </c>
      <c r="AK236">
        <v>31253420</v>
      </c>
      <c r="AL236">
        <f t="shared" si="15"/>
        <v>0</v>
      </c>
    </row>
    <row r="237" spans="1:38" x14ac:dyDescent="0.35">
      <c r="A237" t="s">
        <v>0</v>
      </c>
      <c r="B237" t="s">
        <v>1</v>
      </c>
      <c r="C237" s="1">
        <v>41841</v>
      </c>
      <c r="D237">
        <v>0</v>
      </c>
      <c r="E237" t="s">
        <v>231</v>
      </c>
      <c r="F237">
        <v>15026810</v>
      </c>
      <c r="H237" t="s">
        <v>402</v>
      </c>
      <c r="I237" t="s">
        <v>1</v>
      </c>
      <c r="J237" s="1">
        <v>41841</v>
      </c>
      <c r="K237">
        <v>0</v>
      </c>
      <c r="L237" t="s">
        <v>630</v>
      </c>
      <c r="M237">
        <v>103076800</v>
      </c>
      <c r="N237">
        <f t="shared" si="12"/>
        <v>0</v>
      </c>
      <c r="Q237" t="s">
        <v>810</v>
      </c>
      <c r="R237" t="s">
        <v>1</v>
      </c>
      <c r="S237" s="1">
        <v>41841</v>
      </c>
      <c r="T237">
        <v>0</v>
      </c>
      <c r="U237" t="s">
        <v>1028</v>
      </c>
      <c r="V237">
        <v>2566999000</v>
      </c>
      <c r="W237">
        <f t="shared" si="13"/>
        <v>0</v>
      </c>
      <c r="Z237" t="s">
        <v>1207</v>
      </c>
      <c r="AA237" t="s">
        <v>1</v>
      </c>
      <c r="AB237" s="1">
        <v>41841</v>
      </c>
      <c r="AC237">
        <v>0</v>
      </c>
      <c r="AD237" t="s">
        <v>1429</v>
      </c>
      <c r="AE237">
        <v>641705210</v>
      </c>
      <c r="AF237">
        <f t="shared" si="14"/>
        <v>0</v>
      </c>
      <c r="AI237" s="1">
        <v>41841</v>
      </c>
      <c r="AJ237" t="s">
        <v>1835</v>
      </c>
      <c r="AK237">
        <v>32943580</v>
      </c>
      <c r="AL237">
        <f t="shared" si="15"/>
        <v>0</v>
      </c>
    </row>
    <row r="238" spans="1:38" x14ac:dyDescent="0.35">
      <c r="A238" t="s">
        <v>0</v>
      </c>
      <c r="B238" t="s">
        <v>1</v>
      </c>
      <c r="C238" s="1">
        <v>41848</v>
      </c>
      <c r="D238">
        <v>0</v>
      </c>
      <c r="E238" t="s">
        <v>232</v>
      </c>
      <c r="F238">
        <v>13956170</v>
      </c>
      <c r="H238" t="s">
        <v>402</v>
      </c>
      <c r="I238" t="s">
        <v>1</v>
      </c>
      <c r="J238" s="1">
        <v>41848</v>
      </c>
      <c r="K238">
        <v>0</v>
      </c>
      <c r="L238" t="s">
        <v>631</v>
      </c>
      <c r="M238">
        <v>89208300</v>
      </c>
      <c r="N238">
        <f t="shared" si="12"/>
        <v>0</v>
      </c>
      <c r="Q238" t="s">
        <v>810</v>
      </c>
      <c r="R238" t="s">
        <v>1</v>
      </c>
      <c r="S238" s="1">
        <v>41848</v>
      </c>
      <c r="T238">
        <v>0</v>
      </c>
      <c r="U238" t="s">
        <v>1029</v>
      </c>
      <c r="V238">
        <v>2460720000</v>
      </c>
      <c r="W238">
        <f t="shared" si="13"/>
        <v>0</v>
      </c>
      <c r="Z238" t="s">
        <v>1207</v>
      </c>
      <c r="AA238" t="s">
        <v>1</v>
      </c>
      <c r="AB238" s="1">
        <v>41848</v>
      </c>
      <c r="AC238">
        <v>0</v>
      </c>
      <c r="AD238" t="s">
        <v>1430</v>
      </c>
      <c r="AE238">
        <v>798155080</v>
      </c>
      <c r="AF238">
        <f t="shared" si="14"/>
        <v>0</v>
      </c>
      <c r="AI238" s="1">
        <v>41848</v>
      </c>
      <c r="AJ238" t="s">
        <v>1836</v>
      </c>
      <c r="AK238">
        <v>36413330</v>
      </c>
      <c r="AL238">
        <f t="shared" si="15"/>
        <v>0</v>
      </c>
    </row>
    <row r="239" spans="1:38" x14ac:dyDescent="0.35">
      <c r="A239" t="s">
        <v>0</v>
      </c>
      <c r="B239" t="s">
        <v>1</v>
      </c>
      <c r="C239" s="1">
        <v>41855</v>
      </c>
      <c r="D239">
        <v>0</v>
      </c>
      <c r="E239" t="s">
        <v>233</v>
      </c>
      <c r="F239">
        <v>10314660</v>
      </c>
      <c r="H239" t="s">
        <v>402</v>
      </c>
      <c r="I239" t="s">
        <v>1</v>
      </c>
      <c r="J239" s="1">
        <v>41855</v>
      </c>
      <c r="K239">
        <v>0</v>
      </c>
      <c r="L239" t="s">
        <v>632</v>
      </c>
      <c r="M239">
        <v>136216600</v>
      </c>
      <c r="N239">
        <f t="shared" si="12"/>
        <v>0</v>
      </c>
      <c r="Q239" t="s">
        <v>810</v>
      </c>
      <c r="R239" t="s">
        <v>1</v>
      </c>
      <c r="S239" s="1">
        <v>41855</v>
      </c>
      <c r="T239">
        <v>0</v>
      </c>
      <c r="U239" t="s">
        <v>1030</v>
      </c>
      <c r="V239">
        <v>1908222000</v>
      </c>
      <c r="W239">
        <f t="shared" si="13"/>
        <v>0</v>
      </c>
      <c r="Z239" t="s">
        <v>1207</v>
      </c>
      <c r="AA239" t="s">
        <v>1</v>
      </c>
      <c r="AB239" s="1">
        <v>41855</v>
      </c>
      <c r="AC239">
        <v>0</v>
      </c>
      <c r="AD239" t="s">
        <v>1431</v>
      </c>
      <c r="AE239">
        <v>878585840</v>
      </c>
      <c r="AF239">
        <f t="shared" si="14"/>
        <v>0</v>
      </c>
      <c r="AI239" s="1">
        <v>41855</v>
      </c>
      <c r="AJ239" t="s">
        <v>1837</v>
      </c>
      <c r="AK239">
        <v>24655150</v>
      </c>
      <c r="AL239">
        <f t="shared" si="15"/>
        <v>0</v>
      </c>
    </row>
    <row r="240" spans="1:38" x14ac:dyDescent="0.35">
      <c r="A240" t="s">
        <v>0</v>
      </c>
      <c r="B240" t="s">
        <v>1</v>
      </c>
      <c r="C240" s="1">
        <v>41862</v>
      </c>
      <c r="D240">
        <v>0</v>
      </c>
      <c r="E240" t="s">
        <v>234</v>
      </c>
      <c r="F240">
        <v>9936060</v>
      </c>
      <c r="H240" t="s">
        <v>402</v>
      </c>
      <c r="I240" t="s">
        <v>1</v>
      </c>
      <c r="J240" s="1">
        <v>41862</v>
      </c>
      <c r="K240">
        <v>0</v>
      </c>
      <c r="L240" t="s">
        <v>633</v>
      </c>
      <c r="M240">
        <v>88815600</v>
      </c>
      <c r="N240">
        <f t="shared" si="12"/>
        <v>0</v>
      </c>
      <c r="Q240" t="s">
        <v>810</v>
      </c>
      <c r="R240" t="s">
        <v>1</v>
      </c>
      <c r="S240" s="1">
        <v>41862</v>
      </c>
      <c r="T240">
        <v>0</v>
      </c>
      <c r="U240" t="s">
        <v>962</v>
      </c>
      <c r="V240">
        <v>2597748000</v>
      </c>
      <c r="W240">
        <f t="shared" si="13"/>
        <v>0</v>
      </c>
      <c r="Z240" t="s">
        <v>1207</v>
      </c>
      <c r="AA240" t="s">
        <v>1</v>
      </c>
      <c r="AB240" s="1">
        <v>41862</v>
      </c>
      <c r="AC240">
        <v>0</v>
      </c>
      <c r="AD240" t="s">
        <v>1432</v>
      </c>
      <c r="AE240">
        <v>746932350</v>
      </c>
      <c r="AF240">
        <f t="shared" si="14"/>
        <v>0</v>
      </c>
      <c r="AI240" s="1">
        <v>41862</v>
      </c>
      <c r="AJ240" t="s">
        <v>61</v>
      </c>
      <c r="AK240">
        <v>22903730</v>
      </c>
      <c r="AL240">
        <f t="shared" si="15"/>
        <v>0</v>
      </c>
    </row>
    <row r="241" spans="1:38" x14ac:dyDescent="0.35">
      <c r="A241" t="s">
        <v>0</v>
      </c>
      <c r="B241" t="s">
        <v>1</v>
      </c>
      <c r="C241" s="1">
        <v>41869</v>
      </c>
      <c r="D241">
        <v>0</v>
      </c>
      <c r="E241" t="s">
        <v>235</v>
      </c>
      <c r="F241">
        <v>8250940</v>
      </c>
      <c r="H241" t="s">
        <v>402</v>
      </c>
      <c r="I241" t="s">
        <v>1</v>
      </c>
      <c r="J241" s="1">
        <v>41869</v>
      </c>
      <c r="K241">
        <v>0</v>
      </c>
      <c r="L241" t="s">
        <v>634</v>
      </c>
      <c r="M241">
        <v>79134900</v>
      </c>
      <c r="N241">
        <f t="shared" si="12"/>
        <v>0</v>
      </c>
      <c r="Q241" t="s">
        <v>810</v>
      </c>
      <c r="R241" t="s">
        <v>1</v>
      </c>
      <c r="S241" s="1">
        <v>41869</v>
      </c>
      <c r="T241">
        <v>0</v>
      </c>
      <c r="U241" t="s">
        <v>1031</v>
      </c>
      <c r="V241">
        <v>2102077000</v>
      </c>
      <c r="W241">
        <f t="shared" si="13"/>
        <v>0</v>
      </c>
      <c r="Z241" t="s">
        <v>1207</v>
      </c>
      <c r="AA241" t="s">
        <v>1</v>
      </c>
      <c r="AB241" s="1">
        <v>41869</v>
      </c>
      <c r="AC241">
        <v>0</v>
      </c>
      <c r="AD241" t="s">
        <v>1433</v>
      </c>
      <c r="AE241">
        <v>561033910</v>
      </c>
      <c r="AF241">
        <f t="shared" si="14"/>
        <v>0</v>
      </c>
      <c r="AI241" s="1">
        <v>41869</v>
      </c>
      <c r="AJ241" t="s">
        <v>1838</v>
      </c>
      <c r="AK241">
        <v>24022670</v>
      </c>
      <c r="AL241">
        <f t="shared" si="15"/>
        <v>0</v>
      </c>
    </row>
    <row r="242" spans="1:38" x14ac:dyDescent="0.35">
      <c r="A242" t="s">
        <v>0</v>
      </c>
      <c r="B242" t="s">
        <v>1</v>
      </c>
      <c r="C242" s="1">
        <v>41876</v>
      </c>
      <c r="D242">
        <v>0</v>
      </c>
      <c r="E242" t="s">
        <v>236</v>
      </c>
      <c r="F242">
        <v>11617700</v>
      </c>
      <c r="H242" t="s">
        <v>402</v>
      </c>
      <c r="I242" t="s">
        <v>1</v>
      </c>
      <c r="J242" s="1">
        <v>41876</v>
      </c>
      <c r="K242">
        <v>0</v>
      </c>
      <c r="L242" t="s">
        <v>635</v>
      </c>
      <c r="M242">
        <v>83027400</v>
      </c>
      <c r="N242">
        <f t="shared" si="12"/>
        <v>0</v>
      </c>
      <c r="Q242" t="s">
        <v>810</v>
      </c>
      <c r="R242" t="s">
        <v>1</v>
      </c>
      <c r="S242" s="1">
        <v>41876</v>
      </c>
      <c r="T242">
        <v>0</v>
      </c>
      <c r="U242" t="s">
        <v>1032</v>
      </c>
      <c r="V242">
        <v>1785041000</v>
      </c>
      <c r="W242">
        <f t="shared" si="13"/>
        <v>0</v>
      </c>
      <c r="Z242" t="s">
        <v>1207</v>
      </c>
      <c r="AA242" t="s">
        <v>1</v>
      </c>
      <c r="AB242" s="1">
        <v>41876</v>
      </c>
      <c r="AC242">
        <v>0</v>
      </c>
      <c r="AD242" t="s">
        <v>1434</v>
      </c>
      <c r="AE242">
        <v>704166440</v>
      </c>
      <c r="AF242">
        <f t="shared" si="14"/>
        <v>0</v>
      </c>
      <c r="AI242" s="1">
        <v>41876</v>
      </c>
      <c r="AJ242" t="s">
        <v>1710</v>
      </c>
      <c r="AK242">
        <v>16084880</v>
      </c>
      <c r="AL242">
        <f t="shared" si="15"/>
        <v>0</v>
      </c>
    </row>
    <row r="243" spans="1:38" x14ac:dyDescent="0.35">
      <c r="A243" t="s">
        <v>0</v>
      </c>
      <c r="B243" t="s">
        <v>1</v>
      </c>
      <c r="C243" s="1">
        <v>41883</v>
      </c>
      <c r="D243">
        <v>0</v>
      </c>
      <c r="E243" t="s">
        <v>237</v>
      </c>
      <c r="F243">
        <v>17707720</v>
      </c>
      <c r="H243" t="s">
        <v>402</v>
      </c>
      <c r="I243" t="s">
        <v>1</v>
      </c>
      <c r="J243" s="1">
        <v>41883</v>
      </c>
      <c r="K243">
        <v>0</v>
      </c>
      <c r="L243" t="s">
        <v>636</v>
      </c>
      <c r="M243">
        <v>89531700</v>
      </c>
      <c r="N243">
        <f t="shared" si="12"/>
        <v>0</v>
      </c>
      <c r="Q243" t="s">
        <v>810</v>
      </c>
      <c r="R243" t="s">
        <v>1</v>
      </c>
      <c r="S243" s="1">
        <v>41883</v>
      </c>
      <c r="T243">
        <v>0</v>
      </c>
      <c r="U243" t="s">
        <v>1033</v>
      </c>
      <c r="V243">
        <v>1703181000</v>
      </c>
      <c r="W243">
        <f t="shared" si="13"/>
        <v>0</v>
      </c>
      <c r="Z243" t="s">
        <v>1207</v>
      </c>
      <c r="AA243" t="s">
        <v>1</v>
      </c>
      <c r="AB243" s="1">
        <v>41883</v>
      </c>
      <c r="AC243">
        <v>0</v>
      </c>
      <c r="AD243" t="s">
        <v>1435</v>
      </c>
      <c r="AE243">
        <v>863028040</v>
      </c>
      <c r="AF243">
        <f t="shared" si="14"/>
        <v>0</v>
      </c>
      <c r="AI243" s="1">
        <v>41883</v>
      </c>
      <c r="AJ243" t="s">
        <v>1839</v>
      </c>
      <c r="AK243">
        <v>25064920</v>
      </c>
      <c r="AL243">
        <f t="shared" si="15"/>
        <v>0</v>
      </c>
    </row>
    <row r="244" spans="1:38" x14ac:dyDescent="0.35">
      <c r="A244" t="s">
        <v>0</v>
      </c>
      <c r="B244" t="s">
        <v>1</v>
      </c>
      <c r="C244" s="1">
        <v>41890</v>
      </c>
      <c r="D244">
        <v>0</v>
      </c>
      <c r="E244" t="s">
        <v>238</v>
      </c>
      <c r="F244">
        <v>8725340</v>
      </c>
      <c r="H244" t="s">
        <v>402</v>
      </c>
      <c r="I244" t="s">
        <v>1</v>
      </c>
      <c r="J244" s="1">
        <v>41890</v>
      </c>
      <c r="K244">
        <v>0</v>
      </c>
      <c r="L244" t="s">
        <v>637</v>
      </c>
      <c r="M244">
        <v>80216800</v>
      </c>
      <c r="N244">
        <f t="shared" si="12"/>
        <v>0</v>
      </c>
      <c r="Q244" t="s">
        <v>810</v>
      </c>
      <c r="R244" t="s">
        <v>1</v>
      </c>
      <c r="S244" s="1">
        <v>41890</v>
      </c>
      <c r="T244">
        <v>0</v>
      </c>
      <c r="U244" t="s">
        <v>1034</v>
      </c>
      <c r="V244">
        <v>1214286000</v>
      </c>
      <c r="W244">
        <f t="shared" si="13"/>
        <v>0</v>
      </c>
      <c r="Z244" t="s">
        <v>1207</v>
      </c>
      <c r="AA244" t="s">
        <v>1</v>
      </c>
      <c r="AB244" s="1">
        <v>41890</v>
      </c>
      <c r="AC244">
        <v>0</v>
      </c>
      <c r="AD244" t="s">
        <v>1436</v>
      </c>
      <c r="AE244">
        <v>598313460</v>
      </c>
      <c r="AF244">
        <f t="shared" si="14"/>
        <v>0</v>
      </c>
      <c r="AI244" s="1">
        <v>41890</v>
      </c>
      <c r="AJ244" t="s">
        <v>166</v>
      </c>
      <c r="AK244">
        <v>17278900</v>
      </c>
      <c r="AL244">
        <f t="shared" si="15"/>
        <v>0</v>
      </c>
    </row>
    <row r="245" spans="1:38" x14ac:dyDescent="0.35">
      <c r="A245" t="s">
        <v>0</v>
      </c>
      <c r="B245" t="s">
        <v>1</v>
      </c>
      <c r="C245" s="1">
        <v>41897</v>
      </c>
      <c r="D245">
        <v>0</v>
      </c>
      <c r="E245" t="s">
        <v>239</v>
      </c>
      <c r="F245">
        <v>26273570</v>
      </c>
      <c r="H245" t="s">
        <v>402</v>
      </c>
      <c r="I245" t="s">
        <v>1</v>
      </c>
      <c r="J245" s="1">
        <v>41897</v>
      </c>
      <c r="K245">
        <v>0</v>
      </c>
      <c r="L245" t="s">
        <v>638</v>
      </c>
      <c r="M245">
        <v>123569600</v>
      </c>
      <c r="N245">
        <f t="shared" si="12"/>
        <v>0</v>
      </c>
      <c r="Q245" t="s">
        <v>810</v>
      </c>
      <c r="R245" t="s">
        <v>1</v>
      </c>
      <c r="S245" s="1">
        <v>41897</v>
      </c>
      <c r="T245">
        <v>0</v>
      </c>
      <c r="U245" t="s">
        <v>1035</v>
      </c>
      <c r="V245">
        <v>2812809000</v>
      </c>
      <c r="W245">
        <f t="shared" si="13"/>
        <v>0</v>
      </c>
      <c r="Z245" t="s">
        <v>1207</v>
      </c>
      <c r="AA245" t="s">
        <v>1</v>
      </c>
      <c r="AB245" s="1">
        <v>41897</v>
      </c>
      <c r="AC245">
        <v>0</v>
      </c>
      <c r="AD245" t="s">
        <v>1437</v>
      </c>
      <c r="AE245">
        <v>644044660</v>
      </c>
      <c r="AF245">
        <f t="shared" si="14"/>
        <v>0</v>
      </c>
      <c r="AI245" s="1">
        <v>41897</v>
      </c>
      <c r="AJ245" t="s">
        <v>1840</v>
      </c>
      <c r="AK245">
        <v>25331340</v>
      </c>
      <c r="AL245">
        <f t="shared" si="15"/>
        <v>0</v>
      </c>
    </row>
    <row r="246" spans="1:38" x14ac:dyDescent="0.35">
      <c r="A246" t="s">
        <v>0</v>
      </c>
      <c r="B246" t="s">
        <v>1</v>
      </c>
      <c r="C246" s="1">
        <v>41904</v>
      </c>
      <c r="D246">
        <v>0</v>
      </c>
      <c r="E246" t="s">
        <v>240</v>
      </c>
      <c r="F246">
        <v>16201420</v>
      </c>
      <c r="H246" t="s">
        <v>402</v>
      </c>
      <c r="I246" t="s">
        <v>1</v>
      </c>
      <c r="J246" s="1">
        <v>41904</v>
      </c>
      <c r="K246">
        <v>0</v>
      </c>
      <c r="L246" t="s">
        <v>639</v>
      </c>
      <c r="M246">
        <v>67230600</v>
      </c>
      <c r="N246">
        <f t="shared" si="12"/>
        <v>0</v>
      </c>
      <c r="Q246" t="s">
        <v>810</v>
      </c>
      <c r="R246" t="s">
        <v>1</v>
      </c>
      <c r="S246" s="1">
        <v>41904</v>
      </c>
      <c r="T246">
        <v>0</v>
      </c>
      <c r="U246" t="s">
        <v>1036</v>
      </c>
      <c r="V246">
        <v>2169700000</v>
      </c>
      <c r="W246">
        <f t="shared" si="13"/>
        <v>0</v>
      </c>
      <c r="Z246" t="s">
        <v>1207</v>
      </c>
      <c r="AA246" t="s">
        <v>1</v>
      </c>
      <c r="AB246" s="1">
        <v>41904</v>
      </c>
      <c r="AC246">
        <v>0</v>
      </c>
      <c r="AD246" t="s">
        <v>1438</v>
      </c>
      <c r="AE246">
        <v>537909060</v>
      </c>
      <c r="AF246">
        <f t="shared" si="14"/>
        <v>0</v>
      </c>
      <c r="AI246" s="1">
        <v>41904</v>
      </c>
      <c r="AJ246" t="s">
        <v>1841</v>
      </c>
      <c r="AK246">
        <v>17133730</v>
      </c>
      <c r="AL246">
        <f t="shared" si="15"/>
        <v>0</v>
      </c>
    </row>
    <row r="247" spans="1:38" x14ac:dyDescent="0.35">
      <c r="A247" t="s">
        <v>0</v>
      </c>
      <c r="B247" t="s">
        <v>1</v>
      </c>
      <c r="C247" s="1">
        <v>41911</v>
      </c>
      <c r="D247">
        <v>0</v>
      </c>
      <c r="E247" t="s">
        <v>241</v>
      </c>
      <c r="F247">
        <v>14801430</v>
      </c>
      <c r="H247" t="s">
        <v>402</v>
      </c>
      <c r="I247" t="s">
        <v>1</v>
      </c>
      <c r="J247" s="1">
        <v>41911</v>
      </c>
      <c r="K247">
        <v>0</v>
      </c>
      <c r="L247" t="s">
        <v>640</v>
      </c>
      <c r="M247">
        <v>112110500</v>
      </c>
      <c r="N247">
        <f t="shared" si="12"/>
        <v>0</v>
      </c>
      <c r="Q247" t="s">
        <v>810</v>
      </c>
      <c r="R247" t="s">
        <v>1</v>
      </c>
      <c r="S247" s="1">
        <v>41911</v>
      </c>
      <c r="T247">
        <v>0</v>
      </c>
      <c r="U247" t="s">
        <v>1037</v>
      </c>
      <c r="V247">
        <v>1705149000</v>
      </c>
      <c r="W247">
        <f t="shared" si="13"/>
        <v>0</v>
      </c>
      <c r="Z247" t="s">
        <v>1207</v>
      </c>
      <c r="AA247" t="s">
        <v>1</v>
      </c>
      <c r="AB247" s="1">
        <v>41911</v>
      </c>
      <c r="AC247">
        <v>0</v>
      </c>
      <c r="AD247" t="s">
        <v>1439</v>
      </c>
      <c r="AE247">
        <v>631842280</v>
      </c>
      <c r="AF247">
        <f t="shared" si="14"/>
        <v>0</v>
      </c>
      <c r="AI247" s="1">
        <v>41911</v>
      </c>
      <c r="AJ247" t="s">
        <v>1842</v>
      </c>
      <c r="AK247">
        <v>18185390</v>
      </c>
      <c r="AL247">
        <f t="shared" si="15"/>
        <v>0</v>
      </c>
    </row>
    <row r="248" spans="1:38" x14ac:dyDescent="0.35">
      <c r="A248" t="s">
        <v>0</v>
      </c>
      <c r="B248" t="s">
        <v>1</v>
      </c>
      <c r="C248" s="1">
        <v>41918</v>
      </c>
      <c r="D248">
        <v>0</v>
      </c>
      <c r="E248" t="s">
        <v>242</v>
      </c>
      <c r="F248">
        <v>15265020</v>
      </c>
      <c r="H248" t="s">
        <v>402</v>
      </c>
      <c r="I248" t="s">
        <v>1</v>
      </c>
      <c r="J248" s="1">
        <v>41918</v>
      </c>
      <c r="K248">
        <v>0</v>
      </c>
      <c r="L248" t="s">
        <v>641</v>
      </c>
      <c r="M248">
        <v>94585500</v>
      </c>
      <c r="N248">
        <f t="shared" si="12"/>
        <v>0</v>
      </c>
      <c r="Q248" t="s">
        <v>810</v>
      </c>
      <c r="R248" t="s">
        <v>1</v>
      </c>
      <c r="S248" s="1">
        <v>41918</v>
      </c>
      <c r="T248">
        <v>0</v>
      </c>
      <c r="U248" t="s">
        <v>1038</v>
      </c>
      <c r="V248">
        <v>1486069000</v>
      </c>
      <c r="W248">
        <f t="shared" si="13"/>
        <v>0</v>
      </c>
      <c r="Z248" t="s">
        <v>1207</v>
      </c>
      <c r="AA248" t="s">
        <v>1</v>
      </c>
      <c r="AB248" s="1">
        <v>41918</v>
      </c>
      <c r="AC248">
        <v>0</v>
      </c>
      <c r="AD248" t="s">
        <v>1440</v>
      </c>
      <c r="AE248">
        <v>639920060</v>
      </c>
      <c r="AF248">
        <f t="shared" si="14"/>
        <v>0</v>
      </c>
      <c r="AI248" s="1">
        <v>41918</v>
      </c>
      <c r="AJ248" t="s">
        <v>1843</v>
      </c>
      <c r="AK248">
        <v>19601190</v>
      </c>
      <c r="AL248">
        <f t="shared" si="15"/>
        <v>0</v>
      </c>
    </row>
    <row r="249" spans="1:38" x14ac:dyDescent="0.35">
      <c r="A249" t="s">
        <v>0</v>
      </c>
      <c r="B249" t="s">
        <v>1</v>
      </c>
      <c r="C249" s="1">
        <v>41925</v>
      </c>
      <c r="D249">
        <v>0</v>
      </c>
      <c r="E249" t="s">
        <v>243</v>
      </c>
      <c r="F249">
        <v>12202080</v>
      </c>
      <c r="H249" t="s">
        <v>402</v>
      </c>
      <c r="I249" t="s">
        <v>1</v>
      </c>
      <c r="J249" s="1">
        <v>41925</v>
      </c>
      <c r="K249">
        <v>0</v>
      </c>
      <c r="L249" t="s">
        <v>642</v>
      </c>
      <c r="M249">
        <v>117878400</v>
      </c>
      <c r="N249">
        <f t="shared" si="12"/>
        <v>0</v>
      </c>
      <c r="Q249" t="s">
        <v>810</v>
      </c>
      <c r="R249" t="s">
        <v>1</v>
      </c>
      <c r="S249" s="1">
        <v>41925</v>
      </c>
      <c r="T249">
        <v>0</v>
      </c>
      <c r="U249" t="s">
        <v>1039</v>
      </c>
      <c r="V249">
        <v>1877975000</v>
      </c>
      <c r="W249">
        <f t="shared" si="13"/>
        <v>0</v>
      </c>
      <c r="Z249" t="s">
        <v>1207</v>
      </c>
      <c r="AA249" t="s">
        <v>1</v>
      </c>
      <c r="AB249" s="1">
        <v>41925</v>
      </c>
      <c r="AC249">
        <v>0</v>
      </c>
      <c r="AD249" t="s">
        <v>1441</v>
      </c>
      <c r="AE249">
        <v>673940010</v>
      </c>
      <c r="AF249">
        <f t="shared" si="14"/>
        <v>0</v>
      </c>
      <c r="AI249" s="1">
        <v>41925</v>
      </c>
      <c r="AJ249" t="s">
        <v>1844</v>
      </c>
      <c r="AK249">
        <v>18890190</v>
      </c>
      <c r="AL249">
        <f t="shared" si="15"/>
        <v>0</v>
      </c>
    </row>
    <row r="250" spans="1:38" x14ac:dyDescent="0.35">
      <c r="A250" t="s">
        <v>0</v>
      </c>
      <c r="B250" t="s">
        <v>1</v>
      </c>
      <c r="C250" s="1">
        <v>41932</v>
      </c>
      <c r="D250">
        <v>0</v>
      </c>
      <c r="E250" t="s">
        <v>38</v>
      </c>
      <c r="F250">
        <v>10222790</v>
      </c>
      <c r="H250" t="s">
        <v>402</v>
      </c>
      <c r="I250" t="s">
        <v>1</v>
      </c>
      <c r="J250" s="1">
        <v>41932</v>
      </c>
      <c r="K250">
        <v>0</v>
      </c>
      <c r="L250" t="s">
        <v>643</v>
      </c>
      <c r="M250">
        <v>132803200</v>
      </c>
      <c r="N250">
        <f t="shared" si="12"/>
        <v>0</v>
      </c>
      <c r="Q250" t="s">
        <v>810</v>
      </c>
      <c r="R250" t="s">
        <v>1</v>
      </c>
      <c r="S250" s="1">
        <v>41932</v>
      </c>
      <c r="T250">
        <v>0</v>
      </c>
      <c r="U250" t="s">
        <v>1040</v>
      </c>
      <c r="V250">
        <v>1409609000</v>
      </c>
      <c r="W250">
        <f t="shared" si="13"/>
        <v>0</v>
      </c>
      <c r="Z250" t="s">
        <v>1207</v>
      </c>
      <c r="AA250" t="s">
        <v>1</v>
      </c>
      <c r="AB250" s="1">
        <v>41932</v>
      </c>
      <c r="AC250">
        <v>0</v>
      </c>
      <c r="AD250" t="s">
        <v>1442</v>
      </c>
      <c r="AE250">
        <v>545072200</v>
      </c>
      <c r="AF250">
        <f t="shared" si="14"/>
        <v>0</v>
      </c>
      <c r="AI250" s="1">
        <v>41932</v>
      </c>
      <c r="AJ250" t="s">
        <v>1845</v>
      </c>
      <c r="AK250">
        <v>16205620</v>
      </c>
      <c r="AL250">
        <f t="shared" si="15"/>
        <v>0</v>
      </c>
    </row>
    <row r="251" spans="1:38" x14ac:dyDescent="0.35">
      <c r="A251" t="s">
        <v>0</v>
      </c>
      <c r="B251" t="s">
        <v>1</v>
      </c>
      <c r="C251" s="1">
        <v>41939</v>
      </c>
      <c r="D251">
        <v>0</v>
      </c>
      <c r="E251" t="s">
        <v>229</v>
      </c>
      <c r="F251">
        <v>20673660</v>
      </c>
      <c r="H251" t="s">
        <v>402</v>
      </c>
      <c r="I251" t="s">
        <v>1</v>
      </c>
      <c r="J251" s="1">
        <v>41939</v>
      </c>
      <c r="K251">
        <v>0</v>
      </c>
      <c r="L251" t="s">
        <v>644</v>
      </c>
      <c r="M251">
        <v>187600000</v>
      </c>
      <c r="N251">
        <f t="shared" si="12"/>
        <v>0</v>
      </c>
      <c r="Q251" t="s">
        <v>810</v>
      </c>
      <c r="R251" t="s">
        <v>1</v>
      </c>
      <c r="S251" s="1">
        <v>41939</v>
      </c>
      <c r="T251">
        <v>0</v>
      </c>
      <c r="U251" t="s">
        <v>1025</v>
      </c>
      <c r="V251">
        <v>1960855000</v>
      </c>
      <c r="W251">
        <f t="shared" si="13"/>
        <v>0</v>
      </c>
      <c r="Z251" t="s">
        <v>1207</v>
      </c>
      <c r="AA251" t="s">
        <v>1</v>
      </c>
      <c r="AB251" s="1">
        <v>41939</v>
      </c>
      <c r="AC251">
        <v>0</v>
      </c>
      <c r="AD251" t="s">
        <v>1443</v>
      </c>
      <c r="AE251">
        <v>655759570</v>
      </c>
      <c r="AF251">
        <f t="shared" si="14"/>
        <v>0</v>
      </c>
      <c r="AI251" s="1">
        <v>41939</v>
      </c>
      <c r="AJ251" t="s">
        <v>1846</v>
      </c>
      <c r="AK251">
        <v>22005350</v>
      </c>
      <c r="AL251">
        <f t="shared" si="15"/>
        <v>0</v>
      </c>
    </row>
    <row r="252" spans="1:38" x14ac:dyDescent="0.35">
      <c r="A252" t="s">
        <v>0</v>
      </c>
      <c r="B252" t="s">
        <v>1</v>
      </c>
      <c r="C252" s="1">
        <v>41946</v>
      </c>
      <c r="D252">
        <v>0</v>
      </c>
      <c r="E252" t="s">
        <v>244</v>
      </c>
      <c r="F252">
        <v>18920800</v>
      </c>
      <c r="H252" t="s">
        <v>402</v>
      </c>
      <c r="I252" t="s">
        <v>1</v>
      </c>
      <c r="J252" s="1">
        <v>41946</v>
      </c>
      <c r="K252">
        <v>0</v>
      </c>
      <c r="L252" t="s">
        <v>645</v>
      </c>
      <c r="M252">
        <v>123623400</v>
      </c>
      <c r="N252">
        <f t="shared" si="12"/>
        <v>0</v>
      </c>
      <c r="Q252" t="s">
        <v>810</v>
      </c>
      <c r="R252" t="s">
        <v>1</v>
      </c>
      <c r="S252" s="1">
        <v>41946</v>
      </c>
      <c r="T252">
        <v>0</v>
      </c>
      <c r="U252" t="s">
        <v>1041</v>
      </c>
      <c r="V252">
        <v>1451780000</v>
      </c>
      <c r="W252">
        <f t="shared" si="13"/>
        <v>0</v>
      </c>
      <c r="Z252" t="s">
        <v>1207</v>
      </c>
      <c r="AA252" t="s">
        <v>1</v>
      </c>
      <c r="AB252" s="1">
        <v>41946</v>
      </c>
      <c r="AC252">
        <v>0</v>
      </c>
      <c r="AD252" t="s">
        <v>1444</v>
      </c>
      <c r="AE252">
        <v>455435420</v>
      </c>
      <c r="AF252">
        <f t="shared" si="14"/>
        <v>0</v>
      </c>
      <c r="AI252" s="1">
        <v>41946</v>
      </c>
      <c r="AJ252" t="s">
        <v>1847</v>
      </c>
      <c r="AK252">
        <v>20310280</v>
      </c>
      <c r="AL252">
        <f t="shared" si="15"/>
        <v>0</v>
      </c>
    </row>
    <row r="253" spans="1:38" x14ac:dyDescent="0.35">
      <c r="A253" t="s">
        <v>0</v>
      </c>
      <c r="B253" t="s">
        <v>1</v>
      </c>
      <c r="C253" s="1">
        <v>41953</v>
      </c>
      <c r="D253">
        <v>0</v>
      </c>
      <c r="E253" t="s">
        <v>245</v>
      </c>
      <c r="F253">
        <v>22171580</v>
      </c>
      <c r="H253" t="s">
        <v>402</v>
      </c>
      <c r="I253" t="s">
        <v>1</v>
      </c>
      <c r="J253" s="1">
        <v>41953</v>
      </c>
      <c r="K253">
        <v>0</v>
      </c>
      <c r="L253" t="s">
        <v>416</v>
      </c>
      <c r="M253">
        <v>135029500</v>
      </c>
      <c r="N253">
        <f t="shared" si="12"/>
        <v>0</v>
      </c>
      <c r="Q253" t="s">
        <v>810</v>
      </c>
      <c r="R253" t="s">
        <v>1</v>
      </c>
      <c r="S253" s="1">
        <v>41953</v>
      </c>
      <c r="T253">
        <v>0</v>
      </c>
      <c r="U253" t="s">
        <v>1042</v>
      </c>
      <c r="V253">
        <v>1662705000</v>
      </c>
      <c r="W253">
        <f t="shared" si="13"/>
        <v>0</v>
      </c>
      <c r="Z253" t="s">
        <v>1207</v>
      </c>
      <c r="AA253" t="s">
        <v>1</v>
      </c>
      <c r="AB253" s="1">
        <v>41953</v>
      </c>
      <c r="AC253">
        <v>0</v>
      </c>
      <c r="AD253" t="s">
        <v>1445</v>
      </c>
      <c r="AE253">
        <v>622197110</v>
      </c>
      <c r="AF253">
        <f t="shared" si="14"/>
        <v>0</v>
      </c>
      <c r="AI253" s="1">
        <v>41953</v>
      </c>
      <c r="AJ253" t="s">
        <v>1848</v>
      </c>
      <c r="AK253">
        <v>21459820</v>
      </c>
      <c r="AL253">
        <f t="shared" si="15"/>
        <v>0</v>
      </c>
    </row>
    <row r="254" spans="1:38" x14ac:dyDescent="0.35">
      <c r="A254" t="s">
        <v>0</v>
      </c>
      <c r="B254" t="s">
        <v>1</v>
      </c>
      <c r="C254" s="1">
        <v>41960</v>
      </c>
      <c r="D254">
        <v>0</v>
      </c>
      <c r="E254" t="s">
        <v>246</v>
      </c>
      <c r="F254">
        <v>99336450</v>
      </c>
      <c r="H254" t="s">
        <v>402</v>
      </c>
      <c r="I254" t="s">
        <v>1</v>
      </c>
      <c r="J254" s="1">
        <v>41960</v>
      </c>
      <c r="K254">
        <v>0</v>
      </c>
      <c r="L254" t="s">
        <v>646</v>
      </c>
      <c r="M254">
        <v>146216900</v>
      </c>
      <c r="N254">
        <f t="shared" si="12"/>
        <v>0</v>
      </c>
      <c r="Q254" t="s">
        <v>810</v>
      </c>
      <c r="R254" t="s">
        <v>1</v>
      </c>
      <c r="S254" s="1">
        <v>41960</v>
      </c>
      <c r="T254">
        <v>0</v>
      </c>
      <c r="U254" t="s">
        <v>1043</v>
      </c>
      <c r="V254">
        <v>1601305000</v>
      </c>
      <c r="W254">
        <f t="shared" si="13"/>
        <v>0</v>
      </c>
      <c r="Z254" t="s">
        <v>1207</v>
      </c>
      <c r="AA254" t="s">
        <v>1</v>
      </c>
      <c r="AB254" s="1">
        <v>41960</v>
      </c>
      <c r="AC254">
        <v>0</v>
      </c>
      <c r="AD254" t="s">
        <v>1446</v>
      </c>
      <c r="AE254">
        <v>498317930</v>
      </c>
      <c r="AF254">
        <f t="shared" si="14"/>
        <v>0</v>
      </c>
      <c r="AI254" s="1">
        <v>41960</v>
      </c>
      <c r="AJ254" t="s">
        <v>1849</v>
      </c>
      <c r="AK254">
        <v>22214710</v>
      </c>
      <c r="AL254">
        <f t="shared" si="15"/>
        <v>0</v>
      </c>
    </row>
    <row r="255" spans="1:38" x14ac:dyDescent="0.35">
      <c r="A255" t="s">
        <v>0</v>
      </c>
      <c r="B255" t="s">
        <v>1</v>
      </c>
      <c r="C255" s="1">
        <v>41967</v>
      </c>
      <c r="D255">
        <v>0</v>
      </c>
      <c r="E255" t="s">
        <v>247</v>
      </c>
      <c r="F255">
        <v>36758950</v>
      </c>
      <c r="H255" t="s">
        <v>402</v>
      </c>
      <c r="I255" t="s">
        <v>1</v>
      </c>
      <c r="J255" s="1">
        <v>41967</v>
      </c>
      <c r="K255">
        <v>0</v>
      </c>
      <c r="L255" t="s">
        <v>647</v>
      </c>
      <c r="M255">
        <v>113258400</v>
      </c>
      <c r="N255">
        <f t="shared" si="12"/>
        <v>0</v>
      </c>
      <c r="Q255" t="s">
        <v>810</v>
      </c>
      <c r="R255" t="s">
        <v>1</v>
      </c>
      <c r="S255" s="1">
        <v>41967</v>
      </c>
      <c r="T255">
        <v>0</v>
      </c>
      <c r="U255" t="s">
        <v>1044</v>
      </c>
      <c r="V255">
        <v>2671582000</v>
      </c>
      <c r="W255">
        <f t="shared" si="13"/>
        <v>0</v>
      </c>
      <c r="Z255" t="s">
        <v>1207</v>
      </c>
      <c r="AA255" t="s">
        <v>1</v>
      </c>
      <c r="AB255" s="1">
        <v>41967</v>
      </c>
      <c r="AC255">
        <v>0</v>
      </c>
      <c r="AD255" t="s">
        <v>1447</v>
      </c>
      <c r="AE255">
        <v>452356250</v>
      </c>
      <c r="AF255">
        <f t="shared" si="14"/>
        <v>0</v>
      </c>
      <c r="AI255" s="1">
        <v>41967</v>
      </c>
      <c r="AJ255" t="s">
        <v>1850</v>
      </c>
      <c r="AK255">
        <v>18956290</v>
      </c>
      <c r="AL255">
        <f t="shared" si="15"/>
        <v>0</v>
      </c>
    </row>
    <row r="256" spans="1:38" x14ac:dyDescent="0.35">
      <c r="A256" t="s">
        <v>0</v>
      </c>
      <c r="B256" t="s">
        <v>1</v>
      </c>
      <c r="C256" s="1">
        <v>41974</v>
      </c>
      <c r="D256">
        <v>0</v>
      </c>
      <c r="E256" t="s">
        <v>14</v>
      </c>
      <c r="F256">
        <v>20934160</v>
      </c>
      <c r="H256" t="s">
        <v>402</v>
      </c>
      <c r="I256" t="s">
        <v>1</v>
      </c>
      <c r="J256" s="1">
        <v>41974</v>
      </c>
      <c r="K256">
        <v>0</v>
      </c>
      <c r="L256" t="s">
        <v>648</v>
      </c>
      <c r="M256">
        <v>176493500</v>
      </c>
      <c r="N256">
        <f t="shared" si="12"/>
        <v>0</v>
      </c>
      <c r="Q256" t="s">
        <v>810</v>
      </c>
      <c r="R256" t="s">
        <v>1</v>
      </c>
      <c r="S256" s="1">
        <v>41974</v>
      </c>
      <c r="T256">
        <v>0</v>
      </c>
      <c r="U256" t="s">
        <v>1045</v>
      </c>
      <c r="V256">
        <v>3484984000</v>
      </c>
      <c r="W256">
        <f t="shared" si="13"/>
        <v>0</v>
      </c>
      <c r="Z256" t="s">
        <v>1207</v>
      </c>
      <c r="AA256" t="s">
        <v>1</v>
      </c>
      <c r="AB256" s="1">
        <v>41974</v>
      </c>
      <c r="AC256">
        <v>0</v>
      </c>
      <c r="AD256" t="s">
        <v>1448</v>
      </c>
      <c r="AE256">
        <v>710160930</v>
      </c>
      <c r="AF256">
        <f t="shared" si="14"/>
        <v>0</v>
      </c>
      <c r="AI256" s="1">
        <v>41974</v>
      </c>
      <c r="AJ256" t="s">
        <v>1851</v>
      </c>
      <c r="AK256">
        <v>36801730</v>
      </c>
      <c r="AL256">
        <f t="shared" si="15"/>
        <v>0</v>
      </c>
    </row>
    <row r="257" spans="1:38" x14ac:dyDescent="0.35">
      <c r="A257" t="s">
        <v>0</v>
      </c>
      <c r="B257" t="s">
        <v>1</v>
      </c>
      <c r="C257" s="1">
        <v>41981</v>
      </c>
      <c r="D257">
        <v>0</v>
      </c>
      <c r="E257" t="s">
        <v>248</v>
      </c>
      <c r="F257">
        <v>24384040</v>
      </c>
      <c r="H257" t="s">
        <v>402</v>
      </c>
      <c r="I257" t="s">
        <v>1</v>
      </c>
      <c r="J257" s="1">
        <v>41981</v>
      </c>
      <c r="K257">
        <v>0</v>
      </c>
      <c r="L257" t="s">
        <v>649</v>
      </c>
      <c r="M257">
        <v>200684000</v>
      </c>
      <c r="N257">
        <f t="shared" si="12"/>
        <v>0</v>
      </c>
      <c r="Q257" t="s">
        <v>810</v>
      </c>
      <c r="R257" t="s">
        <v>1</v>
      </c>
      <c r="S257" s="1">
        <v>41981</v>
      </c>
      <c r="T257">
        <v>0</v>
      </c>
      <c r="U257" t="s">
        <v>1046</v>
      </c>
      <c r="V257">
        <v>3366152000</v>
      </c>
      <c r="W257">
        <f t="shared" si="13"/>
        <v>0</v>
      </c>
      <c r="Z257" t="s">
        <v>1207</v>
      </c>
      <c r="AA257" t="s">
        <v>1</v>
      </c>
      <c r="AB257" s="1">
        <v>41981</v>
      </c>
      <c r="AC257">
        <v>0</v>
      </c>
      <c r="AD257" t="s">
        <v>1449</v>
      </c>
      <c r="AE257">
        <v>883475170</v>
      </c>
      <c r="AF257">
        <f t="shared" si="14"/>
        <v>0</v>
      </c>
      <c r="AI257" s="1">
        <v>41981</v>
      </c>
      <c r="AJ257" t="s">
        <v>1852</v>
      </c>
      <c r="AK257">
        <v>33789380</v>
      </c>
      <c r="AL257">
        <f t="shared" si="15"/>
        <v>0</v>
      </c>
    </row>
    <row r="258" spans="1:38" x14ac:dyDescent="0.35">
      <c r="A258" t="s">
        <v>0</v>
      </c>
      <c r="B258" t="s">
        <v>1</v>
      </c>
      <c r="C258" s="1">
        <v>41988</v>
      </c>
      <c r="D258">
        <v>0</v>
      </c>
      <c r="E258" t="s">
        <v>249</v>
      </c>
      <c r="F258">
        <v>36389070</v>
      </c>
      <c r="H258" t="s">
        <v>402</v>
      </c>
      <c r="I258" t="s">
        <v>1</v>
      </c>
      <c r="J258" s="1">
        <v>41988</v>
      </c>
      <c r="K258">
        <v>0</v>
      </c>
      <c r="L258" t="s">
        <v>650</v>
      </c>
      <c r="M258">
        <v>335097200</v>
      </c>
      <c r="N258">
        <f t="shared" si="12"/>
        <v>0</v>
      </c>
      <c r="Q258" t="s">
        <v>810</v>
      </c>
      <c r="R258" t="s">
        <v>1</v>
      </c>
      <c r="S258" s="1">
        <v>41988</v>
      </c>
      <c r="T258">
        <v>0</v>
      </c>
      <c r="U258" t="s">
        <v>1006</v>
      </c>
      <c r="V258">
        <v>6346378000</v>
      </c>
      <c r="W258">
        <f t="shared" si="13"/>
        <v>0</v>
      </c>
      <c r="Z258" t="s">
        <v>1207</v>
      </c>
      <c r="AA258" t="s">
        <v>1</v>
      </c>
      <c r="AB258" s="1">
        <v>41988</v>
      </c>
      <c r="AC258">
        <v>0</v>
      </c>
      <c r="AD258" t="s">
        <v>1450</v>
      </c>
      <c r="AE258">
        <v>1629277740</v>
      </c>
      <c r="AF258">
        <f t="shared" si="14"/>
        <v>0</v>
      </c>
      <c r="AI258" s="1">
        <v>41988</v>
      </c>
      <c r="AJ258" t="s">
        <v>1853</v>
      </c>
      <c r="AK258">
        <v>52881090</v>
      </c>
      <c r="AL258">
        <f t="shared" si="15"/>
        <v>0</v>
      </c>
    </row>
    <row r="259" spans="1:38" x14ac:dyDescent="0.35">
      <c r="A259" t="s">
        <v>0</v>
      </c>
      <c r="B259" t="s">
        <v>1</v>
      </c>
      <c r="C259" s="1">
        <v>41995</v>
      </c>
      <c r="D259">
        <v>0</v>
      </c>
      <c r="E259" t="s">
        <v>250</v>
      </c>
      <c r="F259">
        <v>10564830</v>
      </c>
      <c r="H259" t="s">
        <v>402</v>
      </c>
      <c r="I259" t="s">
        <v>1</v>
      </c>
      <c r="J259" s="1">
        <v>41995</v>
      </c>
      <c r="K259">
        <v>0</v>
      </c>
      <c r="L259" t="s">
        <v>572</v>
      </c>
      <c r="M259">
        <v>116965000</v>
      </c>
      <c r="N259">
        <f t="shared" si="12"/>
        <v>0</v>
      </c>
      <c r="Q259" t="s">
        <v>810</v>
      </c>
      <c r="R259" t="s">
        <v>1</v>
      </c>
      <c r="S259" s="1">
        <v>41995</v>
      </c>
      <c r="T259">
        <v>0</v>
      </c>
      <c r="U259" t="s">
        <v>1047</v>
      </c>
      <c r="V259">
        <v>2062869000</v>
      </c>
      <c r="W259">
        <f t="shared" si="13"/>
        <v>0</v>
      </c>
      <c r="Z259" t="s">
        <v>1207</v>
      </c>
      <c r="AA259" t="s">
        <v>1</v>
      </c>
      <c r="AB259" s="1">
        <v>41995</v>
      </c>
      <c r="AC259">
        <v>0</v>
      </c>
      <c r="AD259" t="s">
        <v>1451</v>
      </c>
      <c r="AE259">
        <v>876522930</v>
      </c>
      <c r="AF259">
        <f t="shared" si="14"/>
        <v>0</v>
      </c>
      <c r="AI259" s="1">
        <v>41995</v>
      </c>
      <c r="AJ259" t="s">
        <v>1854</v>
      </c>
      <c r="AK259">
        <v>21174490</v>
      </c>
      <c r="AL259">
        <f t="shared" si="15"/>
        <v>0</v>
      </c>
    </row>
    <row r="260" spans="1:38" x14ac:dyDescent="0.35">
      <c r="A260" t="s">
        <v>0</v>
      </c>
      <c r="B260" t="s">
        <v>1</v>
      </c>
      <c r="C260" s="1">
        <v>42002</v>
      </c>
      <c r="D260">
        <v>0</v>
      </c>
      <c r="E260" t="s">
        <v>251</v>
      </c>
      <c r="F260">
        <v>4723790</v>
      </c>
      <c r="H260" t="s">
        <v>402</v>
      </c>
      <c r="I260" t="s">
        <v>1</v>
      </c>
      <c r="J260" s="1">
        <v>42002</v>
      </c>
      <c r="K260">
        <v>0</v>
      </c>
      <c r="L260" t="s">
        <v>651</v>
      </c>
      <c r="M260">
        <v>45284800</v>
      </c>
      <c r="N260">
        <f t="shared" ref="N260:N323" si="16">C260-J260</f>
        <v>0</v>
      </c>
      <c r="Q260" t="s">
        <v>810</v>
      </c>
      <c r="R260" t="s">
        <v>1</v>
      </c>
      <c r="S260" s="1">
        <v>42002</v>
      </c>
      <c r="T260">
        <v>0</v>
      </c>
      <c r="U260" t="s">
        <v>1048</v>
      </c>
      <c r="V260">
        <v>701190000</v>
      </c>
      <c r="W260">
        <f t="shared" ref="W260:W323" si="17">J260-S260</f>
        <v>0</v>
      </c>
      <c r="Z260" t="s">
        <v>1207</v>
      </c>
      <c r="AA260" t="s">
        <v>1</v>
      </c>
      <c r="AB260" s="1">
        <v>42002</v>
      </c>
      <c r="AC260">
        <v>0</v>
      </c>
      <c r="AD260" t="s">
        <v>1452</v>
      </c>
      <c r="AE260">
        <v>233856770</v>
      </c>
      <c r="AF260">
        <f t="shared" ref="AF260:AF323" si="18">S260-AB260</f>
        <v>0</v>
      </c>
      <c r="AI260" s="1">
        <v>42002</v>
      </c>
      <c r="AJ260" t="s">
        <v>1855</v>
      </c>
      <c r="AK260">
        <v>8710400</v>
      </c>
      <c r="AL260">
        <f t="shared" ref="AL260:AL323" si="19">Y260-AH260</f>
        <v>0</v>
      </c>
    </row>
    <row r="261" spans="1:38" x14ac:dyDescent="0.35">
      <c r="A261" t="s">
        <v>0</v>
      </c>
      <c r="B261" t="s">
        <v>1</v>
      </c>
      <c r="C261" s="1">
        <v>42009</v>
      </c>
      <c r="D261">
        <v>0</v>
      </c>
      <c r="E261" t="s">
        <v>252</v>
      </c>
      <c r="F261">
        <v>8481330</v>
      </c>
      <c r="H261" t="s">
        <v>402</v>
      </c>
      <c r="I261" t="s">
        <v>1</v>
      </c>
      <c r="J261" s="1">
        <v>42009</v>
      </c>
      <c r="K261">
        <v>0</v>
      </c>
      <c r="L261" t="s">
        <v>652</v>
      </c>
      <c r="M261">
        <v>78071200</v>
      </c>
      <c r="N261">
        <f t="shared" si="16"/>
        <v>0</v>
      </c>
      <c r="Q261" t="s">
        <v>810</v>
      </c>
      <c r="R261" t="s">
        <v>1</v>
      </c>
      <c r="S261" s="1">
        <v>42009</v>
      </c>
      <c r="T261">
        <v>0</v>
      </c>
      <c r="U261" t="s">
        <v>1049</v>
      </c>
      <c r="V261">
        <v>1108318000</v>
      </c>
      <c r="W261">
        <f t="shared" si="17"/>
        <v>0</v>
      </c>
      <c r="Z261" t="s">
        <v>1207</v>
      </c>
      <c r="AA261" t="s">
        <v>1</v>
      </c>
      <c r="AB261" s="1">
        <v>42009</v>
      </c>
      <c r="AC261">
        <v>0</v>
      </c>
      <c r="AD261" t="s">
        <v>1453</v>
      </c>
      <c r="AE261">
        <v>428397380</v>
      </c>
      <c r="AF261">
        <f t="shared" si="18"/>
        <v>0</v>
      </c>
      <c r="AI261" s="1">
        <v>42009</v>
      </c>
      <c r="AJ261" t="s">
        <v>1856</v>
      </c>
      <c r="AK261">
        <v>16721300</v>
      </c>
      <c r="AL261">
        <f t="shared" si="19"/>
        <v>0</v>
      </c>
    </row>
    <row r="262" spans="1:38" x14ac:dyDescent="0.35">
      <c r="A262" t="s">
        <v>0</v>
      </c>
      <c r="B262" t="s">
        <v>1</v>
      </c>
      <c r="C262" s="1">
        <v>42016</v>
      </c>
      <c r="D262">
        <v>0</v>
      </c>
      <c r="E262" t="s">
        <v>253</v>
      </c>
      <c r="F262">
        <v>11048240</v>
      </c>
      <c r="H262" t="s">
        <v>402</v>
      </c>
      <c r="I262" t="s">
        <v>1</v>
      </c>
      <c r="J262" s="1">
        <v>42016</v>
      </c>
      <c r="K262">
        <v>0</v>
      </c>
      <c r="L262" t="s">
        <v>653</v>
      </c>
      <c r="M262">
        <v>104663800</v>
      </c>
      <c r="N262">
        <f t="shared" si="16"/>
        <v>0</v>
      </c>
      <c r="Q262" t="s">
        <v>810</v>
      </c>
      <c r="R262" t="s">
        <v>1</v>
      </c>
      <c r="S262" s="1">
        <v>42016</v>
      </c>
      <c r="T262">
        <v>0</v>
      </c>
      <c r="U262" t="s">
        <v>1050</v>
      </c>
      <c r="V262">
        <v>1589987000</v>
      </c>
      <c r="W262">
        <f t="shared" si="17"/>
        <v>0</v>
      </c>
      <c r="Z262" t="s">
        <v>1207</v>
      </c>
      <c r="AA262" t="s">
        <v>1</v>
      </c>
      <c r="AB262" s="1">
        <v>42016</v>
      </c>
      <c r="AC262">
        <v>0</v>
      </c>
      <c r="AD262" t="s">
        <v>1454</v>
      </c>
      <c r="AE262">
        <v>746397300</v>
      </c>
      <c r="AF262">
        <f t="shared" si="18"/>
        <v>0</v>
      </c>
      <c r="AI262" s="1">
        <v>42016</v>
      </c>
      <c r="AJ262" t="s">
        <v>1710</v>
      </c>
      <c r="AK262">
        <v>24334960</v>
      </c>
      <c r="AL262">
        <f t="shared" si="19"/>
        <v>0</v>
      </c>
    </row>
    <row r="263" spans="1:38" x14ac:dyDescent="0.35">
      <c r="A263" t="s">
        <v>0</v>
      </c>
      <c r="B263" t="s">
        <v>1</v>
      </c>
      <c r="C263" s="1">
        <v>42023</v>
      </c>
      <c r="D263">
        <v>0</v>
      </c>
      <c r="E263" t="s">
        <v>254</v>
      </c>
      <c r="F263">
        <v>20804230</v>
      </c>
      <c r="H263" t="s">
        <v>402</v>
      </c>
      <c r="I263" t="s">
        <v>1</v>
      </c>
      <c r="J263" s="1">
        <v>42023</v>
      </c>
      <c r="K263">
        <v>0</v>
      </c>
      <c r="L263" t="s">
        <v>654</v>
      </c>
      <c r="M263">
        <v>221780800</v>
      </c>
      <c r="N263">
        <f t="shared" si="16"/>
        <v>0</v>
      </c>
      <c r="Q263" t="s">
        <v>810</v>
      </c>
      <c r="R263" t="s">
        <v>1</v>
      </c>
      <c r="S263" s="1">
        <v>42023</v>
      </c>
      <c r="T263">
        <v>0</v>
      </c>
      <c r="U263" t="s">
        <v>1051</v>
      </c>
      <c r="V263">
        <v>2475197000</v>
      </c>
      <c r="W263">
        <f t="shared" si="17"/>
        <v>0</v>
      </c>
      <c r="Z263" t="s">
        <v>1207</v>
      </c>
      <c r="AA263" t="s">
        <v>1</v>
      </c>
      <c r="AB263" s="1">
        <v>42023</v>
      </c>
      <c r="AC263">
        <v>0</v>
      </c>
      <c r="AD263" t="s">
        <v>1455</v>
      </c>
      <c r="AE263">
        <v>688192950</v>
      </c>
      <c r="AF263">
        <f t="shared" si="18"/>
        <v>0</v>
      </c>
      <c r="AI263" s="1">
        <v>42023</v>
      </c>
      <c r="AJ263" t="s">
        <v>1857</v>
      </c>
      <c r="AK263">
        <v>40099760</v>
      </c>
      <c r="AL263">
        <f t="shared" si="19"/>
        <v>0</v>
      </c>
    </row>
    <row r="264" spans="1:38" x14ac:dyDescent="0.35">
      <c r="A264" t="s">
        <v>0</v>
      </c>
      <c r="B264" t="s">
        <v>1</v>
      </c>
      <c r="C264" s="1">
        <v>42030</v>
      </c>
      <c r="D264">
        <v>0</v>
      </c>
      <c r="E264" t="s">
        <v>255</v>
      </c>
      <c r="F264">
        <v>40493520</v>
      </c>
      <c r="H264" t="s">
        <v>402</v>
      </c>
      <c r="I264" t="s">
        <v>1</v>
      </c>
      <c r="J264" s="1">
        <v>42030</v>
      </c>
      <c r="K264">
        <v>0</v>
      </c>
      <c r="L264" t="s">
        <v>655</v>
      </c>
      <c r="M264">
        <v>251537700</v>
      </c>
      <c r="N264">
        <f t="shared" si="16"/>
        <v>0</v>
      </c>
      <c r="Q264" t="s">
        <v>810</v>
      </c>
      <c r="R264" t="s">
        <v>1</v>
      </c>
      <c r="S264" s="1">
        <v>42030</v>
      </c>
      <c r="T264">
        <v>0</v>
      </c>
      <c r="U264" t="s">
        <v>1052</v>
      </c>
      <c r="V264">
        <v>2428773000</v>
      </c>
      <c r="W264">
        <f t="shared" si="17"/>
        <v>0</v>
      </c>
      <c r="Z264" t="s">
        <v>1207</v>
      </c>
      <c r="AA264" t="s">
        <v>1</v>
      </c>
      <c r="AB264" s="1">
        <v>42030</v>
      </c>
      <c r="AC264">
        <v>0</v>
      </c>
      <c r="AD264" t="s">
        <v>1456</v>
      </c>
      <c r="AE264">
        <v>826481980</v>
      </c>
      <c r="AF264">
        <f t="shared" si="18"/>
        <v>0</v>
      </c>
      <c r="AI264" s="1">
        <v>42030</v>
      </c>
      <c r="AJ264" t="s">
        <v>1858</v>
      </c>
      <c r="AK264">
        <v>28360470</v>
      </c>
      <c r="AL264">
        <f t="shared" si="19"/>
        <v>0</v>
      </c>
    </row>
    <row r="265" spans="1:38" x14ac:dyDescent="0.35">
      <c r="A265" t="s">
        <v>0</v>
      </c>
      <c r="B265" t="s">
        <v>1</v>
      </c>
      <c r="C265" s="1">
        <v>42037</v>
      </c>
      <c r="D265">
        <v>0</v>
      </c>
      <c r="E265" t="s">
        <v>256</v>
      </c>
      <c r="F265">
        <v>22236570</v>
      </c>
      <c r="H265" t="s">
        <v>402</v>
      </c>
      <c r="I265" t="s">
        <v>1</v>
      </c>
      <c r="J265" s="1">
        <v>42037</v>
      </c>
      <c r="K265">
        <v>0</v>
      </c>
      <c r="L265" t="s">
        <v>656</v>
      </c>
      <c r="M265">
        <v>233961500</v>
      </c>
      <c r="N265">
        <f t="shared" si="16"/>
        <v>0</v>
      </c>
      <c r="Q265" t="s">
        <v>810</v>
      </c>
      <c r="R265" t="s">
        <v>1</v>
      </c>
      <c r="S265" s="1">
        <v>42037</v>
      </c>
      <c r="T265">
        <v>0</v>
      </c>
      <c r="U265" t="s">
        <v>1053</v>
      </c>
      <c r="V265">
        <v>2509658000</v>
      </c>
      <c r="W265">
        <f t="shared" si="17"/>
        <v>0</v>
      </c>
      <c r="Z265" t="s">
        <v>1207</v>
      </c>
      <c r="AA265" t="s">
        <v>1</v>
      </c>
      <c r="AB265" s="1">
        <v>42037</v>
      </c>
      <c r="AC265">
        <v>0</v>
      </c>
      <c r="AD265" t="s">
        <v>1457</v>
      </c>
      <c r="AE265">
        <v>772722270</v>
      </c>
      <c r="AF265">
        <f t="shared" si="18"/>
        <v>0</v>
      </c>
      <c r="AI265" s="1">
        <v>42037</v>
      </c>
      <c r="AJ265" t="s">
        <v>1859</v>
      </c>
      <c r="AK265">
        <v>50744370</v>
      </c>
      <c r="AL265">
        <f t="shared" si="19"/>
        <v>0</v>
      </c>
    </row>
    <row r="266" spans="1:38" x14ac:dyDescent="0.35">
      <c r="A266" t="s">
        <v>0</v>
      </c>
      <c r="B266" t="s">
        <v>1</v>
      </c>
      <c r="C266" s="1">
        <v>42044</v>
      </c>
      <c r="D266">
        <v>0</v>
      </c>
      <c r="E266" t="s">
        <v>257</v>
      </c>
      <c r="F266">
        <v>17928940</v>
      </c>
      <c r="H266" t="s">
        <v>402</v>
      </c>
      <c r="I266" t="s">
        <v>1</v>
      </c>
      <c r="J266" s="1">
        <v>42044</v>
      </c>
      <c r="K266">
        <v>0</v>
      </c>
      <c r="L266" t="s">
        <v>657</v>
      </c>
      <c r="M266">
        <v>314503500</v>
      </c>
      <c r="N266">
        <f t="shared" si="16"/>
        <v>0</v>
      </c>
      <c r="Q266" t="s">
        <v>810</v>
      </c>
      <c r="R266" t="s">
        <v>1</v>
      </c>
      <c r="S266" s="1">
        <v>42044</v>
      </c>
      <c r="T266">
        <v>0</v>
      </c>
      <c r="U266" t="s">
        <v>1054</v>
      </c>
      <c r="V266">
        <v>4434260000</v>
      </c>
      <c r="W266">
        <f t="shared" si="17"/>
        <v>0</v>
      </c>
      <c r="Z266" t="s">
        <v>1207</v>
      </c>
      <c r="AA266" t="s">
        <v>1</v>
      </c>
      <c r="AB266" s="1">
        <v>42044</v>
      </c>
      <c r="AC266">
        <v>0</v>
      </c>
      <c r="AD266" t="s">
        <v>1458</v>
      </c>
      <c r="AE266">
        <v>1265736000</v>
      </c>
      <c r="AF266">
        <f t="shared" si="18"/>
        <v>0</v>
      </c>
      <c r="AI266" s="1">
        <v>42044</v>
      </c>
      <c r="AJ266" t="s">
        <v>1860</v>
      </c>
      <c r="AK266">
        <v>45064720</v>
      </c>
      <c r="AL266">
        <f t="shared" si="19"/>
        <v>0</v>
      </c>
    </row>
    <row r="267" spans="1:38" x14ac:dyDescent="0.35">
      <c r="A267" t="s">
        <v>0</v>
      </c>
      <c r="B267" t="s">
        <v>1</v>
      </c>
      <c r="C267" s="1">
        <v>42051</v>
      </c>
      <c r="D267">
        <v>0</v>
      </c>
      <c r="E267" t="s">
        <v>186</v>
      </c>
      <c r="F267">
        <v>14844870</v>
      </c>
      <c r="H267" t="s">
        <v>402</v>
      </c>
      <c r="I267" t="s">
        <v>1</v>
      </c>
      <c r="J267" s="1">
        <v>42051</v>
      </c>
      <c r="K267">
        <v>0</v>
      </c>
      <c r="L267" t="s">
        <v>658</v>
      </c>
      <c r="M267">
        <v>131782100</v>
      </c>
      <c r="N267">
        <f t="shared" si="16"/>
        <v>0</v>
      </c>
      <c r="Q267" t="s">
        <v>810</v>
      </c>
      <c r="R267" t="s">
        <v>1</v>
      </c>
      <c r="S267" s="1">
        <v>42051</v>
      </c>
      <c r="T267">
        <v>0</v>
      </c>
      <c r="U267" t="s">
        <v>1055</v>
      </c>
      <c r="V267">
        <v>5049674000</v>
      </c>
      <c r="W267">
        <f t="shared" si="17"/>
        <v>0</v>
      </c>
      <c r="Z267" t="s">
        <v>1207</v>
      </c>
      <c r="AA267" t="s">
        <v>1</v>
      </c>
      <c r="AB267" s="1">
        <v>42051</v>
      </c>
      <c r="AC267">
        <v>0</v>
      </c>
      <c r="AD267" t="s">
        <v>1459</v>
      </c>
      <c r="AE267">
        <v>1027958310</v>
      </c>
      <c r="AF267">
        <f t="shared" si="18"/>
        <v>0</v>
      </c>
      <c r="AI267" s="1">
        <v>42051</v>
      </c>
      <c r="AJ267" t="s">
        <v>1861</v>
      </c>
      <c r="AK267">
        <v>33405760</v>
      </c>
      <c r="AL267">
        <f t="shared" si="19"/>
        <v>0</v>
      </c>
    </row>
    <row r="268" spans="1:38" x14ac:dyDescent="0.35">
      <c r="A268" t="s">
        <v>0</v>
      </c>
      <c r="B268" t="s">
        <v>1</v>
      </c>
      <c r="C268" s="1">
        <v>42058</v>
      </c>
      <c r="D268">
        <v>0</v>
      </c>
      <c r="E268" t="s">
        <v>258</v>
      </c>
      <c r="F268">
        <v>9624110</v>
      </c>
      <c r="H268" t="s">
        <v>402</v>
      </c>
      <c r="I268" t="s">
        <v>1</v>
      </c>
      <c r="J268" s="1">
        <v>42058</v>
      </c>
      <c r="K268">
        <v>0</v>
      </c>
      <c r="L268" t="s">
        <v>659</v>
      </c>
      <c r="M268">
        <v>116475200</v>
      </c>
      <c r="N268">
        <f t="shared" si="16"/>
        <v>0</v>
      </c>
      <c r="Q268" t="s">
        <v>810</v>
      </c>
      <c r="R268" t="s">
        <v>1</v>
      </c>
      <c r="S268" s="1">
        <v>42058</v>
      </c>
      <c r="T268">
        <v>0</v>
      </c>
      <c r="U268" t="s">
        <v>1056</v>
      </c>
      <c r="V268">
        <v>3684545000</v>
      </c>
      <c r="W268">
        <f t="shared" si="17"/>
        <v>0</v>
      </c>
      <c r="Z268" t="s">
        <v>1207</v>
      </c>
      <c r="AA268" t="s">
        <v>1</v>
      </c>
      <c r="AB268" s="1">
        <v>42058</v>
      </c>
      <c r="AC268">
        <v>0</v>
      </c>
      <c r="AD268" t="s">
        <v>1460</v>
      </c>
      <c r="AE268">
        <v>512121570</v>
      </c>
      <c r="AF268">
        <f t="shared" si="18"/>
        <v>0</v>
      </c>
      <c r="AI268" s="1">
        <v>42058</v>
      </c>
      <c r="AJ268" t="s">
        <v>1862</v>
      </c>
      <c r="AK268">
        <v>16954640</v>
      </c>
      <c r="AL268">
        <f t="shared" si="19"/>
        <v>0</v>
      </c>
    </row>
    <row r="269" spans="1:38" x14ac:dyDescent="0.35">
      <c r="A269" t="s">
        <v>0</v>
      </c>
      <c r="B269" t="s">
        <v>1</v>
      </c>
      <c r="C269" s="1">
        <v>42065</v>
      </c>
      <c r="D269">
        <v>0</v>
      </c>
      <c r="E269" t="s">
        <v>259</v>
      </c>
      <c r="F269">
        <v>18402460</v>
      </c>
      <c r="H269" t="s">
        <v>402</v>
      </c>
      <c r="I269" t="s">
        <v>1</v>
      </c>
      <c r="J269" s="1">
        <v>42065</v>
      </c>
      <c r="K269">
        <v>0</v>
      </c>
      <c r="L269" t="s">
        <v>660</v>
      </c>
      <c r="M269">
        <v>132692400</v>
      </c>
      <c r="N269">
        <f t="shared" si="16"/>
        <v>0</v>
      </c>
      <c r="Q269" t="s">
        <v>810</v>
      </c>
      <c r="R269" t="s">
        <v>1</v>
      </c>
      <c r="S269" s="1">
        <v>42065</v>
      </c>
      <c r="T269">
        <v>0</v>
      </c>
      <c r="U269" t="s">
        <v>1057</v>
      </c>
      <c r="V269">
        <v>2568022000</v>
      </c>
      <c r="W269">
        <f t="shared" si="17"/>
        <v>0</v>
      </c>
      <c r="Z269" t="s">
        <v>1207</v>
      </c>
      <c r="AA269" t="s">
        <v>1</v>
      </c>
      <c r="AB269" s="1">
        <v>42065</v>
      </c>
      <c r="AC269">
        <v>0</v>
      </c>
      <c r="AD269" t="s">
        <v>1461</v>
      </c>
      <c r="AE269">
        <v>638510000</v>
      </c>
      <c r="AF269">
        <f t="shared" si="18"/>
        <v>0</v>
      </c>
      <c r="AI269" s="1">
        <v>42065</v>
      </c>
      <c r="AJ269" t="s">
        <v>1863</v>
      </c>
      <c r="AK269">
        <v>27227440</v>
      </c>
      <c r="AL269">
        <f t="shared" si="19"/>
        <v>0</v>
      </c>
    </row>
    <row r="270" spans="1:38" x14ac:dyDescent="0.35">
      <c r="A270" t="s">
        <v>0</v>
      </c>
      <c r="B270" t="s">
        <v>1</v>
      </c>
      <c r="C270" s="1">
        <v>42072</v>
      </c>
      <c r="D270">
        <v>0</v>
      </c>
      <c r="E270" t="s">
        <v>260</v>
      </c>
      <c r="F270">
        <v>13568140</v>
      </c>
      <c r="H270" t="s">
        <v>402</v>
      </c>
      <c r="I270" t="s">
        <v>1</v>
      </c>
      <c r="J270" s="1">
        <v>42072</v>
      </c>
      <c r="K270">
        <v>0</v>
      </c>
      <c r="L270" t="s">
        <v>661</v>
      </c>
      <c r="M270">
        <v>92883400</v>
      </c>
      <c r="N270">
        <f t="shared" si="16"/>
        <v>0</v>
      </c>
      <c r="Q270" t="s">
        <v>810</v>
      </c>
      <c r="R270" t="s">
        <v>1</v>
      </c>
      <c r="S270" s="1">
        <v>42072</v>
      </c>
      <c r="T270">
        <v>0</v>
      </c>
      <c r="U270" t="s">
        <v>1058</v>
      </c>
      <c r="V270">
        <v>2708480000</v>
      </c>
      <c r="W270">
        <f t="shared" si="17"/>
        <v>0</v>
      </c>
      <c r="Z270" t="s">
        <v>1207</v>
      </c>
      <c r="AA270" t="s">
        <v>1</v>
      </c>
      <c r="AB270" s="1">
        <v>42072</v>
      </c>
      <c r="AC270">
        <v>0</v>
      </c>
      <c r="AD270" t="s">
        <v>1462</v>
      </c>
      <c r="AE270">
        <v>533459200</v>
      </c>
      <c r="AF270">
        <f t="shared" si="18"/>
        <v>0</v>
      </c>
      <c r="AI270" s="1">
        <v>42072</v>
      </c>
      <c r="AJ270" t="s">
        <v>1754</v>
      </c>
      <c r="AK270">
        <v>17614400</v>
      </c>
      <c r="AL270">
        <f t="shared" si="19"/>
        <v>0</v>
      </c>
    </row>
    <row r="271" spans="1:38" x14ac:dyDescent="0.35">
      <c r="A271" t="s">
        <v>0</v>
      </c>
      <c r="B271" t="s">
        <v>1</v>
      </c>
      <c r="C271" s="1">
        <v>42079</v>
      </c>
      <c r="D271">
        <v>0</v>
      </c>
      <c r="E271" t="s">
        <v>261</v>
      </c>
      <c r="F271">
        <v>13473440</v>
      </c>
      <c r="H271" t="s">
        <v>402</v>
      </c>
      <c r="I271" t="s">
        <v>1</v>
      </c>
      <c r="J271" s="1">
        <v>42079</v>
      </c>
      <c r="K271">
        <v>0</v>
      </c>
      <c r="L271" t="s">
        <v>662</v>
      </c>
      <c r="M271">
        <v>135087200</v>
      </c>
      <c r="N271">
        <f t="shared" si="16"/>
        <v>0</v>
      </c>
      <c r="Q271" t="s">
        <v>810</v>
      </c>
      <c r="R271" t="s">
        <v>1</v>
      </c>
      <c r="S271" s="1">
        <v>42079</v>
      </c>
      <c r="T271">
        <v>0</v>
      </c>
      <c r="U271" t="s">
        <v>1059</v>
      </c>
      <c r="V271">
        <v>2891001000</v>
      </c>
      <c r="W271">
        <f t="shared" si="17"/>
        <v>0</v>
      </c>
      <c r="Z271" t="s">
        <v>1207</v>
      </c>
      <c r="AA271" t="s">
        <v>1</v>
      </c>
      <c r="AB271" s="1">
        <v>42079</v>
      </c>
      <c r="AC271">
        <v>0</v>
      </c>
      <c r="AD271" t="s">
        <v>1463</v>
      </c>
      <c r="AE271">
        <v>719315230</v>
      </c>
      <c r="AF271">
        <f t="shared" si="18"/>
        <v>0</v>
      </c>
      <c r="AI271" s="1">
        <v>42079</v>
      </c>
      <c r="AJ271" t="s">
        <v>1864</v>
      </c>
      <c r="AK271">
        <v>26023680</v>
      </c>
      <c r="AL271">
        <f t="shared" si="19"/>
        <v>0</v>
      </c>
    </row>
    <row r="272" spans="1:38" x14ac:dyDescent="0.35">
      <c r="A272" t="s">
        <v>0</v>
      </c>
      <c r="B272" t="s">
        <v>1</v>
      </c>
      <c r="C272" s="1">
        <v>42086</v>
      </c>
      <c r="D272">
        <v>0</v>
      </c>
      <c r="E272" t="s">
        <v>262</v>
      </c>
      <c r="F272">
        <v>8780040</v>
      </c>
      <c r="H272" t="s">
        <v>402</v>
      </c>
      <c r="I272" t="s">
        <v>1</v>
      </c>
      <c r="J272" s="1">
        <v>42086</v>
      </c>
      <c r="K272">
        <v>0</v>
      </c>
      <c r="L272" t="s">
        <v>663</v>
      </c>
      <c r="M272">
        <v>119235700</v>
      </c>
      <c r="N272">
        <f t="shared" si="16"/>
        <v>0</v>
      </c>
      <c r="Q272" t="s">
        <v>810</v>
      </c>
      <c r="R272" t="s">
        <v>1</v>
      </c>
      <c r="S272" s="1">
        <v>42086</v>
      </c>
      <c r="T272">
        <v>0</v>
      </c>
      <c r="U272" t="s">
        <v>1060</v>
      </c>
      <c r="V272">
        <v>2848573000</v>
      </c>
      <c r="W272">
        <f t="shared" si="17"/>
        <v>0</v>
      </c>
      <c r="Z272" t="s">
        <v>1207</v>
      </c>
      <c r="AA272" t="s">
        <v>1</v>
      </c>
      <c r="AB272" s="1">
        <v>42086</v>
      </c>
      <c r="AC272">
        <v>0</v>
      </c>
      <c r="AD272" t="s">
        <v>1464</v>
      </c>
      <c r="AE272">
        <v>656701690</v>
      </c>
      <c r="AF272">
        <f t="shared" si="18"/>
        <v>0</v>
      </c>
      <c r="AI272" s="1">
        <v>42086</v>
      </c>
      <c r="AJ272" t="s">
        <v>1865</v>
      </c>
      <c r="AK272">
        <v>25450390</v>
      </c>
      <c r="AL272">
        <f t="shared" si="19"/>
        <v>0</v>
      </c>
    </row>
    <row r="273" spans="1:38" x14ac:dyDescent="0.35">
      <c r="A273" t="s">
        <v>0</v>
      </c>
      <c r="B273" t="s">
        <v>1</v>
      </c>
      <c r="C273" s="1">
        <v>42093</v>
      </c>
      <c r="D273">
        <v>0</v>
      </c>
      <c r="E273" t="s">
        <v>263</v>
      </c>
      <c r="F273">
        <v>9504550</v>
      </c>
      <c r="H273" t="s">
        <v>402</v>
      </c>
      <c r="I273" t="s">
        <v>1</v>
      </c>
      <c r="J273" s="1">
        <v>42093</v>
      </c>
      <c r="K273">
        <v>0</v>
      </c>
      <c r="L273" t="s">
        <v>664</v>
      </c>
      <c r="M273">
        <v>138804800</v>
      </c>
      <c r="N273">
        <f t="shared" si="16"/>
        <v>0</v>
      </c>
      <c r="Q273" t="s">
        <v>810</v>
      </c>
      <c r="R273" t="s">
        <v>1</v>
      </c>
      <c r="S273" s="1">
        <v>42093</v>
      </c>
      <c r="T273">
        <v>0</v>
      </c>
      <c r="U273" t="s">
        <v>1061</v>
      </c>
      <c r="V273">
        <v>2981647000</v>
      </c>
      <c r="W273">
        <f t="shared" si="17"/>
        <v>0</v>
      </c>
      <c r="Z273" t="s">
        <v>1207</v>
      </c>
      <c r="AA273" t="s">
        <v>1</v>
      </c>
      <c r="AB273" s="1">
        <v>42093</v>
      </c>
      <c r="AC273">
        <v>0</v>
      </c>
      <c r="AD273" t="s">
        <v>1465</v>
      </c>
      <c r="AE273">
        <v>620210250</v>
      </c>
      <c r="AF273">
        <f t="shared" si="18"/>
        <v>0</v>
      </c>
      <c r="AI273" s="1">
        <v>42093</v>
      </c>
      <c r="AJ273" t="s">
        <v>1866</v>
      </c>
      <c r="AK273">
        <v>23356150</v>
      </c>
      <c r="AL273">
        <f t="shared" si="19"/>
        <v>0</v>
      </c>
    </row>
    <row r="274" spans="1:38" x14ac:dyDescent="0.35">
      <c r="A274" t="s">
        <v>0</v>
      </c>
      <c r="B274" t="s">
        <v>1</v>
      </c>
      <c r="C274" s="1">
        <v>42100</v>
      </c>
      <c r="D274">
        <v>0</v>
      </c>
      <c r="E274" t="s">
        <v>264</v>
      </c>
      <c r="F274">
        <v>10226890</v>
      </c>
      <c r="H274" t="s">
        <v>402</v>
      </c>
      <c r="I274" t="s">
        <v>1</v>
      </c>
      <c r="J274" s="1">
        <v>42100</v>
      </c>
      <c r="K274">
        <v>0</v>
      </c>
      <c r="L274" t="s">
        <v>665</v>
      </c>
      <c r="M274">
        <v>92684000</v>
      </c>
      <c r="N274">
        <f t="shared" si="16"/>
        <v>0</v>
      </c>
      <c r="Q274" t="s">
        <v>810</v>
      </c>
      <c r="R274" t="s">
        <v>1</v>
      </c>
      <c r="S274" s="1">
        <v>42100</v>
      </c>
      <c r="T274">
        <v>0</v>
      </c>
      <c r="U274" t="s">
        <v>1062</v>
      </c>
      <c r="V274">
        <v>2593433000</v>
      </c>
      <c r="W274">
        <f t="shared" si="17"/>
        <v>0</v>
      </c>
      <c r="Z274" t="s">
        <v>1207</v>
      </c>
      <c r="AA274" t="s">
        <v>1</v>
      </c>
      <c r="AB274" s="1">
        <v>42100</v>
      </c>
      <c r="AC274">
        <v>0</v>
      </c>
      <c r="AD274" t="s">
        <v>1466</v>
      </c>
      <c r="AE274">
        <v>817512100</v>
      </c>
      <c r="AF274">
        <f t="shared" si="18"/>
        <v>0</v>
      </c>
      <c r="AI274" s="1">
        <v>42100</v>
      </c>
      <c r="AJ274" t="s">
        <v>1867</v>
      </c>
      <c r="AK274">
        <v>23050830</v>
      </c>
      <c r="AL274">
        <f t="shared" si="19"/>
        <v>0</v>
      </c>
    </row>
    <row r="275" spans="1:38" x14ac:dyDescent="0.35">
      <c r="A275" t="s">
        <v>0</v>
      </c>
      <c r="B275" t="s">
        <v>1</v>
      </c>
      <c r="C275" s="1">
        <v>42107</v>
      </c>
      <c r="D275">
        <v>0</v>
      </c>
      <c r="E275" t="s">
        <v>265</v>
      </c>
      <c r="F275">
        <v>14668220</v>
      </c>
      <c r="H275" t="s">
        <v>402</v>
      </c>
      <c r="I275" t="s">
        <v>1</v>
      </c>
      <c r="J275" s="1">
        <v>42107</v>
      </c>
      <c r="K275">
        <v>0</v>
      </c>
      <c r="L275" t="s">
        <v>666</v>
      </c>
      <c r="M275">
        <v>139004800</v>
      </c>
      <c r="N275">
        <f t="shared" si="16"/>
        <v>0</v>
      </c>
      <c r="Q275" t="s">
        <v>810</v>
      </c>
      <c r="R275" t="s">
        <v>1</v>
      </c>
      <c r="S275" s="1">
        <v>42107</v>
      </c>
      <c r="T275">
        <v>0</v>
      </c>
      <c r="U275" t="s">
        <v>1063</v>
      </c>
      <c r="V275">
        <v>3535526000</v>
      </c>
      <c r="W275">
        <f t="shared" si="17"/>
        <v>0</v>
      </c>
      <c r="Z275" t="s">
        <v>1207</v>
      </c>
      <c r="AA275" t="s">
        <v>1</v>
      </c>
      <c r="AB275" s="1">
        <v>42107</v>
      </c>
      <c r="AC275">
        <v>0</v>
      </c>
      <c r="AD275" t="s">
        <v>1467</v>
      </c>
      <c r="AE275">
        <v>787924370</v>
      </c>
      <c r="AF275">
        <f t="shared" si="18"/>
        <v>0</v>
      </c>
      <c r="AI275" s="1">
        <v>42107</v>
      </c>
      <c r="AJ275" t="s">
        <v>1868</v>
      </c>
      <c r="AK275">
        <v>23414300</v>
      </c>
      <c r="AL275">
        <f t="shared" si="19"/>
        <v>0</v>
      </c>
    </row>
    <row r="276" spans="1:38" x14ac:dyDescent="0.35">
      <c r="A276" t="s">
        <v>0</v>
      </c>
      <c r="B276" t="s">
        <v>1</v>
      </c>
      <c r="C276" s="1">
        <v>42114</v>
      </c>
      <c r="D276">
        <v>0</v>
      </c>
      <c r="E276" t="s">
        <v>265</v>
      </c>
      <c r="F276">
        <v>18809350</v>
      </c>
      <c r="H276" t="s">
        <v>402</v>
      </c>
      <c r="I276" t="s">
        <v>1</v>
      </c>
      <c r="J276" s="1">
        <v>42114</v>
      </c>
      <c r="K276">
        <v>0</v>
      </c>
      <c r="L276" t="s">
        <v>667</v>
      </c>
      <c r="M276">
        <v>119967400</v>
      </c>
      <c r="N276">
        <f t="shared" si="16"/>
        <v>0</v>
      </c>
      <c r="Q276" t="s">
        <v>810</v>
      </c>
      <c r="R276" t="s">
        <v>1</v>
      </c>
      <c r="S276" s="1">
        <v>42114</v>
      </c>
      <c r="T276">
        <v>0</v>
      </c>
      <c r="U276" t="s">
        <v>1064</v>
      </c>
      <c r="V276">
        <v>2319416000</v>
      </c>
      <c r="W276">
        <f t="shared" si="17"/>
        <v>0</v>
      </c>
      <c r="Z276" t="s">
        <v>1207</v>
      </c>
      <c r="AA276" t="s">
        <v>1</v>
      </c>
      <c r="AB276" s="1">
        <v>42114</v>
      </c>
      <c r="AC276">
        <v>0</v>
      </c>
      <c r="AD276" t="s">
        <v>1468</v>
      </c>
      <c r="AE276">
        <v>807219300</v>
      </c>
      <c r="AF276">
        <f t="shared" si="18"/>
        <v>0</v>
      </c>
      <c r="AI276" s="1">
        <v>42114</v>
      </c>
      <c r="AJ276" t="s">
        <v>1869</v>
      </c>
      <c r="AK276">
        <v>23902340</v>
      </c>
      <c r="AL276">
        <f t="shared" si="19"/>
        <v>0</v>
      </c>
    </row>
    <row r="277" spans="1:38" x14ac:dyDescent="0.35">
      <c r="A277" t="s">
        <v>0</v>
      </c>
      <c r="B277" t="s">
        <v>1</v>
      </c>
      <c r="C277" s="1">
        <v>42121</v>
      </c>
      <c r="D277">
        <v>0</v>
      </c>
      <c r="E277" t="s">
        <v>266</v>
      </c>
      <c r="F277">
        <v>8547680</v>
      </c>
      <c r="H277" t="s">
        <v>402</v>
      </c>
      <c r="I277" t="s">
        <v>1</v>
      </c>
      <c r="J277" s="1">
        <v>42121</v>
      </c>
      <c r="K277">
        <v>0</v>
      </c>
      <c r="L277" t="s">
        <v>668</v>
      </c>
      <c r="M277">
        <v>74122500</v>
      </c>
      <c r="N277">
        <f t="shared" si="16"/>
        <v>0</v>
      </c>
      <c r="Q277" t="s">
        <v>810</v>
      </c>
      <c r="R277" t="s">
        <v>1</v>
      </c>
      <c r="S277" s="1">
        <v>42121</v>
      </c>
      <c r="T277">
        <v>0</v>
      </c>
      <c r="U277" t="s">
        <v>1065</v>
      </c>
      <c r="V277">
        <v>2158367000</v>
      </c>
      <c r="W277">
        <f t="shared" si="17"/>
        <v>0</v>
      </c>
      <c r="Z277" t="s">
        <v>1207</v>
      </c>
      <c r="AA277" t="s">
        <v>1</v>
      </c>
      <c r="AB277" s="1">
        <v>42121</v>
      </c>
      <c r="AC277">
        <v>0</v>
      </c>
      <c r="AD277" t="s">
        <v>1469</v>
      </c>
      <c r="AE277">
        <v>417532510</v>
      </c>
      <c r="AF277">
        <f t="shared" si="18"/>
        <v>0</v>
      </c>
      <c r="AI277" s="1">
        <v>42121</v>
      </c>
      <c r="AJ277" t="s">
        <v>1870</v>
      </c>
      <c r="AK277">
        <v>11066050</v>
      </c>
      <c r="AL277">
        <f t="shared" si="19"/>
        <v>0</v>
      </c>
    </row>
    <row r="278" spans="1:38" x14ac:dyDescent="0.35">
      <c r="A278" t="s">
        <v>0</v>
      </c>
      <c r="B278" t="s">
        <v>1</v>
      </c>
      <c r="C278" s="1">
        <v>42128</v>
      </c>
      <c r="D278">
        <v>0</v>
      </c>
      <c r="E278" t="s">
        <v>267</v>
      </c>
      <c r="F278">
        <v>8331510</v>
      </c>
      <c r="H278" t="s">
        <v>402</v>
      </c>
      <c r="I278" t="s">
        <v>1</v>
      </c>
      <c r="J278" s="1">
        <v>42128</v>
      </c>
      <c r="K278">
        <v>0</v>
      </c>
      <c r="L278" t="s">
        <v>669</v>
      </c>
      <c r="M278">
        <v>86754300</v>
      </c>
      <c r="N278">
        <f t="shared" si="16"/>
        <v>0</v>
      </c>
      <c r="Q278" t="s">
        <v>810</v>
      </c>
      <c r="R278" t="s">
        <v>1</v>
      </c>
      <c r="S278" s="1">
        <v>42128</v>
      </c>
      <c r="T278">
        <v>0</v>
      </c>
      <c r="U278" t="s">
        <v>1066</v>
      </c>
      <c r="V278">
        <v>2352555000</v>
      </c>
      <c r="W278">
        <f t="shared" si="17"/>
        <v>0</v>
      </c>
      <c r="Z278" t="s">
        <v>1207</v>
      </c>
      <c r="AA278" t="s">
        <v>1</v>
      </c>
      <c r="AB278" s="1">
        <v>42128</v>
      </c>
      <c r="AC278">
        <v>0</v>
      </c>
      <c r="AD278" t="s">
        <v>1470</v>
      </c>
      <c r="AE278">
        <v>468074220</v>
      </c>
      <c r="AF278">
        <f t="shared" si="18"/>
        <v>0</v>
      </c>
      <c r="AI278" s="1">
        <v>42128</v>
      </c>
      <c r="AJ278" t="s">
        <v>1871</v>
      </c>
      <c r="AK278">
        <v>15033410</v>
      </c>
      <c r="AL278">
        <f t="shared" si="19"/>
        <v>0</v>
      </c>
    </row>
    <row r="279" spans="1:38" x14ac:dyDescent="0.35">
      <c r="A279" t="s">
        <v>0</v>
      </c>
      <c r="B279" t="s">
        <v>1</v>
      </c>
      <c r="C279" s="1">
        <v>42135</v>
      </c>
      <c r="D279">
        <v>0</v>
      </c>
      <c r="E279" t="s">
        <v>268</v>
      </c>
      <c r="F279">
        <v>8473570</v>
      </c>
      <c r="H279" t="s">
        <v>402</v>
      </c>
      <c r="I279" t="s">
        <v>1</v>
      </c>
      <c r="J279" s="1">
        <v>42135</v>
      </c>
      <c r="K279">
        <v>0</v>
      </c>
      <c r="L279" t="s">
        <v>670</v>
      </c>
      <c r="M279">
        <v>109823500</v>
      </c>
      <c r="N279">
        <f t="shared" si="16"/>
        <v>0</v>
      </c>
      <c r="Q279" t="s">
        <v>810</v>
      </c>
      <c r="R279" t="s">
        <v>1</v>
      </c>
      <c r="S279" s="1">
        <v>42135</v>
      </c>
      <c r="T279">
        <v>0</v>
      </c>
      <c r="U279" t="s">
        <v>1067</v>
      </c>
      <c r="V279">
        <v>1760189000</v>
      </c>
      <c r="W279">
        <f t="shared" si="17"/>
        <v>0</v>
      </c>
      <c r="Z279" t="s">
        <v>1207</v>
      </c>
      <c r="AA279" t="s">
        <v>1</v>
      </c>
      <c r="AB279" s="1">
        <v>42135</v>
      </c>
      <c r="AC279">
        <v>0</v>
      </c>
      <c r="AD279" t="s">
        <v>1432</v>
      </c>
      <c r="AE279">
        <v>364126360</v>
      </c>
      <c r="AF279">
        <f t="shared" si="18"/>
        <v>0</v>
      </c>
      <c r="AI279" s="1">
        <v>42135</v>
      </c>
      <c r="AJ279" t="s">
        <v>1872</v>
      </c>
      <c r="AK279">
        <v>10929230</v>
      </c>
      <c r="AL279">
        <f t="shared" si="19"/>
        <v>0</v>
      </c>
    </row>
    <row r="280" spans="1:38" x14ac:dyDescent="0.35">
      <c r="A280" t="s">
        <v>0</v>
      </c>
      <c r="B280" t="s">
        <v>1</v>
      </c>
      <c r="C280" s="1">
        <v>42142</v>
      </c>
      <c r="D280">
        <v>0</v>
      </c>
      <c r="E280" t="s">
        <v>269</v>
      </c>
      <c r="F280">
        <v>12906520</v>
      </c>
      <c r="H280" t="s">
        <v>402</v>
      </c>
      <c r="I280" t="s">
        <v>1</v>
      </c>
      <c r="J280" s="1">
        <v>42142</v>
      </c>
      <c r="K280">
        <v>0</v>
      </c>
      <c r="L280" t="s">
        <v>671</v>
      </c>
      <c r="M280">
        <v>91712100</v>
      </c>
      <c r="N280">
        <f t="shared" si="16"/>
        <v>0</v>
      </c>
      <c r="Q280" t="s">
        <v>810</v>
      </c>
      <c r="R280" t="s">
        <v>1</v>
      </c>
      <c r="S280" s="1">
        <v>42142</v>
      </c>
      <c r="T280">
        <v>0</v>
      </c>
      <c r="U280" t="s">
        <v>1068</v>
      </c>
      <c r="V280">
        <v>1516911000</v>
      </c>
      <c r="W280">
        <f t="shared" si="17"/>
        <v>0</v>
      </c>
      <c r="Z280" t="s">
        <v>1207</v>
      </c>
      <c r="AA280" t="s">
        <v>1</v>
      </c>
      <c r="AB280" s="1">
        <v>42142</v>
      </c>
      <c r="AC280">
        <v>0</v>
      </c>
      <c r="AD280" t="s">
        <v>1471</v>
      </c>
      <c r="AE280">
        <v>526112780</v>
      </c>
      <c r="AF280">
        <f t="shared" si="18"/>
        <v>0</v>
      </c>
      <c r="AI280" s="1">
        <v>42142</v>
      </c>
      <c r="AJ280" t="s">
        <v>1873</v>
      </c>
      <c r="AK280">
        <v>13090560</v>
      </c>
      <c r="AL280">
        <f t="shared" si="19"/>
        <v>0</v>
      </c>
    </row>
    <row r="281" spans="1:38" x14ac:dyDescent="0.35">
      <c r="A281" t="s">
        <v>0</v>
      </c>
      <c r="B281" t="s">
        <v>1</v>
      </c>
      <c r="C281" s="1">
        <v>42149</v>
      </c>
      <c r="D281">
        <v>0</v>
      </c>
      <c r="E281" t="s">
        <v>270</v>
      </c>
      <c r="F281">
        <v>49164470</v>
      </c>
      <c r="H281" t="s">
        <v>402</v>
      </c>
      <c r="I281" t="s">
        <v>1</v>
      </c>
      <c r="J281" s="1">
        <v>42149</v>
      </c>
      <c r="K281">
        <v>0</v>
      </c>
      <c r="L281" t="s">
        <v>672</v>
      </c>
      <c r="M281">
        <v>93361400</v>
      </c>
      <c r="N281">
        <f t="shared" si="16"/>
        <v>0</v>
      </c>
      <c r="Q281" t="s">
        <v>810</v>
      </c>
      <c r="R281" t="s">
        <v>1</v>
      </c>
      <c r="S281" s="1">
        <v>42149</v>
      </c>
      <c r="T281">
        <v>0</v>
      </c>
      <c r="U281" t="s">
        <v>1069</v>
      </c>
      <c r="V281">
        <v>2257098000</v>
      </c>
      <c r="W281">
        <f t="shared" si="17"/>
        <v>0</v>
      </c>
      <c r="Z281" t="s">
        <v>1207</v>
      </c>
      <c r="AA281" t="s">
        <v>1</v>
      </c>
      <c r="AB281" s="1">
        <v>42149</v>
      </c>
      <c r="AC281">
        <v>0</v>
      </c>
      <c r="AD281" t="s">
        <v>1440</v>
      </c>
      <c r="AE281">
        <v>471615940</v>
      </c>
      <c r="AF281">
        <f t="shared" si="18"/>
        <v>0</v>
      </c>
      <c r="AI281" s="1">
        <v>42149</v>
      </c>
      <c r="AJ281" t="s">
        <v>1687</v>
      </c>
      <c r="AK281">
        <v>16052070</v>
      </c>
      <c r="AL281">
        <f t="shared" si="19"/>
        <v>0</v>
      </c>
    </row>
    <row r="282" spans="1:38" x14ac:dyDescent="0.35">
      <c r="A282" t="s">
        <v>0</v>
      </c>
      <c r="B282" t="s">
        <v>1</v>
      </c>
      <c r="C282" s="1">
        <v>42156</v>
      </c>
      <c r="D282">
        <v>0</v>
      </c>
      <c r="E282" t="s">
        <v>271</v>
      </c>
      <c r="F282">
        <v>34680350</v>
      </c>
      <c r="H282" t="s">
        <v>402</v>
      </c>
      <c r="I282" t="s">
        <v>1</v>
      </c>
      <c r="J282" s="1">
        <v>42156</v>
      </c>
      <c r="K282">
        <v>0</v>
      </c>
      <c r="L282" t="s">
        <v>673</v>
      </c>
      <c r="M282">
        <v>98202000</v>
      </c>
      <c r="N282">
        <f t="shared" si="16"/>
        <v>0</v>
      </c>
      <c r="Q282" t="s">
        <v>810</v>
      </c>
      <c r="R282" t="s">
        <v>1</v>
      </c>
      <c r="S282" s="1">
        <v>42156</v>
      </c>
      <c r="T282">
        <v>0</v>
      </c>
      <c r="U282" t="s">
        <v>1002</v>
      </c>
      <c r="V282">
        <v>2088742000</v>
      </c>
      <c r="W282">
        <f t="shared" si="17"/>
        <v>0</v>
      </c>
      <c r="Z282" t="s">
        <v>1207</v>
      </c>
      <c r="AA282" t="s">
        <v>1</v>
      </c>
      <c r="AB282" s="1">
        <v>42156</v>
      </c>
      <c r="AC282">
        <v>0</v>
      </c>
      <c r="AD282" t="s">
        <v>1472</v>
      </c>
      <c r="AE282">
        <v>482889190</v>
      </c>
      <c r="AF282">
        <f t="shared" si="18"/>
        <v>0</v>
      </c>
      <c r="AI282" s="1">
        <v>42156</v>
      </c>
      <c r="AJ282" t="s">
        <v>1874</v>
      </c>
      <c r="AK282">
        <v>17289920</v>
      </c>
      <c r="AL282">
        <f t="shared" si="19"/>
        <v>0</v>
      </c>
    </row>
    <row r="283" spans="1:38" x14ac:dyDescent="0.35">
      <c r="A283" t="s">
        <v>0</v>
      </c>
      <c r="B283" t="s">
        <v>1</v>
      </c>
      <c r="C283" s="1">
        <v>42163</v>
      </c>
      <c r="D283">
        <v>0</v>
      </c>
      <c r="E283" t="s">
        <v>272</v>
      </c>
      <c r="F283">
        <v>9855280</v>
      </c>
      <c r="H283" t="s">
        <v>402</v>
      </c>
      <c r="I283" t="s">
        <v>1</v>
      </c>
      <c r="J283" s="1">
        <v>42163</v>
      </c>
      <c r="K283">
        <v>0</v>
      </c>
      <c r="L283" t="s">
        <v>674</v>
      </c>
      <c r="M283">
        <v>71200700</v>
      </c>
      <c r="N283">
        <f t="shared" si="16"/>
        <v>0</v>
      </c>
      <c r="Q283" t="s">
        <v>810</v>
      </c>
      <c r="R283" t="s">
        <v>1</v>
      </c>
      <c r="S283" s="1">
        <v>42163</v>
      </c>
      <c r="T283">
        <v>0</v>
      </c>
      <c r="U283" t="s">
        <v>1070</v>
      </c>
      <c r="V283">
        <v>898892000</v>
      </c>
      <c r="W283">
        <f t="shared" si="17"/>
        <v>0</v>
      </c>
      <c r="Z283" t="s">
        <v>1207</v>
      </c>
      <c r="AA283" t="s">
        <v>1</v>
      </c>
      <c r="AB283" s="1">
        <v>42163</v>
      </c>
      <c r="AC283">
        <v>0</v>
      </c>
      <c r="AD283" t="s">
        <v>1473</v>
      </c>
      <c r="AE283">
        <v>416562980</v>
      </c>
      <c r="AF283">
        <f t="shared" si="18"/>
        <v>0</v>
      </c>
      <c r="AI283" s="1">
        <v>42163</v>
      </c>
      <c r="AJ283" t="s">
        <v>1875</v>
      </c>
      <c r="AK283">
        <v>16374780</v>
      </c>
      <c r="AL283">
        <f t="shared" si="19"/>
        <v>0</v>
      </c>
    </row>
    <row r="284" spans="1:38" x14ac:dyDescent="0.35">
      <c r="A284" t="s">
        <v>0</v>
      </c>
      <c r="B284" t="s">
        <v>1</v>
      </c>
      <c r="C284" s="1">
        <v>42170</v>
      </c>
      <c r="D284">
        <v>0</v>
      </c>
      <c r="E284" t="s">
        <v>273</v>
      </c>
      <c r="F284">
        <v>13040410</v>
      </c>
      <c r="H284" t="s">
        <v>402</v>
      </c>
      <c r="I284" t="s">
        <v>1</v>
      </c>
      <c r="J284" s="1">
        <v>42170</v>
      </c>
      <c r="K284">
        <v>0</v>
      </c>
      <c r="L284" t="s">
        <v>675</v>
      </c>
      <c r="M284">
        <v>123227100</v>
      </c>
      <c r="N284">
        <f t="shared" si="16"/>
        <v>0</v>
      </c>
      <c r="Q284" t="s">
        <v>810</v>
      </c>
      <c r="R284" t="s">
        <v>1</v>
      </c>
      <c r="S284" s="1">
        <v>42170</v>
      </c>
      <c r="T284">
        <v>0</v>
      </c>
      <c r="U284" t="s">
        <v>1071</v>
      </c>
      <c r="V284">
        <v>1288834000</v>
      </c>
      <c r="W284">
        <f t="shared" si="17"/>
        <v>0</v>
      </c>
      <c r="Z284" t="s">
        <v>1207</v>
      </c>
      <c r="AA284" t="s">
        <v>1</v>
      </c>
      <c r="AB284" s="1">
        <v>42170</v>
      </c>
      <c r="AC284">
        <v>0</v>
      </c>
      <c r="AD284" t="s">
        <v>1474</v>
      </c>
      <c r="AE284">
        <v>480409860</v>
      </c>
      <c r="AF284">
        <f t="shared" si="18"/>
        <v>0</v>
      </c>
      <c r="AI284" s="1">
        <v>42170</v>
      </c>
      <c r="AJ284" t="s">
        <v>1816</v>
      </c>
      <c r="AK284">
        <v>19434600</v>
      </c>
      <c r="AL284">
        <f t="shared" si="19"/>
        <v>0</v>
      </c>
    </row>
    <row r="285" spans="1:38" x14ac:dyDescent="0.35">
      <c r="A285" t="s">
        <v>0</v>
      </c>
      <c r="B285" t="s">
        <v>1</v>
      </c>
      <c r="C285" s="1">
        <v>42177</v>
      </c>
      <c r="D285">
        <v>0</v>
      </c>
      <c r="E285" t="s">
        <v>274</v>
      </c>
      <c r="F285">
        <v>19723430</v>
      </c>
      <c r="H285" t="s">
        <v>402</v>
      </c>
      <c r="I285" t="s">
        <v>1</v>
      </c>
      <c r="J285" s="1">
        <v>42177</v>
      </c>
      <c r="K285">
        <v>0</v>
      </c>
      <c r="L285" t="s">
        <v>676</v>
      </c>
      <c r="M285">
        <v>76544800</v>
      </c>
      <c r="N285">
        <f t="shared" si="16"/>
        <v>0</v>
      </c>
      <c r="Q285" t="s">
        <v>810</v>
      </c>
      <c r="R285" t="s">
        <v>1</v>
      </c>
      <c r="S285" s="1">
        <v>42177</v>
      </c>
      <c r="T285">
        <v>0</v>
      </c>
      <c r="U285" t="s">
        <v>987</v>
      </c>
      <c r="V285">
        <v>2294553000</v>
      </c>
      <c r="W285">
        <f t="shared" si="17"/>
        <v>0</v>
      </c>
      <c r="Z285" t="s">
        <v>1207</v>
      </c>
      <c r="AA285" t="s">
        <v>1</v>
      </c>
      <c r="AB285" s="1">
        <v>42177</v>
      </c>
      <c r="AC285">
        <v>0</v>
      </c>
      <c r="AD285" t="s">
        <v>1458</v>
      </c>
      <c r="AE285">
        <v>327206360</v>
      </c>
      <c r="AF285">
        <f t="shared" si="18"/>
        <v>0</v>
      </c>
      <c r="AI285" s="1">
        <v>42177</v>
      </c>
      <c r="AJ285" t="s">
        <v>1876</v>
      </c>
      <c r="AK285">
        <v>27253870</v>
      </c>
      <c r="AL285">
        <f t="shared" si="19"/>
        <v>0</v>
      </c>
    </row>
    <row r="286" spans="1:38" x14ac:dyDescent="0.35">
      <c r="A286" t="s">
        <v>0</v>
      </c>
      <c r="B286" t="s">
        <v>1</v>
      </c>
      <c r="C286" s="1">
        <v>42184</v>
      </c>
      <c r="D286">
        <v>0</v>
      </c>
      <c r="E286" t="s">
        <v>262</v>
      </c>
      <c r="F286">
        <v>9096280</v>
      </c>
      <c r="H286" t="s">
        <v>402</v>
      </c>
      <c r="I286" t="s">
        <v>1</v>
      </c>
      <c r="J286" s="1">
        <v>42184</v>
      </c>
      <c r="K286">
        <v>0</v>
      </c>
      <c r="L286" t="s">
        <v>677</v>
      </c>
      <c r="M286">
        <v>81474000</v>
      </c>
      <c r="N286">
        <f t="shared" si="16"/>
        <v>0</v>
      </c>
      <c r="Q286" t="s">
        <v>810</v>
      </c>
      <c r="R286" t="s">
        <v>1</v>
      </c>
      <c r="S286" s="1">
        <v>42184</v>
      </c>
      <c r="T286">
        <v>0</v>
      </c>
      <c r="U286" t="s">
        <v>1072</v>
      </c>
      <c r="V286">
        <v>1403950000</v>
      </c>
      <c r="W286">
        <f t="shared" si="17"/>
        <v>0</v>
      </c>
      <c r="Z286" t="s">
        <v>1207</v>
      </c>
      <c r="AA286" t="s">
        <v>1</v>
      </c>
      <c r="AB286" s="1">
        <v>42184</v>
      </c>
      <c r="AC286">
        <v>0</v>
      </c>
      <c r="AD286" t="s">
        <v>1475</v>
      </c>
      <c r="AE286">
        <v>420312980</v>
      </c>
      <c r="AF286">
        <f t="shared" si="18"/>
        <v>0</v>
      </c>
      <c r="AI286" s="1">
        <v>42184</v>
      </c>
      <c r="AJ286" t="s">
        <v>1877</v>
      </c>
      <c r="AK286">
        <v>13086400</v>
      </c>
      <c r="AL286">
        <f t="shared" si="19"/>
        <v>0</v>
      </c>
    </row>
    <row r="287" spans="1:38" x14ac:dyDescent="0.35">
      <c r="A287" t="s">
        <v>0</v>
      </c>
      <c r="B287" t="s">
        <v>1</v>
      </c>
      <c r="C287" s="1">
        <v>42191</v>
      </c>
      <c r="D287">
        <v>0</v>
      </c>
      <c r="E287" t="s">
        <v>275</v>
      </c>
      <c r="F287">
        <v>11867470</v>
      </c>
      <c r="H287" t="s">
        <v>402</v>
      </c>
      <c r="I287" t="s">
        <v>1</v>
      </c>
      <c r="J287" s="1">
        <v>42191</v>
      </c>
      <c r="K287">
        <v>0</v>
      </c>
      <c r="L287" t="s">
        <v>678</v>
      </c>
      <c r="M287">
        <v>96242900</v>
      </c>
      <c r="N287">
        <f t="shared" si="16"/>
        <v>0</v>
      </c>
      <c r="Q287" t="s">
        <v>810</v>
      </c>
      <c r="R287" t="s">
        <v>1</v>
      </c>
      <c r="S287" s="1">
        <v>42191</v>
      </c>
      <c r="T287">
        <v>0</v>
      </c>
      <c r="U287" t="s">
        <v>1073</v>
      </c>
      <c r="V287">
        <v>1419220000</v>
      </c>
      <c r="W287">
        <f t="shared" si="17"/>
        <v>0</v>
      </c>
      <c r="Z287" t="s">
        <v>1207</v>
      </c>
      <c r="AA287" t="s">
        <v>1</v>
      </c>
      <c r="AB287" s="1">
        <v>42191</v>
      </c>
      <c r="AC287">
        <v>0</v>
      </c>
      <c r="AD287" t="s">
        <v>1476</v>
      </c>
      <c r="AE287">
        <v>580410090</v>
      </c>
      <c r="AF287">
        <f t="shared" si="18"/>
        <v>0</v>
      </c>
      <c r="AI287" s="1">
        <v>42191</v>
      </c>
      <c r="AJ287" t="s">
        <v>65</v>
      </c>
      <c r="AK287">
        <v>25077880</v>
      </c>
      <c r="AL287">
        <f t="shared" si="19"/>
        <v>0</v>
      </c>
    </row>
    <row r="288" spans="1:38" x14ac:dyDescent="0.35">
      <c r="A288" t="s">
        <v>0</v>
      </c>
      <c r="B288" t="s">
        <v>1</v>
      </c>
      <c r="C288" s="1">
        <v>42198</v>
      </c>
      <c r="D288">
        <v>0</v>
      </c>
      <c r="E288" t="s">
        <v>276</v>
      </c>
      <c r="F288">
        <v>9006330</v>
      </c>
      <c r="H288" t="s">
        <v>402</v>
      </c>
      <c r="I288" t="s">
        <v>1</v>
      </c>
      <c r="J288" s="1">
        <v>42198</v>
      </c>
      <c r="K288">
        <v>0</v>
      </c>
      <c r="L288" t="s">
        <v>679</v>
      </c>
      <c r="M288">
        <v>142966200</v>
      </c>
      <c r="N288">
        <f t="shared" si="16"/>
        <v>0</v>
      </c>
      <c r="Q288" t="s">
        <v>810</v>
      </c>
      <c r="R288" t="s">
        <v>1</v>
      </c>
      <c r="S288" s="1">
        <v>42198</v>
      </c>
      <c r="T288">
        <v>0</v>
      </c>
      <c r="U288" t="s">
        <v>1074</v>
      </c>
      <c r="V288">
        <v>2363249000</v>
      </c>
      <c r="W288">
        <f t="shared" si="17"/>
        <v>0</v>
      </c>
      <c r="Z288" t="s">
        <v>1207</v>
      </c>
      <c r="AA288" t="s">
        <v>1</v>
      </c>
      <c r="AB288" s="1">
        <v>42198</v>
      </c>
      <c r="AC288">
        <v>0</v>
      </c>
      <c r="AD288" t="s">
        <v>1477</v>
      </c>
      <c r="AE288">
        <v>566652460</v>
      </c>
      <c r="AF288">
        <f t="shared" si="18"/>
        <v>0</v>
      </c>
      <c r="AI288" s="1">
        <v>42198</v>
      </c>
      <c r="AJ288" t="s">
        <v>1878</v>
      </c>
      <c r="AK288">
        <v>20672340</v>
      </c>
      <c r="AL288">
        <f t="shared" si="19"/>
        <v>0</v>
      </c>
    </row>
    <row r="289" spans="1:38" x14ac:dyDescent="0.35">
      <c r="A289" t="s">
        <v>0</v>
      </c>
      <c r="B289" t="s">
        <v>1</v>
      </c>
      <c r="C289" s="1">
        <v>42205</v>
      </c>
      <c r="D289">
        <v>0</v>
      </c>
      <c r="E289" t="s">
        <v>277</v>
      </c>
      <c r="F289">
        <v>7621940</v>
      </c>
      <c r="H289" t="s">
        <v>402</v>
      </c>
      <c r="I289" t="s">
        <v>1</v>
      </c>
      <c r="J289" s="1">
        <v>42205</v>
      </c>
      <c r="K289">
        <v>0</v>
      </c>
      <c r="L289" t="s">
        <v>680</v>
      </c>
      <c r="M289">
        <v>88100900</v>
      </c>
      <c r="N289">
        <f t="shared" si="16"/>
        <v>0</v>
      </c>
      <c r="Q289" t="s">
        <v>810</v>
      </c>
      <c r="R289" t="s">
        <v>1</v>
      </c>
      <c r="S289" s="1">
        <v>42205</v>
      </c>
      <c r="T289">
        <v>0</v>
      </c>
      <c r="U289" t="s">
        <v>1075</v>
      </c>
      <c r="V289">
        <v>1409432000</v>
      </c>
      <c r="W289">
        <f t="shared" si="17"/>
        <v>0</v>
      </c>
      <c r="Z289" t="s">
        <v>1207</v>
      </c>
      <c r="AA289" t="s">
        <v>1</v>
      </c>
      <c r="AB289" s="1">
        <v>42205</v>
      </c>
      <c r="AC289">
        <v>0</v>
      </c>
      <c r="AD289" t="s">
        <v>1478</v>
      </c>
      <c r="AE289">
        <v>523054780</v>
      </c>
      <c r="AF289">
        <f t="shared" si="18"/>
        <v>0</v>
      </c>
      <c r="AI289" s="1">
        <v>42205</v>
      </c>
      <c r="AJ289" t="s">
        <v>1879</v>
      </c>
      <c r="AK289">
        <v>20055390</v>
      </c>
      <c r="AL289">
        <f t="shared" si="19"/>
        <v>0</v>
      </c>
    </row>
    <row r="290" spans="1:38" x14ac:dyDescent="0.35">
      <c r="A290" t="s">
        <v>0</v>
      </c>
      <c r="B290" t="s">
        <v>1</v>
      </c>
      <c r="C290" s="1">
        <v>42212</v>
      </c>
      <c r="D290">
        <v>0</v>
      </c>
      <c r="E290" t="s">
        <v>278</v>
      </c>
      <c r="F290">
        <v>9862420</v>
      </c>
      <c r="H290" t="s">
        <v>402</v>
      </c>
      <c r="I290" t="s">
        <v>1</v>
      </c>
      <c r="J290" s="1">
        <v>42212</v>
      </c>
      <c r="K290">
        <v>0</v>
      </c>
      <c r="L290" t="s">
        <v>681</v>
      </c>
      <c r="M290">
        <v>146067000</v>
      </c>
      <c r="N290">
        <f t="shared" si="16"/>
        <v>0</v>
      </c>
      <c r="Q290" t="s">
        <v>810</v>
      </c>
      <c r="R290" t="s">
        <v>1</v>
      </c>
      <c r="S290" s="1">
        <v>42212</v>
      </c>
      <c r="T290">
        <v>0</v>
      </c>
      <c r="U290" t="s">
        <v>1076</v>
      </c>
      <c r="V290">
        <v>1683722000</v>
      </c>
      <c r="W290">
        <f t="shared" si="17"/>
        <v>0</v>
      </c>
      <c r="Z290" t="s">
        <v>1207</v>
      </c>
      <c r="AA290" t="s">
        <v>1</v>
      </c>
      <c r="AB290" s="1">
        <v>42212</v>
      </c>
      <c r="AC290">
        <v>0</v>
      </c>
      <c r="AD290" t="s">
        <v>1479</v>
      </c>
      <c r="AE290">
        <v>775199000</v>
      </c>
      <c r="AF290">
        <f t="shared" si="18"/>
        <v>0</v>
      </c>
      <c r="AI290" s="1">
        <v>42212</v>
      </c>
      <c r="AJ290" t="s">
        <v>1880</v>
      </c>
      <c r="AK290">
        <v>25788210</v>
      </c>
      <c r="AL290">
        <f t="shared" si="19"/>
        <v>0</v>
      </c>
    </row>
    <row r="291" spans="1:38" x14ac:dyDescent="0.35">
      <c r="A291" t="s">
        <v>0</v>
      </c>
      <c r="B291" t="s">
        <v>1</v>
      </c>
      <c r="C291" s="1">
        <v>42219</v>
      </c>
      <c r="D291">
        <v>0</v>
      </c>
      <c r="E291" t="s">
        <v>279</v>
      </c>
      <c r="F291">
        <v>21664900</v>
      </c>
      <c r="H291" t="s">
        <v>402</v>
      </c>
      <c r="I291" t="s">
        <v>1</v>
      </c>
      <c r="J291" s="1">
        <v>42219</v>
      </c>
      <c r="K291">
        <v>0</v>
      </c>
      <c r="L291" t="s">
        <v>682</v>
      </c>
      <c r="M291">
        <v>100982600</v>
      </c>
      <c r="N291">
        <f t="shared" si="16"/>
        <v>0</v>
      </c>
      <c r="Q291" t="s">
        <v>810</v>
      </c>
      <c r="R291" t="s">
        <v>1</v>
      </c>
      <c r="S291" s="1">
        <v>42219</v>
      </c>
      <c r="T291">
        <v>0</v>
      </c>
      <c r="U291" t="s">
        <v>989</v>
      </c>
      <c r="V291">
        <v>1531583000</v>
      </c>
      <c r="W291">
        <f t="shared" si="17"/>
        <v>0</v>
      </c>
      <c r="Z291" t="s">
        <v>1207</v>
      </c>
      <c r="AA291" t="s">
        <v>1</v>
      </c>
      <c r="AB291" s="1">
        <v>42219</v>
      </c>
      <c r="AC291">
        <v>0</v>
      </c>
      <c r="AD291" t="s">
        <v>1480</v>
      </c>
      <c r="AE291">
        <v>537162570</v>
      </c>
      <c r="AF291">
        <f t="shared" si="18"/>
        <v>0</v>
      </c>
      <c r="AI291" s="1">
        <v>42219</v>
      </c>
      <c r="AJ291" t="s">
        <v>1881</v>
      </c>
      <c r="AK291">
        <v>17599430</v>
      </c>
      <c r="AL291">
        <f t="shared" si="19"/>
        <v>0</v>
      </c>
    </row>
    <row r="292" spans="1:38" x14ac:dyDescent="0.35">
      <c r="A292" t="s">
        <v>0</v>
      </c>
      <c r="B292" t="s">
        <v>1</v>
      </c>
      <c r="C292" s="1">
        <v>42226</v>
      </c>
      <c r="D292">
        <v>0</v>
      </c>
      <c r="E292" t="s">
        <v>280</v>
      </c>
      <c r="F292">
        <v>17669530</v>
      </c>
      <c r="H292" t="s">
        <v>402</v>
      </c>
      <c r="I292" t="s">
        <v>1</v>
      </c>
      <c r="J292" s="1">
        <v>42226</v>
      </c>
      <c r="K292">
        <v>0</v>
      </c>
      <c r="L292" t="s">
        <v>683</v>
      </c>
      <c r="M292">
        <v>119264200</v>
      </c>
      <c r="N292">
        <f t="shared" si="16"/>
        <v>0</v>
      </c>
      <c r="Q292" t="s">
        <v>810</v>
      </c>
      <c r="R292" t="s">
        <v>1</v>
      </c>
      <c r="S292" s="1">
        <v>42226</v>
      </c>
      <c r="T292">
        <v>0</v>
      </c>
      <c r="U292" t="s">
        <v>1077</v>
      </c>
      <c r="V292">
        <v>1544464000</v>
      </c>
      <c r="W292">
        <f t="shared" si="17"/>
        <v>0</v>
      </c>
      <c r="Z292" t="s">
        <v>1207</v>
      </c>
      <c r="AA292" t="s">
        <v>1</v>
      </c>
      <c r="AB292" s="1">
        <v>42226</v>
      </c>
      <c r="AC292">
        <v>0</v>
      </c>
      <c r="AD292" t="s">
        <v>1481</v>
      </c>
      <c r="AE292">
        <v>446886820</v>
      </c>
      <c r="AF292">
        <f t="shared" si="18"/>
        <v>0</v>
      </c>
      <c r="AI292" s="1">
        <v>42226</v>
      </c>
      <c r="AJ292" t="s">
        <v>1882</v>
      </c>
      <c r="AK292">
        <v>21037870</v>
      </c>
      <c r="AL292">
        <f t="shared" si="19"/>
        <v>0</v>
      </c>
    </row>
    <row r="293" spans="1:38" x14ac:dyDescent="0.35">
      <c r="A293" t="s">
        <v>0</v>
      </c>
      <c r="B293" t="s">
        <v>1</v>
      </c>
      <c r="C293" s="1">
        <v>42233</v>
      </c>
      <c r="D293">
        <v>0</v>
      </c>
      <c r="E293" t="s">
        <v>281</v>
      </c>
      <c r="F293">
        <v>15753760</v>
      </c>
      <c r="H293" t="s">
        <v>402</v>
      </c>
      <c r="I293" t="s">
        <v>1</v>
      </c>
      <c r="J293" s="1">
        <v>42233</v>
      </c>
      <c r="K293">
        <v>0</v>
      </c>
      <c r="L293" t="s">
        <v>684</v>
      </c>
      <c r="M293">
        <v>139546500</v>
      </c>
      <c r="N293">
        <f t="shared" si="16"/>
        <v>0</v>
      </c>
      <c r="Q293" t="s">
        <v>810</v>
      </c>
      <c r="R293" t="s">
        <v>1</v>
      </c>
      <c r="S293" s="1">
        <v>42233</v>
      </c>
      <c r="T293">
        <v>0</v>
      </c>
      <c r="U293" t="s">
        <v>1078</v>
      </c>
      <c r="V293">
        <v>1506750000</v>
      </c>
      <c r="W293">
        <f t="shared" si="17"/>
        <v>0</v>
      </c>
      <c r="Z293" t="s">
        <v>1207</v>
      </c>
      <c r="AA293" t="s">
        <v>1</v>
      </c>
      <c r="AB293" s="1">
        <v>42233</v>
      </c>
      <c r="AC293">
        <v>0</v>
      </c>
      <c r="AD293" t="s">
        <v>1482</v>
      </c>
      <c r="AE293">
        <v>513248150</v>
      </c>
      <c r="AF293">
        <f t="shared" si="18"/>
        <v>0</v>
      </c>
      <c r="AI293" s="1">
        <v>42233</v>
      </c>
      <c r="AJ293" t="s">
        <v>1883</v>
      </c>
      <c r="AK293">
        <v>17273910</v>
      </c>
      <c r="AL293">
        <f t="shared" si="19"/>
        <v>0</v>
      </c>
    </row>
    <row r="294" spans="1:38" x14ac:dyDescent="0.35">
      <c r="A294" t="s">
        <v>0</v>
      </c>
      <c r="B294" t="s">
        <v>1</v>
      </c>
      <c r="C294" s="1">
        <v>42240</v>
      </c>
      <c r="D294">
        <v>0</v>
      </c>
      <c r="E294" t="s">
        <v>282</v>
      </c>
      <c r="F294">
        <v>33945520</v>
      </c>
      <c r="H294" t="s">
        <v>402</v>
      </c>
      <c r="I294" t="s">
        <v>1</v>
      </c>
      <c r="J294" s="1">
        <v>42240</v>
      </c>
      <c r="K294">
        <v>0</v>
      </c>
      <c r="L294" t="s">
        <v>685</v>
      </c>
      <c r="M294">
        <v>173941600</v>
      </c>
      <c r="N294">
        <f t="shared" si="16"/>
        <v>0</v>
      </c>
      <c r="Q294" t="s">
        <v>810</v>
      </c>
      <c r="R294" t="s">
        <v>1</v>
      </c>
      <c r="S294" s="1">
        <v>42240</v>
      </c>
      <c r="T294">
        <v>0</v>
      </c>
      <c r="U294" t="s">
        <v>992</v>
      </c>
      <c r="V294">
        <v>2462805000</v>
      </c>
      <c r="W294">
        <f t="shared" si="17"/>
        <v>0</v>
      </c>
      <c r="Z294" t="s">
        <v>1207</v>
      </c>
      <c r="AA294" t="s">
        <v>1</v>
      </c>
      <c r="AB294" s="1">
        <v>42240</v>
      </c>
      <c r="AC294">
        <v>0</v>
      </c>
      <c r="AD294" t="s">
        <v>1483</v>
      </c>
      <c r="AE294">
        <v>834022450</v>
      </c>
      <c r="AF294">
        <f t="shared" si="18"/>
        <v>0</v>
      </c>
      <c r="AI294" s="1">
        <v>42240</v>
      </c>
      <c r="AJ294" t="s">
        <v>1884</v>
      </c>
      <c r="AK294">
        <v>33309320</v>
      </c>
      <c r="AL294">
        <f t="shared" si="19"/>
        <v>0</v>
      </c>
    </row>
    <row r="295" spans="1:38" x14ac:dyDescent="0.35">
      <c r="A295" t="s">
        <v>0</v>
      </c>
      <c r="B295" t="s">
        <v>1</v>
      </c>
      <c r="C295" s="1">
        <v>42247</v>
      </c>
      <c r="D295">
        <v>0</v>
      </c>
      <c r="E295" t="s">
        <v>283</v>
      </c>
      <c r="F295">
        <v>10691870</v>
      </c>
      <c r="H295" t="s">
        <v>402</v>
      </c>
      <c r="I295" t="s">
        <v>1</v>
      </c>
      <c r="J295" s="1">
        <v>42247</v>
      </c>
      <c r="K295">
        <v>0</v>
      </c>
      <c r="L295" t="s">
        <v>686</v>
      </c>
      <c r="M295">
        <v>116817500</v>
      </c>
      <c r="N295">
        <f t="shared" si="16"/>
        <v>0</v>
      </c>
      <c r="Q295" t="s">
        <v>810</v>
      </c>
      <c r="R295" t="s">
        <v>1</v>
      </c>
      <c r="S295" s="1">
        <v>42247</v>
      </c>
      <c r="T295">
        <v>0</v>
      </c>
      <c r="U295" t="s">
        <v>1079</v>
      </c>
      <c r="V295">
        <v>1410493000</v>
      </c>
      <c r="W295">
        <f t="shared" si="17"/>
        <v>0</v>
      </c>
      <c r="Z295" t="s">
        <v>1207</v>
      </c>
      <c r="AA295" t="s">
        <v>1</v>
      </c>
      <c r="AB295" s="1">
        <v>42247</v>
      </c>
      <c r="AC295">
        <v>0</v>
      </c>
      <c r="AD295" t="s">
        <v>1484</v>
      </c>
      <c r="AE295">
        <v>611596770</v>
      </c>
      <c r="AF295">
        <f t="shared" si="18"/>
        <v>0</v>
      </c>
      <c r="AI295" s="1">
        <v>42247</v>
      </c>
      <c r="AJ295" t="s">
        <v>1885</v>
      </c>
      <c r="AK295">
        <v>28783020</v>
      </c>
      <c r="AL295">
        <f t="shared" si="19"/>
        <v>0</v>
      </c>
    </row>
    <row r="296" spans="1:38" x14ac:dyDescent="0.35">
      <c r="A296" t="s">
        <v>0</v>
      </c>
      <c r="B296" t="s">
        <v>1</v>
      </c>
      <c r="C296" s="1">
        <v>42254</v>
      </c>
      <c r="D296">
        <v>0</v>
      </c>
      <c r="E296" t="s">
        <v>284</v>
      </c>
      <c r="F296">
        <v>6708820</v>
      </c>
      <c r="H296" t="s">
        <v>402</v>
      </c>
      <c r="I296" t="s">
        <v>1</v>
      </c>
      <c r="J296" s="1">
        <v>42254</v>
      </c>
      <c r="K296">
        <v>0</v>
      </c>
      <c r="L296" t="s">
        <v>687</v>
      </c>
      <c r="M296">
        <v>79122500</v>
      </c>
      <c r="N296">
        <f t="shared" si="16"/>
        <v>0</v>
      </c>
      <c r="Q296" t="s">
        <v>810</v>
      </c>
      <c r="R296" t="s">
        <v>1</v>
      </c>
      <c r="S296" s="1">
        <v>42254</v>
      </c>
      <c r="T296">
        <v>0</v>
      </c>
      <c r="U296" t="s">
        <v>985</v>
      </c>
      <c r="V296">
        <v>1703037000</v>
      </c>
      <c r="W296">
        <f t="shared" si="17"/>
        <v>0</v>
      </c>
      <c r="Z296" t="s">
        <v>1207</v>
      </c>
      <c r="AA296" t="s">
        <v>1</v>
      </c>
      <c r="AB296" s="1">
        <v>42254</v>
      </c>
      <c r="AC296">
        <v>0</v>
      </c>
      <c r="AD296" t="s">
        <v>1485</v>
      </c>
      <c r="AE296">
        <v>384126700</v>
      </c>
      <c r="AF296">
        <f t="shared" si="18"/>
        <v>0</v>
      </c>
      <c r="AI296" s="1">
        <v>42254</v>
      </c>
      <c r="AJ296" t="s">
        <v>1886</v>
      </c>
      <c r="AK296">
        <v>17733030</v>
      </c>
      <c r="AL296">
        <f t="shared" si="19"/>
        <v>0</v>
      </c>
    </row>
    <row r="297" spans="1:38" x14ac:dyDescent="0.35">
      <c r="A297" t="s">
        <v>0</v>
      </c>
      <c r="B297" t="s">
        <v>1</v>
      </c>
      <c r="C297" s="1">
        <v>42261</v>
      </c>
      <c r="D297">
        <v>0</v>
      </c>
      <c r="E297" t="s">
        <v>285</v>
      </c>
      <c r="F297">
        <v>9768530</v>
      </c>
      <c r="H297" t="s">
        <v>402</v>
      </c>
      <c r="I297" t="s">
        <v>1</v>
      </c>
      <c r="J297" s="1">
        <v>42261</v>
      </c>
      <c r="K297">
        <v>0</v>
      </c>
      <c r="L297" t="s">
        <v>659</v>
      </c>
      <c r="M297">
        <v>100450300</v>
      </c>
      <c r="N297">
        <f t="shared" si="16"/>
        <v>0</v>
      </c>
      <c r="Q297" t="s">
        <v>810</v>
      </c>
      <c r="R297" t="s">
        <v>1</v>
      </c>
      <c r="S297" s="1">
        <v>42261</v>
      </c>
      <c r="T297">
        <v>0</v>
      </c>
      <c r="U297" t="s">
        <v>1080</v>
      </c>
      <c r="V297">
        <v>2257570000</v>
      </c>
      <c r="W297">
        <f t="shared" si="17"/>
        <v>0</v>
      </c>
      <c r="Z297" t="s">
        <v>1207</v>
      </c>
      <c r="AA297" t="s">
        <v>1</v>
      </c>
      <c r="AB297" s="1">
        <v>42261</v>
      </c>
      <c r="AC297">
        <v>0</v>
      </c>
      <c r="AD297" t="s">
        <v>1470</v>
      </c>
      <c r="AE297">
        <v>461570990</v>
      </c>
      <c r="AF297">
        <f t="shared" si="18"/>
        <v>0</v>
      </c>
      <c r="AI297" s="1">
        <v>42261</v>
      </c>
      <c r="AJ297" t="s">
        <v>1868</v>
      </c>
      <c r="AK297">
        <v>23035540</v>
      </c>
      <c r="AL297">
        <f t="shared" si="19"/>
        <v>0</v>
      </c>
    </row>
    <row r="298" spans="1:38" x14ac:dyDescent="0.35">
      <c r="A298" t="s">
        <v>0</v>
      </c>
      <c r="B298" t="s">
        <v>1</v>
      </c>
      <c r="C298" s="1">
        <v>42268</v>
      </c>
      <c r="D298">
        <v>0</v>
      </c>
      <c r="E298" t="s">
        <v>286</v>
      </c>
      <c r="F298">
        <v>14218590</v>
      </c>
      <c r="H298" t="s">
        <v>402</v>
      </c>
      <c r="I298" t="s">
        <v>1</v>
      </c>
      <c r="J298" s="1">
        <v>42268</v>
      </c>
      <c r="K298">
        <v>0</v>
      </c>
      <c r="L298" t="s">
        <v>688</v>
      </c>
      <c r="M298">
        <v>98780400</v>
      </c>
      <c r="N298">
        <f t="shared" si="16"/>
        <v>0</v>
      </c>
      <c r="Q298" t="s">
        <v>810</v>
      </c>
      <c r="R298" t="s">
        <v>1</v>
      </c>
      <c r="S298" s="1">
        <v>42268</v>
      </c>
      <c r="T298">
        <v>0</v>
      </c>
      <c r="U298" t="s">
        <v>1081</v>
      </c>
      <c r="V298">
        <v>3161817000</v>
      </c>
      <c r="W298">
        <f t="shared" si="17"/>
        <v>0</v>
      </c>
      <c r="Z298" t="s">
        <v>1207</v>
      </c>
      <c r="AA298" t="s">
        <v>1</v>
      </c>
      <c r="AB298" s="1">
        <v>42268</v>
      </c>
      <c r="AC298">
        <v>0</v>
      </c>
      <c r="AD298" t="s">
        <v>1486</v>
      </c>
      <c r="AE298">
        <v>461626740</v>
      </c>
      <c r="AF298">
        <f t="shared" si="18"/>
        <v>0</v>
      </c>
      <c r="AI298" s="1">
        <v>42268</v>
      </c>
      <c r="AJ298" t="s">
        <v>1887</v>
      </c>
      <c r="AK298">
        <v>29950350</v>
      </c>
      <c r="AL298">
        <f t="shared" si="19"/>
        <v>0</v>
      </c>
    </row>
    <row r="299" spans="1:38" x14ac:dyDescent="0.35">
      <c r="A299" t="s">
        <v>0</v>
      </c>
      <c r="B299" t="s">
        <v>1</v>
      </c>
      <c r="C299" s="1">
        <v>42275</v>
      </c>
      <c r="D299">
        <v>0</v>
      </c>
      <c r="E299" t="s">
        <v>287</v>
      </c>
      <c r="F299">
        <v>17199750</v>
      </c>
      <c r="H299" t="s">
        <v>402</v>
      </c>
      <c r="I299" t="s">
        <v>1</v>
      </c>
      <c r="J299" s="1">
        <v>42275</v>
      </c>
      <c r="K299">
        <v>0</v>
      </c>
      <c r="L299" t="s">
        <v>689</v>
      </c>
      <c r="M299">
        <v>76636600</v>
      </c>
      <c r="N299">
        <f t="shared" si="16"/>
        <v>0</v>
      </c>
      <c r="Q299" t="s">
        <v>810</v>
      </c>
      <c r="R299" t="s">
        <v>1</v>
      </c>
      <c r="S299" s="1">
        <v>42275</v>
      </c>
      <c r="T299">
        <v>0</v>
      </c>
      <c r="U299" t="s">
        <v>1082</v>
      </c>
      <c r="V299">
        <v>1975392000</v>
      </c>
      <c r="W299">
        <f t="shared" si="17"/>
        <v>0</v>
      </c>
      <c r="Z299" t="s">
        <v>1207</v>
      </c>
      <c r="AA299" t="s">
        <v>1</v>
      </c>
      <c r="AB299" s="1">
        <v>42275</v>
      </c>
      <c r="AC299">
        <v>0</v>
      </c>
      <c r="AD299" t="s">
        <v>1487</v>
      </c>
      <c r="AE299">
        <v>446594780</v>
      </c>
      <c r="AF299">
        <f t="shared" si="18"/>
        <v>0</v>
      </c>
      <c r="AI299" s="1">
        <v>42275</v>
      </c>
      <c r="AJ299" t="s">
        <v>1888</v>
      </c>
      <c r="AK299">
        <v>20461860</v>
      </c>
      <c r="AL299">
        <f t="shared" si="19"/>
        <v>0</v>
      </c>
    </row>
    <row r="300" spans="1:38" x14ac:dyDescent="0.35">
      <c r="A300" t="s">
        <v>0</v>
      </c>
      <c r="B300" t="s">
        <v>1</v>
      </c>
      <c r="C300" s="1">
        <v>42282</v>
      </c>
      <c r="D300">
        <v>0</v>
      </c>
      <c r="E300" t="s">
        <v>288</v>
      </c>
      <c r="F300">
        <v>11685490</v>
      </c>
      <c r="H300" t="s">
        <v>402</v>
      </c>
      <c r="I300" t="s">
        <v>1</v>
      </c>
      <c r="J300" s="1">
        <v>42282</v>
      </c>
      <c r="K300">
        <v>0</v>
      </c>
      <c r="L300" t="s">
        <v>690</v>
      </c>
      <c r="M300">
        <v>110302100</v>
      </c>
      <c r="N300">
        <f t="shared" si="16"/>
        <v>0</v>
      </c>
      <c r="Q300" t="s">
        <v>810</v>
      </c>
      <c r="R300" t="s">
        <v>1</v>
      </c>
      <c r="S300" s="1">
        <v>42282</v>
      </c>
      <c r="T300">
        <v>0</v>
      </c>
      <c r="U300" t="s">
        <v>1083</v>
      </c>
      <c r="V300">
        <v>1803321000</v>
      </c>
      <c r="W300">
        <f t="shared" si="17"/>
        <v>0</v>
      </c>
      <c r="Z300" t="s">
        <v>1207</v>
      </c>
      <c r="AA300" t="s">
        <v>1</v>
      </c>
      <c r="AB300" s="1">
        <v>42282</v>
      </c>
      <c r="AC300">
        <v>0</v>
      </c>
      <c r="AD300" t="s">
        <v>1488</v>
      </c>
      <c r="AE300">
        <v>822124430</v>
      </c>
      <c r="AF300">
        <f t="shared" si="18"/>
        <v>0</v>
      </c>
      <c r="AI300" s="1">
        <v>42282</v>
      </c>
      <c r="AJ300" t="s">
        <v>1889</v>
      </c>
      <c r="AK300">
        <v>27898440</v>
      </c>
      <c r="AL300">
        <f t="shared" si="19"/>
        <v>0</v>
      </c>
    </row>
    <row r="301" spans="1:38" x14ac:dyDescent="0.35">
      <c r="A301" t="s">
        <v>0</v>
      </c>
      <c r="B301" t="s">
        <v>1</v>
      </c>
      <c r="C301" s="1">
        <v>42289</v>
      </c>
      <c r="D301">
        <v>0</v>
      </c>
      <c r="E301" t="s">
        <v>289</v>
      </c>
      <c r="F301">
        <v>10402640</v>
      </c>
      <c r="H301" t="s">
        <v>402</v>
      </c>
      <c r="I301" t="s">
        <v>1</v>
      </c>
      <c r="J301" s="1">
        <v>42289</v>
      </c>
      <c r="K301">
        <v>0</v>
      </c>
      <c r="L301" t="s">
        <v>691</v>
      </c>
      <c r="M301">
        <v>87410100</v>
      </c>
      <c r="N301">
        <f t="shared" si="16"/>
        <v>0</v>
      </c>
      <c r="Q301" t="s">
        <v>810</v>
      </c>
      <c r="R301" t="s">
        <v>1</v>
      </c>
      <c r="S301" s="1">
        <v>42289</v>
      </c>
      <c r="T301">
        <v>0</v>
      </c>
      <c r="U301" t="s">
        <v>1084</v>
      </c>
      <c r="V301">
        <v>2761529000</v>
      </c>
      <c r="W301">
        <f t="shared" si="17"/>
        <v>0</v>
      </c>
      <c r="Z301" t="s">
        <v>1207</v>
      </c>
      <c r="AA301" t="s">
        <v>1</v>
      </c>
      <c r="AB301" s="1">
        <v>42289</v>
      </c>
      <c r="AC301">
        <v>0</v>
      </c>
      <c r="AD301" t="s">
        <v>1489</v>
      </c>
      <c r="AE301">
        <v>642128480</v>
      </c>
      <c r="AF301">
        <f t="shared" si="18"/>
        <v>0</v>
      </c>
      <c r="AI301" s="1">
        <v>42289</v>
      </c>
      <c r="AJ301" t="s">
        <v>1890</v>
      </c>
      <c r="AK301">
        <v>25550220</v>
      </c>
      <c r="AL301">
        <f t="shared" si="19"/>
        <v>0</v>
      </c>
    </row>
    <row r="302" spans="1:38" x14ac:dyDescent="0.35">
      <c r="A302" t="s">
        <v>0</v>
      </c>
      <c r="B302" t="s">
        <v>1</v>
      </c>
      <c r="C302" s="1">
        <v>42296</v>
      </c>
      <c r="D302">
        <v>0</v>
      </c>
      <c r="E302" t="s">
        <v>290</v>
      </c>
      <c r="F302">
        <v>65242620</v>
      </c>
      <c r="H302" t="s">
        <v>402</v>
      </c>
      <c r="I302" t="s">
        <v>1</v>
      </c>
      <c r="J302" s="1">
        <v>42296</v>
      </c>
      <c r="K302">
        <v>0</v>
      </c>
      <c r="L302" t="s">
        <v>692</v>
      </c>
      <c r="M302">
        <v>71181100</v>
      </c>
      <c r="N302">
        <f t="shared" si="16"/>
        <v>0</v>
      </c>
      <c r="Q302" t="s">
        <v>810</v>
      </c>
      <c r="R302" t="s">
        <v>1</v>
      </c>
      <c r="S302" s="1">
        <v>42296</v>
      </c>
      <c r="T302">
        <v>0</v>
      </c>
      <c r="U302" t="s">
        <v>1085</v>
      </c>
      <c r="V302">
        <v>3707279000</v>
      </c>
      <c r="W302">
        <f t="shared" si="17"/>
        <v>0</v>
      </c>
      <c r="Z302" t="s">
        <v>1207</v>
      </c>
      <c r="AA302" t="s">
        <v>1</v>
      </c>
      <c r="AB302" s="1">
        <v>42296</v>
      </c>
      <c r="AC302">
        <v>0</v>
      </c>
      <c r="AD302" t="s">
        <v>1490</v>
      </c>
      <c r="AE302">
        <v>554185250</v>
      </c>
      <c r="AF302">
        <f t="shared" si="18"/>
        <v>0</v>
      </c>
      <c r="AI302" s="1">
        <v>42296</v>
      </c>
      <c r="AJ302" t="s">
        <v>1891</v>
      </c>
      <c r="AK302">
        <v>20877090</v>
      </c>
      <c r="AL302">
        <f t="shared" si="19"/>
        <v>0</v>
      </c>
    </row>
    <row r="303" spans="1:38" x14ac:dyDescent="0.35">
      <c r="A303" t="s">
        <v>0</v>
      </c>
      <c r="B303" t="s">
        <v>1</v>
      </c>
      <c r="C303" s="1">
        <v>42303</v>
      </c>
      <c r="D303">
        <v>0</v>
      </c>
      <c r="E303" t="s">
        <v>291</v>
      </c>
      <c r="F303">
        <v>14813450</v>
      </c>
      <c r="H303" t="s">
        <v>402</v>
      </c>
      <c r="I303" t="s">
        <v>1</v>
      </c>
      <c r="J303" s="1">
        <v>42303</v>
      </c>
      <c r="K303">
        <v>0</v>
      </c>
      <c r="L303" t="s">
        <v>693</v>
      </c>
      <c r="M303">
        <v>83928300</v>
      </c>
      <c r="N303">
        <f t="shared" si="16"/>
        <v>0</v>
      </c>
      <c r="Q303" t="s">
        <v>810</v>
      </c>
      <c r="R303" t="s">
        <v>1</v>
      </c>
      <c r="S303" s="1">
        <v>42303</v>
      </c>
      <c r="T303">
        <v>0</v>
      </c>
      <c r="U303" t="s">
        <v>1086</v>
      </c>
      <c r="V303">
        <v>1623532000</v>
      </c>
      <c r="W303">
        <f t="shared" si="17"/>
        <v>0</v>
      </c>
      <c r="Z303" t="s">
        <v>1207</v>
      </c>
      <c r="AA303" t="s">
        <v>1</v>
      </c>
      <c r="AB303" s="1">
        <v>42303</v>
      </c>
      <c r="AC303">
        <v>0</v>
      </c>
      <c r="AD303" t="s">
        <v>1491</v>
      </c>
      <c r="AE303">
        <v>620522910</v>
      </c>
      <c r="AF303">
        <f t="shared" si="18"/>
        <v>0</v>
      </c>
      <c r="AI303" s="1">
        <v>42303</v>
      </c>
      <c r="AJ303" t="s">
        <v>1892</v>
      </c>
      <c r="AK303">
        <v>21526440</v>
      </c>
      <c r="AL303">
        <f t="shared" si="19"/>
        <v>0</v>
      </c>
    </row>
    <row r="304" spans="1:38" x14ac:dyDescent="0.35">
      <c r="A304" t="s">
        <v>0</v>
      </c>
      <c r="B304" t="s">
        <v>1</v>
      </c>
      <c r="C304" s="1">
        <v>42310</v>
      </c>
      <c r="D304">
        <v>0</v>
      </c>
      <c r="E304" t="s">
        <v>292</v>
      </c>
      <c r="F304">
        <v>9169940</v>
      </c>
      <c r="H304" t="s">
        <v>402</v>
      </c>
      <c r="I304" t="s">
        <v>1</v>
      </c>
      <c r="J304" s="1">
        <v>42310</v>
      </c>
      <c r="K304">
        <v>0</v>
      </c>
      <c r="L304" t="s">
        <v>694</v>
      </c>
      <c r="M304">
        <v>57882000</v>
      </c>
      <c r="N304">
        <f t="shared" si="16"/>
        <v>0</v>
      </c>
      <c r="Q304" t="s">
        <v>810</v>
      </c>
      <c r="R304" t="s">
        <v>1</v>
      </c>
      <c r="S304" s="1">
        <v>42310</v>
      </c>
      <c r="T304">
        <v>0</v>
      </c>
      <c r="U304" t="s">
        <v>1087</v>
      </c>
      <c r="V304">
        <v>1377176000</v>
      </c>
      <c r="W304">
        <f t="shared" si="17"/>
        <v>0</v>
      </c>
      <c r="Z304" t="s">
        <v>1207</v>
      </c>
      <c r="AA304" t="s">
        <v>1</v>
      </c>
      <c r="AB304" s="1">
        <v>42310</v>
      </c>
      <c r="AC304">
        <v>0</v>
      </c>
      <c r="AD304" t="s">
        <v>1492</v>
      </c>
      <c r="AE304">
        <v>480617350</v>
      </c>
      <c r="AF304">
        <f t="shared" si="18"/>
        <v>0</v>
      </c>
      <c r="AI304" s="1">
        <v>42310</v>
      </c>
      <c r="AJ304" t="s">
        <v>1893</v>
      </c>
      <c r="AK304">
        <v>17717980</v>
      </c>
      <c r="AL304">
        <f t="shared" si="19"/>
        <v>0</v>
      </c>
    </row>
    <row r="305" spans="1:38" x14ac:dyDescent="0.35">
      <c r="A305" t="s">
        <v>0</v>
      </c>
      <c r="B305" t="s">
        <v>1</v>
      </c>
      <c r="C305" s="1">
        <v>42317</v>
      </c>
      <c r="D305">
        <v>0</v>
      </c>
      <c r="E305" t="s">
        <v>293</v>
      </c>
      <c r="F305">
        <v>12334040</v>
      </c>
      <c r="H305" t="s">
        <v>402</v>
      </c>
      <c r="I305" t="s">
        <v>1</v>
      </c>
      <c r="J305" s="1">
        <v>42317</v>
      </c>
      <c r="K305">
        <v>0</v>
      </c>
      <c r="L305" t="s">
        <v>695</v>
      </c>
      <c r="M305">
        <v>76295900</v>
      </c>
      <c r="N305">
        <f t="shared" si="16"/>
        <v>0</v>
      </c>
      <c r="Q305" t="s">
        <v>810</v>
      </c>
      <c r="R305" t="s">
        <v>1</v>
      </c>
      <c r="S305" s="1">
        <v>42317</v>
      </c>
      <c r="T305">
        <v>0</v>
      </c>
      <c r="U305" t="s">
        <v>985</v>
      </c>
      <c r="V305">
        <v>3821159000</v>
      </c>
      <c r="W305">
        <f t="shared" si="17"/>
        <v>0</v>
      </c>
      <c r="Z305" t="s">
        <v>1207</v>
      </c>
      <c r="AA305" t="s">
        <v>1</v>
      </c>
      <c r="AB305" s="1">
        <v>42317</v>
      </c>
      <c r="AC305">
        <v>0</v>
      </c>
      <c r="AD305" t="s">
        <v>1493</v>
      </c>
      <c r="AE305">
        <v>385830190</v>
      </c>
      <c r="AF305">
        <f t="shared" si="18"/>
        <v>0</v>
      </c>
      <c r="AI305" s="1">
        <v>42317</v>
      </c>
      <c r="AJ305" t="s">
        <v>1894</v>
      </c>
      <c r="AK305">
        <v>20744250</v>
      </c>
      <c r="AL305">
        <f t="shared" si="19"/>
        <v>0</v>
      </c>
    </row>
    <row r="306" spans="1:38" x14ac:dyDescent="0.35">
      <c r="A306" t="s">
        <v>0</v>
      </c>
      <c r="B306" t="s">
        <v>1</v>
      </c>
      <c r="C306" s="1">
        <v>42324</v>
      </c>
      <c r="D306">
        <v>0</v>
      </c>
      <c r="E306" t="s">
        <v>294</v>
      </c>
      <c r="F306">
        <v>16953590</v>
      </c>
      <c r="H306" t="s">
        <v>402</v>
      </c>
      <c r="I306" t="s">
        <v>1</v>
      </c>
      <c r="J306" s="1">
        <v>42324</v>
      </c>
      <c r="K306">
        <v>0</v>
      </c>
      <c r="L306" t="s">
        <v>696</v>
      </c>
      <c r="M306">
        <v>122417100</v>
      </c>
      <c r="N306">
        <f t="shared" si="16"/>
        <v>0</v>
      </c>
      <c r="Q306" t="s">
        <v>810</v>
      </c>
      <c r="R306" t="s">
        <v>1</v>
      </c>
      <c r="S306" s="1">
        <v>42324</v>
      </c>
      <c r="T306">
        <v>0</v>
      </c>
      <c r="U306" t="s">
        <v>1088</v>
      </c>
      <c r="V306">
        <v>2524648000</v>
      </c>
      <c r="W306">
        <f t="shared" si="17"/>
        <v>0</v>
      </c>
      <c r="Z306" t="s">
        <v>1207</v>
      </c>
      <c r="AA306" t="s">
        <v>1</v>
      </c>
      <c r="AB306" s="1">
        <v>42324</v>
      </c>
      <c r="AC306">
        <v>0</v>
      </c>
      <c r="AD306" t="s">
        <v>1494</v>
      </c>
      <c r="AE306">
        <v>709850790</v>
      </c>
      <c r="AF306">
        <f t="shared" si="18"/>
        <v>0</v>
      </c>
      <c r="AI306" s="1">
        <v>42324</v>
      </c>
      <c r="AJ306" t="s">
        <v>1895</v>
      </c>
      <c r="AK306">
        <v>26423880</v>
      </c>
      <c r="AL306">
        <f t="shared" si="19"/>
        <v>0</v>
      </c>
    </row>
    <row r="307" spans="1:38" x14ac:dyDescent="0.35">
      <c r="A307" t="s">
        <v>0</v>
      </c>
      <c r="B307" t="s">
        <v>1</v>
      </c>
      <c r="C307" s="1">
        <v>42331</v>
      </c>
      <c r="D307">
        <v>0</v>
      </c>
      <c r="E307" t="s">
        <v>295</v>
      </c>
      <c r="F307">
        <v>20888980</v>
      </c>
      <c r="H307" t="s">
        <v>402</v>
      </c>
      <c r="I307" t="s">
        <v>1</v>
      </c>
      <c r="J307" s="1">
        <v>42331</v>
      </c>
      <c r="K307">
        <v>0</v>
      </c>
      <c r="L307" t="s">
        <v>697</v>
      </c>
      <c r="M307">
        <v>112927100</v>
      </c>
      <c r="N307">
        <f t="shared" si="16"/>
        <v>0</v>
      </c>
      <c r="Q307" t="s">
        <v>810</v>
      </c>
      <c r="R307" t="s">
        <v>1</v>
      </c>
      <c r="S307" s="1">
        <v>42331</v>
      </c>
      <c r="T307">
        <v>0</v>
      </c>
      <c r="U307" t="s">
        <v>1089</v>
      </c>
      <c r="V307">
        <v>2281044000</v>
      </c>
      <c r="W307">
        <f t="shared" si="17"/>
        <v>0</v>
      </c>
      <c r="Z307" t="s">
        <v>1207</v>
      </c>
      <c r="AA307" t="s">
        <v>1</v>
      </c>
      <c r="AB307" s="1">
        <v>42331</v>
      </c>
      <c r="AC307">
        <v>0</v>
      </c>
      <c r="AD307" t="s">
        <v>1495</v>
      </c>
      <c r="AE307">
        <v>620581500</v>
      </c>
      <c r="AF307">
        <f t="shared" si="18"/>
        <v>0</v>
      </c>
      <c r="AI307" s="1">
        <v>42331</v>
      </c>
      <c r="AJ307" t="s">
        <v>1896</v>
      </c>
      <c r="AK307">
        <v>25091250</v>
      </c>
      <c r="AL307">
        <f t="shared" si="19"/>
        <v>0</v>
      </c>
    </row>
    <row r="308" spans="1:38" x14ac:dyDescent="0.35">
      <c r="A308" t="s">
        <v>0</v>
      </c>
      <c r="B308" t="s">
        <v>1</v>
      </c>
      <c r="C308" s="1">
        <v>42338</v>
      </c>
      <c r="D308">
        <v>0</v>
      </c>
      <c r="E308" t="s">
        <v>296</v>
      </c>
      <c r="F308">
        <v>11928460</v>
      </c>
      <c r="H308" t="s">
        <v>402</v>
      </c>
      <c r="I308" t="s">
        <v>1</v>
      </c>
      <c r="J308" s="1">
        <v>42338</v>
      </c>
      <c r="K308">
        <v>0</v>
      </c>
      <c r="L308" t="s">
        <v>698</v>
      </c>
      <c r="M308">
        <v>131233400</v>
      </c>
      <c r="N308">
        <f t="shared" si="16"/>
        <v>0</v>
      </c>
      <c r="Q308" t="s">
        <v>810</v>
      </c>
      <c r="R308" t="s">
        <v>1</v>
      </c>
      <c r="S308" s="1">
        <v>42338</v>
      </c>
      <c r="T308">
        <v>0</v>
      </c>
      <c r="U308" t="s">
        <v>1090</v>
      </c>
      <c r="V308">
        <v>1504357000</v>
      </c>
      <c r="W308">
        <f t="shared" si="17"/>
        <v>0</v>
      </c>
      <c r="Z308" t="s">
        <v>1207</v>
      </c>
      <c r="AA308" t="s">
        <v>1</v>
      </c>
      <c r="AB308" s="1">
        <v>42338</v>
      </c>
      <c r="AC308">
        <v>0</v>
      </c>
      <c r="AD308" t="s">
        <v>1496</v>
      </c>
      <c r="AE308">
        <v>479327260</v>
      </c>
      <c r="AF308">
        <f t="shared" si="18"/>
        <v>0</v>
      </c>
      <c r="AI308" s="1">
        <v>42338</v>
      </c>
      <c r="AJ308" t="s">
        <v>1897</v>
      </c>
      <c r="AK308">
        <v>26295650</v>
      </c>
      <c r="AL308">
        <f t="shared" si="19"/>
        <v>0</v>
      </c>
    </row>
    <row r="309" spans="1:38" x14ac:dyDescent="0.35">
      <c r="A309" t="s">
        <v>0</v>
      </c>
      <c r="B309" t="s">
        <v>1</v>
      </c>
      <c r="C309" s="1">
        <v>42345</v>
      </c>
      <c r="D309">
        <v>0</v>
      </c>
      <c r="E309" t="s">
        <v>297</v>
      </c>
      <c r="F309">
        <v>9117950</v>
      </c>
      <c r="H309" t="s">
        <v>402</v>
      </c>
      <c r="I309" t="s">
        <v>1</v>
      </c>
      <c r="J309" s="1">
        <v>42345</v>
      </c>
      <c r="K309">
        <v>0</v>
      </c>
      <c r="L309" t="s">
        <v>699</v>
      </c>
      <c r="M309">
        <v>100050300</v>
      </c>
      <c r="N309">
        <f t="shared" si="16"/>
        <v>0</v>
      </c>
      <c r="Q309" t="s">
        <v>810</v>
      </c>
      <c r="R309" t="s">
        <v>1</v>
      </c>
      <c r="S309" s="1">
        <v>42345</v>
      </c>
      <c r="T309">
        <v>0</v>
      </c>
      <c r="U309" t="s">
        <v>1091</v>
      </c>
      <c r="V309">
        <v>1616007000</v>
      </c>
      <c r="W309">
        <f t="shared" si="17"/>
        <v>0</v>
      </c>
      <c r="Z309" t="s">
        <v>1207</v>
      </c>
      <c r="AA309" t="s">
        <v>1</v>
      </c>
      <c r="AB309" s="1">
        <v>42345</v>
      </c>
      <c r="AC309">
        <v>0</v>
      </c>
      <c r="AD309" t="s">
        <v>1497</v>
      </c>
      <c r="AE309">
        <v>549268990</v>
      </c>
      <c r="AF309">
        <f t="shared" si="18"/>
        <v>0</v>
      </c>
      <c r="AI309" s="1">
        <v>42345</v>
      </c>
      <c r="AJ309" t="s">
        <v>1898</v>
      </c>
      <c r="AK309">
        <v>21667680</v>
      </c>
      <c r="AL309">
        <f t="shared" si="19"/>
        <v>0</v>
      </c>
    </row>
    <row r="310" spans="1:38" x14ac:dyDescent="0.35">
      <c r="A310" t="s">
        <v>0</v>
      </c>
      <c r="B310" t="s">
        <v>1</v>
      </c>
      <c r="C310" s="1">
        <v>42352</v>
      </c>
      <c r="D310">
        <v>0</v>
      </c>
      <c r="E310" t="s">
        <v>298</v>
      </c>
      <c r="F310">
        <v>11497620</v>
      </c>
      <c r="H310" t="s">
        <v>402</v>
      </c>
      <c r="I310" t="s">
        <v>1</v>
      </c>
      <c r="J310" s="1">
        <v>42352</v>
      </c>
      <c r="K310">
        <v>0</v>
      </c>
      <c r="L310" t="s">
        <v>700</v>
      </c>
      <c r="M310">
        <v>89761400</v>
      </c>
      <c r="N310">
        <f t="shared" si="16"/>
        <v>0</v>
      </c>
      <c r="Q310" t="s">
        <v>810</v>
      </c>
      <c r="R310" t="s">
        <v>1</v>
      </c>
      <c r="S310" s="1">
        <v>42352</v>
      </c>
      <c r="T310">
        <v>0</v>
      </c>
      <c r="U310" t="s">
        <v>1092</v>
      </c>
      <c r="V310">
        <v>3245686000</v>
      </c>
      <c r="W310">
        <f t="shared" si="17"/>
        <v>0</v>
      </c>
      <c r="Z310" t="s">
        <v>1207</v>
      </c>
      <c r="AA310" t="s">
        <v>1</v>
      </c>
      <c r="AB310" s="1">
        <v>42352</v>
      </c>
      <c r="AC310">
        <v>0</v>
      </c>
      <c r="AD310" t="s">
        <v>1498</v>
      </c>
      <c r="AE310">
        <v>488522780</v>
      </c>
      <c r="AF310">
        <f t="shared" si="18"/>
        <v>0</v>
      </c>
      <c r="AI310" s="1">
        <v>42352</v>
      </c>
      <c r="AJ310" t="s">
        <v>1899</v>
      </c>
      <c r="AK310">
        <v>29147430</v>
      </c>
      <c r="AL310">
        <f t="shared" si="19"/>
        <v>0</v>
      </c>
    </row>
    <row r="311" spans="1:38" x14ac:dyDescent="0.35">
      <c r="A311" t="s">
        <v>0</v>
      </c>
      <c r="B311" t="s">
        <v>1</v>
      </c>
      <c r="C311" s="1">
        <v>42359</v>
      </c>
      <c r="D311">
        <v>0</v>
      </c>
      <c r="E311" t="s">
        <v>299</v>
      </c>
      <c r="F311">
        <v>5671080</v>
      </c>
      <c r="H311" t="s">
        <v>402</v>
      </c>
      <c r="I311" t="s">
        <v>1</v>
      </c>
      <c r="J311" s="1">
        <v>42359</v>
      </c>
      <c r="K311">
        <v>0</v>
      </c>
      <c r="L311" t="s">
        <v>701</v>
      </c>
      <c r="M311">
        <v>52422800</v>
      </c>
      <c r="N311">
        <f t="shared" si="16"/>
        <v>0</v>
      </c>
      <c r="Q311" t="s">
        <v>810</v>
      </c>
      <c r="R311" t="s">
        <v>1</v>
      </c>
      <c r="S311" s="1">
        <v>42359</v>
      </c>
      <c r="T311">
        <v>0</v>
      </c>
      <c r="U311" t="s">
        <v>1093</v>
      </c>
      <c r="V311">
        <v>1221485000</v>
      </c>
      <c r="W311">
        <f t="shared" si="17"/>
        <v>0</v>
      </c>
      <c r="Z311" t="s">
        <v>1207</v>
      </c>
      <c r="AA311" t="s">
        <v>1</v>
      </c>
      <c r="AB311" s="1">
        <v>42359</v>
      </c>
      <c r="AC311">
        <v>0</v>
      </c>
      <c r="AD311" t="s">
        <v>1499</v>
      </c>
      <c r="AE311">
        <v>300611380</v>
      </c>
      <c r="AF311">
        <f t="shared" si="18"/>
        <v>0</v>
      </c>
      <c r="AI311" s="1">
        <v>42359</v>
      </c>
      <c r="AJ311" t="s">
        <v>1900</v>
      </c>
      <c r="AK311">
        <v>16827080</v>
      </c>
      <c r="AL311">
        <f t="shared" si="19"/>
        <v>0</v>
      </c>
    </row>
    <row r="312" spans="1:38" x14ac:dyDescent="0.35">
      <c r="A312" t="s">
        <v>0</v>
      </c>
      <c r="B312" t="s">
        <v>1</v>
      </c>
      <c r="C312" s="1">
        <v>42366</v>
      </c>
      <c r="D312">
        <v>0</v>
      </c>
      <c r="E312" t="s">
        <v>300</v>
      </c>
      <c r="F312">
        <v>1865930</v>
      </c>
      <c r="H312" t="s">
        <v>402</v>
      </c>
      <c r="I312" t="s">
        <v>1</v>
      </c>
      <c r="J312" s="1">
        <v>42366</v>
      </c>
      <c r="K312">
        <v>0</v>
      </c>
      <c r="L312" t="s">
        <v>702</v>
      </c>
      <c r="M312">
        <v>35435800</v>
      </c>
      <c r="N312">
        <f t="shared" si="16"/>
        <v>0</v>
      </c>
      <c r="Q312" t="s">
        <v>810</v>
      </c>
      <c r="R312" t="s">
        <v>1</v>
      </c>
      <c r="S312" s="1">
        <v>42366</v>
      </c>
      <c r="T312">
        <v>0</v>
      </c>
      <c r="U312" t="s">
        <v>1094</v>
      </c>
      <c r="V312">
        <v>468338000</v>
      </c>
      <c r="W312">
        <f t="shared" si="17"/>
        <v>0</v>
      </c>
      <c r="Z312" t="s">
        <v>1207</v>
      </c>
      <c r="AA312" t="s">
        <v>1</v>
      </c>
      <c r="AB312" s="1">
        <v>42366</v>
      </c>
      <c r="AC312">
        <v>0</v>
      </c>
      <c r="AD312" t="s">
        <v>1500</v>
      </c>
      <c r="AE312">
        <v>148445580</v>
      </c>
      <c r="AF312">
        <f t="shared" si="18"/>
        <v>0</v>
      </c>
      <c r="AI312" s="1">
        <v>42366</v>
      </c>
      <c r="AJ312" t="s">
        <v>1901</v>
      </c>
      <c r="AK312">
        <v>10590200</v>
      </c>
      <c r="AL312">
        <f t="shared" si="19"/>
        <v>0</v>
      </c>
    </row>
    <row r="313" spans="1:38" x14ac:dyDescent="0.35">
      <c r="A313" t="s">
        <v>0</v>
      </c>
      <c r="B313" t="s">
        <v>1</v>
      </c>
      <c r="C313" s="1">
        <v>42373</v>
      </c>
      <c r="D313">
        <v>0</v>
      </c>
      <c r="E313" t="s">
        <v>301</v>
      </c>
      <c r="F313">
        <v>2243330</v>
      </c>
      <c r="H313" t="s">
        <v>402</v>
      </c>
      <c r="I313" t="s">
        <v>1</v>
      </c>
      <c r="J313" s="1">
        <v>42373</v>
      </c>
      <c r="K313">
        <v>0</v>
      </c>
      <c r="L313" t="s">
        <v>703</v>
      </c>
      <c r="M313">
        <v>28280700</v>
      </c>
      <c r="N313">
        <f t="shared" si="16"/>
        <v>0</v>
      </c>
      <c r="Q313" t="s">
        <v>810</v>
      </c>
      <c r="R313" t="s">
        <v>1</v>
      </c>
      <c r="S313" s="1">
        <v>42373</v>
      </c>
      <c r="T313">
        <v>0</v>
      </c>
      <c r="U313" t="s">
        <v>1095</v>
      </c>
      <c r="V313">
        <v>597699000</v>
      </c>
      <c r="W313">
        <f t="shared" si="17"/>
        <v>0</v>
      </c>
      <c r="Z313" t="s">
        <v>1207</v>
      </c>
      <c r="AA313" t="s">
        <v>1</v>
      </c>
      <c r="AB313" s="1">
        <v>42373</v>
      </c>
      <c r="AC313">
        <v>0</v>
      </c>
      <c r="AD313" t="s">
        <v>1501</v>
      </c>
      <c r="AE313">
        <v>140869540</v>
      </c>
      <c r="AF313">
        <f t="shared" si="18"/>
        <v>0</v>
      </c>
      <c r="AI313" s="1">
        <v>42373</v>
      </c>
      <c r="AJ313" t="s">
        <v>1902</v>
      </c>
      <c r="AK313">
        <v>6873390</v>
      </c>
      <c r="AL313">
        <f t="shared" si="19"/>
        <v>0</v>
      </c>
    </row>
    <row r="314" spans="1:38" x14ac:dyDescent="0.35">
      <c r="A314" t="s">
        <v>0</v>
      </c>
      <c r="B314" t="s">
        <v>1</v>
      </c>
      <c r="C314" s="1">
        <v>42380</v>
      </c>
      <c r="D314">
        <v>0</v>
      </c>
      <c r="E314" t="s">
        <v>302</v>
      </c>
      <c r="F314">
        <v>7304400</v>
      </c>
      <c r="H314" t="s">
        <v>402</v>
      </c>
      <c r="I314" t="s">
        <v>1</v>
      </c>
      <c r="J314" s="1">
        <v>42380</v>
      </c>
      <c r="K314">
        <v>0</v>
      </c>
      <c r="L314" t="s">
        <v>704</v>
      </c>
      <c r="M314">
        <v>119192200</v>
      </c>
      <c r="N314">
        <f t="shared" si="16"/>
        <v>0</v>
      </c>
      <c r="Q314" t="s">
        <v>810</v>
      </c>
      <c r="R314" t="s">
        <v>1</v>
      </c>
      <c r="S314" s="1">
        <v>42380</v>
      </c>
      <c r="T314">
        <v>0</v>
      </c>
      <c r="U314" t="s">
        <v>1096</v>
      </c>
      <c r="V314">
        <v>1810846000</v>
      </c>
      <c r="W314">
        <f t="shared" si="17"/>
        <v>0</v>
      </c>
      <c r="Z314" t="s">
        <v>1207</v>
      </c>
      <c r="AA314" t="s">
        <v>1</v>
      </c>
      <c r="AB314" s="1">
        <v>42380</v>
      </c>
      <c r="AC314">
        <v>0</v>
      </c>
      <c r="AD314" t="s">
        <v>1502</v>
      </c>
      <c r="AE314">
        <v>484100530</v>
      </c>
      <c r="AF314">
        <f t="shared" si="18"/>
        <v>0</v>
      </c>
      <c r="AI314" s="1">
        <v>42380</v>
      </c>
      <c r="AJ314" t="s">
        <v>1903</v>
      </c>
      <c r="AK314">
        <v>27795270</v>
      </c>
      <c r="AL314">
        <f t="shared" si="19"/>
        <v>0</v>
      </c>
    </row>
    <row r="315" spans="1:38" x14ac:dyDescent="0.35">
      <c r="A315" t="s">
        <v>0</v>
      </c>
      <c r="B315" t="s">
        <v>1</v>
      </c>
      <c r="C315" s="1">
        <v>42387</v>
      </c>
      <c r="D315">
        <v>0</v>
      </c>
      <c r="E315" t="s">
        <v>303</v>
      </c>
      <c r="F315">
        <v>7382600</v>
      </c>
      <c r="H315" t="s">
        <v>402</v>
      </c>
      <c r="I315" t="s">
        <v>1</v>
      </c>
      <c r="J315" s="1">
        <v>42387</v>
      </c>
      <c r="K315">
        <v>0</v>
      </c>
      <c r="L315" t="s">
        <v>705</v>
      </c>
      <c r="M315">
        <v>154414900</v>
      </c>
      <c r="N315">
        <f t="shared" si="16"/>
        <v>0</v>
      </c>
      <c r="Q315" t="s">
        <v>810</v>
      </c>
      <c r="R315" t="s">
        <v>1</v>
      </c>
      <c r="S315" s="1">
        <v>42387</v>
      </c>
      <c r="T315">
        <v>0</v>
      </c>
      <c r="U315" t="s">
        <v>1097</v>
      </c>
      <c r="V315">
        <v>2131426000</v>
      </c>
      <c r="W315">
        <f t="shared" si="17"/>
        <v>0</v>
      </c>
      <c r="Z315" t="s">
        <v>1207</v>
      </c>
      <c r="AA315" t="s">
        <v>1</v>
      </c>
      <c r="AB315" s="1">
        <v>42387</v>
      </c>
      <c r="AC315">
        <v>0</v>
      </c>
      <c r="AD315" t="s">
        <v>1344</v>
      </c>
      <c r="AE315">
        <v>698938670</v>
      </c>
      <c r="AF315">
        <f t="shared" si="18"/>
        <v>0</v>
      </c>
      <c r="AI315" s="1">
        <v>42387</v>
      </c>
      <c r="AJ315" t="s">
        <v>1904</v>
      </c>
      <c r="AK315">
        <v>30248270</v>
      </c>
      <c r="AL315">
        <f t="shared" si="19"/>
        <v>0</v>
      </c>
    </row>
    <row r="316" spans="1:38" x14ac:dyDescent="0.35">
      <c r="A316" t="s">
        <v>0</v>
      </c>
      <c r="B316" t="s">
        <v>1</v>
      </c>
      <c r="C316" s="1">
        <v>42394</v>
      </c>
      <c r="D316">
        <v>0</v>
      </c>
      <c r="E316" t="s">
        <v>304</v>
      </c>
      <c r="F316">
        <v>4417160</v>
      </c>
      <c r="H316" t="s">
        <v>402</v>
      </c>
      <c r="I316" t="s">
        <v>1</v>
      </c>
      <c r="J316" s="1">
        <v>42394</v>
      </c>
      <c r="K316">
        <v>0</v>
      </c>
      <c r="L316" t="s">
        <v>706</v>
      </c>
      <c r="M316">
        <v>116995500</v>
      </c>
      <c r="N316">
        <f t="shared" si="16"/>
        <v>0</v>
      </c>
      <c r="Q316" t="s">
        <v>810</v>
      </c>
      <c r="R316" t="s">
        <v>1</v>
      </c>
      <c r="S316" s="1">
        <v>42394</v>
      </c>
      <c r="T316">
        <v>0</v>
      </c>
      <c r="U316" t="s">
        <v>1098</v>
      </c>
      <c r="V316">
        <v>1969613000</v>
      </c>
      <c r="W316">
        <f t="shared" si="17"/>
        <v>0</v>
      </c>
      <c r="Z316" t="s">
        <v>1207</v>
      </c>
      <c r="AA316" t="s">
        <v>1</v>
      </c>
      <c r="AB316" s="1">
        <v>42394</v>
      </c>
      <c r="AC316">
        <v>0</v>
      </c>
      <c r="AD316" t="s">
        <v>1503</v>
      </c>
      <c r="AE316">
        <v>731535630</v>
      </c>
      <c r="AF316">
        <f t="shared" si="18"/>
        <v>0</v>
      </c>
      <c r="AI316" s="1">
        <v>42394</v>
      </c>
      <c r="AJ316" t="s">
        <v>1905</v>
      </c>
      <c r="AK316">
        <v>36411070</v>
      </c>
      <c r="AL316">
        <f t="shared" si="19"/>
        <v>0</v>
      </c>
    </row>
    <row r="317" spans="1:38" x14ac:dyDescent="0.35">
      <c r="A317" t="s">
        <v>0</v>
      </c>
      <c r="B317" t="s">
        <v>1</v>
      </c>
      <c r="C317" s="1">
        <v>42401</v>
      </c>
      <c r="D317">
        <v>0</v>
      </c>
      <c r="E317" t="s">
        <v>305</v>
      </c>
      <c r="F317">
        <v>3181750</v>
      </c>
      <c r="H317" t="s">
        <v>402</v>
      </c>
      <c r="I317" t="s">
        <v>1</v>
      </c>
      <c r="J317" s="1">
        <v>42401</v>
      </c>
      <c r="K317">
        <v>0</v>
      </c>
      <c r="L317" t="s">
        <v>707</v>
      </c>
      <c r="M317">
        <v>85908400</v>
      </c>
      <c r="N317">
        <f t="shared" si="16"/>
        <v>0</v>
      </c>
      <c r="Q317" t="s">
        <v>810</v>
      </c>
      <c r="R317" t="s">
        <v>1</v>
      </c>
      <c r="S317" s="1">
        <v>42401</v>
      </c>
      <c r="T317">
        <v>0</v>
      </c>
      <c r="U317" t="s">
        <v>1085</v>
      </c>
      <c r="V317">
        <v>2145085000</v>
      </c>
      <c r="W317">
        <f t="shared" si="17"/>
        <v>0</v>
      </c>
      <c r="Z317" t="s">
        <v>1207</v>
      </c>
      <c r="AA317" t="s">
        <v>1</v>
      </c>
      <c r="AB317" s="1">
        <v>42401</v>
      </c>
      <c r="AC317">
        <v>0</v>
      </c>
      <c r="AD317" t="s">
        <v>1504</v>
      </c>
      <c r="AE317">
        <v>533051980</v>
      </c>
      <c r="AF317">
        <f t="shared" si="18"/>
        <v>0</v>
      </c>
      <c r="AI317" s="1">
        <v>42401</v>
      </c>
      <c r="AJ317" t="s">
        <v>1906</v>
      </c>
      <c r="AK317">
        <v>26779340</v>
      </c>
      <c r="AL317">
        <f t="shared" si="19"/>
        <v>0</v>
      </c>
    </row>
    <row r="318" spans="1:38" x14ac:dyDescent="0.35">
      <c r="A318" t="s">
        <v>0</v>
      </c>
      <c r="B318" t="s">
        <v>1</v>
      </c>
      <c r="C318" s="1">
        <v>42408</v>
      </c>
      <c r="D318">
        <v>0</v>
      </c>
      <c r="E318" t="s">
        <v>306</v>
      </c>
      <c r="F318">
        <v>4123960</v>
      </c>
      <c r="H318" t="s">
        <v>402</v>
      </c>
      <c r="I318" t="s">
        <v>1</v>
      </c>
      <c r="J318" s="1">
        <v>42408</v>
      </c>
      <c r="K318">
        <v>0</v>
      </c>
      <c r="L318" t="s">
        <v>708</v>
      </c>
      <c r="M318">
        <v>109348300</v>
      </c>
      <c r="N318">
        <f t="shared" si="16"/>
        <v>0</v>
      </c>
      <c r="Q318" t="s">
        <v>810</v>
      </c>
      <c r="R318" t="s">
        <v>1</v>
      </c>
      <c r="S318" s="1">
        <v>42408</v>
      </c>
      <c r="T318">
        <v>0</v>
      </c>
      <c r="U318" t="s">
        <v>1099</v>
      </c>
      <c r="V318">
        <v>1629639000</v>
      </c>
      <c r="W318">
        <f t="shared" si="17"/>
        <v>0</v>
      </c>
      <c r="Z318" t="s">
        <v>1207</v>
      </c>
      <c r="AA318" t="s">
        <v>1</v>
      </c>
      <c r="AB318" s="1">
        <v>42408</v>
      </c>
      <c r="AC318">
        <v>0</v>
      </c>
      <c r="AD318" t="s">
        <v>1505</v>
      </c>
      <c r="AE318">
        <v>532962040</v>
      </c>
      <c r="AF318">
        <f t="shared" si="18"/>
        <v>0</v>
      </c>
      <c r="AI318" s="1">
        <v>42408</v>
      </c>
      <c r="AJ318" t="s">
        <v>1907</v>
      </c>
      <c r="AK318">
        <v>28377130</v>
      </c>
      <c r="AL318">
        <f t="shared" si="19"/>
        <v>0</v>
      </c>
    </row>
    <row r="319" spans="1:38" x14ac:dyDescent="0.35">
      <c r="A319" t="s">
        <v>0</v>
      </c>
      <c r="B319" t="s">
        <v>1</v>
      </c>
      <c r="C319" s="1">
        <v>42415</v>
      </c>
      <c r="D319">
        <v>0</v>
      </c>
      <c r="E319" t="s">
        <v>307</v>
      </c>
      <c r="F319">
        <v>6324110</v>
      </c>
      <c r="H319" t="s">
        <v>402</v>
      </c>
      <c r="I319" t="s">
        <v>1</v>
      </c>
      <c r="J319" s="1">
        <v>42415</v>
      </c>
      <c r="K319">
        <v>0</v>
      </c>
      <c r="L319" t="s">
        <v>709</v>
      </c>
      <c r="M319">
        <v>84891000</v>
      </c>
      <c r="N319">
        <f t="shared" si="16"/>
        <v>0</v>
      </c>
      <c r="Q319" t="s">
        <v>810</v>
      </c>
      <c r="R319" t="s">
        <v>1</v>
      </c>
      <c r="S319" s="1">
        <v>42415</v>
      </c>
      <c r="T319">
        <v>0</v>
      </c>
      <c r="U319" t="s">
        <v>1100</v>
      </c>
      <c r="V319">
        <v>2049783000</v>
      </c>
      <c r="W319">
        <f t="shared" si="17"/>
        <v>0</v>
      </c>
      <c r="Z319" t="s">
        <v>1207</v>
      </c>
      <c r="AA319" t="s">
        <v>1</v>
      </c>
      <c r="AB319" s="1">
        <v>42415</v>
      </c>
      <c r="AC319">
        <v>0</v>
      </c>
      <c r="AD319" t="s">
        <v>1506</v>
      </c>
      <c r="AE319">
        <v>612696040</v>
      </c>
      <c r="AF319">
        <f t="shared" si="18"/>
        <v>0</v>
      </c>
      <c r="AI319" s="1">
        <v>42415</v>
      </c>
      <c r="AJ319" t="s">
        <v>1908</v>
      </c>
      <c r="AK319">
        <v>21408360</v>
      </c>
      <c r="AL319">
        <f t="shared" si="19"/>
        <v>0</v>
      </c>
    </row>
    <row r="320" spans="1:38" x14ac:dyDescent="0.35">
      <c r="A320" t="s">
        <v>0</v>
      </c>
      <c r="B320" t="s">
        <v>1</v>
      </c>
      <c r="C320" s="1">
        <v>42422</v>
      </c>
      <c r="D320">
        <v>0</v>
      </c>
      <c r="E320" t="s">
        <v>308</v>
      </c>
      <c r="F320">
        <v>7717960</v>
      </c>
      <c r="H320" t="s">
        <v>402</v>
      </c>
      <c r="I320" t="s">
        <v>1</v>
      </c>
      <c r="J320" s="1">
        <v>42422</v>
      </c>
      <c r="K320">
        <v>0</v>
      </c>
      <c r="L320" t="s">
        <v>710</v>
      </c>
      <c r="M320">
        <v>69277600</v>
      </c>
      <c r="N320">
        <f t="shared" si="16"/>
        <v>0</v>
      </c>
      <c r="Q320" t="s">
        <v>810</v>
      </c>
      <c r="R320" t="s">
        <v>1</v>
      </c>
      <c r="S320" s="1">
        <v>42422</v>
      </c>
      <c r="T320">
        <v>0</v>
      </c>
      <c r="U320" t="s">
        <v>1101</v>
      </c>
      <c r="V320">
        <v>2161824000</v>
      </c>
      <c r="W320">
        <f t="shared" si="17"/>
        <v>0</v>
      </c>
      <c r="Z320" t="s">
        <v>1207</v>
      </c>
      <c r="AA320" t="s">
        <v>1</v>
      </c>
      <c r="AB320" s="1">
        <v>42422</v>
      </c>
      <c r="AC320">
        <v>0</v>
      </c>
      <c r="AD320" t="s">
        <v>1507</v>
      </c>
      <c r="AE320">
        <v>409095620</v>
      </c>
      <c r="AF320">
        <f t="shared" si="18"/>
        <v>0</v>
      </c>
      <c r="AI320" s="1">
        <v>42422</v>
      </c>
      <c r="AJ320" t="s">
        <v>1909</v>
      </c>
      <c r="AK320">
        <v>17272050</v>
      </c>
      <c r="AL320">
        <f t="shared" si="19"/>
        <v>0</v>
      </c>
    </row>
    <row r="321" spans="1:38" x14ac:dyDescent="0.35">
      <c r="A321" t="s">
        <v>0</v>
      </c>
      <c r="B321" t="s">
        <v>1</v>
      </c>
      <c r="C321" s="1">
        <v>42429</v>
      </c>
      <c r="D321">
        <v>0</v>
      </c>
      <c r="E321" t="s">
        <v>278</v>
      </c>
      <c r="F321">
        <v>7542910</v>
      </c>
      <c r="H321" t="s">
        <v>402</v>
      </c>
      <c r="I321" t="s">
        <v>1</v>
      </c>
      <c r="J321" s="1">
        <v>42429</v>
      </c>
      <c r="K321">
        <v>0</v>
      </c>
      <c r="L321" t="s">
        <v>711</v>
      </c>
      <c r="M321">
        <v>86924700</v>
      </c>
      <c r="N321">
        <f t="shared" si="16"/>
        <v>0</v>
      </c>
      <c r="Q321" t="s">
        <v>810</v>
      </c>
      <c r="R321" t="s">
        <v>1</v>
      </c>
      <c r="S321" s="1">
        <v>42429</v>
      </c>
      <c r="T321">
        <v>0</v>
      </c>
      <c r="U321" t="s">
        <v>1102</v>
      </c>
      <c r="V321">
        <v>2579084000</v>
      </c>
      <c r="W321">
        <f t="shared" si="17"/>
        <v>0</v>
      </c>
      <c r="Z321" t="s">
        <v>1207</v>
      </c>
      <c r="AA321" t="s">
        <v>1</v>
      </c>
      <c r="AB321" s="1">
        <v>42429</v>
      </c>
      <c r="AC321">
        <v>0</v>
      </c>
      <c r="AD321" t="s">
        <v>1508</v>
      </c>
      <c r="AE321">
        <v>468321370</v>
      </c>
      <c r="AF321">
        <f t="shared" si="18"/>
        <v>0</v>
      </c>
      <c r="AI321" s="1">
        <v>42429</v>
      </c>
      <c r="AJ321" t="s">
        <v>1910</v>
      </c>
      <c r="AK321">
        <v>26421230</v>
      </c>
      <c r="AL321">
        <f t="shared" si="19"/>
        <v>0</v>
      </c>
    </row>
    <row r="322" spans="1:38" x14ac:dyDescent="0.35">
      <c r="A322" t="s">
        <v>0</v>
      </c>
      <c r="B322" t="s">
        <v>1</v>
      </c>
      <c r="C322" s="1">
        <v>42436</v>
      </c>
      <c r="D322">
        <v>0</v>
      </c>
      <c r="E322" t="s">
        <v>309</v>
      </c>
      <c r="F322">
        <v>5872000</v>
      </c>
      <c r="H322" t="s">
        <v>402</v>
      </c>
      <c r="I322" t="s">
        <v>1</v>
      </c>
      <c r="J322" s="1">
        <v>42436</v>
      </c>
      <c r="K322">
        <v>0</v>
      </c>
      <c r="L322" t="s">
        <v>712</v>
      </c>
      <c r="M322">
        <v>78110100</v>
      </c>
      <c r="N322">
        <f t="shared" si="16"/>
        <v>0</v>
      </c>
      <c r="Q322" t="s">
        <v>810</v>
      </c>
      <c r="R322" t="s">
        <v>1</v>
      </c>
      <c r="S322" s="1">
        <v>42436</v>
      </c>
      <c r="T322">
        <v>0</v>
      </c>
      <c r="U322" t="s">
        <v>1103</v>
      </c>
      <c r="V322">
        <v>2101091000</v>
      </c>
      <c r="W322">
        <f t="shared" si="17"/>
        <v>0</v>
      </c>
      <c r="Z322" t="s">
        <v>1207</v>
      </c>
      <c r="AA322" t="s">
        <v>1</v>
      </c>
      <c r="AB322" s="1">
        <v>42436</v>
      </c>
      <c r="AC322">
        <v>0</v>
      </c>
      <c r="AD322" t="s">
        <v>1509</v>
      </c>
      <c r="AE322">
        <v>303479870</v>
      </c>
      <c r="AF322">
        <f t="shared" si="18"/>
        <v>0</v>
      </c>
      <c r="AI322" s="1">
        <v>42436</v>
      </c>
      <c r="AJ322" t="s">
        <v>1911</v>
      </c>
      <c r="AK322">
        <v>23935140</v>
      </c>
      <c r="AL322">
        <f t="shared" si="19"/>
        <v>0</v>
      </c>
    </row>
    <row r="323" spans="1:38" x14ac:dyDescent="0.35">
      <c r="A323" t="s">
        <v>0</v>
      </c>
      <c r="B323" t="s">
        <v>1</v>
      </c>
      <c r="C323" s="1">
        <v>42443</v>
      </c>
      <c r="D323">
        <v>0</v>
      </c>
      <c r="E323" t="s">
        <v>310</v>
      </c>
      <c r="F323">
        <v>8828270</v>
      </c>
      <c r="H323" t="s">
        <v>402</v>
      </c>
      <c r="I323" t="s">
        <v>1</v>
      </c>
      <c r="J323" s="1">
        <v>42443</v>
      </c>
      <c r="K323">
        <v>0</v>
      </c>
      <c r="L323" t="s">
        <v>713</v>
      </c>
      <c r="M323">
        <v>204995100</v>
      </c>
      <c r="N323">
        <f t="shared" si="16"/>
        <v>0</v>
      </c>
      <c r="Q323" t="s">
        <v>810</v>
      </c>
      <c r="R323" t="s">
        <v>1</v>
      </c>
      <c r="S323" s="1">
        <v>42443</v>
      </c>
      <c r="T323">
        <v>0</v>
      </c>
      <c r="U323" t="s">
        <v>1104</v>
      </c>
      <c r="V323">
        <v>3909034000</v>
      </c>
      <c r="W323">
        <f t="shared" si="17"/>
        <v>0</v>
      </c>
      <c r="Z323" t="s">
        <v>1207</v>
      </c>
      <c r="AA323" t="s">
        <v>1</v>
      </c>
      <c r="AB323" s="1">
        <v>42443</v>
      </c>
      <c r="AC323">
        <v>0</v>
      </c>
      <c r="AD323" t="s">
        <v>1510</v>
      </c>
      <c r="AE323">
        <v>495681900</v>
      </c>
      <c r="AF323">
        <f t="shared" si="18"/>
        <v>0</v>
      </c>
      <c r="AI323" s="1">
        <v>42443</v>
      </c>
      <c r="AJ323" t="s">
        <v>1912</v>
      </c>
      <c r="AK323">
        <v>32998820</v>
      </c>
      <c r="AL323">
        <f t="shared" si="19"/>
        <v>0</v>
      </c>
    </row>
    <row r="324" spans="1:38" x14ac:dyDescent="0.35">
      <c r="A324" t="s">
        <v>0</v>
      </c>
      <c r="B324" t="s">
        <v>1</v>
      </c>
      <c r="C324" s="1">
        <v>42450</v>
      </c>
      <c r="D324">
        <v>0</v>
      </c>
      <c r="E324" t="s">
        <v>311</v>
      </c>
      <c r="F324">
        <v>7772120</v>
      </c>
      <c r="H324" t="s">
        <v>402</v>
      </c>
      <c r="I324" t="s">
        <v>1</v>
      </c>
      <c r="J324" s="1">
        <v>42450</v>
      </c>
      <c r="K324">
        <v>0</v>
      </c>
      <c r="L324" t="s">
        <v>714</v>
      </c>
      <c r="M324">
        <v>90366800</v>
      </c>
      <c r="N324">
        <f t="shared" ref="N324:N387" si="20">C324-J324</f>
        <v>0</v>
      </c>
      <c r="Q324" t="s">
        <v>810</v>
      </c>
      <c r="R324" t="s">
        <v>1</v>
      </c>
      <c r="S324" s="1">
        <v>42450</v>
      </c>
      <c r="T324">
        <v>0</v>
      </c>
      <c r="U324" t="s">
        <v>1105</v>
      </c>
      <c r="V324">
        <v>1829156000</v>
      </c>
      <c r="W324">
        <f t="shared" ref="W324:W387" si="21">J324-S324</f>
        <v>0</v>
      </c>
      <c r="Z324" t="s">
        <v>1207</v>
      </c>
      <c r="AA324" t="s">
        <v>1</v>
      </c>
      <c r="AB324" s="1">
        <v>42450</v>
      </c>
      <c r="AC324">
        <v>0</v>
      </c>
      <c r="AD324" t="s">
        <v>1270</v>
      </c>
      <c r="AE324">
        <v>453237770</v>
      </c>
      <c r="AF324">
        <f t="shared" ref="AF324:AF387" si="22">S324-AB324</f>
        <v>0</v>
      </c>
      <c r="AI324" s="1">
        <v>42450</v>
      </c>
      <c r="AJ324" t="s">
        <v>1913</v>
      </c>
      <c r="AK324">
        <v>24937240</v>
      </c>
      <c r="AL324">
        <f t="shared" ref="AL324:AL387" si="23">Y324-AH324</f>
        <v>0</v>
      </c>
    </row>
    <row r="325" spans="1:38" x14ac:dyDescent="0.35">
      <c r="A325" t="s">
        <v>0</v>
      </c>
      <c r="B325" t="s">
        <v>1</v>
      </c>
      <c r="C325" s="1">
        <v>42457</v>
      </c>
      <c r="D325">
        <v>0</v>
      </c>
      <c r="E325" t="s">
        <v>306</v>
      </c>
      <c r="F325">
        <v>17313580</v>
      </c>
      <c r="H325" t="s">
        <v>402</v>
      </c>
      <c r="I325" t="s">
        <v>1</v>
      </c>
      <c r="J325" s="1">
        <v>42457</v>
      </c>
      <c r="K325">
        <v>0</v>
      </c>
      <c r="L325" t="s">
        <v>715</v>
      </c>
      <c r="M325">
        <v>100290700</v>
      </c>
      <c r="N325">
        <f t="shared" si="20"/>
        <v>0</v>
      </c>
      <c r="Q325" t="s">
        <v>810</v>
      </c>
      <c r="R325" t="s">
        <v>1</v>
      </c>
      <c r="S325" s="1">
        <v>42457</v>
      </c>
      <c r="T325">
        <v>0</v>
      </c>
      <c r="U325" t="s">
        <v>1042</v>
      </c>
      <c r="V325">
        <v>1432389000</v>
      </c>
      <c r="W325">
        <f t="shared" si="21"/>
        <v>0</v>
      </c>
      <c r="Z325" t="s">
        <v>1207</v>
      </c>
      <c r="AA325" t="s">
        <v>1</v>
      </c>
      <c r="AB325" s="1">
        <v>42457</v>
      </c>
      <c r="AC325">
        <v>0</v>
      </c>
      <c r="AD325" t="s">
        <v>1511</v>
      </c>
      <c r="AE325">
        <v>428070040</v>
      </c>
      <c r="AF325">
        <f t="shared" si="22"/>
        <v>0</v>
      </c>
      <c r="AI325" s="1">
        <v>42457</v>
      </c>
      <c r="AJ325" t="s">
        <v>1914</v>
      </c>
      <c r="AK325">
        <v>26420230</v>
      </c>
      <c r="AL325">
        <f t="shared" si="23"/>
        <v>0</v>
      </c>
    </row>
    <row r="326" spans="1:38" x14ac:dyDescent="0.35">
      <c r="A326" t="s">
        <v>0</v>
      </c>
      <c r="B326" t="s">
        <v>1</v>
      </c>
      <c r="C326" s="1">
        <v>42464</v>
      </c>
      <c r="D326">
        <v>0</v>
      </c>
      <c r="E326" t="s">
        <v>312</v>
      </c>
      <c r="F326">
        <v>4317570</v>
      </c>
      <c r="H326" t="s">
        <v>402</v>
      </c>
      <c r="I326" t="s">
        <v>1</v>
      </c>
      <c r="J326" s="1">
        <v>42464</v>
      </c>
      <c r="K326">
        <v>0</v>
      </c>
      <c r="L326" t="s">
        <v>716</v>
      </c>
      <c r="M326">
        <v>100008100</v>
      </c>
      <c r="N326">
        <f t="shared" si="20"/>
        <v>0</v>
      </c>
      <c r="Q326" t="s">
        <v>810</v>
      </c>
      <c r="R326" t="s">
        <v>1</v>
      </c>
      <c r="S326" s="1">
        <v>42464</v>
      </c>
      <c r="T326">
        <v>0</v>
      </c>
      <c r="U326" t="s">
        <v>1038</v>
      </c>
      <c r="V326">
        <v>1713566000</v>
      </c>
      <c r="W326">
        <f t="shared" si="21"/>
        <v>0</v>
      </c>
      <c r="Z326" t="s">
        <v>1207</v>
      </c>
      <c r="AA326" t="s">
        <v>1</v>
      </c>
      <c r="AB326" s="1">
        <v>42464</v>
      </c>
      <c r="AC326">
        <v>0</v>
      </c>
      <c r="AD326" t="s">
        <v>1512</v>
      </c>
      <c r="AE326">
        <v>435894840</v>
      </c>
      <c r="AF326">
        <f t="shared" si="22"/>
        <v>0</v>
      </c>
      <c r="AI326" s="1">
        <v>42464</v>
      </c>
      <c r="AJ326" t="s">
        <v>1915</v>
      </c>
      <c r="AK326">
        <v>23320430</v>
      </c>
      <c r="AL326">
        <f t="shared" si="23"/>
        <v>0</v>
      </c>
    </row>
    <row r="327" spans="1:38" x14ac:dyDescent="0.35">
      <c r="A327" t="s">
        <v>0</v>
      </c>
      <c r="B327" t="s">
        <v>1</v>
      </c>
      <c r="C327" s="1">
        <v>42471</v>
      </c>
      <c r="D327">
        <v>0</v>
      </c>
      <c r="E327" t="s">
        <v>313</v>
      </c>
      <c r="F327">
        <v>4425240</v>
      </c>
      <c r="H327" t="s">
        <v>402</v>
      </c>
      <c r="I327" t="s">
        <v>1</v>
      </c>
      <c r="J327" s="1">
        <v>42471</v>
      </c>
      <c r="K327">
        <v>0</v>
      </c>
      <c r="L327" t="s">
        <v>717</v>
      </c>
      <c r="M327">
        <v>103725800</v>
      </c>
      <c r="N327">
        <f t="shared" si="20"/>
        <v>0</v>
      </c>
      <c r="Q327" t="s">
        <v>810</v>
      </c>
      <c r="R327" t="s">
        <v>1</v>
      </c>
      <c r="S327" s="1">
        <v>42471</v>
      </c>
      <c r="T327">
        <v>0</v>
      </c>
      <c r="U327" t="s">
        <v>1106</v>
      </c>
      <c r="V327">
        <v>1891909000</v>
      </c>
      <c r="W327">
        <f t="shared" si="21"/>
        <v>0</v>
      </c>
      <c r="Z327" t="s">
        <v>1207</v>
      </c>
      <c r="AA327" t="s">
        <v>1</v>
      </c>
      <c r="AB327" s="1">
        <v>42471</v>
      </c>
      <c r="AC327">
        <v>0</v>
      </c>
      <c r="AD327" t="s">
        <v>1513</v>
      </c>
      <c r="AE327">
        <v>533374640</v>
      </c>
      <c r="AF327">
        <f t="shared" si="22"/>
        <v>0</v>
      </c>
      <c r="AI327" s="1">
        <v>42471</v>
      </c>
      <c r="AJ327" t="s">
        <v>1916</v>
      </c>
      <c r="AK327">
        <v>30588050</v>
      </c>
      <c r="AL327">
        <f t="shared" si="23"/>
        <v>0</v>
      </c>
    </row>
    <row r="328" spans="1:38" x14ac:dyDescent="0.35">
      <c r="A328" t="s">
        <v>0</v>
      </c>
      <c r="B328" t="s">
        <v>1</v>
      </c>
      <c r="C328" s="1">
        <v>42478</v>
      </c>
      <c r="D328">
        <v>0</v>
      </c>
      <c r="E328" t="s">
        <v>314</v>
      </c>
      <c r="F328">
        <v>4319110</v>
      </c>
      <c r="H328" t="s">
        <v>402</v>
      </c>
      <c r="I328" t="s">
        <v>1</v>
      </c>
      <c r="J328" s="1">
        <v>42478</v>
      </c>
      <c r="K328">
        <v>0</v>
      </c>
      <c r="L328" t="s">
        <v>718</v>
      </c>
      <c r="M328">
        <v>143301500</v>
      </c>
      <c r="N328">
        <f t="shared" si="20"/>
        <v>0</v>
      </c>
      <c r="Q328" t="s">
        <v>810</v>
      </c>
      <c r="R328" t="s">
        <v>1</v>
      </c>
      <c r="S328" s="1">
        <v>42478</v>
      </c>
      <c r="T328">
        <v>0</v>
      </c>
      <c r="U328" t="s">
        <v>1107</v>
      </c>
      <c r="V328">
        <v>2449522000</v>
      </c>
      <c r="W328">
        <f t="shared" si="21"/>
        <v>0</v>
      </c>
      <c r="Z328" t="s">
        <v>1207</v>
      </c>
      <c r="AA328" t="s">
        <v>1</v>
      </c>
      <c r="AB328" s="1">
        <v>42478</v>
      </c>
      <c r="AC328">
        <v>0</v>
      </c>
      <c r="AD328" t="s">
        <v>1514</v>
      </c>
      <c r="AE328">
        <v>618111130</v>
      </c>
      <c r="AF328">
        <f t="shared" si="22"/>
        <v>0</v>
      </c>
      <c r="AI328" s="1">
        <v>42478</v>
      </c>
      <c r="AJ328" t="s">
        <v>1917</v>
      </c>
      <c r="AK328">
        <v>38690860</v>
      </c>
      <c r="AL328">
        <f t="shared" si="23"/>
        <v>0</v>
      </c>
    </row>
    <row r="329" spans="1:38" x14ac:dyDescent="0.35">
      <c r="A329" t="s">
        <v>0</v>
      </c>
      <c r="B329" t="s">
        <v>1</v>
      </c>
      <c r="C329" s="1">
        <v>42485</v>
      </c>
      <c r="D329">
        <v>0</v>
      </c>
      <c r="E329" t="s">
        <v>315</v>
      </c>
      <c r="F329">
        <v>3363460</v>
      </c>
      <c r="H329" t="s">
        <v>402</v>
      </c>
      <c r="I329" t="s">
        <v>1</v>
      </c>
      <c r="J329" s="1">
        <v>42485</v>
      </c>
      <c r="K329">
        <v>0</v>
      </c>
      <c r="L329" t="s">
        <v>686</v>
      </c>
      <c r="M329">
        <v>91458100</v>
      </c>
      <c r="N329">
        <f t="shared" si="20"/>
        <v>0</v>
      </c>
      <c r="Q329" t="s">
        <v>810</v>
      </c>
      <c r="R329" t="s">
        <v>1</v>
      </c>
      <c r="S329" s="1">
        <v>42485</v>
      </c>
      <c r="T329">
        <v>0</v>
      </c>
      <c r="U329" t="s">
        <v>1108</v>
      </c>
      <c r="V329">
        <v>1900507000</v>
      </c>
      <c r="W329">
        <f t="shared" si="21"/>
        <v>0</v>
      </c>
      <c r="Z329" t="s">
        <v>1207</v>
      </c>
      <c r="AA329" t="s">
        <v>1</v>
      </c>
      <c r="AB329" s="1">
        <v>42485</v>
      </c>
      <c r="AC329">
        <v>0</v>
      </c>
      <c r="AD329" t="s">
        <v>1515</v>
      </c>
      <c r="AE329">
        <v>434476560</v>
      </c>
      <c r="AF329">
        <f t="shared" si="22"/>
        <v>0</v>
      </c>
      <c r="AI329" s="1">
        <v>42485</v>
      </c>
      <c r="AJ329" t="s">
        <v>1918</v>
      </c>
      <c r="AK329">
        <v>32720500</v>
      </c>
      <c r="AL329">
        <f t="shared" si="23"/>
        <v>0</v>
      </c>
    </row>
    <row r="330" spans="1:38" x14ac:dyDescent="0.35">
      <c r="A330" t="s">
        <v>0</v>
      </c>
      <c r="B330" t="s">
        <v>1</v>
      </c>
      <c r="C330" s="1">
        <v>42492</v>
      </c>
      <c r="D330">
        <v>0</v>
      </c>
      <c r="E330" t="s">
        <v>210</v>
      </c>
      <c r="F330">
        <v>3626470</v>
      </c>
      <c r="H330" t="s">
        <v>402</v>
      </c>
      <c r="I330" t="s">
        <v>1</v>
      </c>
      <c r="J330" s="1">
        <v>42492</v>
      </c>
      <c r="K330">
        <v>0</v>
      </c>
      <c r="L330" t="s">
        <v>719</v>
      </c>
      <c r="M330">
        <v>113672500</v>
      </c>
      <c r="N330">
        <f t="shared" si="20"/>
        <v>0</v>
      </c>
      <c r="Q330" t="s">
        <v>810</v>
      </c>
      <c r="R330" t="s">
        <v>1</v>
      </c>
      <c r="S330" s="1">
        <v>42492</v>
      </c>
      <c r="T330">
        <v>0</v>
      </c>
      <c r="U330" t="s">
        <v>1109</v>
      </c>
      <c r="V330">
        <v>1179120000</v>
      </c>
      <c r="W330">
        <f t="shared" si="21"/>
        <v>0</v>
      </c>
      <c r="Z330" t="s">
        <v>1207</v>
      </c>
      <c r="AA330" t="s">
        <v>1</v>
      </c>
      <c r="AB330" s="1">
        <v>42492</v>
      </c>
      <c r="AC330">
        <v>0</v>
      </c>
      <c r="AD330" t="s">
        <v>1516</v>
      </c>
      <c r="AE330">
        <v>211073370</v>
      </c>
      <c r="AF330">
        <f t="shared" si="22"/>
        <v>0</v>
      </c>
      <c r="AI330" s="1">
        <v>42492</v>
      </c>
      <c r="AJ330" t="s">
        <v>1919</v>
      </c>
      <c r="AK330">
        <v>17646180</v>
      </c>
      <c r="AL330">
        <f t="shared" si="23"/>
        <v>0</v>
      </c>
    </row>
    <row r="331" spans="1:38" x14ac:dyDescent="0.35">
      <c r="A331" t="s">
        <v>0</v>
      </c>
      <c r="B331" t="s">
        <v>1</v>
      </c>
      <c r="C331" s="1">
        <v>42499</v>
      </c>
      <c r="D331">
        <v>0</v>
      </c>
      <c r="E331" t="s">
        <v>316</v>
      </c>
      <c r="F331">
        <v>2831520</v>
      </c>
      <c r="H331" t="s">
        <v>402</v>
      </c>
      <c r="I331" t="s">
        <v>1</v>
      </c>
      <c r="J331" s="1">
        <v>42499</v>
      </c>
      <c r="K331">
        <v>0</v>
      </c>
      <c r="L331" t="s">
        <v>720</v>
      </c>
      <c r="M331">
        <v>121600200</v>
      </c>
      <c r="N331">
        <f t="shared" si="20"/>
        <v>0</v>
      </c>
      <c r="Q331" t="s">
        <v>810</v>
      </c>
      <c r="R331" t="s">
        <v>1</v>
      </c>
      <c r="S331" s="1">
        <v>42499</v>
      </c>
      <c r="T331">
        <v>0</v>
      </c>
      <c r="U331" t="s">
        <v>1110</v>
      </c>
      <c r="V331">
        <v>1784250000</v>
      </c>
      <c r="W331">
        <f t="shared" si="21"/>
        <v>0</v>
      </c>
      <c r="Z331" t="s">
        <v>1207</v>
      </c>
      <c r="AA331" t="s">
        <v>1</v>
      </c>
      <c r="AB331" s="1">
        <v>42499</v>
      </c>
      <c r="AC331">
        <v>0</v>
      </c>
      <c r="AD331" t="s">
        <v>1517</v>
      </c>
      <c r="AE331">
        <v>297121250</v>
      </c>
      <c r="AF331">
        <f t="shared" si="22"/>
        <v>0</v>
      </c>
      <c r="AI331" s="1">
        <v>42499</v>
      </c>
      <c r="AJ331" t="s">
        <v>1920</v>
      </c>
      <c r="AK331">
        <v>17010300</v>
      </c>
      <c r="AL331">
        <f t="shared" si="23"/>
        <v>0</v>
      </c>
    </row>
    <row r="332" spans="1:38" x14ac:dyDescent="0.35">
      <c r="A332" t="s">
        <v>0</v>
      </c>
      <c r="B332" t="s">
        <v>1</v>
      </c>
      <c r="C332" s="1">
        <v>42506</v>
      </c>
      <c r="D332">
        <v>0</v>
      </c>
      <c r="E332" t="s">
        <v>294</v>
      </c>
      <c r="F332">
        <v>8632150</v>
      </c>
      <c r="H332" t="s">
        <v>402</v>
      </c>
      <c r="I332" t="s">
        <v>1</v>
      </c>
      <c r="J332" s="1">
        <v>42506</v>
      </c>
      <c r="K332">
        <v>0</v>
      </c>
      <c r="L332" t="s">
        <v>721</v>
      </c>
      <c r="M332">
        <v>101826400</v>
      </c>
      <c r="N332">
        <f t="shared" si="20"/>
        <v>0</v>
      </c>
      <c r="Q332" t="s">
        <v>810</v>
      </c>
      <c r="R332" t="s">
        <v>1</v>
      </c>
      <c r="S332" s="1">
        <v>42506</v>
      </c>
      <c r="T332">
        <v>0</v>
      </c>
      <c r="U332" t="s">
        <v>1111</v>
      </c>
      <c r="V332">
        <v>1241209000</v>
      </c>
      <c r="W332">
        <f t="shared" si="21"/>
        <v>0</v>
      </c>
      <c r="Z332" t="s">
        <v>1207</v>
      </c>
      <c r="AA332" t="s">
        <v>1</v>
      </c>
      <c r="AB332" s="1">
        <v>42506</v>
      </c>
      <c r="AC332">
        <v>0</v>
      </c>
      <c r="AD332" t="s">
        <v>399</v>
      </c>
      <c r="AE332">
        <v>307663890</v>
      </c>
      <c r="AF332">
        <f t="shared" si="22"/>
        <v>0</v>
      </c>
      <c r="AI332" s="1">
        <v>42506</v>
      </c>
      <c r="AJ332" t="s">
        <v>1921</v>
      </c>
      <c r="AK332">
        <v>20960110</v>
      </c>
      <c r="AL332">
        <f t="shared" si="23"/>
        <v>0</v>
      </c>
    </row>
    <row r="333" spans="1:38" x14ac:dyDescent="0.35">
      <c r="A333" t="s">
        <v>0</v>
      </c>
      <c r="B333" t="s">
        <v>1</v>
      </c>
      <c r="C333" s="1">
        <v>42513</v>
      </c>
      <c r="D333">
        <v>0</v>
      </c>
      <c r="E333" t="s">
        <v>317</v>
      </c>
      <c r="F333">
        <v>7138530</v>
      </c>
      <c r="H333" t="s">
        <v>402</v>
      </c>
      <c r="I333" t="s">
        <v>1</v>
      </c>
      <c r="J333" s="1">
        <v>42513</v>
      </c>
      <c r="K333">
        <v>0</v>
      </c>
      <c r="L333" t="s">
        <v>722</v>
      </c>
      <c r="M333">
        <v>59431200</v>
      </c>
      <c r="N333">
        <f t="shared" si="20"/>
        <v>0</v>
      </c>
      <c r="Q333" t="s">
        <v>810</v>
      </c>
      <c r="R333" t="s">
        <v>1</v>
      </c>
      <c r="S333" s="1">
        <v>42513</v>
      </c>
      <c r="T333">
        <v>0</v>
      </c>
      <c r="U333" t="s">
        <v>1112</v>
      </c>
      <c r="V333">
        <v>1698781000</v>
      </c>
      <c r="W333">
        <f t="shared" si="21"/>
        <v>0</v>
      </c>
      <c r="Z333" t="s">
        <v>1207</v>
      </c>
      <c r="AA333" t="s">
        <v>1</v>
      </c>
      <c r="AB333" s="1">
        <v>42513</v>
      </c>
      <c r="AC333">
        <v>0</v>
      </c>
      <c r="AD333" t="s">
        <v>1518</v>
      </c>
      <c r="AE333">
        <v>439541560</v>
      </c>
      <c r="AF333">
        <f t="shared" si="22"/>
        <v>0</v>
      </c>
      <c r="AI333" s="1">
        <v>42513</v>
      </c>
      <c r="AJ333" t="s">
        <v>1922</v>
      </c>
      <c r="AK333">
        <v>22435750</v>
      </c>
      <c r="AL333">
        <f t="shared" si="23"/>
        <v>0</v>
      </c>
    </row>
    <row r="334" spans="1:38" x14ac:dyDescent="0.35">
      <c r="A334" t="s">
        <v>0</v>
      </c>
      <c r="B334" t="s">
        <v>1</v>
      </c>
      <c r="C334" s="1">
        <v>42520</v>
      </c>
      <c r="D334">
        <v>0</v>
      </c>
      <c r="E334" t="s">
        <v>318</v>
      </c>
      <c r="F334">
        <v>4803780</v>
      </c>
      <c r="H334" t="s">
        <v>402</v>
      </c>
      <c r="I334" t="s">
        <v>1</v>
      </c>
      <c r="J334" s="1">
        <v>42520</v>
      </c>
      <c r="K334">
        <v>0</v>
      </c>
      <c r="L334" t="s">
        <v>723</v>
      </c>
      <c r="M334">
        <v>77097000</v>
      </c>
      <c r="N334">
        <f t="shared" si="20"/>
        <v>0</v>
      </c>
      <c r="Q334" t="s">
        <v>810</v>
      </c>
      <c r="R334" t="s">
        <v>1</v>
      </c>
      <c r="S334" s="1">
        <v>42520</v>
      </c>
      <c r="T334">
        <v>0</v>
      </c>
      <c r="U334" t="s">
        <v>1113</v>
      </c>
      <c r="V334">
        <v>2617439000</v>
      </c>
      <c r="W334">
        <f t="shared" si="21"/>
        <v>0</v>
      </c>
      <c r="Z334" t="s">
        <v>1207</v>
      </c>
      <c r="AA334" t="s">
        <v>1</v>
      </c>
      <c r="AB334" s="1">
        <v>42520</v>
      </c>
      <c r="AC334">
        <v>0</v>
      </c>
      <c r="AD334" t="s">
        <v>1519</v>
      </c>
      <c r="AE334">
        <v>327014540</v>
      </c>
      <c r="AF334">
        <f t="shared" si="22"/>
        <v>0</v>
      </c>
      <c r="AI334" s="1">
        <v>42520</v>
      </c>
      <c r="AJ334" t="s">
        <v>1923</v>
      </c>
      <c r="AK334">
        <v>16865640</v>
      </c>
      <c r="AL334">
        <f t="shared" si="23"/>
        <v>0</v>
      </c>
    </row>
    <row r="335" spans="1:38" x14ac:dyDescent="0.35">
      <c r="A335" t="s">
        <v>0</v>
      </c>
      <c r="B335" t="s">
        <v>1</v>
      </c>
      <c r="C335" s="1">
        <v>42527</v>
      </c>
      <c r="D335">
        <v>0</v>
      </c>
      <c r="E335" t="s">
        <v>319</v>
      </c>
      <c r="F335">
        <v>4564520</v>
      </c>
      <c r="H335" t="s">
        <v>402</v>
      </c>
      <c r="I335" t="s">
        <v>1</v>
      </c>
      <c r="J335" s="1">
        <v>42527</v>
      </c>
      <c r="K335">
        <v>0</v>
      </c>
      <c r="L335" t="s">
        <v>724</v>
      </c>
      <c r="M335">
        <v>88370800</v>
      </c>
      <c r="N335">
        <f t="shared" si="20"/>
        <v>0</v>
      </c>
      <c r="Q335" t="s">
        <v>810</v>
      </c>
      <c r="R335" t="s">
        <v>1</v>
      </c>
      <c r="S335" s="1">
        <v>42527</v>
      </c>
      <c r="T335">
        <v>0</v>
      </c>
      <c r="U335" t="s">
        <v>1114</v>
      </c>
      <c r="V335">
        <v>2094395000</v>
      </c>
      <c r="W335">
        <f t="shared" si="21"/>
        <v>0</v>
      </c>
      <c r="Z335" t="s">
        <v>1207</v>
      </c>
      <c r="AA335" t="s">
        <v>1</v>
      </c>
      <c r="AB335" s="1">
        <v>42527</v>
      </c>
      <c r="AC335">
        <v>0</v>
      </c>
      <c r="AD335" t="s">
        <v>6</v>
      </c>
      <c r="AE335">
        <v>359134560</v>
      </c>
      <c r="AF335">
        <f t="shared" si="22"/>
        <v>0</v>
      </c>
      <c r="AI335" s="1">
        <v>42527</v>
      </c>
      <c r="AJ335" t="s">
        <v>1924</v>
      </c>
      <c r="AK335">
        <v>25547620</v>
      </c>
      <c r="AL335">
        <f t="shared" si="23"/>
        <v>0</v>
      </c>
    </row>
    <row r="336" spans="1:38" x14ac:dyDescent="0.35">
      <c r="A336" t="s">
        <v>0</v>
      </c>
      <c r="B336" t="s">
        <v>1</v>
      </c>
      <c r="C336" s="1">
        <v>42534</v>
      </c>
      <c r="D336">
        <v>0</v>
      </c>
      <c r="E336" t="s">
        <v>320</v>
      </c>
      <c r="F336">
        <v>14857570</v>
      </c>
      <c r="H336" t="s">
        <v>402</v>
      </c>
      <c r="I336" t="s">
        <v>1</v>
      </c>
      <c r="J336" s="1">
        <v>42534</v>
      </c>
      <c r="K336">
        <v>0</v>
      </c>
      <c r="L336" t="s">
        <v>725</v>
      </c>
      <c r="M336">
        <v>91598900</v>
      </c>
      <c r="N336">
        <f t="shared" si="20"/>
        <v>0</v>
      </c>
      <c r="Q336" t="s">
        <v>810</v>
      </c>
      <c r="R336" t="s">
        <v>1</v>
      </c>
      <c r="S336" s="1">
        <v>42534</v>
      </c>
      <c r="T336">
        <v>0</v>
      </c>
      <c r="U336" t="s">
        <v>1115</v>
      </c>
      <c r="V336">
        <v>2187639000</v>
      </c>
      <c r="W336">
        <f t="shared" si="21"/>
        <v>0</v>
      </c>
      <c r="Z336" t="s">
        <v>1207</v>
      </c>
      <c r="AA336" t="s">
        <v>1</v>
      </c>
      <c r="AB336" s="1">
        <v>42534</v>
      </c>
      <c r="AC336">
        <v>0</v>
      </c>
      <c r="AD336" t="s">
        <v>1520</v>
      </c>
      <c r="AE336">
        <v>323294770</v>
      </c>
      <c r="AF336">
        <f t="shared" si="22"/>
        <v>0</v>
      </c>
      <c r="AI336" s="1">
        <v>42534</v>
      </c>
      <c r="AJ336" t="s">
        <v>1925</v>
      </c>
      <c r="AK336">
        <v>20191010</v>
      </c>
      <c r="AL336">
        <f t="shared" si="23"/>
        <v>0</v>
      </c>
    </row>
    <row r="337" spans="1:38" x14ac:dyDescent="0.35">
      <c r="A337" t="s">
        <v>0</v>
      </c>
      <c r="B337" t="s">
        <v>1</v>
      </c>
      <c r="C337" s="1">
        <v>42541</v>
      </c>
      <c r="D337">
        <v>0</v>
      </c>
      <c r="E337" t="s">
        <v>321</v>
      </c>
      <c r="F337">
        <v>4098330</v>
      </c>
      <c r="H337" t="s">
        <v>402</v>
      </c>
      <c r="I337" t="s">
        <v>1</v>
      </c>
      <c r="J337" s="1">
        <v>42541</v>
      </c>
      <c r="K337">
        <v>0</v>
      </c>
      <c r="L337" t="s">
        <v>726</v>
      </c>
      <c r="M337">
        <v>86308100</v>
      </c>
      <c r="N337">
        <f t="shared" si="20"/>
        <v>0</v>
      </c>
      <c r="Q337" t="s">
        <v>810</v>
      </c>
      <c r="R337" t="s">
        <v>1</v>
      </c>
      <c r="S337" s="1">
        <v>42541</v>
      </c>
      <c r="T337">
        <v>0</v>
      </c>
      <c r="U337" t="s">
        <v>1116</v>
      </c>
      <c r="V337">
        <v>1944521000</v>
      </c>
      <c r="W337">
        <f t="shared" si="21"/>
        <v>0</v>
      </c>
      <c r="Z337" t="s">
        <v>1207</v>
      </c>
      <c r="AA337" t="s">
        <v>1</v>
      </c>
      <c r="AB337" s="1">
        <v>42541</v>
      </c>
      <c r="AC337">
        <v>0</v>
      </c>
      <c r="AD337" t="s">
        <v>1521</v>
      </c>
      <c r="AE337">
        <v>307369650</v>
      </c>
      <c r="AF337">
        <f t="shared" si="22"/>
        <v>0</v>
      </c>
      <c r="AI337" s="1">
        <v>42541</v>
      </c>
      <c r="AJ337" t="s">
        <v>1926</v>
      </c>
      <c r="AK337">
        <v>26607830</v>
      </c>
      <c r="AL337">
        <f t="shared" si="23"/>
        <v>0</v>
      </c>
    </row>
    <row r="338" spans="1:38" x14ac:dyDescent="0.35">
      <c r="A338" t="s">
        <v>0</v>
      </c>
      <c r="B338" t="s">
        <v>1</v>
      </c>
      <c r="C338" s="1">
        <v>42548</v>
      </c>
      <c r="D338">
        <v>0</v>
      </c>
      <c r="E338" t="s">
        <v>300</v>
      </c>
      <c r="F338">
        <v>3098300</v>
      </c>
      <c r="H338" t="s">
        <v>402</v>
      </c>
      <c r="I338" t="s">
        <v>1</v>
      </c>
      <c r="J338" s="1">
        <v>42548</v>
      </c>
      <c r="K338">
        <v>0</v>
      </c>
      <c r="L338" t="s">
        <v>727</v>
      </c>
      <c r="M338">
        <v>52064600</v>
      </c>
      <c r="N338">
        <f t="shared" si="20"/>
        <v>0</v>
      </c>
      <c r="Q338" t="s">
        <v>810</v>
      </c>
      <c r="R338" t="s">
        <v>1</v>
      </c>
      <c r="S338" s="1">
        <v>42548</v>
      </c>
      <c r="T338">
        <v>0</v>
      </c>
      <c r="U338" t="s">
        <v>1117</v>
      </c>
      <c r="V338">
        <v>1728863000</v>
      </c>
      <c r="W338">
        <f t="shared" si="21"/>
        <v>0</v>
      </c>
      <c r="Z338" t="s">
        <v>1207</v>
      </c>
      <c r="AA338" t="s">
        <v>1</v>
      </c>
      <c r="AB338" s="1">
        <v>42548</v>
      </c>
      <c r="AC338">
        <v>0</v>
      </c>
      <c r="AD338" t="s">
        <v>1522</v>
      </c>
      <c r="AE338">
        <v>427156380</v>
      </c>
      <c r="AF338">
        <f t="shared" si="22"/>
        <v>0</v>
      </c>
      <c r="AI338" s="1">
        <v>42548</v>
      </c>
      <c r="AJ338" t="s">
        <v>1927</v>
      </c>
      <c r="AK338">
        <v>20048090</v>
      </c>
      <c r="AL338">
        <f t="shared" si="23"/>
        <v>0</v>
      </c>
    </row>
    <row r="339" spans="1:38" x14ac:dyDescent="0.35">
      <c r="A339" t="s">
        <v>0</v>
      </c>
      <c r="B339" t="s">
        <v>1</v>
      </c>
      <c r="C339" s="1">
        <v>42555</v>
      </c>
      <c r="D339">
        <v>0</v>
      </c>
      <c r="E339" t="s">
        <v>322</v>
      </c>
      <c r="F339">
        <v>3495950</v>
      </c>
      <c r="H339" t="s">
        <v>402</v>
      </c>
      <c r="I339" t="s">
        <v>1</v>
      </c>
      <c r="J339" s="1">
        <v>42555</v>
      </c>
      <c r="K339">
        <v>0</v>
      </c>
      <c r="L339" t="s">
        <v>728</v>
      </c>
      <c r="M339">
        <v>57805100</v>
      </c>
      <c r="N339">
        <f t="shared" si="20"/>
        <v>0</v>
      </c>
      <c r="Q339" t="s">
        <v>810</v>
      </c>
      <c r="R339" t="s">
        <v>1</v>
      </c>
      <c r="S339" s="1">
        <v>42555</v>
      </c>
      <c r="T339">
        <v>0</v>
      </c>
      <c r="U339" t="s">
        <v>1118</v>
      </c>
      <c r="V339">
        <v>2019334000</v>
      </c>
      <c r="W339">
        <f t="shared" si="21"/>
        <v>0</v>
      </c>
      <c r="Z339" t="s">
        <v>1207</v>
      </c>
      <c r="AA339" t="s">
        <v>1</v>
      </c>
      <c r="AB339" s="1">
        <v>42555</v>
      </c>
      <c r="AC339">
        <v>0</v>
      </c>
      <c r="AD339" t="s">
        <v>1523</v>
      </c>
      <c r="AE339">
        <v>305373370</v>
      </c>
      <c r="AF339">
        <f t="shared" si="22"/>
        <v>0</v>
      </c>
      <c r="AI339" s="1">
        <v>42555</v>
      </c>
      <c r="AJ339" t="s">
        <v>1928</v>
      </c>
      <c r="AK339">
        <v>16349090</v>
      </c>
      <c r="AL339">
        <f t="shared" si="23"/>
        <v>0</v>
      </c>
    </row>
    <row r="340" spans="1:38" x14ac:dyDescent="0.35">
      <c r="A340" t="s">
        <v>0</v>
      </c>
      <c r="B340" t="s">
        <v>1</v>
      </c>
      <c r="C340" s="1">
        <v>42562</v>
      </c>
      <c r="D340">
        <v>0</v>
      </c>
      <c r="E340" t="s">
        <v>323</v>
      </c>
      <c r="F340">
        <v>2854800</v>
      </c>
      <c r="H340" t="s">
        <v>402</v>
      </c>
      <c r="I340" t="s">
        <v>1</v>
      </c>
      <c r="J340" s="1">
        <v>42562</v>
      </c>
      <c r="K340">
        <v>0</v>
      </c>
      <c r="L340" t="s">
        <v>729</v>
      </c>
      <c r="M340">
        <v>95297200</v>
      </c>
      <c r="N340">
        <f t="shared" si="20"/>
        <v>0</v>
      </c>
      <c r="Q340" t="s">
        <v>810</v>
      </c>
      <c r="R340" t="s">
        <v>1</v>
      </c>
      <c r="S340" s="1">
        <v>42562</v>
      </c>
      <c r="T340">
        <v>0</v>
      </c>
      <c r="U340" t="s">
        <v>1119</v>
      </c>
      <c r="V340">
        <v>2369173000</v>
      </c>
      <c r="W340">
        <f t="shared" si="21"/>
        <v>0</v>
      </c>
      <c r="Z340" t="s">
        <v>1207</v>
      </c>
      <c r="AA340" t="s">
        <v>1</v>
      </c>
      <c r="AB340" s="1">
        <v>42562</v>
      </c>
      <c r="AC340">
        <v>0</v>
      </c>
      <c r="AD340" t="s">
        <v>1524</v>
      </c>
      <c r="AE340">
        <v>333860240</v>
      </c>
      <c r="AF340">
        <f t="shared" si="22"/>
        <v>0</v>
      </c>
      <c r="AI340" s="1">
        <v>42562</v>
      </c>
      <c r="AJ340" t="s">
        <v>1929</v>
      </c>
      <c r="AK340">
        <v>15586060</v>
      </c>
      <c r="AL340">
        <f t="shared" si="23"/>
        <v>0</v>
      </c>
    </row>
    <row r="341" spans="1:38" x14ac:dyDescent="0.35">
      <c r="A341" t="s">
        <v>0</v>
      </c>
      <c r="B341" t="s">
        <v>1</v>
      </c>
      <c r="C341" s="1">
        <v>42569</v>
      </c>
      <c r="D341">
        <v>0</v>
      </c>
      <c r="E341" t="s">
        <v>324</v>
      </c>
      <c r="F341">
        <v>1536000</v>
      </c>
      <c r="H341" t="s">
        <v>402</v>
      </c>
      <c r="I341" t="s">
        <v>1</v>
      </c>
      <c r="J341" s="1">
        <v>42569</v>
      </c>
      <c r="K341">
        <v>0</v>
      </c>
      <c r="L341" t="s">
        <v>730</v>
      </c>
      <c r="M341">
        <v>66368100</v>
      </c>
      <c r="N341">
        <f t="shared" si="20"/>
        <v>0</v>
      </c>
      <c r="Q341" t="s">
        <v>810</v>
      </c>
      <c r="R341" t="s">
        <v>1</v>
      </c>
      <c r="S341" s="1">
        <v>42569</v>
      </c>
      <c r="T341">
        <v>0</v>
      </c>
      <c r="U341" t="s">
        <v>1112</v>
      </c>
      <c r="V341">
        <v>1815030000</v>
      </c>
      <c r="W341">
        <f t="shared" si="21"/>
        <v>0</v>
      </c>
      <c r="Z341" t="s">
        <v>1207</v>
      </c>
      <c r="AA341" t="s">
        <v>1</v>
      </c>
      <c r="AB341" s="1">
        <v>42569</v>
      </c>
      <c r="AC341">
        <v>0</v>
      </c>
      <c r="AD341" t="s">
        <v>1525</v>
      </c>
      <c r="AE341">
        <v>229513310</v>
      </c>
      <c r="AF341">
        <f t="shared" si="22"/>
        <v>0</v>
      </c>
      <c r="AI341" s="1">
        <v>42569</v>
      </c>
      <c r="AJ341" t="s">
        <v>1930</v>
      </c>
      <c r="AK341">
        <v>11119440</v>
      </c>
      <c r="AL341">
        <f t="shared" si="23"/>
        <v>0</v>
      </c>
    </row>
    <row r="342" spans="1:38" x14ac:dyDescent="0.35">
      <c r="A342" t="s">
        <v>0</v>
      </c>
      <c r="B342" t="s">
        <v>1</v>
      </c>
      <c r="C342" s="1">
        <v>42576</v>
      </c>
      <c r="D342">
        <v>0</v>
      </c>
      <c r="E342" t="s">
        <v>288</v>
      </c>
      <c r="F342">
        <v>5374460</v>
      </c>
      <c r="H342" t="s">
        <v>402</v>
      </c>
      <c r="I342" t="s">
        <v>1</v>
      </c>
      <c r="J342" s="1">
        <v>42576</v>
      </c>
      <c r="K342">
        <v>0</v>
      </c>
      <c r="L342" t="s">
        <v>731</v>
      </c>
      <c r="M342">
        <v>79165500</v>
      </c>
      <c r="N342">
        <f t="shared" si="20"/>
        <v>0</v>
      </c>
      <c r="Q342" t="s">
        <v>810</v>
      </c>
      <c r="R342" t="s">
        <v>1</v>
      </c>
      <c r="S342" s="1">
        <v>42576</v>
      </c>
      <c r="T342">
        <v>0</v>
      </c>
      <c r="U342" t="s">
        <v>1120</v>
      </c>
      <c r="V342">
        <v>4838869000</v>
      </c>
      <c r="W342">
        <f t="shared" si="21"/>
        <v>0</v>
      </c>
      <c r="Z342" t="s">
        <v>1207</v>
      </c>
      <c r="AA342" t="s">
        <v>1</v>
      </c>
      <c r="AB342" s="1">
        <v>42576</v>
      </c>
      <c r="AC342">
        <v>0</v>
      </c>
      <c r="AD342" t="s">
        <v>1526</v>
      </c>
      <c r="AE342">
        <v>290061610</v>
      </c>
      <c r="AF342">
        <f t="shared" si="22"/>
        <v>0</v>
      </c>
      <c r="AI342" s="1">
        <v>42576</v>
      </c>
      <c r="AJ342" t="s">
        <v>1931</v>
      </c>
      <c r="AK342">
        <v>11940740</v>
      </c>
      <c r="AL342">
        <f t="shared" si="23"/>
        <v>0</v>
      </c>
    </row>
    <row r="343" spans="1:38" x14ac:dyDescent="0.35">
      <c r="A343" t="s">
        <v>0</v>
      </c>
      <c r="B343" t="s">
        <v>1</v>
      </c>
      <c r="C343" s="1">
        <v>42583</v>
      </c>
      <c r="D343">
        <v>0</v>
      </c>
      <c r="E343" t="s">
        <v>325</v>
      </c>
      <c r="F343">
        <v>2605470</v>
      </c>
      <c r="H343" t="s">
        <v>402</v>
      </c>
      <c r="I343" t="s">
        <v>1</v>
      </c>
      <c r="J343" s="1">
        <v>42583</v>
      </c>
      <c r="K343">
        <v>0</v>
      </c>
      <c r="L343" t="s">
        <v>732</v>
      </c>
      <c r="M343">
        <v>78730500</v>
      </c>
      <c r="N343">
        <f t="shared" si="20"/>
        <v>0</v>
      </c>
      <c r="Q343" t="s">
        <v>810</v>
      </c>
      <c r="R343" t="s">
        <v>1</v>
      </c>
      <c r="S343" s="1">
        <v>42583</v>
      </c>
      <c r="T343">
        <v>0</v>
      </c>
      <c r="U343" t="s">
        <v>1121</v>
      </c>
      <c r="V343">
        <v>2018816000</v>
      </c>
      <c r="W343">
        <f t="shared" si="21"/>
        <v>0</v>
      </c>
      <c r="Z343" t="s">
        <v>1207</v>
      </c>
      <c r="AA343" t="s">
        <v>1</v>
      </c>
      <c r="AB343" s="1">
        <v>42583</v>
      </c>
      <c r="AC343">
        <v>0</v>
      </c>
      <c r="AD343" t="s">
        <v>1527</v>
      </c>
      <c r="AE343">
        <v>237101950</v>
      </c>
      <c r="AF343">
        <f t="shared" si="22"/>
        <v>0</v>
      </c>
      <c r="AI343" s="1">
        <v>42583</v>
      </c>
      <c r="AJ343" t="s">
        <v>1932</v>
      </c>
      <c r="AK343">
        <v>12439180</v>
      </c>
      <c r="AL343">
        <f t="shared" si="23"/>
        <v>0</v>
      </c>
    </row>
    <row r="344" spans="1:38" x14ac:dyDescent="0.35">
      <c r="A344" t="s">
        <v>0</v>
      </c>
      <c r="B344" t="s">
        <v>1</v>
      </c>
      <c r="C344" s="1">
        <v>42590</v>
      </c>
      <c r="D344">
        <v>0</v>
      </c>
      <c r="E344" t="s">
        <v>326</v>
      </c>
      <c r="F344">
        <v>3473830</v>
      </c>
      <c r="H344" t="s">
        <v>402</v>
      </c>
      <c r="I344" t="s">
        <v>1</v>
      </c>
      <c r="J344" s="1">
        <v>42590</v>
      </c>
      <c r="K344">
        <v>0</v>
      </c>
      <c r="L344" t="s">
        <v>733</v>
      </c>
      <c r="M344">
        <v>74207400</v>
      </c>
      <c r="N344">
        <f t="shared" si="20"/>
        <v>0</v>
      </c>
      <c r="Q344" t="s">
        <v>810</v>
      </c>
      <c r="R344" t="s">
        <v>1</v>
      </c>
      <c r="S344" s="1">
        <v>42590</v>
      </c>
      <c r="T344">
        <v>0</v>
      </c>
      <c r="U344" t="s">
        <v>1122</v>
      </c>
      <c r="V344">
        <v>1281348000</v>
      </c>
      <c r="W344">
        <f t="shared" si="21"/>
        <v>0</v>
      </c>
      <c r="Z344" t="s">
        <v>1207</v>
      </c>
      <c r="AA344" t="s">
        <v>1</v>
      </c>
      <c r="AB344" s="1">
        <v>42590</v>
      </c>
      <c r="AC344">
        <v>0</v>
      </c>
      <c r="AD344" t="s">
        <v>1528</v>
      </c>
      <c r="AE344">
        <v>214589270</v>
      </c>
      <c r="AF344">
        <f t="shared" si="22"/>
        <v>0</v>
      </c>
      <c r="AI344" s="1">
        <v>42590</v>
      </c>
      <c r="AJ344" t="s">
        <v>1933</v>
      </c>
      <c r="AK344">
        <v>9576010</v>
      </c>
      <c r="AL344">
        <f t="shared" si="23"/>
        <v>0</v>
      </c>
    </row>
    <row r="345" spans="1:38" x14ac:dyDescent="0.35">
      <c r="A345" t="s">
        <v>0</v>
      </c>
      <c r="B345" t="s">
        <v>1</v>
      </c>
      <c r="C345" s="1">
        <v>42597</v>
      </c>
      <c r="D345">
        <v>0</v>
      </c>
      <c r="E345" t="s">
        <v>327</v>
      </c>
      <c r="F345">
        <v>4426220</v>
      </c>
      <c r="H345" t="s">
        <v>402</v>
      </c>
      <c r="I345" t="s">
        <v>1</v>
      </c>
      <c r="J345" s="1">
        <v>42597</v>
      </c>
      <c r="K345">
        <v>0</v>
      </c>
      <c r="L345" t="s">
        <v>734</v>
      </c>
      <c r="M345">
        <v>63630500</v>
      </c>
      <c r="N345">
        <f t="shared" si="20"/>
        <v>0</v>
      </c>
      <c r="Q345" t="s">
        <v>810</v>
      </c>
      <c r="R345" t="s">
        <v>1</v>
      </c>
      <c r="S345" s="1">
        <v>42597</v>
      </c>
      <c r="T345">
        <v>0</v>
      </c>
      <c r="U345" t="s">
        <v>1123</v>
      </c>
      <c r="V345">
        <v>1876070000</v>
      </c>
      <c r="W345">
        <f t="shared" si="21"/>
        <v>0</v>
      </c>
      <c r="Z345" t="s">
        <v>1207</v>
      </c>
      <c r="AA345" t="s">
        <v>1</v>
      </c>
      <c r="AB345" s="1">
        <v>42597</v>
      </c>
      <c r="AC345">
        <v>0</v>
      </c>
      <c r="AD345" t="s">
        <v>1529</v>
      </c>
      <c r="AE345">
        <v>252351310</v>
      </c>
      <c r="AF345">
        <f t="shared" si="22"/>
        <v>0</v>
      </c>
      <c r="AI345" s="1">
        <v>42597</v>
      </c>
      <c r="AJ345" t="s">
        <v>1934</v>
      </c>
      <c r="AK345">
        <v>19133360</v>
      </c>
      <c r="AL345">
        <f t="shared" si="23"/>
        <v>0</v>
      </c>
    </row>
    <row r="346" spans="1:38" x14ac:dyDescent="0.35">
      <c r="A346" t="s">
        <v>0</v>
      </c>
      <c r="B346" t="s">
        <v>1</v>
      </c>
      <c r="C346" s="1">
        <v>42604</v>
      </c>
      <c r="D346">
        <v>0</v>
      </c>
      <c r="E346" t="s">
        <v>328</v>
      </c>
      <c r="F346">
        <v>3271130</v>
      </c>
      <c r="H346" t="s">
        <v>402</v>
      </c>
      <c r="I346" t="s">
        <v>1</v>
      </c>
      <c r="J346" s="1">
        <v>42604</v>
      </c>
      <c r="K346">
        <v>0</v>
      </c>
      <c r="L346" t="s">
        <v>735</v>
      </c>
      <c r="M346">
        <v>85872600</v>
      </c>
      <c r="N346">
        <f t="shared" si="20"/>
        <v>0</v>
      </c>
      <c r="Q346" t="s">
        <v>810</v>
      </c>
      <c r="R346" t="s">
        <v>1</v>
      </c>
      <c r="S346" s="1">
        <v>42604</v>
      </c>
      <c r="T346">
        <v>0</v>
      </c>
      <c r="U346" t="s">
        <v>1124</v>
      </c>
      <c r="V346">
        <v>5007730000</v>
      </c>
      <c r="W346">
        <f t="shared" si="21"/>
        <v>0</v>
      </c>
      <c r="Z346" t="s">
        <v>1207</v>
      </c>
      <c r="AA346" t="s">
        <v>1</v>
      </c>
      <c r="AB346" s="1">
        <v>42604</v>
      </c>
      <c r="AC346">
        <v>0</v>
      </c>
      <c r="AD346" t="s">
        <v>1530</v>
      </c>
      <c r="AE346">
        <v>303813520</v>
      </c>
      <c r="AF346">
        <f t="shared" si="22"/>
        <v>0</v>
      </c>
      <c r="AI346" s="1">
        <v>42604</v>
      </c>
      <c r="AJ346" t="s">
        <v>1935</v>
      </c>
      <c r="AK346">
        <v>10974220</v>
      </c>
      <c r="AL346">
        <f t="shared" si="23"/>
        <v>0</v>
      </c>
    </row>
    <row r="347" spans="1:38" x14ac:dyDescent="0.35">
      <c r="A347" t="s">
        <v>0</v>
      </c>
      <c r="B347" t="s">
        <v>1</v>
      </c>
      <c r="C347" s="1">
        <v>42611</v>
      </c>
      <c r="D347">
        <v>0</v>
      </c>
      <c r="E347" t="s">
        <v>329</v>
      </c>
      <c r="F347">
        <v>3294650</v>
      </c>
      <c r="H347" t="s">
        <v>402</v>
      </c>
      <c r="I347" t="s">
        <v>1</v>
      </c>
      <c r="J347" s="1">
        <v>42611</v>
      </c>
      <c r="K347">
        <v>0</v>
      </c>
      <c r="L347" t="s">
        <v>736</v>
      </c>
      <c r="M347">
        <v>95967500</v>
      </c>
      <c r="N347">
        <f t="shared" si="20"/>
        <v>0</v>
      </c>
      <c r="Q347" t="s">
        <v>810</v>
      </c>
      <c r="R347" t="s">
        <v>1</v>
      </c>
      <c r="S347" s="1">
        <v>42611</v>
      </c>
      <c r="T347">
        <v>0</v>
      </c>
      <c r="U347" t="s">
        <v>1125</v>
      </c>
      <c r="V347">
        <v>5607066000</v>
      </c>
      <c r="W347">
        <f t="shared" si="21"/>
        <v>0</v>
      </c>
      <c r="Z347" t="s">
        <v>1207</v>
      </c>
      <c r="AA347" t="s">
        <v>1</v>
      </c>
      <c r="AB347" s="1">
        <v>42611</v>
      </c>
      <c r="AC347">
        <v>0</v>
      </c>
      <c r="AD347" t="s">
        <v>1531</v>
      </c>
      <c r="AE347">
        <v>237062940</v>
      </c>
      <c r="AF347">
        <f t="shared" si="22"/>
        <v>0</v>
      </c>
      <c r="AI347" s="1">
        <v>42611</v>
      </c>
      <c r="AJ347" t="s">
        <v>1936</v>
      </c>
      <c r="AK347">
        <v>13204820</v>
      </c>
      <c r="AL347">
        <f t="shared" si="23"/>
        <v>0</v>
      </c>
    </row>
    <row r="348" spans="1:38" x14ac:dyDescent="0.35">
      <c r="A348" t="s">
        <v>0</v>
      </c>
      <c r="B348" t="s">
        <v>1</v>
      </c>
      <c r="C348" s="1">
        <v>42618</v>
      </c>
      <c r="D348">
        <v>0</v>
      </c>
      <c r="E348" t="s">
        <v>320</v>
      </c>
      <c r="F348">
        <v>6380430</v>
      </c>
      <c r="H348" t="s">
        <v>402</v>
      </c>
      <c r="I348" t="s">
        <v>1</v>
      </c>
      <c r="J348" s="1">
        <v>42618</v>
      </c>
      <c r="K348">
        <v>0</v>
      </c>
      <c r="L348" t="s">
        <v>737</v>
      </c>
      <c r="M348">
        <v>97333400</v>
      </c>
      <c r="N348">
        <f t="shared" si="20"/>
        <v>0</v>
      </c>
      <c r="Q348" t="s">
        <v>810</v>
      </c>
      <c r="R348" t="s">
        <v>1</v>
      </c>
      <c r="S348" s="1">
        <v>42618</v>
      </c>
      <c r="T348">
        <v>0</v>
      </c>
      <c r="U348" t="s">
        <v>1126</v>
      </c>
      <c r="V348">
        <v>2694368000</v>
      </c>
      <c r="W348">
        <f t="shared" si="21"/>
        <v>0</v>
      </c>
      <c r="Z348" t="s">
        <v>1207</v>
      </c>
      <c r="AA348" t="s">
        <v>1</v>
      </c>
      <c r="AB348" s="1">
        <v>42618</v>
      </c>
      <c r="AC348">
        <v>0</v>
      </c>
      <c r="AD348" t="s">
        <v>226</v>
      </c>
      <c r="AE348">
        <v>313257430</v>
      </c>
      <c r="AF348">
        <f t="shared" si="22"/>
        <v>0</v>
      </c>
      <c r="AI348" s="1">
        <v>42618</v>
      </c>
      <c r="AJ348" t="s">
        <v>1937</v>
      </c>
      <c r="AK348">
        <v>16571570</v>
      </c>
      <c r="AL348">
        <f t="shared" si="23"/>
        <v>0</v>
      </c>
    </row>
    <row r="349" spans="1:38" x14ac:dyDescent="0.35">
      <c r="A349" t="s">
        <v>0</v>
      </c>
      <c r="B349" t="s">
        <v>1</v>
      </c>
      <c r="C349" s="1">
        <v>42625</v>
      </c>
      <c r="D349">
        <v>0</v>
      </c>
      <c r="E349" t="s">
        <v>330</v>
      </c>
      <c r="F349">
        <v>20181460</v>
      </c>
      <c r="H349" t="s">
        <v>402</v>
      </c>
      <c r="I349" t="s">
        <v>1</v>
      </c>
      <c r="J349" s="1">
        <v>42625</v>
      </c>
      <c r="K349">
        <v>0</v>
      </c>
      <c r="L349" t="s">
        <v>738</v>
      </c>
      <c r="M349">
        <v>74929900</v>
      </c>
      <c r="N349">
        <f t="shared" si="20"/>
        <v>0</v>
      </c>
      <c r="Q349" t="s">
        <v>810</v>
      </c>
      <c r="R349" t="s">
        <v>1</v>
      </c>
      <c r="S349" s="1">
        <v>42625</v>
      </c>
      <c r="T349">
        <v>0</v>
      </c>
      <c r="U349" t="s">
        <v>1127</v>
      </c>
      <c r="V349">
        <v>3603418000</v>
      </c>
      <c r="W349">
        <f t="shared" si="21"/>
        <v>0</v>
      </c>
      <c r="Z349" t="s">
        <v>1207</v>
      </c>
      <c r="AA349" t="s">
        <v>1</v>
      </c>
      <c r="AB349" s="1">
        <v>42625</v>
      </c>
      <c r="AC349">
        <v>0</v>
      </c>
      <c r="AD349" t="s">
        <v>1532</v>
      </c>
      <c r="AE349">
        <v>225727160</v>
      </c>
      <c r="AF349">
        <f t="shared" si="22"/>
        <v>0</v>
      </c>
      <c r="AI349" s="1">
        <v>42625</v>
      </c>
      <c r="AJ349" t="s">
        <v>1938</v>
      </c>
      <c r="AK349">
        <v>19722100</v>
      </c>
      <c r="AL349">
        <f t="shared" si="23"/>
        <v>0</v>
      </c>
    </row>
    <row r="350" spans="1:38" x14ac:dyDescent="0.35">
      <c r="A350" t="s">
        <v>0</v>
      </c>
      <c r="B350" t="s">
        <v>1</v>
      </c>
      <c r="C350" s="1">
        <v>42632</v>
      </c>
      <c r="D350">
        <v>0</v>
      </c>
      <c r="E350" t="s">
        <v>331</v>
      </c>
      <c r="F350">
        <v>4473180</v>
      </c>
      <c r="H350" t="s">
        <v>402</v>
      </c>
      <c r="I350" t="s">
        <v>1</v>
      </c>
      <c r="J350" s="1">
        <v>42632</v>
      </c>
      <c r="K350">
        <v>0</v>
      </c>
      <c r="L350" t="s">
        <v>739</v>
      </c>
      <c r="M350">
        <v>58583200</v>
      </c>
      <c r="N350">
        <f t="shared" si="20"/>
        <v>0</v>
      </c>
      <c r="Q350" t="s">
        <v>810</v>
      </c>
      <c r="R350" t="s">
        <v>1</v>
      </c>
      <c r="S350" s="1">
        <v>42632</v>
      </c>
      <c r="T350">
        <v>0</v>
      </c>
      <c r="U350" t="s">
        <v>1128</v>
      </c>
      <c r="V350">
        <v>2267894000</v>
      </c>
      <c r="W350">
        <f t="shared" si="21"/>
        <v>0</v>
      </c>
      <c r="Z350" t="s">
        <v>1207</v>
      </c>
      <c r="AA350" t="s">
        <v>1</v>
      </c>
      <c r="AB350" s="1">
        <v>42632</v>
      </c>
      <c r="AC350">
        <v>0</v>
      </c>
      <c r="AD350" t="s">
        <v>1533</v>
      </c>
      <c r="AE350">
        <v>235040590</v>
      </c>
      <c r="AF350">
        <f t="shared" si="22"/>
        <v>0</v>
      </c>
      <c r="AI350" s="1">
        <v>42632</v>
      </c>
      <c r="AJ350" t="s">
        <v>1939</v>
      </c>
      <c r="AK350">
        <v>14431330</v>
      </c>
      <c r="AL350">
        <f t="shared" si="23"/>
        <v>0</v>
      </c>
    </row>
    <row r="351" spans="1:38" x14ac:dyDescent="0.35">
      <c r="A351" t="s">
        <v>0</v>
      </c>
      <c r="B351" t="s">
        <v>1</v>
      </c>
      <c r="C351" s="1">
        <v>42639</v>
      </c>
      <c r="D351">
        <v>0</v>
      </c>
      <c r="E351" t="s">
        <v>332</v>
      </c>
      <c r="F351">
        <v>2206890</v>
      </c>
      <c r="H351" t="s">
        <v>402</v>
      </c>
      <c r="I351" t="s">
        <v>1</v>
      </c>
      <c r="J351" s="1">
        <v>42639</v>
      </c>
      <c r="K351">
        <v>0</v>
      </c>
      <c r="L351" t="s">
        <v>740</v>
      </c>
      <c r="M351">
        <v>79982200</v>
      </c>
      <c r="N351">
        <f t="shared" si="20"/>
        <v>0</v>
      </c>
      <c r="Q351" t="s">
        <v>810</v>
      </c>
      <c r="R351" t="s">
        <v>1</v>
      </c>
      <c r="S351" s="1">
        <v>42639</v>
      </c>
      <c r="T351">
        <v>0</v>
      </c>
      <c r="U351" t="s">
        <v>1129</v>
      </c>
      <c r="V351">
        <v>1898775000</v>
      </c>
      <c r="W351">
        <f t="shared" si="21"/>
        <v>0</v>
      </c>
      <c r="Z351" t="s">
        <v>1207</v>
      </c>
      <c r="AA351" t="s">
        <v>1</v>
      </c>
      <c r="AB351" s="1">
        <v>42639</v>
      </c>
      <c r="AC351">
        <v>0</v>
      </c>
      <c r="AD351" t="s">
        <v>1534</v>
      </c>
      <c r="AE351">
        <v>246661610</v>
      </c>
      <c r="AF351">
        <f t="shared" si="22"/>
        <v>0</v>
      </c>
      <c r="AI351" s="1">
        <v>42639</v>
      </c>
      <c r="AJ351" t="s">
        <v>1940</v>
      </c>
      <c r="AK351">
        <v>18882670</v>
      </c>
      <c r="AL351">
        <f t="shared" si="23"/>
        <v>0</v>
      </c>
    </row>
    <row r="352" spans="1:38" x14ac:dyDescent="0.35">
      <c r="A352" t="s">
        <v>0</v>
      </c>
      <c r="B352" t="s">
        <v>1</v>
      </c>
      <c r="C352" s="1">
        <v>42646</v>
      </c>
      <c r="D352">
        <v>0</v>
      </c>
      <c r="E352" t="s">
        <v>333</v>
      </c>
      <c r="F352">
        <v>2462360</v>
      </c>
      <c r="H352" t="s">
        <v>402</v>
      </c>
      <c r="I352" t="s">
        <v>1</v>
      </c>
      <c r="J352" s="1">
        <v>42646</v>
      </c>
      <c r="K352">
        <v>0</v>
      </c>
      <c r="L352" t="s">
        <v>741</v>
      </c>
      <c r="M352">
        <v>143677000</v>
      </c>
      <c r="N352">
        <f t="shared" si="20"/>
        <v>0</v>
      </c>
      <c r="Q352" t="s">
        <v>810</v>
      </c>
      <c r="R352" t="s">
        <v>1</v>
      </c>
      <c r="S352" s="1">
        <v>42646</v>
      </c>
      <c r="T352">
        <v>0</v>
      </c>
      <c r="U352" t="s">
        <v>1130</v>
      </c>
      <c r="V352">
        <v>2845128000</v>
      </c>
      <c r="W352">
        <f t="shared" si="21"/>
        <v>0</v>
      </c>
      <c r="Z352" t="s">
        <v>1207</v>
      </c>
      <c r="AA352" t="s">
        <v>1</v>
      </c>
      <c r="AB352" s="1">
        <v>42646</v>
      </c>
      <c r="AC352">
        <v>0</v>
      </c>
      <c r="AD352" t="s">
        <v>1535</v>
      </c>
      <c r="AE352">
        <v>214455720</v>
      </c>
      <c r="AF352">
        <f t="shared" si="22"/>
        <v>0</v>
      </c>
      <c r="AI352" s="1">
        <v>42646</v>
      </c>
      <c r="AJ352" t="s">
        <v>1941</v>
      </c>
      <c r="AK352">
        <v>18795470</v>
      </c>
      <c r="AL352">
        <f t="shared" si="23"/>
        <v>0</v>
      </c>
    </row>
    <row r="353" spans="1:38" x14ac:dyDescent="0.35">
      <c r="A353" t="s">
        <v>0</v>
      </c>
      <c r="B353" t="s">
        <v>1</v>
      </c>
      <c r="C353" s="1">
        <v>42653</v>
      </c>
      <c r="D353">
        <v>0</v>
      </c>
      <c r="E353" t="s">
        <v>334</v>
      </c>
      <c r="F353">
        <v>4130710</v>
      </c>
      <c r="H353" t="s">
        <v>402</v>
      </c>
      <c r="I353" t="s">
        <v>1</v>
      </c>
      <c r="J353" s="1">
        <v>42653</v>
      </c>
      <c r="K353">
        <v>0</v>
      </c>
      <c r="L353" t="s">
        <v>742</v>
      </c>
      <c r="M353">
        <v>98433100</v>
      </c>
      <c r="N353">
        <f t="shared" si="20"/>
        <v>0</v>
      </c>
      <c r="Q353" t="s">
        <v>810</v>
      </c>
      <c r="R353" t="s">
        <v>1</v>
      </c>
      <c r="S353" s="1">
        <v>42653</v>
      </c>
      <c r="T353">
        <v>0</v>
      </c>
      <c r="U353" t="s">
        <v>1131</v>
      </c>
      <c r="V353">
        <v>1866416000</v>
      </c>
      <c r="W353">
        <f t="shared" si="21"/>
        <v>0</v>
      </c>
      <c r="Z353" t="s">
        <v>1207</v>
      </c>
      <c r="AA353" t="s">
        <v>1</v>
      </c>
      <c r="AB353" s="1">
        <v>42653</v>
      </c>
      <c r="AC353">
        <v>0</v>
      </c>
      <c r="AD353" t="s">
        <v>1536</v>
      </c>
      <c r="AE353">
        <v>209077940</v>
      </c>
      <c r="AF353">
        <f t="shared" si="22"/>
        <v>0</v>
      </c>
      <c r="AI353" s="1">
        <v>42653</v>
      </c>
      <c r="AJ353" t="s">
        <v>1942</v>
      </c>
      <c r="AK353">
        <v>24845190</v>
      </c>
      <c r="AL353">
        <f t="shared" si="23"/>
        <v>0</v>
      </c>
    </row>
    <row r="354" spans="1:38" x14ac:dyDescent="0.35">
      <c r="A354" t="s">
        <v>0</v>
      </c>
      <c r="B354" t="s">
        <v>1</v>
      </c>
      <c r="C354" s="1">
        <v>42660</v>
      </c>
      <c r="D354">
        <v>0</v>
      </c>
      <c r="E354" t="s">
        <v>335</v>
      </c>
      <c r="F354">
        <v>2335250</v>
      </c>
      <c r="H354" t="s">
        <v>402</v>
      </c>
      <c r="I354" t="s">
        <v>1</v>
      </c>
      <c r="J354" s="1">
        <v>42660</v>
      </c>
      <c r="K354">
        <v>0</v>
      </c>
      <c r="L354" t="s">
        <v>743</v>
      </c>
      <c r="M354">
        <v>168319100</v>
      </c>
      <c r="N354">
        <f t="shared" si="20"/>
        <v>0</v>
      </c>
      <c r="Q354" t="s">
        <v>810</v>
      </c>
      <c r="R354" t="s">
        <v>1</v>
      </c>
      <c r="S354" s="1">
        <v>42660</v>
      </c>
      <c r="T354">
        <v>0</v>
      </c>
      <c r="U354" t="s">
        <v>1132</v>
      </c>
      <c r="V354">
        <v>2136859000</v>
      </c>
      <c r="W354">
        <f t="shared" si="21"/>
        <v>0</v>
      </c>
      <c r="Z354" t="s">
        <v>1207</v>
      </c>
      <c r="AA354" t="s">
        <v>1</v>
      </c>
      <c r="AB354" s="1">
        <v>42660</v>
      </c>
      <c r="AC354">
        <v>0</v>
      </c>
      <c r="AD354" t="s">
        <v>1537</v>
      </c>
      <c r="AE354">
        <v>164740270</v>
      </c>
      <c r="AF354">
        <f t="shared" si="22"/>
        <v>0</v>
      </c>
      <c r="AI354" s="1">
        <v>42660</v>
      </c>
      <c r="AJ354" t="s">
        <v>1943</v>
      </c>
      <c r="AK354">
        <v>12925420</v>
      </c>
      <c r="AL354">
        <f t="shared" si="23"/>
        <v>0</v>
      </c>
    </row>
    <row r="355" spans="1:38" x14ac:dyDescent="0.35">
      <c r="A355" t="s">
        <v>0</v>
      </c>
      <c r="B355" t="s">
        <v>1</v>
      </c>
      <c r="C355" s="1">
        <v>42667</v>
      </c>
      <c r="D355">
        <v>0</v>
      </c>
      <c r="E355" t="s">
        <v>334</v>
      </c>
      <c r="F355">
        <v>1586500</v>
      </c>
      <c r="H355" t="s">
        <v>402</v>
      </c>
      <c r="I355" t="s">
        <v>1</v>
      </c>
      <c r="J355" s="1">
        <v>42667</v>
      </c>
      <c r="K355">
        <v>0</v>
      </c>
      <c r="L355" t="s">
        <v>744</v>
      </c>
      <c r="M355">
        <v>126054800</v>
      </c>
      <c r="N355">
        <f t="shared" si="20"/>
        <v>0</v>
      </c>
      <c r="Q355" t="s">
        <v>810</v>
      </c>
      <c r="R355" t="s">
        <v>1</v>
      </c>
      <c r="S355" s="1">
        <v>42667</v>
      </c>
      <c r="T355">
        <v>0</v>
      </c>
      <c r="U355" t="s">
        <v>1133</v>
      </c>
      <c r="V355">
        <v>2923547000</v>
      </c>
      <c r="W355">
        <f t="shared" si="21"/>
        <v>0</v>
      </c>
      <c r="Z355" t="s">
        <v>1207</v>
      </c>
      <c r="AA355" t="s">
        <v>1</v>
      </c>
      <c r="AB355" s="1">
        <v>42667</v>
      </c>
      <c r="AC355">
        <v>0</v>
      </c>
      <c r="AD355" t="s">
        <v>1538</v>
      </c>
      <c r="AE355">
        <v>160586680</v>
      </c>
      <c r="AF355">
        <f t="shared" si="22"/>
        <v>0</v>
      </c>
      <c r="AI355" s="1">
        <v>42667</v>
      </c>
      <c r="AJ355" t="s">
        <v>1936</v>
      </c>
      <c r="AK355">
        <v>10576800</v>
      </c>
      <c r="AL355">
        <f t="shared" si="23"/>
        <v>0</v>
      </c>
    </row>
    <row r="356" spans="1:38" x14ac:dyDescent="0.35">
      <c r="A356" t="s">
        <v>0</v>
      </c>
      <c r="B356" t="s">
        <v>1</v>
      </c>
      <c r="C356" s="1">
        <v>42674</v>
      </c>
      <c r="D356">
        <v>0</v>
      </c>
      <c r="E356" t="s">
        <v>336</v>
      </c>
      <c r="F356">
        <v>1467870</v>
      </c>
      <c r="H356" t="s">
        <v>402</v>
      </c>
      <c r="I356" t="s">
        <v>1</v>
      </c>
      <c r="J356" s="1">
        <v>42674</v>
      </c>
      <c r="K356">
        <v>0</v>
      </c>
      <c r="L356" t="s">
        <v>536</v>
      </c>
      <c r="M356">
        <v>155538900</v>
      </c>
      <c r="N356">
        <f t="shared" si="20"/>
        <v>0</v>
      </c>
      <c r="Q356" t="s">
        <v>810</v>
      </c>
      <c r="R356" t="s">
        <v>1</v>
      </c>
      <c r="S356" s="1">
        <v>42674</v>
      </c>
      <c r="T356">
        <v>0</v>
      </c>
      <c r="U356" t="s">
        <v>1134</v>
      </c>
      <c r="V356">
        <v>1734435000</v>
      </c>
      <c r="W356">
        <f t="shared" si="21"/>
        <v>0</v>
      </c>
      <c r="Z356" t="s">
        <v>1207</v>
      </c>
      <c r="AA356" t="s">
        <v>1</v>
      </c>
      <c r="AB356" s="1">
        <v>42674</v>
      </c>
      <c r="AC356">
        <v>0</v>
      </c>
      <c r="AD356" t="s">
        <v>1539</v>
      </c>
      <c r="AE356">
        <v>172187910</v>
      </c>
      <c r="AF356">
        <f t="shared" si="22"/>
        <v>0</v>
      </c>
      <c r="AI356" s="1">
        <v>42674</v>
      </c>
      <c r="AJ356" t="s">
        <v>1944</v>
      </c>
      <c r="AK356">
        <v>12245210</v>
      </c>
      <c r="AL356">
        <f t="shared" si="23"/>
        <v>0</v>
      </c>
    </row>
    <row r="357" spans="1:38" x14ac:dyDescent="0.35">
      <c r="A357" t="s">
        <v>0</v>
      </c>
      <c r="B357" t="s">
        <v>1</v>
      </c>
      <c r="C357" s="1">
        <v>42681</v>
      </c>
      <c r="D357">
        <v>0</v>
      </c>
      <c r="E357" t="s">
        <v>337</v>
      </c>
      <c r="F357">
        <v>3258390</v>
      </c>
      <c r="H357" t="s">
        <v>402</v>
      </c>
      <c r="I357" t="s">
        <v>1</v>
      </c>
      <c r="J357" s="1">
        <v>42681</v>
      </c>
      <c r="K357">
        <v>0</v>
      </c>
      <c r="L357" t="s">
        <v>745</v>
      </c>
      <c r="M357">
        <v>153759700</v>
      </c>
      <c r="N357">
        <f t="shared" si="20"/>
        <v>0</v>
      </c>
      <c r="Q357" t="s">
        <v>810</v>
      </c>
      <c r="R357" t="s">
        <v>1</v>
      </c>
      <c r="S357" s="1">
        <v>42681</v>
      </c>
      <c r="T357">
        <v>0</v>
      </c>
      <c r="U357" t="s">
        <v>1135</v>
      </c>
      <c r="V357">
        <v>2515169000</v>
      </c>
      <c r="W357">
        <f t="shared" si="21"/>
        <v>0</v>
      </c>
      <c r="Z357" t="s">
        <v>1207</v>
      </c>
      <c r="AA357" t="s">
        <v>1</v>
      </c>
      <c r="AB357" s="1">
        <v>42681</v>
      </c>
      <c r="AC357">
        <v>0</v>
      </c>
      <c r="AD357" t="s">
        <v>1540</v>
      </c>
      <c r="AE357">
        <v>341581930</v>
      </c>
      <c r="AF357">
        <f t="shared" si="22"/>
        <v>0</v>
      </c>
      <c r="AI357" s="1">
        <v>42681</v>
      </c>
      <c r="AJ357" t="s">
        <v>1945</v>
      </c>
      <c r="AK357">
        <v>17047320</v>
      </c>
      <c r="AL357">
        <f t="shared" si="23"/>
        <v>0</v>
      </c>
    </row>
    <row r="358" spans="1:38" x14ac:dyDescent="0.35">
      <c r="A358" t="s">
        <v>0</v>
      </c>
      <c r="B358" t="s">
        <v>1</v>
      </c>
      <c r="C358" s="1">
        <v>42688</v>
      </c>
      <c r="D358">
        <v>0</v>
      </c>
      <c r="E358" t="s">
        <v>338</v>
      </c>
      <c r="F358">
        <v>1374380</v>
      </c>
      <c r="H358" t="s">
        <v>402</v>
      </c>
      <c r="I358" t="s">
        <v>1</v>
      </c>
      <c r="J358" s="1">
        <v>42688</v>
      </c>
      <c r="K358">
        <v>0</v>
      </c>
      <c r="L358" t="s">
        <v>746</v>
      </c>
      <c r="M358">
        <v>86054700</v>
      </c>
      <c r="N358">
        <f t="shared" si="20"/>
        <v>0</v>
      </c>
      <c r="Q358" t="s">
        <v>810</v>
      </c>
      <c r="R358" t="s">
        <v>1</v>
      </c>
      <c r="S358" s="1">
        <v>42688</v>
      </c>
      <c r="T358">
        <v>0</v>
      </c>
      <c r="U358" t="s">
        <v>1136</v>
      </c>
      <c r="V358">
        <v>3075839000</v>
      </c>
      <c r="W358">
        <f t="shared" si="21"/>
        <v>0</v>
      </c>
      <c r="Z358" t="s">
        <v>1207</v>
      </c>
      <c r="AA358" t="s">
        <v>1</v>
      </c>
      <c r="AB358" s="1">
        <v>42688</v>
      </c>
      <c r="AC358">
        <v>0</v>
      </c>
      <c r="AD358" t="s">
        <v>1541</v>
      </c>
      <c r="AE358">
        <v>198473790</v>
      </c>
      <c r="AF358">
        <f t="shared" si="22"/>
        <v>0</v>
      </c>
      <c r="AI358" s="1">
        <v>42688</v>
      </c>
      <c r="AJ358" t="s">
        <v>1946</v>
      </c>
      <c r="AK358">
        <v>18899100</v>
      </c>
      <c r="AL358">
        <f t="shared" si="23"/>
        <v>0</v>
      </c>
    </row>
    <row r="359" spans="1:38" x14ac:dyDescent="0.35">
      <c r="A359" t="s">
        <v>0</v>
      </c>
      <c r="B359" t="s">
        <v>1</v>
      </c>
      <c r="C359" s="1">
        <v>42695</v>
      </c>
      <c r="D359">
        <v>0</v>
      </c>
      <c r="E359" t="s">
        <v>337</v>
      </c>
      <c r="F359">
        <v>1003040</v>
      </c>
      <c r="H359" t="s">
        <v>402</v>
      </c>
      <c r="I359" t="s">
        <v>1</v>
      </c>
      <c r="J359" s="1">
        <v>42695</v>
      </c>
      <c r="K359">
        <v>0</v>
      </c>
      <c r="L359" t="s">
        <v>747</v>
      </c>
      <c r="M359">
        <v>70741000</v>
      </c>
      <c r="N359">
        <f t="shared" si="20"/>
        <v>0</v>
      </c>
      <c r="Q359" t="s">
        <v>810</v>
      </c>
      <c r="R359" t="s">
        <v>1</v>
      </c>
      <c r="S359" s="1">
        <v>42695</v>
      </c>
      <c r="T359">
        <v>0</v>
      </c>
      <c r="U359" t="s">
        <v>1137</v>
      </c>
      <c r="V359">
        <v>4415660000</v>
      </c>
      <c r="W359">
        <f t="shared" si="21"/>
        <v>0</v>
      </c>
      <c r="Z359" t="s">
        <v>1207</v>
      </c>
      <c r="AA359" t="s">
        <v>1</v>
      </c>
      <c r="AB359" s="1">
        <v>42695</v>
      </c>
      <c r="AC359">
        <v>0</v>
      </c>
      <c r="AD359" t="s">
        <v>1542</v>
      </c>
      <c r="AE359">
        <v>282678710</v>
      </c>
      <c r="AF359">
        <f t="shared" si="22"/>
        <v>0</v>
      </c>
      <c r="AI359" s="1">
        <v>42695</v>
      </c>
      <c r="AJ359" t="s">
        <v>1941</v>
      </c>
      <c r="AK359">
        <v>13460990</v>
      </c>
      <c r="AL359">
        <f t="shared" si="23"/>
        <v>0</v>
      </c>
    </row>
    <row r="360" spans="1:38" x14ac:dyDescent="0.35">
      <c r="A360" t="s">
        <v>0</v>
      </c>
      <c r="B360" t="s">
        <v>1</v>
      </c>
      <c r="C360" s="1">
        <v>42702</v>
      </c>
      <c r="D360">
        <v>0</v>
      </c>
      <c r="E360" t="s">
        <v>339</v>
      </c>
      <c r="F360">
        <v>2169810</v>
      </c>
      <c r="H360" t="s">
        <v>402</v>
      </c>
      <c r="I360" t="s">
        <v>1</v>
      </c>
      <c r="J360" s="1">
        <v>42702</v>
      </c>
      <c r="K360">
        <v>0</v>
      </c>
      <c r="L360" t="s">
        <v>748</v>
      </c>
      <c r="M360">
        <v>112349900</v>
      </c>
      <c r="N360">
        <f t="shared" si="20"/>
        <v>0</v>
      </c>
      <c r="Q360" t="s">
        <v>810</v>
      </c>
      <c r="R360" t="s">
        <v>1</v>
      </c>
      <c r="S360" s="1">
        <v>42702</v>
      </c>
      <c r="T360">
        <v>0</v>
      </c>
      <c r="U360" t="s">
        <v>1138</v>
      </c>
      <c r="V360">
        <v>8657949000</v>
      </c>
      <c r="W360">
        <f t="shared" si="21"/>
        <v>0</v>
      </c>
      <c r="Z360" t="s">
        <v>1207</v>
      </c>
      <c r="AA360" t="s">
        <v>1</v>
      </c>
      <c r="AB360" s="1">
        <v>42702</v>
      </c>
      <c r="AC360">
        <v>0</v>
      </c>
      <c r="AD360" t="s">
        <v>1543</v>
      </c>
      <c r="AE360">
        <v>242130300</v>
      </c>
      <c r="AF360">
        <f t="shared" si="22"/>
        <v>0</v>
      </c>
      <c r="AI360" s="1">
        <v>42702</v>
      </c>
      <c r="AJ360" t="s">
        <v>1947</v>
      </c>
      <c r="AK360">
        <v>24618440</v>
      </c>
      <c r="AL360">
        <f t="shared" si="23"/>
        <v>0</v>
      </c>
    </row>
    <row r="361" spans="1:38" x14ac:dyDescent="0.35">
      <c r="A361" t="s">
        <v>0</v>
      </c>
      <c r="B361" t="s">
        <v>1</v>
      </c>
      <c r="C361" s="1">
        <v>42709</v>
      </c>
      <c r="D361">
        <v>0</v>
      </c>
      <c r="E361" t="s">
        <v>340</v>
      </c>
      <c r="F361">
        <v>2315600</v>
      </c>
      <c r="H361" t="s">
        <v>402</v>
      </c>
      <c r="I361" t="s">
        <v>1</v>
      </c>
      <c r="J361" s="1">
        <v>42709</v>
      </c>
      <c r="K361">
        <v>0</v>
      </c>
      <c r="L361" t="s">
        <v>739</v>
      </c>
      <c r="M361">
        <v>99976600</v>
      </c>
      <c r="N361">
        <f t="shared" si="20"/>
        <v>0</v>
      </c>
      <c r="Q361" t="s">
        <v>810</v>
      </c>
      <c r="R361" t="s">
        <v>1</v>
      </c>
      <c r="S361" s="1">
        <v>42709</v>
      </c>
      <c r="T361">
        <v>0</v>
      </c>
      <c r="U361" t="s">
        <v>1139</v>
      </c>
      <c r="V361">
        <v>5431653000</v>
      </c>
      <c r="W361">
        <f t="shared" si="21"/>
        <v>0</v>
      </c>
      <c r="Z361" t="s">
        <v>1207</v>
      </c>
      <c r="AA361" t="s">
        <v>1</v>
      </c>
      <c r="AB361" s="1">
        <v>42709</v>
      </c>
      <c r="AC361">
        <v>0</v>
      </c>
      <c r="AD361" t="s">
        <v>1544</v>
      </c>
      <c r="AE361">
        <v>323092190</v>
      </c>
      <c r="AF361">
        <f t="shared" si="22"/>
        <v>0</v>
      </c>
      <c r="AI361" s="1">
        <v>42709</v>
      </c>
      <c r="AJ361" t="s">
        <v>1948</v>
      </c>
      <c r="AK361">
        <v>55050760</v>
      </c>
      <c r="AL361">
        <f t="shared" si="23"/>
        <v>0</v>
      </c>
    </row>
    <row r="362" spans="1:38" x14ac:dyDescent="0.35">
      <c r="A362" t="s">
        <v>0</v>
      </c>
      <c r="B362" t="s">
        <v>1</v>
      </c>
      <c r="C362" s="1">
        <v>42716</v>
      </c>
      <c r="D362">
        <v>0</v>
      </c>
      <c r="E362" t="s">
        <v>341</v>
      </c>
      <c r="F362">
        <v>6638580</v>
      </c>
      <c r="H362" t="s">
        <v>402</v>
      </c>
      <c r="I362" t="s">
        <v>1</v>
      </c>
      <c r="J362" s="1">
        <v>42716</v>
      </c>
      <c r="K362">
        <v>0</v>
      </c>
      <c r="L362" t="s">
        <v>672</v>
      </c>
      <c r="M362">
        <v>120541100</v>
      </c>
      <c r="N362">
        <f t="shared" si="20"/>
        <v>0</v>
      </c>
      <c r="Q362" t="s">
        <v>810</v>
      </c>
      <c r="R362" t="s">
        <v>1</v>
      </c>
      <c r="S362" s="1">
        <v>42716</v>
      </c>
      <c r="T362">
        <v>0</v>
      </c>
      <c r="U362" t="s">
        <v>1140</v>
      </c>
      <c r="V362">
        <v>5119608000</v>
      </c>
      <c r="W362">
        <f t="shared" si="21"/>
        <v>0</v>
      </c>
      <c r="Z362" t="s">
        <v>1207</v>
      </c>
      <c r="AA362" t="s">
        <v>1</v>
      </c>
      <c r="AB362" s="1">
        <v>42716</v>
      </c>
      <c r="AC362">
        <v>0</v>
      </c>
      <c r="AD362" t="s">
        <v>1545</v>
      </c>
      <c r="AE362">
        <v>357510770</v>
      </c>
      <c r="AF362">
        <f t="shared" si="22"/>
        <v>0</v>
      </c>
      <c r="AI362" s="1">
        <v>42716</v>
      </c>
      <c r="AJ362" t="s">
        <v>1949</v>
      </c>
      <c r="AK362">
        <v>43278850</v>
      </c>
      <c r="AL362">
        <f t="shared" si="23"/>
        <v>0</v>
      </c>
    </row>
    <row r="363" spans="1:38" x14ac:dyDescent="0.35">
      <c r="A363" t="s">
        <v>0</v>
      </c>
      <c r="B363" t="s">
        <v>1</v>
      </c>
      <c r="C363" s="1">
        <v>42723</v>
      </c>
      <c r="D363">
        <v>0</v>
      </c>
      <c r="E363" t="s">
        <v>342</v>
      </c>
      <c r="F363">
        <v>1862870</v>
      </c>
      <c r="H363" t="s">
        <v>402</v>
      </c>
      <c r="I363" t="s">
        <v>1</v>
      </c>
      <c r="J363" s="1">
        <v>42723</v>
      </c>
      <c r="K363">
        <v>0</v>
      </c>
      <c r="L363" t="s">
        <v>749</v>
      </c>
      <c r="M363">
        <v>65250300</v>
      </c>
      <c r="N363">
        <f t="shared" si="20"/>
        <v>0</v>
      </c>
      <c r="Q363" t="s">
        <v>810</v>
      </c>
      <c r="R363" t="s">
        <v>1</v>
      </c>
      <c r="S363" s="1">
        <v>42723</v>
      </c>
      <c r="T363">
        <v>0</v>
      </c>
      <c r="U363" t="s">
        <v>1141</v>
      </c>
      <c r="V363">
        <v>3195122000</v>
      </c>
      <c r="W363">
        <f t="shared" si="21"/>
        <v>0</v>
      </c>
      <c r="Z363" t="s">
        <v>1207</v>
      </c>
      <c r="AA363" t="s">
        <v>1</v>
      </c>
      <c r="AB363" s="1">
        <v>42723</v>
      </c>
      <c r="AC363">
        <v>0</v>
      </c>
      <c r="AD363" t="s">
        <v>1546</v>
      </c>
      <c r="AE363">
        <v>262498230</v>
      </c>
      <c r="AF363">
        <f t="shared" si="22"/>
        <v>0</v>
      </c>
      <c r="AI363" s="1">
        <v>42723</v>
      </c>
      <c r="AJ363" t="s">
        <v>1950</v>
      </c>
      <c r="AK363">
        <v>17206910</v>
      </c>
      <c r="AL363">
        <f t="shared" si="23"/>
        <v>0</v>
      </c>
    </row>
    <row r="364" spans="1:38" x14ac:dyDescent="0.35">
      <c r="A364" t="s">
        <v>0</v>
      </c>
      <c r="B364" t="s">
        <v>1</v>
      </c>
      <c r="C364" s="1">
        <v>42730</v>
      </c>
      <c r="D364">
        <v>0</v>
      </c>
      <c r="E364" t="s">
        <v>343</v>
      </c>
      <c r="F364">
        <v>739200</v>
      </c>
      <c r="H364" t="s">
        <v>402</v>
      </c>
      <c r="I364" t="s">
        <v>1</v>
      </c>
      <c r="J364" s="1">
        <v>42730</v>
      </c>
      <c r="K364">
        <v>0</v>
      </c>
      <c r="L364" t="s">
        <v>451</v>
      </c>
      <c r="M364">
        <v>46156100</v>
      </c>
      <c r="N364">
        <f t="shared" si="20"/>
        <v>0</v>
      </c>
      <c r="Q364" t="s">
        <v>810</v>
      </c>
      <c r="R364" t="s">
        <v>1</v>
      </c>
      <c r="S364" s="1">
        <v>42730</v>
      </c>
      <c r="T364">
        <v>0</v>
      </c>
      <c r="U364" t="s">
        <v>1142</v>
      </c>
      <c r="V364">
        <v>2056983000</v>
      </c>
      <c r="W364">
        <f t="shared" si="21"/>
        <v>0</v>
      </c>
      <c r="Z364" t="s">
        <v>1207</v>
      </c>
      <c r="AA364" t="s">
        <v>1</v>
      </c>
      <c r="AB364" s="1">
        <v>42730</v>
      </c>
      <c r="AC364">
        <v>0</v>
      </c>
      <c r="AD364" t="s">
        <v>1547</v>
      </c>
      <c r="AE364">
        <v>162937460</v>
      </c>
      <c r="AF364">
        <f t="shared" si="22"/>
        <v>0</v>
      </c>
      <c r="AI364" s="1">
        <v>42730</v>
      </c>
      <c r="AJ364" t="s">
        <v>1951</v>
      </c>
      <c r="AK364">
        <v>11461560</v>
      </c>
      <c r="AL364">
        <f t="shared" si="23"/>
        <v>0</v>
      </c>
    </row>
    <row r="365" spans="1:38" x14ac:dyDescent="0.35">
      <c r="A365" t="s">
        <v>0</v>
      </c>
      <c r="B365" t="s">
        <v>1</v>
      </c>
      <c r="C365" s="1">
        <v>42737</v>
      </c>
      <c r="D365">
        <v>0</v>
      </c>
      <c r="E365" t="s">
        <v>344</v>
      </c>
      <c r="F365">
        <v>456810</v>
      </c>
      <c r="H365" t="s">
        <v>402</v>
      </c>
      <c r="I365" t="s">
        <v>1</v>
      </c>
      <c r="J365" s="1">
        <v>42737</v>
      </c>
      <c r="K365">
        <v>0</v>
      </c>
      <c r="L365" t="s">
        <v>750</v>
      </c>
      <c r="M365">
        <v>68188300</v>
      </c>
      <c r="N365">
        <f t="shared" si="20"/>
        <v>0</v>
      </c>
      <c r="Q365" t="s">
        <v>810</v>
      </c>
      <c r="R365" t="s">
        <v>1</v>
      </c>
      <c r="S365" s="1">
        <v>42737</v>
      </c>
      <c r="T365">
        <v>0</v>
      </c>
      <c r="U365" t="s">
        <v>1143</v>
      </c>
      <c r="V365">
        <v>1930155000</v>
      </c>
      <c r="W365">
        <f t="shared" si="21"/>
        <v>0</v>
      </c>
      <c r="Z365" t="s">
        <v>1207</v>
      </c>
      <c r="AA365" t="s">
        <v>1</v>
      </c>
      <c r="AB365" s="1">
        <v>42737</v>
      </c>
      <c r="AC365">
        <v>0</v>
      </c>
      <c r="AD365" t="s">
        <v>1548</v>
      </c>
      <c r="AE365">
        <v>165642640</v>
      </c>
      <c r="AF365">
        <f t="shared" si="22"/>
        <v>0</v>
      </c>
      <c r="AI365" s="1">
        <v>42737</v>
      </c>
      <c r="AJ365" t="s">
        <v>1952</v>
      </c>
      <c r="AK365">
        <v>18535750</v>
      </c>
      <c r="AL365">
        <f t="shared" si="23"/>
        <v>0</v>
      </c>
    </row>
    <row r="366" spans="1:38" x14ac:dyDescent="0.35">
      <c r="A366" t="s">
        <v>0</v>
      </c>
      <c r="B366" t="s">
        <v>1</v>
      </c>
      <c r="C366" s="1">
        <v>42744</v>
      </c>
      <c r="D366">
        <v>0</v>
      </c>
      <c r="E366" t="s">
        <v>345</v>
      </c>
      <c r="F366">
        <v>958230</v>
      </c>
      <c r="H366" t="s">
        <v>402</v>
      </c>
      <c r="I366" t="s">
        <v>1</v>
      </c>
      <c r="J366" s="1">
        <v>42744</v>
      </c>
      <c r="K366">
        <v>0</v>
      </c>
      <c r="L366" t="s">
        <v>751</v>
      </c>
      <c r="M366">
        <v>50175300</v>
      </c>
      <c r="N366">
        <f t="shared" si="20"/>
        <v>0</v>
      </c>
      <c r="Q366" t="s">
        <v>810</v>
      </c>
      <c r="R366" t="s">
        <v>1</v>
      </c>
      <c r="S366" s="1">
        <v>42744</v>
      </c>
      <c r="T366">
        <v>0</v>
      </c>
      <c r="U366" t="s">
        <v>1144</v>
      </c>
      <c r="V366">
        <v>3897179000</v>
      </c>
      <c r="W366">
        <f t="shared" si="21"/>
        <v>0</v>
      </c>
      <c r="Z366" t="s">
        <v>1207</v>
      </c>
      <c r="AA366" t="s">
        <v>1</v>
      </c>
      <c r="AB366" s="1">
        <v>42744</v>
      </c>
      <c r="AC366">
        <v>0</v>
      </c>
      <c r="AD366" t="s">
        <v>1549</v>
      </c>
      <c r="AE366">
        <v>282483080</v>
      </c>
      <c r="AF366">
        <f t="shared" si="22"/>
        <v>0</v>
      </c>
      <c r="AI366" s="1">
        <v>42744</v>
      </c>
      <c r="AJ366" t="s">
        <v>1953</v>
      </c>
      <c r="AK366">
        <v>24810170</v>
      </c>
      <c r="AL366">
        <f t="shared" si="23"/>
        <v>0</v>
      </c>
    </row>
    <row r="367" spans="1:38" x14ac:dyDescent="0.35">
      <c r="A367" t="s">
        <v>0</v>
      </c>
      <c r="B367" t="s">
        <v>1</v>
      </c>
      <c r="C367" s="1">
        <v>42751</v>
      </c>
      <c r="D367">
        <v>0</v>
      </c>
      <c r="E367" t="s">
        <v>258</v>
      </c>
      <c r="F367">
        <v>2287810</v>
      </c>
      <c r="H367" t="s">
        <v>402</v>
      </c>
      <c r="I367" t="s">
        <v>1</v>
      </c>
      <c r="J367" s="1">
        <v>42751</v>
      </c>
      <c r="K367">
        <v>0</v>
      </c>
      <c r="L367" t="s">
        <v>674</v>
      </c>
      <c r="M367">
        <v>44753200</v>
      </c>
      <c r="N367">
        <f t="shared" si="20"/>
        <v>0</v>
      </c>
      <c r="Q367" t="s">
        <v>810</v>
      </c>
      <c r="R367" t="s">
        <v>1</v>
      </c>
      <c r="S367" s="1">
        <v>42751</v>
      </c>
      <c r="T367">
        <v>0</v>
      </c>
      <c r="U367" t="s">
        <v>1145</v>
      </c>
      <c r="V367">
        <v>9491139000</v>
      </c>
      <c r="W367">
        <f t="shared" si="21"/>
        <v>0</v>
      </c>
      <c r="Z367" t="s">
        <v>1207</v>
      </c>
      <c r="AA367" t="s">
        <v>1</v>
      </c>
      <c r="AB367" s="1">
        <v>42751</v>
      </c>
      <c r="AC367">
        <v>0</v>
      </c>
      <c r="AD367" t="s">
        <v>1550</v>
      </c>
      <c r="AE367">
        <v>196936880</v>
      </c>
      <c r="AF367">
        <f t="shared" si="22"/>
        <v>0</v>
      </c>
      <c r="AI367" s="1">
        <v>42751</v>
      </c>
      <c r="AJ367" t="s">
        <v>1954</v>
      </c>
      <c r="AK367">
        <v>20914000</v>
      </c>
      <c r="AL367">
        <f t="shared" si="23"/>
        <v>0</v>
      </c>
    </row>
    <row r="368" spans="1:38" x14ac:dyDescent="0.35">
      <c r="A368" t="s">
        <v>0</v>
      </c>
      <c r="B368" t="s">
        <v>1</v>
      </c>
      <c r="C368" s="1">
        <v>42758</v>
      </c>
      <c r="D368">
        <v>0</v>
      </c>
      <c r="E368" t="s">
        <v>346</v>
      </c>
      <c r="F368">
        <v>1728790</v>
      </c>
      <c r="H368" t="s">
        <v>402</v>
      </c>
      <c r="I368" t="s">
        <v>1</v>
      </c>
      <c r="J368" s="1">
        <v>42758</v>
      </c>
      <c r="K368">
        <v>0</v>
      </c>
      <c r="L368" t="s">
        <v>752</v>
      </c>
      <c r="M368">
        <v>72237900</v>
      </c>
      <c r="N368">
        <f t="shared" si="20"/>
        <v>0</v>
      </c>
      <c r="Q368" t="s">
        <v>810</v>
      </c>
      <c r="R368" t="s">
        <v>1</v>
      </c>
      <c r="S368" s="1">
        <v>42758</v>
      </c>
      <c r="T368">
        <v>0</v>
      </c>
      <c r="U368" t="s">
        <v>1146</v>
      </c>
      <c r="V368">
        <v>7265859000</v>
      </c>
      <c r="W368">
        <f t="shared" si="21"/>
        <v>0</v>
      </c>
      <c r="Z368" t="s">
        <v>1207</v>
      </c>
      <c r="AA368" t="s">
        <v>1</v>
      </c>
      <c r="AB368" s="1">
        <v>42758</v>
      </c>
      <c r="AC368">
        <v>0</v>
      </c>
      <c r="AD368" t="s">
        <v>1551</v>
      </c>
      <c r="AE368">
        <v>251441100</v>
      </c>
      <c r="AF368">
        <f t="shared" si="22"/>
        <v>0</v>
      </c>
      <c r="AI368" s="1">
        <v>42758</v>
      </c>
      <c r="AJ368" t="s">
        <v>1955</v>
      </c>
      <c r="AK368">
        <v>24787920</v>
      </c>
      <c r="AL368">
        <f t="shared" si="23"/>
        <v>0</v>
      </c>
    </row>
    <row r="369" spans="1:38" x14ac:dyDescent="0.35">
      <c r="A369" t="s">
        <v>0</v>
      </c>
      <c r="B369" t="s">
        <v>1</v>
      </c>
      <c r="C369" s="1">
        <v>42765</v>
      </c>
      <c r="D369">
        <v>0</v>
      </c>
      <c r="E369" t="s">
        <v>347</v>
      </c>
      <c r="F369">
        <v>999190</v>
      </c>
      <c r="H369" t="s">
        <v>402</v>
      </c>
      <c r="I369" t="s">
        <v>1</v>
      </c>
      <c r="J369" s="1">
        <v>42765</v>
      </c>
      <c r="K369">
        <v>0</v>
      </c>
      <c r="L369" t="s">
        <v>753</v>
      </c>
      <c r="M369">
        <v>75065500</v>
      </c>
      <c r="N369">
        <f t="shared" si="20"/>
        <v>0</v>
      </c>
      <c r="Q369" t="s">
        <v>810</v>
      </c>
      <c r="R369" t="s">
        <v>1</v>
      </c>
      <c r="S369" s="1">
        <v>42765</v>
      </c>
      <c r="T369">
        <v>0</v>
      </c>
      <c r="U369" t="s">
        <v>1147</v>
      </c>
      <c r="V369">
        <v>5378220000</v>
      </c>
      <c r="W369">
        <f t="shared" si="21"/>
        <v>0</v>
      </c>
      <c r="Z369" t="s">
        <v>1207</v>
      </c>
      <c r="AA369" t="s">
        <v>1</v>
      </c>
      <c r="AB369" s="1">
        <v>42765</v>
      </c>
      <c r="AC369">
        <v>0</v>
      </c>
      <c r="AD369" t="s">
        <v>1552</v>
      </c>
      <c r="AE369">
        <v>200169000</v>
      </c>
      <c r="AF369">
        <f t="shared" si="22"/>
        <v>0</v>
      </c>
      <c r="AI369" s="1">
        <v>42765</v>
      </c>
      <c r="AJ369" t="s">
        <v>1956</v>
      </c>
      <c r="AK369">
        <v>16805110</v>
      </c>
      <c r="AL369">
        <f t="shared" si="23"/>
        <v>0</v>
      </c>
    </row>
    <row r="370" spans="1:38" x14ac:dyDescent="0.35">
      <c r="A370" t="s">
        <v>0</v>
      </c>
      <c r="B370" t="s">
        <v>1</v>
      </c>
      <c r="C370" s="1">
        <v>42772</v>
      </c>
      <c r="D370">
        <v>0</v>
      </c>
      <c r="E370" t="s">
        <v>294</v>
      </c>
      <c r="F370">
        <v>1224930</v>
      </c>
      <c r="H370" t="s">
        <v>402</v>
      </c>
      <c r="I370" t="s">
        <v>1</v>
      </c>
      <c r="J370" s="1">
        <v>42772</v>
      </c>
      <c r="K370">
        <v>0</v>
      </c>
      <c r="L370" t="s">
        <v>754</v>
      </c>
      <c r="M370">
        <v>52080200</v>
      </c>
      <c r="N370">
        <f t="shared" si="20"/>
        <v>0</v>
      </c>
      <c r="Q370" t="s">
        <v>810</v>
      </c>
      <c r="R370" t="s">
        <v>1</v>
      </c>
      <c r="S370" s="1">
        <v>42772</v>
      </c>
      <c r="T370">
        <v>0</v>
      </c>
      <c r="U370" t="s">
        <v>1148</v>
      </c>
      <c r="V370">
        <v>3813524000</v>
      </c>
      <c r="W370">
        <f t="shared" si="21"/>
        <v>0</v>
      </c>
      <c r="Z370" t="s">
        <v>1207</v>
      </c>
      <c r="AA370" t="s">
        <v>1</v>
      </c>
      <c r="AB370" s="1">
        <v>42772</v>
      </c>
      <c r="AC370">
        <v>0</v>
      </c>
      <c r="AD370" t="s">
        <v>1553</v>
      </c>
      <c r="AE370">
        <v>208619900</v>
      </c>
      <c r="AF370">
        <f t="shared" si="22"/>
        <v>0</v>
      </c>
      <c r="AI370" s="1">
        <v>42772</v>
      </c>
      <c r="AJ370" t="s">
        <v>1957</v>
      </c>
      <c r="AK370">
        <v>20045410</v>
      </c>
      <c r="AL370">
        <f t="shared" si="23"/>
        <v>0</v>
      </c>
    </row>
    <row r="371" spans="1:38" x14ac:dyDescent="0.35">
      <c r="A371" t="s">
        <v>0</v>
      </c>
      <c r="B371" t="s">
        <v>1</v>
      </c>
      <c r="C371" s="1">
        <v>42779</v>
      </c>
      <c r="D371">
        <v>0</v>
      </c>
      <c r="E371" t="s">
        <v>348</v>
      </c>
      <c r="F371">
        <v>930230</v>
      </c>
      <c r="H371" t="s">
        <v>402</v>
      </c>
      <c r="I371" t="s">
        <v>1</v>
      </c>
      <c r="J371" s="1">
        <v>42779</v>
      </c>
      <c r="K371">
        <v>0</v>
      </c>
      <c r="L371" t="s">
        <v>755</v>
      </c>
      <c r="M371">
        <v>51971500</v>
      </c>
      <c r="N371">
        <f t="shared" si="20"/>
        <v>0</v>
      </c>
      <c r="Q371" t="s">
        <v>810</v>
      </c>
      <c r="R371" t="s">
        <v>1</v>
      </c>
      <c r="S371" s="1">
        <v>42779</v>
      </c>
      <c r="T371">
        <v>0</v>
      </c>
      <c r="U371" t="s">
        <v>1149</v>
      </c>
      <c r="V371">
        <v>3504486000</v>
      </c>
      <c r="W371">
        <f t="shared" si="21"/>
        <v>0</v>
      </c>
      <c r="Z371" t="s">
        <v>1207</v>
      </c>
      <c r="AA371" t="s">
        <v>1</v>
      </c>
      <c r="AB371" s="1">
        <v>42779</v>
      </c>
      <c r="AC371">
        <v>0</v>
      </c>
      <c r="AD371" t="s">
        <v>1554</v>
      </c>
      <c r="AE371">
        <v>253093680</v>
      </c>
      <c r="AF371">
        <f t="shared" si="22"/>
        <v>0</v>
      </c>
      <c r="AI371" s="1">
        <v>42779</v>
      </c>
      <c r="AJ371" t="s">
        <v>1958</v>
      </c>
      <c r="AK371">
        <v>28337210</v>
      </c>
      <c r="AL371">
        <f t="shared" si="23"/>
        <v>0</v>
      </c>
    </row>
    <row r="372" spans="1:38" x14ac:dyDescent="0.35">
      <c r="A372" t="s">
        <v>0</v>
      </c>
      <c r="B372" t="s">
        <v>1</v>
      </c>
      <c r="C372" s="1">
        <v>42786</v>
      </c>
      <c r="D372">
        <v>0</v>
      </c>
      <c r="E372" t="s">
        <v>349</v>
      </c>
      <c r="F372">
        <v>1965210</v>
      </c>
      <c r="H372" t="s">
        <v>402</v>
      </c>
      <c r="I372" t="s">
        <v>1</v>
      </c>
      <c r="J372" s="1">
        <v>42786</v>
      </c>
      <c r="K372">
        <v>0</v>
      </c>
      <c r="L372" t="s">
        <v>732</v>
      </c>
      <c r="M372">
        <v>37666800</v>
      </c>
      <c r="N372">
        <f t="shared" si="20"/>
        <v>0</v>
      </c>
      <c r="Q372" t="s">
        <v>810</v>
      </c>
      <c r="R372" t="s">
        <v>1</v>
      </c>
      <c r="S372" s="1">
        <v>42786</v>
      </c>
      <c r="T372">
        <v>0</v>
      </c>
      <c r="U372" t="s">
        <v>1150</v>
      </c>
      <c r="V372">
        <v>2598710000</v>
      </c>
      <c r="W372">
        <f t="shared" si="21"/>
        <v>0</v>
      </c>
      <c r="Z372" t="s">
        <v>1207</v>
      </c>
      <c r="AA372" t="s">
        <v>1</v>
      </c>
      <c r="AB372" s="1">
        <v>42786</v>
      </c>
      <c r="AC372">
        <v>0</v>
      </c>
      <c r="AD372" t="s">
        <v>1555</v>
      </c>
      <c r="AE372">
        <v>136801570</v>
      </c>
      <c r="AF372">
        <f t="shared" si="22"/>
        <v>0</v>
      </c>
      <c r="AI372" s="1">
        <v>42786</v>
      </c>
      <c r="AJ372" t="s">
        <v>1959</v>
      </c>
      <c r="AK372">
        <v>19931840</v>
      </c>
      <c r="AL372">
        <f t="shared" si="23"/>
        <v>0</v>
      </c>
    </row>
    <row r="373" spans="1:38" x14ac:dyDescent="0.35">
      <c r="A373" t="s">
        <v>0</v>
      </c>
      <c r="B373" t="s">
        <v>1</v>
      </c>
      <c r="C373" s="1">
        <v>42793</v>
      </c>
      <c r="D373">
        <v>0</v>
      </c>
      <c r="E373" t="s">
        <v>338</v>
      </c>
      <c r="F373">
        <v>2265220</v>
      </c>
      <c r="H373" t="s">
        <v>402</v>
      </c>
      <c r="I373" t="s">
        <v>1</v>
      </c>
      <c r="J373" s="1">
        <v>42793</v>
      </c>
      <c r="K373">
        <v>0</v>
      </c>
      <c r="L373" t="s">
        <v>756</v>
      </c>
      <c r="M373">
        <v>80223700</v>
      </c>
      <c r="N373">
        <f t="shared" si="20"/>
        <v>0</v>
      </c>
      <c r="Q373" t="s">
        <v>810</v>
      </c>
      <c r="R373" t="s">
        <v>1</v>
      </c>
      <c r="S373" s="1">
        <v>42793</v>
      </c>
      <c r="T373">
        <v>0</v>
      </c>
      <c r="U373" t="s">
        <v>905</v>
      </c>
      <c r="V373">
        <v>7473823000</v>
      </c>
      <c r="W373">
        <f t="shared" si="21"/>
        <v>0</v>
      </c>
      <c r="Z373" t="s">
        <v>1207</v>
      </c>
      <c r="AA373" t="s">
        <v>1</v>
      </c>
      <c r="AB373" s="1">
        <v>42793</v>
      </c>
      <c r="AC373">
        <v>0</v>
      </c>
      <c r="AD373" t="s">
        <v>1556</v>
      </c>
      <c r="AE373">
        <v>275260490</v>
      </c>
      <c r="AF373">
        <f t="shared" si="22"/>
        <v>0</v>
      </c>
      <c r="AI373" s="1">
        <v>42793</v>
      </c>
      <c r="AJ373" t="s">
        <v>1960</v>
      </c>
      <c r="AK373">
        <v>30309110</v>
      </c>
      <c r="AL373">
        <f t="shared" si="23"/>
        <v>0</v>
      </c>
    </row>
    <row r="374" spans="1:38" x14ac:dyDescent="0.35">
      <c r="A374" t="s">
        <v>0</v>
      </c>
      <c r="B374" t="s">
        <v>1</v>
      </c>
      <c r="C374" s="1">
        <v>42800</v>
      </c>
      <c r="D374">
        <v>0</v>
      </c>
      <c r="E374" t="s">
        <v>350</v>
      </c>
      <c r="F374">
        <v>1055870</v>
      </c>
      <c r="H374" t="s">
        <v>402</v>
      </c>
      <c r="I374" t="s">
        <v>1</v>
      </c>
      <c r="J374" s="1">
        <v>42800</v>
      </c>
      <c r="K374">
        <v>0</v>
      </c>
      <c r="L374" t="s">
        <v>757</v>
      </c>
      <c r="M374">
        <v>57240200</v>
      </c>
      <c r="N374">
        <f t="shared" si="20"/>
        <v>0</v>
      </c>
      <c r="Q374" t="s">
        <v>810</v>
      </c>
      <c r="R374" t="s">
        <v>1</v>
      </c>
      <c r="S374" s="1">
        <v>42800</v>
      </c>
      <c r="T374">
        <v>0</v>
      </c>
      <c r="U374" t="s">
        <v>1151</v>
      </c>
      <c r="V374">
        <v>4627127000</v>
      </c>
      <c r="W374">
        <f t="shared" si="21"/>
        <v>0</v>
      </c>
      <c r="Z374" t="s">
        <v>1207</v>
      </c>
      <c r="AA374" t="s">
        <v>1</v>
      </c>
      <c r="AB374" s="1">
        <v>42800</v>
      </c>
      <c r="AC374">
        <v>0</v>
      </c>
      <c r="AD374" t="s">
        <v>1557</v>
      </c>
      <c r="AE374">
        <v>196469590</v>
      </c>
      <c r="AF374">
        <f t="shared" si="22"/>
        <v>0</v>
      </c>
      <c r="AI374" s="1">
        <v>42800</v>
      </c>
      <c r="AJ374" t="s">
        <v>1961</v>
      </c>
      <c r="AK374">
        <v>24424770</v>
      </c>
      <c r="AL374">
        <f t="shared" si="23"/>
        <v>0</v>
      </c>
    </row>
    <row r="375" spans="1:38" x14ac:dyDescent="0.35">
      <c r="A375" t="s">
        <v>0</v>
      </c>
      <c r="B375" t="s">
        <v>1</v>
      </c>
      <c r="C375" s="1">
        <v>42807</v>
      </c>
      <c r="D375">
        <v>0</v>
      </c>
      <c r="E375" t="s">
        <v>194</v>
      </c>
      <c r="F375">
        <v>1164920</v>
      </c>
      <c r="H375" t="s">
        <v>402</v>
      </c>
      <c r="I375" t="s">
        <v>1</v>
      </c>
      <c r="J375" s="1">
        <v>42807</v>
      </c>
      <c r="K375">
        <v>0</v>
      </c>
      <c r="L375" t="s">
        <v>758</v>
      </c>
      <c r="M375">
        <v>73596800</v>
      </c>
      <c r="N375">
        <f t="shared" si="20"/>
        <v>0</v>
      </c>
      <c r="Q375" t="s">
        <v>810</v>
      </c>
      <c r="R375" t="s">
        <v>1</v>
      </c>
      <c r="S375" s="1">
        <v>42807</v>
      </c>
      <c r="T375">
        <v>0</v>
      </c>
      <c r="U375" t="s">
        <v>1152</v>
      </c>
      <c r="V375">
        <v>3477367000</v>
      </c>
      <c r="W375">
        <f t="shared" si="21"/>
        <v>0</v>
      </c>
      <c r="Z375" t="s">
        <v>1207</v>
      </c>
      <c r="AA375" t="s">
        <v>1</v>
      </c>
      <c r="AB375" s="1">
        <v>42807</v>
      </c>
      <c r="AC375">
        <v>0</v>
      </c>
      <c r="AD375" t="s">
        <v>1558</v>
      </c>
      <c r="AE375">
        <v>275668680</v>
      </c>
      <c r="AF375">
        <f t="shared" si="22"/>
        <v>0</v>
      </c>
      <c r="AI375" s="1">
        <v>42807</v>
      </c>
      <c r="AJ375" t="s">
        <v>1962</v>
      </c>
      <c r="AK375">
        <v>30921780</v>
      </c>
      <c r="AL375">
        <f t="shared" si="23"/>
        <v>0</v>
      </c>
    </row>
    <row r="376" spans="1:38" x14ac:dyDescent="0.35">
      <c r="A376" t="s">
        <v>0</v>
      </c>
      <c r="B376" t="s">
        <v>1</v>
      </c>
      <c r="C376" s="1">
        <v>42814</v>
      </c>
      <c r="D376">
        <v>0</v>
      </c>
      <c r="E376" t="s">
        <v>338</v>
      </c>
      <c r="F376">
        <v>864990</v>
      </c>
      <c r="H376" t="s">
        <v>402</v>
      </c>
      <c r="I376" t="s">
        <v>1</v>
      </c>
      <c r="J376" s="1">
        <v>42814</v>
      </c>
      <c r="K376">
        <v>0</v>
      </c>
      <c r="L376" t="s">
        <v>759</v>
      </c>
      <c r="M376">
        <v>62531400</v>
      </c>
      <c r="N376">
        <f t="shared" si="20"/>
        <v>0</v>
      </c>
      <c r="Q376" t="s">
        <v>810</v>
      </c>
      <c r="R376" t="s">
        <v>1</v>
      </c>
      <c r="S376" s="1">
        <v>42814</v>
      </c>
      <c r="T376">
        <v>0</v>
      </c>
      <c r="U376" t="s">
        <v>1153</v>
      </c>
      <c r="V376">
        <v>3928823000</v>
      </c>
      <c r="W376">
        <f t="shared" si="21"/>
        <v>0</v>
      </c>
      <c r="Z376" t="s">
        <v>1207</v>
      </c>
      <c r="AA376" t="s">
        <v>1</v>
      </c>
      <c r="AB376" s="1">
        <v>42814</v>
      </c>
      <c r="AC376">
        <v>0</v>
      </c>
      <c r="AD376" t="s">
        <v>1559</v>
      </c>
      <c r="AE376">
        <v>193488810</v>
      </c>
      <c r="AF376">
        <f t="shared" si="22"/>
        <v>0</v>
      </c>
      <c r="AI376" s="1">
        <v>42814</v>
      </c>
      <c r="AJ376" t="s">
        <v>1963</v>
      </c>
      <c r="AK376">
        <v>33435300</v>
      </c>
      <c r="AL376">
        <f t="shared" si="23"/>
        <v>0</v>
      </c>
    </row>
    <row r="377" spans="1:38" x14ac:dyDescent="0.35">
      <c r="A377" t="s">
        <v>0</v>
      </c>
      <c r="B377" t="s">
        <v>1</v>
      </c>
      <c r="C377" s="1">
        <v>42821</v>
      </c>
      <c r="D377">
        <v>0</v>
      </c>
      <c r="E377" t="s">
        <v>351</v>
      </c>
      <c r="F377">
        <v>3641380</v>
      </c>
      <c r="H377" t="s">
        <v>402</v>
      </c>
      <c r="I377" t="s">
        <v>1</v>
      </c>
      <c r="J377" s="1">
        <v>42821</v>
      </c>
      <c r="K377">
        <v>0</v>
      </c>
      <c r="L377" t="s">
        <v>592</v>
      </c>
      <c r="M377">
        <v>46625400</v>
      </c>
      <c r="N377">
        <f t="shared" si="20"/>
        <v>0</v>
      </c>
      <c r="Q377" t="s">
        <v>810</v>
      </c>
      <c r="R377" t="s">
        <v>1</v>
      </c>
      <c r="S377" s="1">
        <v>42821</v>
      </c>
      <c r="T377">
        <v>0</v>
      </c>
      <c r="U377" t="s">
        <v>1154</v>
      </c>
      <c r="V377">
        <v>2480693000</v>
      </c>
      <c r="W377">
        <f t="shared" si="21"/>
        <v>0</v>
      </c>
      <c r="Z377" t="s">
        <v>1207</v>
      </c>
      <c r="AA377" t="s">
        <v>1</v>
      </c>
      <c r="AB377" s="1">
        <v>42821</v>
      </c>
      <c r="AC377">
        <v>0</v>
      </c>
      <c r="AD377" t="s">
        <v>1560</v>
      </c>
      <c r="AE377">
        <v>147789700</v>
      </c>
      <c r="AF377">
        <f t="shared" si="22"/>
        <v>0</v>
      </c>
      <c r="AI377" s="1">
        <v>42821</v>
      </c>
      <c r="AJ377" t="s">
        <v>1964</v>
      </c>
      <c r="AK377">
        <v>27411020</v>
      </c>
      <c r="AL377">
        <f t="shared" si="23"/>
        <v>0</v>
      </c>
    </row>
    <row r="378" spans="1:38" x14ac:dyDescent="0.35">
      <c r="A378" t="s">
        <v>0</v>
      </c>
      <c r="B378" t="s">
        <v>1</v>
      </c>
      <c r="C378" s="1">
        <v>42828</v>
      </c>
      <c r="D378">
        <v>0</v>
      </c>
      <c r="E378" t="s">
        <v>352</v>
      </c>
      <c r="F378">
        <v>1209260</v>
      </c>
      <c r="H378" t="s">
        <v>402</v>
      </c>
      <c r="I378" t="s">
        <v>1</v>
      </c>
      <c r="J378" s="1">
        <v>42828</v>
      </c>
      <c r="K378">
        <v>0</v>
      </c>
      <c r="L378" t="s">
        <v>760</v>
      </c>
      <c r="M378">
        <v>42927200</v>
      </c>
      <c r="N378">
        <f t="shared" si="20"/>
        <v>0</v>
      </c>
      <c r="Q378" t="s">
        <v>810</v>
      </c>
      <c r="R378" t="s">
        <v>1</v>
      </c>
      <c r="S378" s="1">
        <v>42828</v>
      </c>
      <c r="T378">
        <v>0</v>
      </c>
      <c r="U378" t="s">
        <v>1155</v>
      </c>
      <c r="V378">
        <v>2467015000</v>
      </c>
      <c r="W378">
        <f t="shared" si="21"/>
        <v>0</v>
      </c>
      <c r="Z378" t="s">
        <v>1207</v>
      </c>
      <c r="AA378" t="s">
        <v>1</v>
      </c>
      <c r="AB378" s="1">
        <v>42828</v>
      </c>
      <c r="AC378">
        <v>0</v>
      </c>
      <c r="AD378" t="s">
        <v>1561</v>
      </c>
      <c r="AE378">
        <v>197673310</v>
      </c>
      <c r="AF378">
        <f t="shared" si="22"/>
        <v>0</v>
      </c>
      <c r="AI378" s="1">
        <v>42828</v>
      </c>
      <c r="AJ378" t="s">
        <v>1965</v>
      </c>
      <c r="AK378">
        <v>23495450</v>
      </c>
      <c r="AL378">
        <f t="shared" si="23"/>
        <v>0</v>
      </c>
    </row>
    <row r="379" spans="1:38" x14ac:dyDescent="0.35">
      <c r="A379" t="s">
        <v>0</v>
      </c>
      <c r="B379" t="s">
        <v>1</v>
      </c>
      <c r="C379" s="1">
        <v>42835</v>
      </c>
      <c r="D379">
        <v>0</v>
      </c>
      <c r="E379" t="s">
        <v>353</v>
      </c>
      <c r="F379">
        <v>1378090</v>
      </c>
      <c r="H379" t="s">
        <v>402</v>
      </c>
      <c r="I379" t="s">
        <v>1</v>
      </c>
      <c r="J379" s="1">
        <v>42835</v>
      </c>
      <c r="K379">
        <v>0</v>
      </c>
      <c r="L379" t="s">
        <v>761</v>
      </c>
      <c r="M379">
        <v>76873000</v>
      </c>
      <c r="N379">
        <f t="shared" si="20"/>
        <v>0</v>
      </c>
      <c r="Q379" t="s">
        <v>810</v>
      </c>
      <c r="R379" t="s">
        <v>1</v>
      </c>
      <c r="S379" s="1">
        <v>42835</v>
      </c>
      <c r="T379">
        <v>0</v>
      </c>
      <c r="U379" t="s">
        <v>1156</v>
      </c>
      <c r="V379">
        <v>4821364000</v>
      </c>
      <c r="W379">
        <f t="shared" si="21"/>
        <v>0</v>
      </c>
      <c r="Z379" t="s">
        <v>1207</v>
      </c>
      <c r="AA379" t="s">
        <v>1</v>
      </c>
      <c r="AB379" s="1">
        <v>42835</v>
      </c>
      <c r="AC379">
        <v>0</v>
      </c>
      <c r="AD379" t="s">
        <v>1562</v>
      </c>
      <c r="AE379">
        <v>274969070</v>
      </c>
      <c r="AF379">
        <f t="shared" si="22"/>
        <v>0</v>
      </c>
      <c r="AI379" s="1">
        <v>42835</v>
      </c>
      <c r="AJ379" t="s">
        <v>1966</v>
      </c>
      <c r="AK379">
        <v>24084800</v>
      </c>
      <c r="AL379">
        <f t="shared" si="23"/>
        <v>0</v>
      </c>
    </row>
    <row r="380" spans="1:38" x14ac:dyDescent="0.35">
      <c r="A380" t="s">
        <v>0</v>
      </c>
      <c r="B380" t="s">
        <v>1</v>
      </c>
      <c r="C380" s="1">
        <v>42842</v>
      </c>
      <c r="D380">
        <v>0</v>
      </c>
      <c r="E380" t="s">
        <v>354</v>
      </c>
      <c r="F380">
        <v>818990</v>
      </c>
      <c r="H380" t="s">
        <v>402</v>
      </c>
      <c r="I380" t="s">
        <v>1</v>
      </c>
      <c r="J380" s="1">
        <v>42842</v>
      </c>
      <c r="K380">
        <v>0</v>
      </c>
      <c r="L380" t="s">
        <v>762</v>
      </c>
      <c r="M380">
        <v>44500300</v>
      </c>
      <c r="N380">
        <f t="shared" si="20"/>
        <v>0</v>
      </c>
      <c r="Q380" t="s">
        <v>810</v>
      </c>
      <c r="R380" t="s">
        <v>1</v>
      </c>
      <c r="S380" s="1">
        <v>42842</v>
      </c>
      <c r="T380">
        <v>0</v>
      </c>
      <c r="U380" t="s">
        <v>1157</v>
      </c>
      <c r="V380">
        <v>2790670000</v>
      </c>
      <c r="W380">
        <f t="shared" si="21"/>
        <v>0</v>
      </c>
      <c r="Z380" t="s">
        <v>1207</v>
      </c>
      <c r="AA380" t="s">
        <v>1</v>
      </c>
      <c r="AB380" s="1">
        <v>42842</v>
      </c>
      <c r="AC380">
        <v>0</v>
      </c>
      <c r="AD380" t="s">
        <v>1563</v>
      </c>
      <c r="AE380">
        <v>269265760</v>
      </c>
      <c r="AF380">
        <f t="shared" si="22"/>
        <v>0</v>
      </c>
      <c r="AI380" s="1">
        <v>42842</v>
      </c>
      <c r="AJ380" t="s">
        <v>1967</v>
      </c>
      <c r="AK380">
        <v>17505000</v>
      </c>
      <c r="AL380">
        <f t="shared" si="23"/>
        <v>0</v>
      </c>
    </row>
    <row r="381" spans="1:38" x14ac:dyDescent="0.35">
      <c r="A381" t="s">
        <v>0</v>
      </c>
      <c r="B381" t="s">
        <v>1</v>
      </c>
      <c r="C381" s="1">
        <v>42849</v>
      </c>
      <c r="D381">
        <v>0</v>
      </c>
      <c r="E381" t="s">
        <v>355</v>
      </c>
      <c r="F381">
        <v>1293010</v>
      </c>
      <c r="H381" t="s">
        <v>402</v>
      </c>
      <c r="I381" t="s">
        <v>1</v>
      </c>
      <c r="J381" s="1">
        <v>42849</v>
      </c>
      <c r="K381">
        <v>0</v>
      </c>
      <c r="L381" t="s">
        <v>763</v>
      </c>
      <c r="M381">
        <v>59780400</v>
      </c>
      <c r="N381">
        <f t="shared" si="20"/>
        <v>0</v>
      </c>
      <c r="Q381" t="s">
        <v>810</v>
      </c>
      <c r="R381" t="s">
        <v>1</v>
      </c>
      <c r="S381" s="1">
        <v>42849</v>
      </c>
      <c r="T381">
        <v>0</v>
      </c>
      <c r="U381" t="s">
        <v>1158</v>
      </c>
      <c r="V381">
        <v>2990444000</v>
      </c>
      <c r="W381">
        <f t="shared" si="21"/>
        <v>0</v>
      </c>
      <c r="Z381" t="s">
        <v>1207</v>
      </c>
      <c r="AA381" t="s">
        <v>1</v>
      </c>
      <c r="AB381" s="1">
        <v>42849</v>
      </c>
      <c r="AC381">
        <v>0</v>
      </c>
      <c r="AD381" t="s">
        <v>343</v>
      </c>
      <c r="AE381">
        <v>222061890</v>
      </c>
      <c r="AF381">
        <f t="shared" si="22"/>
        <v>0</v>
      </c>
      <c r="AI381" s="1">
        <v>42849</v>
      </c>
      <c r="AJ381" t="s">
        <v>1968</v>
      </c>
      <c r="AK381">
        <v>19788030</v>
      </c>
      <c r="AL381">
        <f t="shared" si="23"/>
        <v>0</v>
      </c>
    </row>
    <row r="382" spans="1:38" x14ac:dyDescent="0.35">
      <c r="A382" t="s">
        <v>0</v>
      </c>
      <c r="B382" t="s">
        <v>1</v>
      </c>
      <c r="C382" s="1">
        <v>42856</v>
      </c>
      <c r="D382">
        <v>0</v>
      </c>
      <c r="E382" t="s">
        <v>356</v>
      </c>
      <c r="F382">
        <v>1315520</v>
      </c>
      <c r="H382" t="s">
        <v>402</v>
      </c>
      <c r="I382" t="s">
        <v>1</v>
      </c>
      <c r="J382" s="1">
        <v>42856</v>
      </c>
      <c r="K382">
        <v>0</v>
      </c>
      <c r="L382" t="s">
        <v>764</v>
      </c>
      <c r="M382">
        <v>47758700</v>
      </c>
      <c r="N382">
        <f t="shared" si="20"/>
        <v>0</v>
      </c>
      <c r="Q382" t="s">
        <v>810</v>
      </c>
      <c r="R382" t="s">
        <v>1</v>
      </c>
      <c r="S382" s="1">
        <v>42856</v>
      </c>
      <c r="T382">
        <v>0</v>
      </c>
      <c r="U382" t="s">
        <v>1159</v>
      </c>
      <c r="V382">
        <v>1251418000</v>
      </c>
      <c r="W382">
        <f t="shared" si="21"/>
        <v>0</v>
      </c>
      <c r="Z382" t="s">
        <v>1207</v>
      </c>
      <c r="AA382" t="s">
        <v>1</v>
      </c>
      <c r="AB382" s="1">
        <v>42856</v>
      </c>
      <c r="AC382">
        <v>0</v>
      </c>
      <c r="AD382" t="s">
        <v>1564</v>
      </c>
      <c r="AE382">
        <v>148906380</v>
      </c>
      <c r="AF382">
        <f t="shared" si="22"/>
        <v>0</v>
      </c>
      <c r="AI382" s="1">
        <v>42856</v>
      </c>
      <c r="AJ382" t="s">
        <v>1969</v>
      </c>
      <c r="AK382">
        <v>15576270</v>
      </c>
      <c r="AL382">
        <f t="shared" si="23"/>
        <v>0</v>
      </c>
    </row>
    <row r="383" spans="1:38" x14ac:dyDescent="0.35">
      <c r="A383" t="s">
        <v>0</v>
      </c>
      <c r="B383" t="s">
        <v>1</v>
      </c>
      <c r="C383" s="1">
        <v>42863</v>
      </c>
      <c r="D383">
        <v>0</v>
      </c>
      <c r="E383" t="s">
        <v>357</v>
      </c>
      <c r="F383">
        <v>1414120</v>
      </c>
      <c r="H383" t="s">
        <v>402</v>
      </c>
      <c r="I383" t="s">
        <v>1</v>
      </c>
      <c r="J383" s="1">
        <v>42863</v>
      </c>
      <c r="K383">
        <v>0</v>
      </c>
      <c r="L383" t="s">
        <v>536</v>
      </c>
      <c r="M383">
        <v>42661000</v>
      </c>
      <c r="N383">
        <f t="shared" si="20"/>
        <v>0</v>
      </c>
      <c r="Q383" t="s">
        <v>810</v>
      </c>
      <c r="R383" t="s">
        <v>1</v>
      </c>
      <c r="S383" s="1">
        <v>42863</v>
      </c>
      <c r="T383">
        <v>0</v>
      </c>
      <c r="U383" t="s">
        <v>1160</v>
      </c>
      <c r="V383">
        <v>1597200000</v>
      </c>
      <c r="W383">
        <f t="shared" si="21"/>
        <v>0</v>
      </c>
      <c r="Z383" t="s">
        <v>1207</v>
      </c>
      <c r="AA383" t="s">
        <v>1</v>
      </c>
      <c r="AB383" s="1">
        <v>42863</v>
      </c>
      <c r="AC383">
        <v>0</v>
      </c>
      <c r="AD383" t="s">
        <v>1565</v>
      </c>
      <c r="AE383">
        <v>140098240</v>
      </c>
      <c r="AF383">
        <f t="shared" si="22"/>
        <v>0</v>
      </c>
      <c r="AI383" s="1">
        <v>42863</v>
      </c>
      <c r="AJ383" t="s">
        <v>1970</v>
      </c>
      <c r="AK383">
        <v>10448500</v>
      </c>
      <c r="AL383">
        <f t="shared" si="23"/>
        <v>0</v>
      </c>
    </row>
    <row r="384" spans="1:38" x14ac:dyDescent="0.35">
      <c r="A384" t="s">
        <v>0</v>
      </c>
      <c r="B384" t="s">
        <v>1</v>
      </c>
      <c r="C384" s="1">
        <v>42870</v>
      </c>
      <c r="D384">
        <v>0</v>
      </c>
      <c r="E384" t="s">
        <v>358</v>
      </c>
      <c r="F384">
        <v>1571580</v>
      </c>
      <c r="H384" t="s">
        <v>402</v>
      </c>
      <c r="I384" t="s">
        <v>1</v>
      </c>
      <c r="J384" s="1">
        <v>42870</v>
      </c>
      <c r="K384">
        <v>0</v>
      </c>
      <c r="L384" t="s">
        <v>765</v>
      </c>
      <c r="M384">
        <v>53290300</v>
      </c>
      <c r="N384">
        <f t="shared" si="20"/>
        <v>0</v>
      </c>
      <c r="Q384" t="s">
        <v>810</v>
      </c>
      <c r="R384" t="s">
        <v>1</v>
      </c>
      <c r="S384" s="1">
        <v>42870</v>
      </c>
      <c r="T384">
        <v>0</v>
      </c>
      <c r="U384" t="s">
        <v>1161</v>
      </c>
      <c r="V384">
        <v>2415267000</v>
      </c>
      <c r="W384">
        <f t="shared" si="21"/>
        <v>0</v>
      </c>
      <c r="Z384" t="s">
        <v>1207</v>
      </c>
      <c r="AA384" t="s">
        <v>1</v>
      </c>
      <c r="AB384" s="1">
        <v>42870</v>
      </c>
      <c r="AC384">
        <v>0</v>
      </c>
      <c r="AD384" t="s">
        <v>1566</v>
      </c>
      <c r="AE384">
        <v>213280550</v>
      </c>
      <c r="AF384">
        <f t="shared" si="22"/>
        <v>0</v>
      </c>
      <c r="AI384" s="1">
        <v>42870</v>
      </c>
      <c r="AJ384" t="s">
        <v>1971</v>
      </c>
      <c r="AK384">
        <v>19844500</v>
      </c>
      <c r="AL384">
        <f t="shared" si="23"/>
        <v>0</v>
      </c>
    </row>
    <row r="385" spans="1:38" x14ac:dyDescent="0.35">
      <c r="A385" t="s">
        <v>0</v>
      </c>
      <c r="B385" t="s">
        <v>1</v>
      </c>
      <c r="C385" s="1">
        <v>42877</v>
      </c>
      <c r="D385">
        <v>0</v>
      </c>
      <c r="E385" t="s">
        <v>359</v>
      </c>
      <c r="F385">
        <v>1023740</v>
      </c>
      <c r="H385" t="s">
        <v>402</v>
      </c>
      <c r="I385" t="s">
        <v>1</v>
      </c>
      <c r="J385" s="1">
        <v>42877</v>
      </c>
      <c r="K385">
        <v>0</v>
      </c>
      <c r="L385" t="s">
        <v>766</v>
      </c>
      <c r="M385">
        <v>143869800</v>
      </c>
      <c r="N385">
        <f t="shared" si="20"/>
        <v>0</v>
      </c>
      <c r="Q385" t="s">
        <v>810</v>
      </c>
      <c r="R385" t="s">
        <v>1</v>
      </c>
      <c r="S385" s="1">
        <v>42877</v>
      </c>
      <c r="T385">
        <v>0</v>
      </c>
      <c r="U385" t="s">
        <v>1162</v>
      </c>
      <c r="V385">
        <v>2900580000</v>
      </c>
      <c r="W385">
        <f t="shared" si="21"/>
        <v>0</v>
      </c>
      <c r="Z385" t="s">
        <v>1207</v>
      </c>
      <c r="AA385" t="s">
        <v>1</v>
      </c>
      <c r="AB385" s="1">
        <v>42877</v>
      </c>
      <c r="AC385">
        <v>0</v>
      </c>
      <c r="AD385" t="s">
        <v>1567</v>
      </c>
      <c r="AE385">
        <v>196196330</v>
      </c>
      <c r="AF385">
        <f t="shared" si="22"/>
        <v>0</v>
      </c>
      <c r="AI385" s="1">
        <v>42877</v>
      </c>
      <c r="AJ385" t="s">
        <v>1972</v>
      </c>
      <c r="AK385">
        <v>25017200</v>
      </c>
      <c r="AL385">
        <f t="shared" si="23"/>
        <v>0</v>
      </c>
    </row>
    <row r="386" spans="1:38" x14ac:dyDescent="0.35">
      <c r="A386" t="s">
        <v>0</v>
      </c>
      <c r="B386" t="s">
        <v>1</v>
      </c>
      <c r="C386" s="1">
        <v>42884</v>
      </c>
      <c r="D386">
        <v>0</v>
      </c>
      <c r="E386" t="s">
        <v>246</v>
      </c>
      <c r="F386">
        <v>1907080</v>
      </c>
      <c r="H386" t="s">
        <v>402</v>
      </c>
      <c r="I386" t="s">
        <v>1</v>
      </c>
      <c r="J386" s="1">
        <v>42884</v>
      </c>
      <c r="K386">
        <v>0</v>
      </c>
      <c r="L386" t="s">
        <v>767</v>
      </c>
      <c r="M386">
        <v>296552900</v>
      </c>
      <c r="N386">
        <f t="shared" si="20"/>
        <v>0</v>
      </c>
      <c r="Q386" t="s">
        <v>810</v>
      </c>
      <c r="R386" t="s">
        <v>1</v>
      </c>
      <c r="S386" s="1">
        <v>42884</v>
      </c>
      <c r="T386">
        <v>0</v>
      </c>
      <c r="U386" t="s">
        <v>1162</v>
      </c>
      <c r="V386">
        <v>4593932000</v>
      </c>
      <c r="W386">
        <f t="shared" si="21"/>
        <v>0</v>
      </c>
      <c r="Z386" t="s">
        <v>1207</v>
      </c>
      <c r="AA386" t="s">
        <v>1</v>
      </c>
      <c r="AB386" s="1">
        <v>42884</v>
      </c>
      <c r="AC386">
        <v>0</v>
      </c>
      <c r="AD386" t="s">
        <v>1568</v>
      </c>
      <c r="AE386">
        <v>241583390</v>
      </c>
      <c r="AF386">
        <f t="shared" si="22"/>
        <v>0</v>
      </c>
      <c r="AI386" s="1">
        <v>42884</v>
      </c>
      <c r="AJ386" t="s">
        <v>1973</v>
      </c>
      <c r="AK386">
        <v>31784930</v>
      </c>
      <c r="AL386">
        <f t="shared" si="23"/>
        <v>0</v>
      </c>
    </row>
    <row r="387" spans="1:38" x14ac:dyDescent="0.35">
      <c r="A387" t="s">
        <v>0</v>
      </c>
      <c r="B387" t="s">
        <v>1</v>
      </c>
      <c r="C387" s="1">
        <v>42891</v>
      </c>
      <c r="D387">
        <v>0</v>
      </c>
      <c r="E387" t="s">
        <v>360</v>
      </c>
      <c r="F387">
        <v>1408690</v>
      </c>
      <c r="H387" t="s">
        <v>402</v>
      </c>
      <c r="I387" t="s">
        <v>1</v>
      </c>
      <c r="J387" s="1">
        <v>42891</v>
      </c>
      <c r="K387">
        <v>0</v>
      </c>
      <c r="L387" t="s">
        <v>768</v>
      </c>
      <c r="M387">
        <v>106104000</v>
      </c>
      <c r="N387">
        <f t="shared" si="20"/>
        <v>0</v>
      </c>
      <c r="Q387" t="s">
        <v>810</v>
      </c>
      <c r="R387" t="s">
        <v>1</v>
      </c>
      <c r="S387" s="1">
        <v>42891</v>
      </c>
      <c r="T387">
        <v>0</v>
      </c>
      <c r="U387" t="s">
        <v>1163</v>
      </c>
      <c r="V387">
        <v>2232176000</v>
      </c>
      <c r="W387">
        <f t="shared" si="21"/>
        <v>0</v>
      </c>
      <c r="Z387" t="s">
        <v>1207</v>
      </c>
      <c r="AA387" t="s">
        <v>1</v>
      </c>
      <c r="AB387" s="1">
        <v>42891</v>
      </c>
      <c r="AC387">
        <v>0</v>
      </c>
      <c r="AD387" t="s">
        <v>1569</v>
      </c>
      <c r="AE387">
        <v>240047840</v>
      </c>
      <c r="AF387">
        <f t="shared" si="22"/>
        <v>0</v>
      </c>
      <c r="AI387" s="1">
        <v>42891</v>
      </c>
      <c r="AJ387" t="s">
        <v>1974</v>
      </c>
      <c r="AK387">
        <v>23914550</v>
      </c>
      <c r="AL387">
        <f t="shared" si="23"/>
        <v>0</v>
      </c>
    </row>
    <row r="388" spans="1:38" x14ac:dyDescent="0.35">
      <c r="A388" t="s">
        <v>0</v>
      </c>
      <c r="B388" t="s">
        <v>1</v>
      </c>
      <c r="C388" s="1">
        <v>42898</v>
      </c>
      <c r="D388">
        <v>0</v>
      </c>
      <c r="E388" t="s">
        <v>361</v>
      </c>
      <c r="F388">
        <v>1836620</v>
      </c>
      <c r="H388" t="s">
        <v>402</v>
      </c>
      <c r="I388" t="s">
        <v>1</v>
      </c>
      <c r="J388" s="1">
        <v>42898</v>
      </c>
      <c r="K388">
        <v>0</v>
      </c>
      <c r="L388" t="s">
        <v>769</v>
      </c>
      <c r="M388">
        <v>141055200</v>
      </c>
      <c r="N388">
        <f t="shared" ref="N388:N433" si="24">C388-J388</f>
        <v>0</v>
      </c>
      <c r="Q388" t="s">
        <v>810</v>
      </c>
      <c r="R388" t="s">
        <v>1</v>
      </c>
      <c r="S388" s="1">
        <v>42898</v>
      </c>
      <c r="T388">
        <v>0</v>
      </c>
      <c r="U388" t="s">
        <v>1132</v>
      </c>
      <c r="V388">
        <v>2377678000</v>
      </c>
      <c r="W388">
        <f t="shared" ref="W388:W433" si="25">J388-S388</f>
        <v>0</v>
      </c>
      <c r="Z388" t="s">
        <v>1207</v>
      </c>
      <c r="AA388" t="s">
        <v>1</v>
      </c>
      <c r="AB388" s="1">
        <v>42898</v>
      </c>
      <c r="AC388">
        <v>0</v>
      </c>
      <c r="AD388" t="s">
        <v>1570</v>
      </c>
      <c r="AE388">
        <v>373952220</v>
      </c>
      <c r="AF388">
        <f t="shared" ref="AF388:AF433" si="26">S388-AB388</f>
        <v>0</v>
      </c>
      <c r="AI388" s="1">
        <v>42898</v>
      </c>
      <c r="AJ388" t="s">
        <v>1975</v>
      </c>
      <c r="AK388">
        <v>34657320</v>
      </c>
      <c r="AL388">
        <f t="shared" ref="AL388:AL433" si="27">Y388-AH388</f>
        <v>0</v>
      </c>
    </row>
    <row r="389" spans="1:38" x14ac:dyDescent="0.35">
      <c r="A389" t="s">
        <v>0</v>
      </c>
      <c r="B389" t="s">
        <v>1</v>
      </c>
      <c r="C389" s="1">
        <v>42905</v>
      </c>
      <c r="D389">
        <v>0</v>
      </c>
      <c r="E389" t="s">
        <v>362</v>
      </c>
      <c r="F389">
        <v>1497480</v>
      </c>
      <c r="H389" t="s">
        <v>402</v>
      </c>
      <c r="I389" t="s">
        <v>1</v>
      </c>
      <c r="J389" s="1">
        <v>42905</v>
      </c>
      <c r="K389">
        <v>0</v>
      </c>
      <c r="L389" t="s">
        <v>770</v>
      </c>
      <c r="M389">
        <v>100247800</v>
      </c>
      <c r="N389">
        <f t="shared" si="24"/>
        <v>0</v>
      </c>
      <c r="Q389" t="s">
        <v>810</v>
      </c>
      <c r="R389" t="s">
        <v>1</v>
      </c>
      <c r="S389" s="1">
        <v>42905</v>
      </c>
      <c r="T389">
        <v>0</v>
      </c>
      <c r="U389" t="s">
        <v>1164</v>
      </c>
      <c r="V389">
        <v>3220431000</v>
      </c>
      <c r="W389">
        <f t="shared" si="25"/>
        <v>0</v>
      </c>
      <c r="Z389" t="s">
        <v>1207</v>
      </c>
      <c r="AA389" t="s">
        <v>1</v>
      </c>
      <c r="AB389" s="1">
        <v>42905</v>
      </c>
      <c r="AC389">
        <v>0</v>
      </c>
      <c r="AD389" t="s">
        <v>1571</v>
      </c>
      <c r="AE389">
        <v>258756020</v>
      </c>
      <c r="AF389">
        <f t="shared" si="26"/>
        <v>0</v>
      </c>
      <c r="AI389" s="1">
        <v>42905</v>
      </c>
      <c r="AJ389" t="s">
        <v>1976</v>
      </c>
      <c r="AK389">
        <v>27115680</v>
      </c>
      <c r="AL389">
        <f t="shared" si="27"/>
        <v>0</v>
      </c>
    </row>
    <row r="390" spans="1:38" x14ac:dyDescent="0.35">
      <c r="A390" t="s">
        <v>0</v>
      </c>
      <c r="B390" t="s">
        <v>1</v>
      </c>
      <c r="C390" s="1">
        <v>42912</v>
      </c>
      <c r="D390">
        <v>0</v>
      </c>
      <c r="E390" t="s">
        <v>363</v>
      </c>
      <c r="F390">
        <v>1105840</v>
      </c>
      <c r="H390" t="s">
        <v>402</v>
      </c>
      <c r="I390" t="s">
        <v>1</v>
      </c>
      <c r="J390" s="1">
        <v>42912</v>
      </c>
      <c r="K390">
        <v>0</v>
      </c>
      <c r="L390" t="s">
        <v>771</v>
      </c>
      <c r="M390">
        <v>72029000</v>
      </c>
      <c r="N390">
        <f t="shared" si="24"/>
        <v>0</v>
      </c>
      <c r="Q390" t="s">
        <v>810</v>
      </c>
      <c r="R390" t="s">
        <v>1</v>
      </c>
      <c r="S390" s="1">
        <v>42912</v>
      </c>
      <c r="T390">
        <v>0</v>
      </c>
      <c r="U390" t="s">
        <v>1165</v>
      </c>
      <c r="V390">
        <v>1797516000</v>
      </c>
      <c r="W390">
        <f t="shared" si="25"/>
        <v>0</v>
      </c>
      <c r="Z390" t="s">
        <v>1207</v>
      </c>
      <c r="AA390" t="s">
        <v>1</v>
      </c>
      <c r="AB390" s="1">
        <v>42912</v>
      </c>
      <c r="AC390">
        <v>0</v>
      </c>
      <c r="AD390" t="s">
        <v>1572</v>
      </c>
      <c r="AE390">
        <v>258959810</v>
      </c>
      <c r="AF390">
        <f t="shared" si="26"/>
        <v>0</v>
      </c>
      <c r="AI390" s="1">
        <v>42912</v>
      </c>
      <c r="AJ390" t="s">
        <v>1977</v>
      </c>
      <c r="AK390">
        <v>21692200</v>
      </c>
      <c r="AL390">
        <f t="shared" si="27"/>
        <v>0</v>
      </c>
    </row>
    <row r="391" spans="1:38" x14ac:dyDescent="0.35">
      <c r="A391" t="s">
        <v>0</v>
      </c>
      <c r="B391" t="s">
        <v>1</v>
      </c>
      <c r="C391" s="1">
        <v>42919</v>
      </c>
      <c r="D391">
        <v>0</v>
      </c>
      <c r="E391" t="s">
        <v>364</v>
      </c>
      <c r="F391">
        <v>778570</v>
      </c>
      <c r="H391" t="s">
        <v>402</v>
      </c>
      <c r="I391" t="s">
        <v>1</v>
      </c>
      <c r="J391" s="1">
        <v>42919</v>
      </c>
      <c r="K391">
        <v>0</v>
      </c>
      <c r="L391" t="s">
        <v>772</v>
      </c>
      <c r="M391">
        <v>69200600</v>
      </c>
      <c r="N391">
        <f t="shared" si="24"/>
        <v>0</v>
      </c>
      <c r="Q391" t="s">
        <v>810</v>
      </c>
      <c r="R391" t="s">
        <v>1</v>
      </c>
      <c r="S391" s="1">
        <v>42919</v>
      </c>
      <c r="T391">
        <v>0</v>
      </c>
      <c r="U391" t="s">
        <v>1166</v>
      </c>
      <c r="V391">
        <v>2618105000</v>
      </c>
      <c r="W391">
        <f t="shared" si="25"/>
        <v>0</v>
      </c>
      <c r="Z391" t="s">
        <v>1207</v>
      </c>
      <c r="AA391" t="s">
        <v>1</v>
      </c>
      <c r="AB391" s="1">
        <v>42919</v>
      </c>
      <c r="AC391">
        <v>0</v>
      </c>
      <c r="AD391" t="s">
        <v>1573</v>
      </c>
      <c r="AE391">
        <v>234976030</v>
      </c>
      <c r="AF391">
        <f t="shared" si="26"/>
        <v>0</v>
      </c>
      <c r="AI391" s="1">
        <v>42919</v>
      </c>
      <c r="AJ391" t="s">
        <v>1978</v>
      </c>
      <c r="AK391">
        <v>21386000</v>
      </c>
      <c r="AL391">
        <f t="shared" si="27"/>
        <v>0</v>
      </c>
    </row>
    <row r="392" spans="1:38" x14ac:dyDescent="0.35">
      <c r="A392" t="s">
        <v>0</v>
      </c>
      <c r="B392" t="s">
        <v>1</v>
      </c>
      <c r="C392" s="1">
        <v>42926</v>
      </c>
      <c r="D392">
        <v>0</v>
      </c>
      <c r="E392" t="s">
        <v>7</v>
      </c>
      <c r="F392">
        <v>1435150</v>
      </c>
      <c r="H392" t="s">
        <v>402</v>
      </c>
      <c r="I392" t="s">
        <v>1</v>
      </c>
      <c r="J392" s="1">
        <v>42926</v>
      </c>
      <c r="K392">
        <v>0</v>
      </c>
      <c r="L392" t="s">
        <v>773</v>
      </c>
      <c r="M392">
        <v>70371300</v>
      </c>
      <c r="N392">
        <f t="shared" si="24"/>
        <v>0</v>
      </c>
      <c r="Q392" t="s">
        <v>810</v>
      </c>
      <c r="R392" t="s">
        <v>1</v>
      </c>
      <c r="S392" s="1">
        <v>42926</v>
      </c>
      <c r="T392">
        <v>0</v>
      </c>
      <c r="U392" t="s">
        <v>1167</v>
      </c>
      <c r="V392">
        <v>2866012000</v>
      </c>
      <c r="W392">
        <f t="shared" si="25"/>
        <v>0</v>
      </c>
      <c r="Z392" t="s">
        <v>1207</v>
      </c>
      <c r="AA392" t="s">
        <v>1</v>
      </c>
      <c r="AB392" s="1">
        <v>42926</v>
      </c>
      <c r="AC392">
        <v>0</v>
      </c>
      <c r="AD392" t="s">
        <v>1574</v>
      </c>
      <c r="AE392">
        <v>306503520</v>
      </c>
      <c r="AF392">
        <f t="shared" si="26"/>
        <v>0</v>
      </c>
      <c r="AI392" s="1">
        <v>42926</v>
      </c>
      <c r="AJ392" t="s">
        <v>1979</v>
      </c>
      <c r="AK392">
        <v>18628380</v>
      </c>
      <c r="AL392">
        <f t="shared" si="27"/>
        <v>0</v>
      </c>
    </row>
    <row r="393" spans="1:38" x14ac:dyDescent="0.35">
      <c r="A393" t="s">
        <v>0</v>
      </c>
      <c r="B393" t="s">
        <v>1</v>
      </c>
      <c r="C393" s="1">
        <v>42933</v>
      </c>
      <c r="D393">
        <v>0</v>
      </c>
      <c r="E393" t="s">
        <v>365</v>
      </c>
      <c r="F393">
        <v>888270</v>
      </c>
      <c r="H393" t="s">
        <v>402</v>
      </c>
      <c r="I393" t="s">
        <v>1</v>
      </c>
      <c r="J393" s="1">
        <v>42933</v>
      </c>
      <c r="K393">
        <v>0</v>
      </c>
      <c r="L393" t="s">
        <v>774</v>
      </c>
      <c r="M393">
        <v>51641300</v>
      </c>
      <c r="N393">
        <f t="shared" si="24"/>
        <v>0</v>
      </c>
      <c r="Q393" t="s">
        <v>810</v>
      </c>
      <c r="R393" t="s">
        <v>1</v>
      </c>
      <c r="S393" s="1">
        <v>42933</v>
      </c>
      <c r="T393">
        <v>0</v>
      </c>
      <c r="U393" t="s">
        <v>1168</v>
      </c>
      <c r="V393">
        <v>1791036000</v>
      </c>
      <c r="W393">
        <f t="shared" si="25"/>
        <v>0</v>
      </c>
      <c r="Z393" t="s">
        <v>1207</v>
      </c>
      <c r="AA393" t="s">
        <v>1</v>
      </c>
      <c r="AB393" s="1">
        <v>42933</v>
      </c>
      <c r="AC393">
        <v>0</v>
      </c>
      <c r="AD393" t="s">
        <v>1575</v>
      </c>
      <c r="AE393">
        <v>209829810</v>
      </c>
      <c r="AF393">
        <f t="shared" si="26"/>
        <v>0</v>
      </c>
      <c r="AI393" s="1">
        <v>42933</v>
      </c>
      <c r="AJ393" t="s">
        <v>1967</v>
      </c>
      <c r="AK393">
        <v>18798980</v>
      </c>
      <c r="AL393">
        <f t="shared" si="27"/>
        <v>0</v>
      </c>
    </row>
    <row r="394" spans="1:38" x14ac:dyDescent="0.35">
      <c r="A394" t="s">
        <v>0</v>
      </c>
      <c r="B394" t="s">
        <v>1</v>
      </c>
      <c r="C394" s="1">
        <v>42940</v>
      </c>
      <c r="D394">
        <v>0</v>
      </c>
      <c r="E394" t="s">
        <v>366</v>
      </c>
      <c r="F394">
        <v>876860</v>
      </c>
      <c r="H394" t="s">
        <v>402</v>
      </c>
      <c r="I394" t="s">
        <v>1</v>
      </c>
      <c r="J394" s="1">
        <v>42940</v>
      </c>
      <c r="K394">
        <v>0</v>
      </c>
      <c r="L394" t="s">
        <v>653</v>
      </c>
      <c r="M394">
        <v>53634500</v>
      </c>
      <c r="N394">
        <f t="shared" si="24"/>
        <v>0</v>
      </c>
      <c r="Q394" t="s">
        <v>810</v>
      </c>
      <c r="R394" t="s">
        <v>1</v>
      </c>
      <c r="S394" s="1">
        <v>42940</v>
      </c>
      <c r="T394">
        <v>0</v>
      </c>
      <c r="U394" t="s">
        <v>1169</v>
      </c>
      <c r="V394">
        <v>1915066000</v>
      </c>
      <c r="W394">
        <f t="shared" si="25"/>
        <v>0</v>
      </c>
      <c r="Z394" t="s">
        <v>1207</v>
      </c>
      <c r="AA394" t="s">
        <v>1</v>
      </c>
      <c r="AB394" s="1">
        <v>42940</v>
      </c>
      <c r="AC394">
        <v>0</v>
      </c>
      <c r="AD394" t="s">
        <v>1576</v>
      </c>
      <c r="AE394">
        <v>248420620</v>
      </c>
      <c r="AF394">
        <f t="shared" si="26"/>
        <v>0</v>
      </c>
      <c r="AI394" s="1">
        <v>42940</v>
      </c>
      <c r="AJ394" t="s">
        <v>1980</v>
      </c>
      <c r="AK394">
        <v>14070180</v>
      </c>
      <c r="AL394">
        <f t="shared" si="27"/>
        <v>0</v>
      </c>
    </row>
    <row r="395" spans="1:38" x14ac:dyDescent="0.35">
      <c r="A395" t="s">
        <v>0</v>
      </c>
      <c r="B395" t="s">
        <v>1</v>
      </c>
      <c r="C395" s="1">
        <v>42947</v>
      </c>
      <c r="D395">
        <v>0</v>
      </c>
      <c r="E395" t="s">
        <v>367</v>
      </c>
      <c r="F395">
        <v>666940</v>
      </c>
      <c r="H395" t="s">
        <v>402</v>
      </c>
      <c r="I395" t="s">
        <v>1</v>
      </c>
      <c r="J395" s="1">
        <v>42947</v>
      </c>
      <c r="K395">
        <v>0</v>
      </c>
      <c r="L395" t="s">
        <v>775</v>
      </c>
      <c r="M395">
        <v>65096100</v>
      </c>
      <c r="N395">
        <f t="shared" si="24"/>
        <v>0</v>
      </c>
      <c r="Q395" t="s">
        <v>810</v>
      </c>
      <c r="R395" t="s">
        <v>1</v>
      </c>
      <c r="S395" s="1">
        <v>42947</v>
      </c>
      <c r="T395">
        <v>0</v>
      </c>
      <c r="U395" t="s">
        <v>1170</v>
      </c>
      <c r="V395">
        <v>2509143000</v>
      </c>
      <c r="W395">
        <f t="shared" si="25"/>
        <v>0</v>
      </c>
      <c r="Z395" t="s">
        <v>1207</v>
      </c>
      <c r="AA395" t="s">
        <v>1</v>
      </c>
      <c r="AB395" s="1">
        <v>42947</v>
      </c>
      <c r="AC395">
        <v>0</v>
      </c>
      <c r="AD395" t="s">
        <v>1577</v>
      </c>
      <c r="AE395">
        <v>249775640</v>
      </c>
      <c r="AF395">
        <f t="shared" si="26"/>
        <v>0</v>
      </c>
      <c r="AI395" s="1">
        <v>42947</v>
      </c>
      <c r="AJ395" t="s">
        <v>1981</v>
      </c>
      <c r="AK395">
        <v>23668140</v>
      </c>
      <c r="AL395">
        <f t="shared" si="27"/>
        <v>0</v>
      </c>
    </row>
    <row r="396" spans="1:38" x14ac:dyDescent="0.35">
      <c r="A396" t="s">
        <v>0</v>
      </c>
      <c r="B396" t="s">
        <v>1</v>
      </c>
      <c r="C396" s="1">
        <v>42954</v>
      </c>
      <c r="D396">
        <v>0</v>
      </c>
      <c r="E396" t="s">
        <v>368</v>
      </c>
      <c r="F396">
        <v>541600</v>
      </c>
      <c r="H396" t="s">
        <v>402</v>
      </c>
      <c r="I396" t="s">
        <v>1</v>
      </c>
      <c r="J396" s="1">
        <v>42954</v>
      </c>
      <c r="K396">
        <v>0</v>
      </c>
      <c r="L396" t="s">
        <v>776</v>
      </c>
      <c r="M396">
        <v>52375000</v>
      </c>
      <c r="N396">
        <f t="shared" si="24"/>
        <v>0</v>
      </c>
      <c r="Q396" t="s">
        <v>810</v>
      </c>
      <c r="R396" t="s">
        <v>1</v>
      </c>
      <c r="S396" s="1">
        <v>42954</v>
      </c>
      <c r="T396">
        <v>0</v>
      </c>
      <c r="U396" t="s">
        <v>1161</v>
      </c>
      <c r="V396">
        <v>3759573000</v>
      </c>
      <c r="W396">
        <f t="shared" si="25"/>
        <v>0</v>
      </c>
      <c r="Z396" t="s">
        <v>1207</v>
      </c>
      <c r="AA396" t="s">
        <v>1</v>
      </c>
      <c r="AB396" s="1">
        <v>42954</v>
      </c>
      <c r="AC396">
        <v>0</v>
      </c>
      <c r="AD396" t="s">
        <v>1578</v>
      </c>
      <c r="AE396">
        <v>225336000</v>
      </c>
      <c r="AF396">
        <f t="shared" si="26"/>
        <v>0</v>
      </c>
      <c r="AI396" s="1">
        <v>42954</v>
      </c>
      <c r="AJ396" t="s">
        <v>1982</v>
      </c>
      <c r="AK396">
        <v>17364930</v>
      </c>
      <c r="AL396">
        <f t="shared" si="27"/>
        <v>0</v>
      </c>
    </row>
    <row r="397" spans="1:38" x14ac:dyDescent="0.35">
      <c r="A397" t="s">
        <v>0</v>
      </c>
      <c r="B397" t="s">
        <v>1</v>
      </c>
      <c r="C397" s="1">
        <v>42961</v>
      </c>
      <c r="D397">
        <v>0</v>
      </c>
      <c r="E397" t="s">
        <v>369</v>
      </c>
      <c r="F397">
        <v>1292050</v>
      </c>
      <c r="H397" t="s">
        <v>402</v>
      </c>
      <c r="I397" t="s">
        <v>1</v>
      </c>
      <c r="J397" s="1">
        <v>42961</v>
      </c>
      <c r="K397">
        <v>0</v>
      </c>
      <c r="L397" t="s">
        <v>777</v>
      </c>
      <c r="M397">
        <v>49048100</v>
      </c>
      <c r="N397">
        <f t="shared" si="24"/>
        <v>0</v>
      </c>
      <c r="Q397" t="s">
        <v>810</v>
      </c>
      <c r="R397" t="s">
        <v>1</v>
      </c>
      <c r="S397" s="1">
        <v>42961</v>
      </c>
      <c r="T397">
        <v>0</v>
      </c>
      <c r="U397" t="s">
        <v>1171</v>
      </c>
      <c r="V397">
        <v>3683932000</v>
      </c>
      <c r="W397">
        <f t="shared" si="25"/>
        <v>0</v>
      </c>
      <c r="Z397" t="s">
        <v>1207</v>
      </c>
      <c r="AA397" t="s">
        <v>1</v>
      </c>
      <c r="AB397" s="1">
        <v>42961</v>
      </c>
      <c r="AC397">
        <v>0</v>
      </c>
      <c r="AD397" t="s">
        <v>1579</v>
      </c>
      <c r="AE397">
        <v>181219610</v>
      </c>
      <c r="AF397">
        <f t="shared" si="26"/>
        <v>0</v>
      </c>
      <c r="AI397" s="1">
        <v>42961</v>
      </c>
      <c r="AJ397" t="s">
        <v>1983</v>
      </c>
      <c r="AK397">
        <v>12952070</v>
      </c>
      <c r="AL397">
        <f t="shared" si="27"/>
        <v>0</v>
      </c>
    </row>
    <row r="398" spans="1:38" x14ac:dyDescent="0.35">
      <c r="A398" t="s">
        <v>0</v>
      </c>
      <c r="B398" t="s">
        <v>1</v>
      </c>
      <c r="C398" s="1">
        <v>42968</v>
      </c>
      <c r="D398">
        <v>0</v>
      </c>
      <c r="E398" t="s">
        <v>370</v>
      </c>
      <c r="F398">
        <v>2125500</v>
      </c>
      <c r="H398" t="s">
        <v>402</v>
      </c>
      <c r="I398" t="s">
        <v>1</v>
      </c>
      <c r="J398" s="1">
        <v>42968</v>
      </c>
      <c r="K398">
        <v>0</v>
      </c>
      <c r="L398" t="s">
        <v>778</v>
      </c>
      <c r="M398">
        <v>42865200</v>
      </c>
      <c r="N398">
        <f t="shared" si="24"/>
        <v>0</v>
      </c>
      <c r="Q398" t="s">
        <v>810</v>
      </c>
      <c r="R398" t="s">
        <v>1</v>
      </c>
      <c r="S398" s="1">
        <v>42968</v>
      </c>
      <c r="T398">
        <v>0</v>
      </c>
      <c r="U398" t="s">
        <v>1172</v>
      </c>
      <c r="V398">
        <v>1967583000</v>
      </c>
      <c r="W398">
        <f t="shared" si="25"/>
        <v>0</v>
      </c>
      <c r="Z398" t="s">
        <v>1207</v>
      </c>
      <c r="AA398" t="s">
        <v>1</v>
      </c>
      <c r="AB398" s="1">
        <v>42968</v>
      </c>
      <c r="AC398">
        <v>0</v>
      </c>
      <c r="AD398" t="s">
        <v>1580</v>
      </c>
      <c r="AE398">
        <v>277014960</v>
      </c>
      <c r="AF398">
        <f t="shared" si="26"/>
        <v>0</v>
      </c>
      <c r="AI398" s="1">
        <v>42968</v>
      </c>
      <c r="AJ398" t="s">
        <v>1984</v>
      </c>
      <c r="AK398">
        <v>11350280</v>
      </c>
      <c r="AL398">
        <f t="shared" si="27"/>
        <v>0</v>
      </c>
    </row>
    <row r="399" spans="1:38" x14ac:dyDescent="0.35">
      <c r="A399" t="s">
        <v>0</v>
      </c>
      <c r="B399" t="s">
        <v>1</v>
      </c>
      <c r="C399" s="1">
        <v>42975</v>
      </c>
      <c r="D399">
        <v>0</v>
      </c>
      <c r="E399" t="s">
        <v>371</v>
      </c>
      <c r="F399">
        <v>1506030</v>
      </c>
      <c r="H399" t="s">
        <v>402</v>
      </c>
      <c r="I399" t="s">
        <v>1</v>
      </c>
      <c r="J399" s="1">
        <v>42975</v>
      </c>
      <c r="K399">
        <v>0</v>
      </c>
      <c r="L399" t="s">
        <v>765</v>
      </c>
      <c r="M399">
        <v>61136300</v>
      </c>
      <c r="N399">
        <f t="shared" si="24"/>
        <v>0</v>
      </c>
      <c r="Q399" t="s">
        <v>810</v>
      </c>
      <c r="R399" t="s">
        <v>1</v>
      </c>
      <c r="S399" s="1">
        <v>42975</v>
      </c>
      <c r="T399">
        <v>0</v>
      </c>
      <c r="U399" t="s">
        <v>1173</v>
      </c>
      <c r="V399">
        <v>3940541000</v>
      </c>
      <c r="W399">
        <f t="shared" si="25"/>
        <v>0</v>
      </c>
      <c r="Z399" t="s">
        <v>1207</v>
      </c>
      <c r="AA399" t="s">
        <v>1</v>
      </c>
      <c r="AB399" s="1">
        <v>42975</v>
      </c>
      <c r="AC399">
        <v>0</v>
      </c>
      <c r="AD399" t="s">
        <v>1581</v>
      </c>
      <c r="AE399">
        <v>220506770</v>
      </c>
      <c r="AF399">
        <f t="shared" si="26"/>
        <v>0</v>
      </c>
      <c r="AI399" s="1">
        <v>42975</v>
      </c>
      <c r="AJ399" t="s">
        <v>1985</v>
      </c>
      <c r="AK399">
        <v>15043270</v>
      </c>
      <c r="AL399">
        <f t="shared" si="27"/>
        <v>0</v>
      </c>
    </row>
    <row r="400" spans="1:38" x14ac:dyDescent="0.35">
      <c r="A400" t="s">
        <v>0</v>
      </c>
      <c r="B400" t="s">
        <v>1</v>
      </c>
      <c r="C400" s="1">
        <v>42982</v>
      </c>
      <c r="D400">
        <v>0</v>
      </c>
      <c r="E400" t="s">
        <v>372</v>
      </c>
      <c r="F400">
        <v>1191180</v>
      </c>
      <c r="H400" t="s">
        <v>402</v>
      </c>
      <c r="I400" t="s">
        <v>1</v>
      </c>
      <c r="J400" s="1">
        <v>42982</v>
      </c>
      <c r="K400">
        <v>0</v>
      </c>
      <c r="L400" t="s">
        <v>779</v>
      </c>
      <c r="M400">
        <v>88627600</v>
      </c>
      <c r="N400">
        <f t="shared" si="24"/>
        <v>0</v>
      </c>
      <c r="Q400" t="s">
        <v>810</v>
      </c>
      <c r="R400" t="s">
        <v>1</v>
      </c>
      <c r="S400" s="1">
        <v>42982</v>
      </c>
      <c r="T400">
        <v>0</v>
      </c>
      <c r="U400" t="s">
        <v>1174</v>
      </c>
      <c r="V400">
        <v>3324059000</v>
      </c>
      <c r="W400">
        <f t="shared" si="25"/>
        <v>0</v>
      </c>
      <c r="Z400" t="s">
        <v>1207</v>
      </c>
      <c r="AA400" t="s">
        <v>1</v>
      </c>
      <c r="AB400" s="1">
        <v>42982</v>
      </c>
      <c r="AC400">
        <v>0</v>
      </c>
      <c r="AD400" t="s">
        <v>1582</v>
      </c>
      <c r="AE400">
        <v>199647000</v>
      </c>
      <c r="AF400">
        <f t="shared" si="26"/>
        <v>0</v>
      </c>
      <c r="AI400" s="1">
        <v>42982</v>
      </c>
      <c r="AJ400" t="s">
        <v>1986</v>
      </c>
      <c r="AK400">
        <v>22850030</v>
      </c>
      <c r="AL400">
        <f t="shared" si="27"/>
        <v>0</v>
      </c>
    </row>
    <row r="401" spans="1:38" x14ac:dyDescent="0.35">
      <c r="A401" t="s">
        <v>0</v>
      </c>
      <c r="B401" t="s">
        <v>1</v>
      </c>
      <c r="C401" s="1">
        <v>42989</v>
      </c>
      <c r="D401">
        <v>0</v>
      </c>
      <c r="E401" t="s">
        <v>373</v>
      </c>
      <c r="F401">
        <v>2380990</v>
      </c>
      <c r="H401" t="s">
        <v>402</v>
      </c>
      <c r="I401" t="s">
        <v>1</v>
      </c>
      <c r="J401" s="1">
        <v>42989</v>
      </c>
      <c r="K401">
        <v>0</v>
      </c>
      <c r="L401" t="s">
        <v>780</v>
      </c>
      <c r="M401">
        <v>75724400</v>
      </c>
      <c r="N401">
        <f t="shared" si="24"/>
        <v>0</v>
      </c>
      <c r="Q401" t="s">
        <v>810</v>
      </c>
      <c r="R401" t="s">
        <v>1</v>
      </c>
      <c r="S401" s="1">
        <v>42989</v>
      </c>
      <c r="T401">
        <v>0</v>
      </c>
      <c r="U401" t="s">
        <v>1175</v>
      </c>
      <c r="V401">
        <v>3357671000</v>
      </c>
      <c r="W401">
        <f t="shared" si="25"/>
        <v>0</v>
      </c>
      <c r="Z401" t="s">
        <v>1207</v>
      </c>
      <c r="AA401" t="s">
        <v>1</v>
      </c>
      <c r="AB401" s="1">
        <v>42989</v>
      </c>
      <c r="AC401">
        <v>0</v>
      </c>
      <c r="AD401" t="s">
        <v>1583</v>
      </c>
      <c r="AE401">
        <v>242503970</v>
      </c>
      <c r="AF401">
        <f t="shared" si="26"/>
        <v>0</v>
      </c>
      <c r="AI401" s="1">
        <v>42989</v>
      </c>
      <c r="AJ401" t="s">
        <v>1987</v>
      </c>
      <c r="AK401">
        <v>31087300</v>
      </c>
      <c r="AL401">
        <f t="shared" si="27"/>
        <v>0</v>
      </c>
    </row>
    <row r="402" spans="1:38" x14ac:dyDescent="0.35">
      <c r="A402" t="s">
        <v>0</v>
      </c>
      <c r="B402" t="s">
        <v>1</v>
      </c>
      <c r="C402" s="1">
        <v>42996</v>
      </c>
      <c r="D402">
        <v>0</v>
      </c>
      <c r="E402" t="s">
        <v>275</v>
      </c>
      <c r="F402">
        <v>1496460</v>
      </c>
      <c r="H402" t="s">
        <v>402</v>
      </c>
      <c r="I402" t="s">
        <v>1</v>
      </c>
      <c r="J402" s="1">
        <v>42996</v>
      </c>
      <c r="K402">
        <v>0</v>
      </c>
      <c r="L402" t="s">
        <v>781</v>
      </c>
      <c r="M402">
        <v>64376400</v>
      </c>
      <c r="N402">
        <f t="shared" si="24"/>
        <v>0</v>
      </c>
      <c r="Q402" t="s">
        <v>810</v>
      </c>
      <c r="R402" t="s">
        <v>1</v>
      </c>
      <c r="S402" s="1">
        <v>42996</v>
      </c>
      <c r="T402">
        <v>0</v>
      </c>
      <c r="U402" t="s">
        <v>1176</v>
      </c>
      <c r="V402">
        <v>2631975000</v>
      </c>
      <c r="W402">
        <f t="shared" si="25"/>
        <v>0</v>
      </c>
      <c r="Z402" t="s">
        <v>1207</v>
      </c>
      <c r="AA402" t="s">
        <v>1</v>
      </c>
      <c r="AB402" s="1">
        <v>42996</v>
      </c>
      <c r="AC402">
        <v>0</v>
      </c>
      <c r="AD402" t="s">
        <v>1584</v>
      </c>
      <c r="AE402">
        <v>199642330</v>
      </c>
      <c r="AF402">
        <f t="shared" si="26"/>
        <v>0</v>
      </c>
      <c r="AI402" s="1">
        <v>42996</v>
      </c>
      <c r="AJ402" t="s">
        <v>1988</v>
      </c>
      <c r="AK402">
        <v>17420700</v>
      </c>
      <c r="AL402">
        <f t="shared" si="27"/>
        <v>0</v>
      </c>
    </row>
    <row r="403" spans="1:38" x14ac:dyDescent="0.35">
      <c r="A403" t="s">
        <v>0</v>
      </c>
      <c r="B403" t="s">
        <v>1</v>
      </c>
      <c r="C403" s="1">
        <v>43003</v>
      </c>
      <c r="D403">
        <v>0</v>
      </c>
      <c r="E403" t="s">
        <v>38</v>
      </c>
      <c r="F403">
        <v>1673370</v>
      </c>
      <c r="H403" t="s">
        <v>402</v>
      </c>
      <c r="I403" t="s">
        <v>1</v>
      </c>
      <c r="J403" s="1">
        <v>43003</v>
      </c>
      <c r="K403">
        <v>0</v>
      </c>
      <c r="L403" t="s">
        <v>745</v>
      </c>
      <c r="M403">
        <v>56189200</v>
      </c>
      <c r="N403">
        <f t="shared" si="24"/>
        <v>0</v>
      </c>
      <c r="Q403" t="s">
        <v>810</v>
      </c>
      <c r="R403" t="s">
        <v>1</v>
      </c>
      <c r="S403" s="1">
        <v>43003</v>
      </c>
      <c r="T403">
        <v>0</v>
      </c>
      <c r="U403" t="s">
        <v>1177</v>
      </c>
      <c r="V403">
        <v>5326521000</v>
      </c>
      <c r="W403">
        <f t="shared" si="25"/>
        <v>0</v>
      </c>
      <c r="Z403" t="s">
        <v>1207</v>
      </c>
      <c r="AA403" t="s">
        <v>1</v>
      </c>
      <c r="AB403" s="1">
        <v>43003</v>
      </c>
      <c r="AC403">
        <v>0</v>
      </c>
      <c r="AD403" t="s">
        <v>1585</v>
      </c>
      <c r="AE403">
        <v>266439620</v>
      </c>
      <c r="AF403">
        <f t="shared" si="26"/>
        <v>0</v>
      </c>
      <c r="AI403" s="1">
        <v>43003</v>
      </c>
      <c r="AJ403" t="s">
        <v>1989</v>
      </c>
      <c r="AK403">
        <v>23588180</v>
      </c>
      <c r="AL403">
        <f t="shared" si="27"/>
        <v>0</v>
      </c>
    </row>
    <row r="404" spans="1:38" x14ac:dyDescent="0.35">
      <c r="A404" t="s">
        <v>0</v>
      </c>
      <c r="B404" t="s">
        <v>1</v>
      </c>
      <c r="C404" s="1">
        <v>43010</v>
      </c>
      <c r="D404">
        <v>0</v>
      </c>
      <c r="E404" t="s">
        <v>374</v>
      </c>
      <c r="F404">
        <v>949320</v>
      </c>
      <c r="H404" t="s">
        <v>402</v>
      </c>
      <c r="I404" t="s">
        <v>1</v>
      </c>
      <c r="J404" s="1">
        <v>43010</v>
      </c>
      <c r="K404">
        <v>0</v>
      </c>
      <c r="L404" t="s">
        <v>782</v>
      </c>
      <c r="M404">
        <v>42458200</v>
      </c>
      <c r="N404">
        <f t="shared" si="24"/>
        <v>0</v>
      </c>
      <c r="Q404" t="s">
        <v>810</v>
      </c>
      <c r="R404" t="s">
        <v>1</v>
      </c>
      <c r="S404" s="1">
        <v>43010</v>
      </c>
      <c r="T404">
        <v>0</v>
      </c>
      <c r="U404" t="s">
        <v>1178</v>
      </c>
      <c r="V404">
        <v>4029756000</v>
      </c>
      <c r="W404">
        <f t="shared" si="25"/>
        <v>0</v>
      </c>
      <c r="Z404" t="s">
        <v>1207</v>
      </c>
      <c r="AA404" t="s">
        <v>1</v>
      </c>
      <c r="AB404" s="1">
        <v>43010</v>
      </c>
      <c r="AC404">
        <v>0</v>
      </c>
      <c r="AD404" t="s">
        <v>1586</v>
      </c>
      <c r="AE404">
        <v>192830100</v>
      </c>
      <c r="AF404">
        <f t="shared" si="26"/>
        <v>0</v>
      </c>
      <c r="AI404" s="1">
        <v>43010</v>
      </c>
      <c r="AJ404" t="s">
        <v>1922</v>
      </c>
      <c r="AK404">
        <v>14800110</v>
      </c>
      <c r="AL404">
        <f t="shared" si="27"/>
        <v>0</v>
      </c>
    </row>
    <row r="405" spans="1:38" x14ac:dyDescent="0.35">
      <c r="A405" t="s">
        <v>0</v>
      </c>
      <c r="B405" t="s">
        <v>1</v>
      </c>
      <c r="C405" s="1">
        <v>43017</v>
      </c>
      <c r="D405">
        <v>0</v>
      </c>
      <c r="E405" t="s">
        <v>375</v>
      </c>
      <c r="F405">
        <v>601330</v>
      </c>
      <c r="H405" t="s">
        <v>402</v>
      </c>
      <c r="I405" t="s">
        <v>1</v>
      </c>
      <c r="J405" s="1">
        <v>43017</v>
      </c>
      <c r="K405">
        <v>0</v>
      </c>
      <c r="L405" t="s">
        <v>783</v>
      </c>
      <c r="M405">
        <v>46814800</v>
      </c>
      <c r="N405">
        <f t="shared" si="24"/>
        <v>0</v>
      </c>
      <c r="Q405" t="s">
        <v>810</v>
      </c>
      <c r="R405" t="s">
        <v>1</v>
      </c>
      <c r="S405" s="1">
        <v>43017</v>
      </c>
      <c r="T405">
        <v>0</v>
      </c>
      <c r="U405" t="s">
        <v>1179</v>
      </c>
      <c r="V405">
        <v>4190574000</v>
      </c>
      <c r="W405">
        <f t="shared" si="25"/>
        <v>0</v>
      </c>
      <c r="Z405" t="s">
        <v>1207</v>
      </c>
      <c r="AA405" t="s">
        <v>1</v>
      </c>
      <c r="AB405" s="1">
        <v>43017</v>
      </c>
      <c r="AC405">
        <v>0</v>
      </c>
      <c r="AD405" t="s">
        <v>1587</v>
      </c>
      <c r="AE405">
        <v>168715990</v>
      </c>
      <c r="AF405">
        <f t="shared" si="26"/>
        <v>0</v>
      </c>
      <c r="AI405" s="1">
        <v>43017</v>
      </c>
      <c r="AJ405" t="s">
        <v>1990</v>
      </c>
      <c r="AK405">
        <v>12314650</v>
      </c>
      <c r="AL405">
        <f t="shared" si="27"/>
        <v>0</v>
      </c>
    </row>
    <row r="406" spans="1:38" x14ac:dyDescent="0.35">
      <c r="A406" t="s">
        <v>0</v>
      </c>
      <c r="B406" t="s">
        <v>1</v>
      </c>
      <c r="C406" s="1">
        <v>43024</v>
      </c>
      <c r="D406">
        <v>0</v>
      </c>
      <c r="E406" t="s">
        <v>365</v>
      </c>
      <c r="F406">
        <v>902040</v>
      </c>
      <c r="H406" t="s">
        <v>402</v>
      </c>
      <c r="I406" t="s">
        <v>1</v>
      </c>
      <c r="J406" s="1">
        <v>43024</v>
      </c>
      <c r="K406">
        <v>0</v>
      </c>
      <c r="L406" t="s">
        <v>784</v>
      </c>
      <c r="M406">
        <v>41102600</v>
      </c>
      <c r="N406">
        <f t="shared" si="24"/>
        <v>0</v>
      </c>
      <c r="Q406" t="s">
        <v>810</v>
      </c>
      <c r="R406" t="s">
        <v>1</v>
      </c>
      <c r="S406" s="1">
        <v>43024</v>
      </c>
      <c r="T406">
        <v>0</v>
      </c>
      <c r="U406" t="s">
        <v>1180</v>
      </c>
      <c r="V406">
        <v>3627703000</v>
      </c>
      <c r="W406">
        <f t="shared" si="25"/>
        <v>0</v>
      </c>
      <c r="Z406" t="s">
        <v>1207</v>
      </c>
      <c r="AA406" t="s">
        <v>1</v>
      </c>
      <c r="AB406" s="1">
        <v>43024</v>
      </c>
      <c r="AC406">
        <v>0</v>
      </c>
      <c r="AD406" t="s">
        <v>1588</v>
      </c>
      <c r="AE406">
        <v>165666730</v>
      </c>
      <c r="AF406">
        <f t="shared" si="26"/>
        <v>0</v>
      </c>
      <c r="AI406" s="1">
        <v>43024</v>
      </c>
      <c r="AJ406" t="s">
        <v>1991</v>
      </c>
      <c r="AK406">
        <v>17968900</v>
      </c>
      <c r="AL406">
        <f t="shared" si="27"/>
        <v>0</v>
      </c>
    </row>
    <row r="407" spans="1:38" x14ac:dyDescent="0.35">
      <c r="A407" t="s">
        <v>0</v>
      </c>
      <c r="B407" t="s">
        <v>1</v>
      </c>
      <c r="C407" s="1">
        <v>43031</v>
      </c>
      <c r="D407">
        <v>0</v>
      </c>
      <c r="E407" t="s">
        <v>376</v>
      </c>
      <c r="F407">
        <v>1317640</v>
      </c>
      <c r="H407" t="s">
        <v>402</v>
      </c>
      <c r="I407" t="s">
        <v>1</v>
      </c>
      <c r="J407" s="1">
        <v>43031</v>
      </c>
      <c r="K407">
        <v>0</v>
      </c>
      <c r="L407" t="s">
        <v>462</v>
      </c>
      <c r="M407">
        <v>47057900</v>
      </c>
      <c r="N407">
        <f t="shared" si="24"/>
        <v>0</v>
      </c>
      <c r="Q407" t="s">
        <v>810</v>
      </c>
      <c r="R407" t="s">
        <v>1</v>
      </c>
      <c r="S407" s="1">
        <v>43031</v>
      </c>
      <c r="T407">
        <v>0</v>
      </c>
      <c r="U407" t="s">
        <v>1181</v>
      </c>
      <c r="V407">
        <v>2736557000</v>
      </c>
      <c r="W407">
        <f t="shared" si="25"/>
        <v>0</v>
      </c>
      <c r="Z407" t="s">
        <v>1207</v>
      </c>
      <c r="AA407" t="s">
        <v>1</v>
      </c>
      <c r="AB407" s="1">
        <v>43031</v>
      </c>
      <c r="AC407">
        <v>0</v>
      </c>
      <c r="AD407" t="s">
        <v>1589</v>
      </c>
      <c r="AE407">
        <v>159728870</v>
      </c>
      <c r="AF407">
        <f t="shared" si="26"/>
        <v>0</v>
      </c>
      <c r="AI407" s="1">
        <v>43031</v>
      </c>
      <c r="AJ407" t="s">
        <v>1976</v>
      </c>
      <c r="AK407">
        <v>13534000</v>
      </c>
      <c r="AL407">
        <f t="shared" si="27"/>
        <v>0</v>
      </c>
    </row>
    <row r="408" spans="1:38" x14ac:dyDescent="0.35">
      <c r="A408" t="s">
        <v>0</v>
      </c>
      <c r="B408" t="s">
        <v>1</v>
      </c>
      <c r="C408" s="1">
        <v>43038</v>
      </c>
      <c r="D408">
        <v>0</v>
      </c>
      <c r="E408" t="s">
        <v>377</v>
      </c>
      <c r="F408">
        <v>437430</v>
      </c>
      <c r="H408" t="s">
        <v>402</v>
      </c>
      <c r="I408" t="s">
        <v>1</v>
      </c>
      <c r="J408" s="1">
        <v>43038</v>
      </c>
      <c r="K408">
        <v>0</v>
      </c>
      <c r="L408" t="s">
        <v>785</v>
      </c>
      <c r="M408">
        <v>58274300</v>
      </c>
      <c r="N408">
        <f t="shared" si="24"/>
        <v>0</v>
      </c>
      <c r="Q408" t="s">
        <v>810</v>
      </c>
      <c r="R408" t="s">
        <v>1</v>
      </c>
      <c r="S408" s="1">
        <v>43038</v>
      </c>
      <c r="T408">
        <v>0</v>
      </c>
      <c r="U408" t="s">
        <v>1182</v>
      </c>
      <c r="V408">
        <v>3048065000</v>
      </c>
      <c r="W408">
        <f t="shared" si="25"/>
        <v>0</v>
      </c>
      <c r="Z408" t="s">
        <v>1207</v>
      </c>
      <c r="AA408" t="s">
        <v>1</v>
      </c>
      <c r="AB408" s="1">
        <v>43038</v>
      </c>
      <c r="AC408">
        <v>0</v>
      </c>
      <c r="AD408" t="s">
        <v>1590</v>
      </c>
      <c r="AE408">
        <v>162022280</v>
      </c>
      <c r="AF408">
        <f t="shared" si="26"/>
        <v>0</v>
      </c>
      <c r="AI408" s="1">
        <v>43038</v>
      </c>
      <c r="AJ408" t="s">
        <v>1978</v>
      </c>
      <c r="AK408">
        <v>14194200</v>
      </c>
      <c r="AL408">
        <f t="shared" si="27"/>
        <v>0</v>
      </c>
    </row>
    <row r="409" spans="1:38" x14ac:dyDescent="0.35">
      <c r="A409" t="s">
        <v>0</v>
      </c>
      <c r="B409" t="s">
        <v>1</v>
      </c>
      <c r="C409" s="1">
        <v>43045</v>
      </c>
      <c r="D409">
        <v>0</v>
      </c>
      <c r="E409" t="s">
        <v>378</v>
      </c>
      <c r="F409">
        <v>2228900</v>
      </c>
      <c r="H409" t="s">
        <v>402</v>
      </c>
      <c r="I409" t="s">
        <v>1</v>
      </c>
      <c r="J409" s="1">
        <v>43045</v>
      </c>
      <c r="K409">
        <v>0</v>
      </c>
      <c r="L409" t="s">
        <v>786</v>
      </c>
      <c r="M409">
        <v>70485100</v>
      </c>
      <c r="N409">
        <f t="shared" si="24"/>
        <v>0</v>
      </c>
      <c r="Q409" t="s">
        <v>810</v>
      </c>
      <c r="R409" t="s">
        <v>1</v>
      </c>
      <c r="S409" s="1">
        <v>43045</v>
      </c>
      <c r="T409">
        <v>0</v>
      </c>
      <c r="U409" t="s">
        <v>1183</v>
      </c>
      <c r="V409">
        <v>2885175000</v>
      </c>
      <c r="W409">
        <f t="shared" si="25"/>
        <v>0</v>
      </c>
      <c r="Z409" t="s">
        <v>1207</v>
      </c>
      <c r="AA409" t="s">
        <v>1</v>
      </c>
      <c r="AB409" s="1">
        <v>43045</v>
      </c>
      <c r="AC409">
        <v>0</v>
      </c>
      <c r="AD409" t="s">
        <v>1591</v>
      </c>
      <c r="AE409">
        <v>483320890</v>
      </c>
      <c r="AF409">
        <f t="shared" si="26"/>
        <v>0</v>
      </c>
      <c r="AI409" s="1">
        <v>43045</v>
      </c>
      <c r="AJ409" t="s">
        <v>1992</v>
      </c>
      <c r="AK409">
        <v>30289200</v>
      </c>
      <c r="AL409">
        <f t="shared" si="27"/>
        <v>0</v>
      </c>
    </row>
    <row r="410" spans="1:38" x14ac:dyDescent="0.35">
      <c r="A410" t="s">
        <v>0</v>
      </c>
      <c r="B410" t="s">
        <v>1</v>
      </c>
      <c r="C410" s="1">
        <v>43052</v>
      </c>
      <c r="D410">
        <v>0</v>
      </c>
      <c r="E410" t="s">
        <v>379</v>
      </c>
      <c r="F410">
        <v>2080690</v>
      </c>
      <c r="H410" t="s">
        <v>402</v>
      </c>
      <c r="I410" t="s">
        <v>1</v>
      </c>
      <c r="J410" s="1">
        <v>43052</v>
      </c>
      <c r="K410">
        <v>0</v>
      </c>
      <c r="L410" t="s">
        <v>787</v>
      </c>
      <c r="M410">
        <v>57406600</v>
      </c>
      <c r="N410">
        <f t="shared" si="24"/>
        <v>0</v>
      </c>
      <c r="Q410" t="s">
        <v>810</v>
      </c>
      <c r="R410" t="s">
        <v>1</v>
      </c>
      <c r="S410" s="1">
        <v>43052</v>
      </c>
      <c r="T410">
        <v>0</v>
      </c>
      <c r="U410" t="s">
        <v>1184</v>
      </c>
      <c r="V410">
        <v>2404910000</v>
      </c>
      <c r="W410">
        <f t="shared" si="25"/>
        <v>0</v>
      </c>
      <c r="Z410" t="s">
        <v>1207</v>
      </c>
      <c r="AA410" t="s">
        <v>1</v>
      </c>
      <c r="AB410" s="1">
        <v>43052</v>
      </c>
      <c r="AC410">
        <v>0</v>
      </c>
      <c r="AD410" t="s">
        <v>1592</v>
      </c>
      <c r="AE410">
        <v>292658100</v>
      </c>
      <c r="AF410">
        <f t="shared" si="26"/>
        <v>0</v>
      </c>
      <c r="AI410" s="1">
        <v>43052</v>
      </c>
      <c r="AJ410" t="s">
        <v>1993</v>
      </c>
      <c r="AK410">
        <v>28653560</v>
      </c>
      <c r="AL410">
        <f t="shared" si="27"/>
        <v>0</v>
      </c>
    </row>
    <row r="411" spans="1:38" x14ac:dyDescent="0.35">
      <c r="A411" t="s">
        <v>0</v>
      </c>
      <c r="B411" t="s">
        <v>1</v>
      </c>
      <c r="C411" s="1">
        <v>43059</v>
      </c>
      <c r="D411">
        <v>0</v>
      </c>
      <c r="E411" t="s">
        <v>380</v>
      </c>
      <c r="F411">
        <v>1111150</v>
      </c>
      <c r="H411" t="s">
        <v>402</v>
      </c>
      <c r="I411" t="s">
        <v>1</v>
      </c>
      <c r="J411" s="1">
        <v>43059</v>
      </c>
      <c r="K411">
        <v>0</v>
      </c>
      <c r="L411" t="s">
        <v>788</v>
      </c>
      <c r="M411">
        <v>33811500</v>
      </c>
      <c r="N411">
        <f t="shared" si="24"/>
        <v>0</v>
      </c>
      <c r="Q411" t="s">
        <v>810</v>
      </c>
      <c r="R411" t="s">
        <v>1</v>
      </c>
      <c r="S411" s="1">
        <v>43059</v>
      </c>
      <c r="T411">
        <v>0</v>
      </c>
      <c r="U411" t="s">
        <v>1185</v>
      </c>
      <c r="V411">
        <v>1372140000</v>
      </c>
      <c r="W411">
        <f t="shared" si="25"/>
        <v>0</v>
      </c>
      <c r="Z411" t="s">
        <v>1207</v>
      </c>
      <c r="AA411" t="s">
        <v>1</v>
      </c>
      <c r="AB411" s="1">
        <v>43059</v>
      </c>
      <c r="AC411">
        <v>0</v>
      </c>
      <c r="AD411" t="s">
        <v>1593</v>
      </c>
      <c r="AE411">
        <v>227632960</v>
      </c>
      <c r="AF411">
        <f t="shared" si="26"/>
        <v>0</v>
      </c>
      <c r="AI411" s="1">
        <v>43059</v>
      </c>
      <c r="AJ411" t="s">
        <v>1994</v>
      </c>
      <c r="AK411">
        <v>17275500</v>
      </c>
      <c r="AL411">
        <f t="shared" si="27"/>
        <v>0</v>
      </c>
    </row>
    <row r="412" spans="1:38" x14ac:dyDescent="0.35">
      <c r="A412" t="s">
        <v>0</v>
      </c>
      <c r="B412" t="s">
        <v>1</v>
      </c>
      <c r="C412" s="1">
        <v>43066</v>
      </c>
      <c r="D412">
        <v>0</v>
      </c>
      <c r="E412" t="s">
        <v>381</v>
      </c>
      <c r="F412">
        <v>650870</v>
      </c>
      <c r="H412" t="s">
        <v>402</v>
      </c>
      <c r="I412" t="s">
        <v>1</v>
      </c>
      <c r="J412" s="1">
        <v>43066</v>
      </c>
      <c r="K412">
        <v>0</v>
      </c>
      <c r="L412" t="s">
        <v>789</v>
      </c>
      <c r="M412">
        <v>63852300</v>
      </c>
      <c r="N412">
        <f t="shared" si="24"/>
        <v>0</v>
      </c>
      <c r="Q412" t="s">
        <v>810</v>
      </c>
      <c r="R412" t="s">
        <v>1</v>
      </c>
      <c r="S412" s="1">
        <v>43066</v>
      </c>
      <c r="T412">
        <v>0</v>
      </c>
      <c r="U412" t="s">
        <v>1186</v>
      </c>
      <c r="V412">
        <v>1868570000</v>
      </c>
      <c r="W412">
        <f t="shared" si="25"/>
        <v>0</v>
      </c>
      <c r="Z412" t="s">
        <v>1207</v>
      </c>
      <c r="AA412" t="s">
        <v>1</v>
      </c>
      <c r="AB412" s="1">
        <v>43066</v>
      </c>
      <c r="AC412">
        <v>0</v>
      </c>
      <c r="AD412" t="s">
        <v>1594</v>
      </c>
      <c r="AE412">
        <v>184347810</v>
      </c>
      <c r="AF412">
        <f t="shared" si="26"/>
        <v>0</v>
      </c>
      <c r="AI412" s="1">
        <v>43066</v>
      </c>
      <c r="AJ412" t="s">
        <v>1995</v>
      </c>
      <c r="AK412">
        <v>20378750</v>
      </c>
      <c r="AL412">
        <f t="shared" si="27"/>
        <v>0</v>
      </c>
    </row>
    <row r="413" spans="1:38" x14ac:dyDescent="0.35">
      <c r="A413" t="s">
        <v>0</v>
      </c>
      <c r="B413" t="s">
        <v>1</v>
      </c>
      <c r="C413" s="1">
        <v>43073</v>
      </c>
      <c r="D413">
        <v>0</v>
      </c>
      <c r="E413" t="s">
        <v>382</v>
      </c>
      <c r="F413">
        <v>759620</v>
      </c>
      <c r="H413" t="s">
        <v>402</v>
      </c>
      <c r="I413" t="s">
        <v>1</v>
      </c>
      <c r="J413" s="1">
        <v>43073</v>
      </c>
      <c r="K413">
        <v>0</v>
      </c>
      <c r="L413" t="s">
        <v>790</v>
      </c>
      <c r="M413">
        <v>51948200</v>
      </c>
      <c r="N413">
        <f t="shared" si="24"/>
        <v>0</v>
      </c>
      <c r="Q413" t="s">
        <v>810</v>
      </c>
      <c r="R413" t="s">
        <v>1</v>
      </c>
      <c r="S413" s="1">
        <v>43073</v>
      </c>
      <c r="T413">
        <v>0</v>
      </c>
      <c r="U413" t="s">
        <v>1187</v>
      </c>
      <c r="V413">
        <v>2023646000</v>
      </c>
      <c r="W413">
        <f t="shared" si="25"/>
        <v>0</v>
      </c>
      <c r="Z413" t="s">
        <v>1207</v>
      </c>
      <c r="AA413" t="s">
        <v>1</v>
      </c>
      <c r="AB413" s="1">
        <v>43073</v>
      </c>
      <c r="AC413">
        <v>0</v>
      </c>
      <c r="AD413" t="s">
        <v>1595</v>
      </c>
      <c r="AE413">
        <v>162523690</v>
      </c>
      <c r="AF413">
        <f t="shared" si="26"/>
        <v>0</v>
      </c>
      <c r="AI413" s="1">
        <v>43073</v>
      </c>
      <c r="AJ413" t="s">
        <v>1996</v>
      </c>
      <c r="AK413">
        <v>14324600</v>
      </c>
      <c r="AL413">
        <f t="shared" si="27"/>
        <v>0</v>
      </c>
    </row>
    <row r="414" spans="1:38" x14ac:dyDescent="0.35">
      <c r="A414" t="s">
        <v>0</v>
      </c>
      <c r="B414" t="s">
        <v>1</v>
      </c>
      <c r="C414" s="1">
        <v>43080</v>
      </c>
      <c r="D414">
        <v>0</v>
      </c>
      <c r="E414" t="s">
        <v>383</v>
      </c>
      <c r="F414">
        <v>992200</v>
      </c>
      <c r="H414" t="s">
        <v>402</v>
      </c>
      <c r="I414" t="s">
        <v>1</v>
      </c>
      <c r="J414" s="1">
        <v>43080</v>
      </c>
      <c r="K414">
        <v>0</v>
      </c>
      <c r="L414" t="s">
        <v>791</v>
      </c>
      <c r="M414">
        <v>58252800</v>
      </c>
      <c r="N414">
        <f t="shared" si="24"/>
        <v>0</v>
      </c>
      <c r="Q414" t="s">
        <v>810</v>
      </c>
      <c r="R414" t="s">
        <v>1</v>
      </c>
      <c r="S414" s="1">
        <v>43080</v>
      </c>
      <c r="T414">
        <v>0</v>
      </c>
      <c r="U414" t="s">
        <v>1188</v>
      </c>
      <c r="V414">
        <v>1777243000</v>
      </c>
      <c r="W414">
        <f t="shared" si="25"/>
        <v>0</v>
      </c>
      <c r="Z414" t="s">
        <v>1207</v>
      </c>
      <c r="AA414" t="s">
        <v>1</v>
      </c>
      <c r="AB414" s="1">
        <v>43080</v>
      </c>
      <c r="AC414">
        <v>0</v>
      </c>
      <c r="AD414" t="s">
        <v>1596</v>
      </c>
      <c r="AE414">
        <v>233717430</v>
      </c>
      <c r="AF414">
        <f t="shared" si="26"/>
        <v>0</v>
      </c>
      <c r="AI414" s="1">
        <v>43080</v>
      </c>
      <c r="AJ414" t="s">
        <v>1997</v>
      </c>
      <c r="AK414">
        <v>18993430</v>
      </c>
      <c r="AL414">
        <f t="shared" si="27"/>
        <v>0</v>
      </c>
    </row>
    <row r="415" spans="1:38" x14ac:dyDescent="0.35">
      <c r="A415" t="s">
        <v>0</v>
      </c>
      <c r="B415" t="s">
        <v>1</v>
      </c>
      <c r="C415" s="1">
        <v>43087</v>
      </c>
      <c r="D415">
        <v>0</v>
      </c>
      <c r="E415" t="s">
        <v>384</v>
      </c>
      <c r="F415">
        <v>1715570</v>
      </c>
      <c r="H415" t="s">
        <v>402</v>
      </c>
      <c r="I415" t="s">
        <v>1</v>
      </c>
      <c r="J415" s="1">
        <v>43087</v>
      </c>
      <c r="K415">
        <v>0</v>
      </c>
      <c r="L415" t="s">
        <v>792</v>
      </c>
      <c r="M415">
        <v>56606200</v>
      </c>
      <c r="N415">
        <f t="shared" si="24"/>
        <v>0</v>
      </c>
      <c r="Q415" t="s">
        <v>810</v>
      </c>
      <c r="R415" t="s">
        <v>1</v>
      </c>
      <c r="S415" s="1">
        <v>43087</v>
      </c>
      <c r="T415">
        <v>0</v>
      </c>
      <c r="U415" t="s">
        <v>1189</v>
      </c>
      <c r="V415">
        <v>5892457000</v>
      </c>
      <c r="W415">
        <f t="shared" si="25"/>
        <v>0</v>
      </c>
      <c r="Z415" t="s">
        <v>1207</v>
      </c>
      <c r="AA415" t="s">
        <v>1</v>
      </c>
      <c r="AB415" s="1">
        <v>43087</v>
      </c>
      <c r="AC415">
        <v>0</v>
      </c>
      <c r="AD415" t="s">
        <v>1597</v>
      </c>
      <c r="AE415">
        <v>149889740</v>
      </c>
      <c r="AF415">
        <f t="shared" si="26"/>
        <v>0</v>
      </c>
      <c r="AI415" s="1">
        <v>43087</v>
      </c>
      <c r="AJ415" t="s">
        <v>1996</v>
      </c>
      <c r="AK415">
        <v>16879760</v>
      </c>
      <c r="AL415">
        <f t="shared" si="27"/>
        <v>0</v>
      </c>
    </row>
    <row r="416" spans="1:38" x14ac:dyDescent="0.35">
      <c r="A416" t="s">
        <v>0</v>
      </c>
      <c r="B416" t="s">
        <v>1</v>
      </c>
      <c r="C416" s="1">
        <v>43094</v>
      </c>
      <c r="D416">
        <v>0</v>
      </c>
      <c r="E416" t="s">
        <v>385</v>
      </c>
      <c r="F416">
        <v>1229390</v>
      </c>
      <c r="H416" t="s">
        <v>402</v>
      </c>
      <c r="I416" t="s">
        <v>1</v>
      </c>
      <c r="J416" s="1">
        <v>43094</v>
      </c>
      <c r="K416">
        <v>0</v>
      </c>
      <c r="L416" t="s">
        <v>793</v>
      </c>
      <c r="M416">
        <v>26769400</v>
      </c>
      <c r="N416">
        <f t="shared" si="24"/>
        <v>0</v>
      </c>
      <c r="Q416" t="s">
        <v>810</v>
      </c>
      <c r="R416" t="s">
        <v>1</v>
      </c>
      <c r="S416" s="1">
        <v>43094</v>
      </c>
      <c r="T416">
        <v>0</v>
      </c>
      <c r="U416" t="s">
        <v>1190</v>
      </c>
      <c r="V416">
        <v>1379736000</v>
      </c>
      <c r="W416">
        <f t="shared" si="25"/>
        <v>0</v>
      </c>
      <c r="Z416" t="s">
        <v>1207</v>
      </c>
      <c r="AA416" t="s">
        <v>1</v>
      </c>
      <c r="AB416" s="1">
        <v>43094</v>
      </c>
      <c r="AC416">
        <v>0</v>
      </c>
      <c r="AD416" t="s">
        <v>1598</v>
      </c>
      <c r="AE416">
        <v>96493020</v>
      </c>
      <c r="AF416">
        <f t="shared" si="26"/>
        <v>0</v>
      </c>
      <c r="AI416" s="1">
        <v>43094</v>
      </c>
      <c r="AJ416" t="s">
        <v>1998</v>
      </c>
      <c r="AK416">
        <v>10805290</v>
      </c>
      <c r="AL416">
        <f t="shared" si="27"/>
        <v>0</v>
      </c>
    </row>
    <row r="417" spans="1:38" x14ac:dyDescent="0.35">
      <c r="A417" t="s">
        <v>0</v>
      </c>
      <c r="B417" t="s">
        <v>1</v>
      </c>
      <c r="C417" s="1">
        <v>43101</v>
      </c>
      <c r="D417">
        <v>0</v>
      </c>
      <c r="E417" t="s">
        <v>386</v>
      </c>
      <c r="F417">
        <v>201170</v>
      </c>
      <c r="H417" t="s">
        <v>402</v>
      </c>
      <c r="I417" t="s">
        <v>1</v>
      </c>
      <c r="J417" s="1">
        <v>43101</v>
      </c>
      <c r="K417">
        <v>0</v>
      </c>
      <c r="L417" t="s">
        <v>794</v>
      </c>
      <c r="M417">
        <v>23102800</v>
      </c>
      <c r="N417">
        <f t="shared" si="24"/>
        <v>0</v>
      </c>
      <c r="Q417" t="s">
        <v>810</v>
      </c>
      <c r="R417" t="s">
        <v>1</v>
      </c>
      <c r="S417" s="1">
        <v>43101</v>
      </c>
      <c r="T417">
        <v>0</v>
      </c>
      <c r="U417" t="s">
        <v>1191</v>
      </c>
      <c r="V417">
        <v>861175000</v>
      </c>
      <c r="W417">
        <f t="shared" si="25"/>
        <v>0</v>
      </c>
      <c r="Z417" t="s">
        <v>1207</v>
      </c>
      <c r="AA417" t="s">
        <v>1</v>
      </c>
      <c r="AB417" s="1">
        <v>43101</v>
      </c>
      <c r="AC417">
        <v>0</v>
      </c>
      <c r="AD417" t="s">
        <v>1599</v>
      </c>
      <c r="AE417">
        <v>119582940</v>
      </c>
      <c r="AF417">
        <f t="shared" si="26"/>
        <v>0</v>
      </c>
      <c r="AI417" s="1">
        <v>43101</v>
      </c>
      <c r="AJ417" t="s">
        <v>1999</v>
      </c>
      <c r="AK417">
        <v>12222400</v>
      </c>
      <c r="AL417">
        <f t="shared" si="27"/>
        <v>0</v>
      </c>
    </row>
    <row r="418" spans="1:38" x14ac:dyDescent="0.35">
      <c r="A418" t="s">
        <v>0</v>
      </c>
      <c r="B418" t="s">
        <v>1</v>
      </c>
      <c r="C418" s="1">
        <v>43108</v>
      </c>
      <c r="D418">
        <v>0</v>
      </c>
      <c r="E418" t="s">
        <v>387</v>
      </c>
      <c r="F418">
        <v>952590</v>
      </c>
      <c r="H418" t="s">
        <v>402</v>
      </c>
      <c r="I418" t="s">
        <v>1</v>
      </c>
      <c r="J418" s="1">
        <v>43108</v>
      </c>
      <c r="K418">
        <v>0</v>
      </c>
      <c r="L418" t="s">
        <v>515</v>
      </c>
      <c r="M418">
        <v>50469800</v>
      </c>
      <c r="N418">
        <f t="shared" si="24"/>
        <v>0</v>
      </c>
      <c r="Q418" t="s">
        <v>810</v>
      </c>
      <c r="R418" t="s">
        <v>1</v>
      </c>
      <c r="S418" s="1">
        <v>43108</v>
      </c>
      <c r="T418">
        <v>0</v>
      </c>
      <c r="U418" t="s">
        <v>1192</v>
      </c>
      <c r="V418">
        <v>1795876000</v>
      </c>
      <c r="W418">
        <f t="shared" si="25"/>
        <v>0</v>
      </c>
      <c r="Z418" t="s">
        <v>1207</v>
      </c>
      <c r="AA418" t="s">
        <v>1</v>
      </c>
      <c r="AB418" s="1">
        <v>43108</v>
      </c>
      <c r="AC418">
        <v>0</v>
      </c>
      <c r="AD418" t="s">
        <v>75</v>
      </c>
      <c r="AE418">
        <v>166460220</v>
      </c>
      <c r="AF418">
        <f t="shared" si="26"/>
        <v>0</v>
      </c>
      <c r="AI418" s="1">
        <v>43108</v>
      </c>
      <c r="AJ418" t="s">
        <v>2000</v>
      </c>
      <c r="AK418">
        <v>20182890</v>
      </c>
      <c r="AL418">
        <f t="shared" si="27"/>
        <v>0</v>
      </c>
    </row>
    <row r="419" spans="1:38" x14ac:dyDescent="0.35">
      <c r="A419" t="s">
        <v>0</v>
      </c>
      <c r="B419" t="s">
        <v>1</v>
      </c>
      <c r="C419" s="1">
        <v>43115</v>
      </c>
      <c r="D419">
        <v>0</v>
      </c>
      <c r="E419" t="s">
        <v>388</v>
      </c>
      <c r="F419">
        <v>1069560</v>
      </c>
      <c r="H419" t="s">
        <v>402</v>
      </c>
      <c r="I419" t="s">
        <v>1</v>
      </c>
      <c r="J419" s="1">
        <v>43115</v>
      </c>
      <c r="K419">
        <v>0</v>
      </c>
      <c r="L419" t="s">
        <v>795</v>
      </c>
      <c r="M419">
        <v>81258000</v>
      </c>
      <c r="N419">
        <f t="shared" si="24"/>
        <v>0</v>
      </c>
      <c r="Q419" t="s">
        <v>810</v>
      </c>
      <c r="R419" t="s">
        <v>1</v>
      </c>
      <c r="S419" s="1">
        <v>43115</v>
      </c>
      <c r="T419">
        <v>0</v>
      </c>
      <c r="U419" t="s">
        <v>1167</v>
      </c>
      <c r="V419">
        <v>1993622000</v>
      </c>
      <c r="W419">
        <f t="shared" si="25"/>
        <v>0</v>
      </c>
      <c r="Z419" t="s">
        <v>1207</v>
      </c>
      <c r="AA419" t="s">
        <v>1</v>
      </c>
      <c r="AB419" s="1">
        <v>43115</v>
      </c>
      <c r="AC419">
        <v>0</v>
      </c>
      <c r="AD419" t="s">
        <v>1600</v>
      </c>
      <c r="AE419">
        <v>184648940</v>
      </c>
      <c r="AF419">
        <f t="shared" si="26"/>
        <v>0</v>
      </c>
      <c r="AI419" s="1">
        <v>43115</v>
      </c>
      <c r="AJ419" t="s">
        <v>2001</v>
      </c>
      <c r="AK419">
        <v>29394910</v>
      </c>
      <c r="AL419">
        <f t="shared" si="27"/>
        <v>0</v>
      </c>
    </row>
    <row r="420" spans="1:38" x14ac:dyDescent="0.35">
      <c r="A420" t="s">
        <v>0</v>
      </c>
      <c r="B420" t="s">
        <v>1</v>
      </c>
      <c r="C420" s="1">
        <v>43122</v>
      </c>
      <c r="D420">
        <v>0</v>
      </c>
      <c r="E420" t="s">
        <v>389</v>
      </c>
      <c r="F420">
        <v>1171260</v>
      </c>
      <c r="H420" t="s">
        <v>402</v>
      </c>
      <c r="I420" t="s">
        <v>1</v>
      </c>
      <c r="J420" s="1">
        <v>43122</v>
      </c>
      <c r="K420">
        <v>0</v>
      </c>
      <c r="L420" t="s">
        <v>796</v>
      </c>
      <c r="M420">
        <v>91225900</v>
      </c>
      <c r="N420">
        <f t="shared" si="24"/>
        <v>0</v>
      </c>
      <c r="Q420" t="s">
        <v>810</v>
      </c>
      <c r="R420" t="s">
        <v>1</v>
      </c>
      <c r="S420" s="1">
        <v>43122</v>
      </c>
      <c r="T420">
        <v>0</v>
      </c>
      <c r="U420" t="s">
        <v>1193</v>
      </c>
      <c r="V420">
        <v>2751421000</v>
      </c>
      <c r="W420">
        <f t="shared" si="25"/>
        <v>0</v>
      </c>
      <c r="Z420" t="s">
        <v>1207</v>
      </c>
      <c r="AA420" t="s">
        <v>1</v>
      </c>
      <c r="AB420" s="1">
        <v>43122</v>
      </c>
      <c r="AC420">
        <v>0</v>
      </c>
      <c r="AD420" t="s">
        <v>137</v>
      </c>
      <c r="AE420">
        <v>190317810</v>
      </c>
      <c r="AF420">
        <f t="shared" si="26"/>
        <v>0</v>
      </c>
      <c r="AI420" s="1">
        <v>43122</v>
      </c>
      <c r="AJ420" t="s">
        <v>2002</v>
      </c>
      <c r="AK420">
        <v>41393810</v>
      </c>
      <c r="AL420">
        <f t="shared" si="27"/>
        <v>0</v>
      </c>
    </row>
    <row r="421" spans="1:38" x14ac:dyDescent="0.35">
      <c r="A421" t="s">
        <v>0</v>
      </c>
      <c r="B421" t="s">
        <v>1</v>
      </c>
      <c r="C421" s="1">
        <v>43129</v>
      </c>
      <c r="D421">
        <v>0</v>
      </c>
      <c r="E421" t="s">
        <v>390</v>
      </c>
      <c r="F421">
        <v>923450</v>
      </c>
      <c r="H421" t="s">
        <v>402</v>
      </c>
      <c r="I421" t="s">
        <v>1</v>
      </c>
      <c r="J421" s="1">
        <v>43129</v>
      </c>
      <c r="K421">
        <v>0</v>
      </c>
      <c r="L421" t="s">
        <v>797</v>
      </c>
      <c r="M421">
        <v>83552600</v>
      </c>
      <c r="N421">
        <f t="shared" si="24"/>
        <v>0</v>
      </c>
      <c r="Q421" t="s">
        <v>810</v>
      </c>
      <c r="R421" t="s">
        <v>1</v>
      </c>
      <c r="S421" s="1">
        <v>43129</v>
      </c>
      <c r="T421">
        <v>0</v>
      </c>
      <c r="U421" t="s">
        <v>1194</v>
      </c>
      <c r="V421">
        <v>3895322000</v>
      </c>
      <c r="W421">
        <f t="shared" si="25"/>
        <v>0</v>
      </c>
      <c r="Z421" t="s">
        <v>1207</v>
      </c>
      <c r="AA421" t="s">
        <v>1</v>
      </c>
      <c r="AB421" s="1">
        <v>43129</v>
      </c>
      <c r="AC421">
        <v>0</v>
      </c>
      <c r="AD421" t="s">
        <v>1601</v>
      </c>
      <c r="AE421">
        <v>315944620</v>
      </c>
      <c r="AF421">
        <f t="shared" si="26"/>
        <v>0</v>
      </c>
      <c r="AI421" s="1">
        <v>43129</v>
      </c>
      <c r="AJ421" t="s">
        <v>2003</v>
      </c>
      <c r="AK421">
        <v>27506010</v>
      </c>
      <c r="AL421">
        <f t="shared" si="27"/>
        <v>0</v>
      </c>
    </row>
    <row r="422" spans="1:38" x14ac:dyDescent="0.35">
      <c r="A422" t="s">
        <v>0</v>
      </c>
      <c r="B422" t="s">
        <v>1</v>
      </c>
      <c r="C422" s="1">
        <v>43136</v>
      </c>
      <c r="D422">
        <v>0</v>
      </c>
      <c r="E422" t="s">
        <v>391</v>
      </c>
      <c r="F422">
        <v>867680</v>
      </c>
      <c r="H422" t="s">
        <v>402</v>
      </c>
      <c r="I422" t="s">
        <v>1</v>
      </c>
      <c r="J422" s="1">
        <v>43136</v>
      </c>
      <c r="K422">
        <v>0</v>
      </c>
      <c r="L422" t="s">
        <v>798</v>
      </c>
      <c r="M422">
        <v>110452000</v>
      </c>
      <c r="N422">
        <f t="shared" si="24"/>
        <v>0</v>
      </c>
      <c r="Q422" t="s">
        <v>810</v>
      </c>
      <c r="R422" t="s">
        <v>1</v>
      </c>
      <c r="S422" s="1">
        <v>43136</v>
      </c>
      <c r="T422">
        <v>0</v>
      </c>
      <c r="U422" t="s">
        <v>1195</v>
      </c>
      <c r="V422">
        <v>3075602000</v>
      </c>
      <c r="W422">
        <f t="shared" si="25"/>
        <v>0</v>
      </c>
      <c r="Z422" t="s">
        <v>1207</v>
      </c>
      <c r="AA422" t="s">
        <v>1</v>
      </c>
      <c r="AB422" s="1">
        <v>43136</v>
      </c>
      <c r="AC422">
        <v>0</v>
      </c>
      <c r="AD422" t="s">
        <v>1602</v>
      </c>
      <c r="AE422">
        <v>303509660</v>
      </c>
      <c r="AF422">
        <f t="shared" si="26"/>
        <v>0</v>
      </c>
      <c r="AI422" s="1">
        <v>43136</v>
      </c>
      <c r="AJ422" t="s">
        <v>2004</v>
      </c>
      <c r="AK422">
        <v>28248480</v>
      </c>
      <c r="AL422">
        <f t="shared" si="27"/>
        <v>0</v>
      </c>
    </row>
    <row r="423" spans="1:38" x14ac:dyDescent="0.35">
      <c r="A423" t="s">
        <v>0</v>
      </c>
      <c r="B423" t="s">
        <v>1</v>
      </c>
      <c r="C423" s="1">
        <v>43143</v>
      </c>
      <c r="D423">
        <v>0</v>
      </c>
      <c r="E423" t="s">
        <v>392</v>
      </c>
      <c r="F423">
        <v>546550</v>
      </c>
      <c r="H423" t="s">
        <v>402</v>
      </c>
      <c r="I423" t="s">
        <v>1</v>
      </c>
      <c r="J423" s="1">
        <v>43143</v>
      </c>
      <c r="K423">
        <v>0</v>
      </c>
      <c r="L423" t="s">
        <v>799</v>
      </c>
      <c r="M423">
        <v>83158400</v>
      </c>
      <c r="N423">
        <f t="shared" si="24"/>
        <v>0</v>
      </c>
      <c r="Q423" t="s">
        <v>810</v>
      </c>
      <c r="R423" t="s">
        <v>1</v>
      </c>
      <c r="S423" s="1">
        <v>43143</v>
      </c>
      <c r="T423">
        <v>0</v>
      </c>
      <c r="U423" t="s">
        <v>1196</v>
      </c>
      <c r="V423">
        <v>2387194000</v>
      </c>
      <c r="W423">
        <f t="shared" si="25"/>
        <v>0</v>
      </c>
      <c r="Z423" t="s">
        <v>1207</v>
      </c>
      <c r="AA423" t="s">
        <v>1</v>
      </c>
      <c r="AB423" s="1">
        <v>43143</v>
      </c>
      <c r="AC423">
        <v>0</v>
      </c>
      <c r="AD423" t="s">
        <v>1603</v>
      </c>
      <c r="AE423">
        <v>258267290</v>
      </c>
      <c r="AF423">
        <f t="shared" si="26"/>
        <v>0</v>
      </c>
      <c r="AI423" s="1">
        <v>43143</v>
      </c>
      <c r="AJ423" t="s">
        <v>2005</v>
      </c>
      <c r="AK423">
        <v>23422490</v>
      </c>
      <c r="AL423">
        <f t="shared" si="27"/>
        <v>0</v>
      </c>
    </row>
    <row r="424" spans="1:38" x14ac:dyDescent="0.35">
      <c r="A424" t="s">
        <v>0</v>
      </c>
      <c r="B424" t="s">
        <v>1</v>
      </c>
      <c r="C424" s="1">
        <v>43150</v>
      </c>
      <c r="D424">
        <v>0</v>
      </c>
      <c r="E424" t="s">
        <v>393</v>
      </c>
      <c r="F424">
        <v>516990</v>
      </c>
      <c r="H424" t="s">
        <v>402</v>
      </c>
      <c r="I424" t="s">
        <v>1</v>
      </c>
      <c r="J424" s="1">
        <v>43150</v>
      </c>
      <c r="K424">
        <v>0</v>
      </c>
      <c r="L424" t="s">
        <v>647</v>
      </c>
      <c r="M424">
        <v>43176200</v>
      </c>
      <c r="N424">
        <f t="shared" si="24"/>
        <v>0</v>
      </c>
      <c r="Q424" t="s">
        <v>810</v>
      </c>
      <c r="R424" t="s">
        <v>1</v>
      </c>
      <c r="S424" s="1">
        <v>43150</v>
      </c>
      <c r="T424">
        <v>0</v>
      </c>
      <c r="U424" t="s">
        <v>1197</v>
      </c>
      <c r="V424">
        <v>1571455000</v>
      </c>
      <c r="W424">
        <f t="shared" si="25"/>
        <v>0</v>
      </c>
      <c r="Z424" t="s">
        <v>1207</v>
      </c>
      <c r="AA424" t="s">
        <v>1</v>
      </c>
      <c r="AB424" s="1">
        <v>43150</v>
      </c>
      <c r="AC424">
        <v>0</v>
      </c>
      <c r="AD424" t="s">
        <v>1604</v>
      </c>
      <c r="AE424">
        <v>169856090</v>
      </c>
      <c r="AF424">
        <f t="shared" si="26"/>
        <v>0</v>
      </c>
      <c r="AI424" s="1">
        <v>43150</v>
      </c>
      <c r="AJ424" t="s">
        <v>2006</v>
      </c>
      <c r="AK424">
        <v>12858890</v>
      </c>
      <c r="AL424">
        <f t="shared" si="27"/>
        <v>0</v>
      </c>
    </row>
    <row r="425" spans="1:38" x14ac:dyDescent="0.35">
      <c r="A425" t="s">
        <v>0</v>
      </c>
      <c r="B425" t="s">
        <v>1</v>
      </c>
      <c r="C425" s="1">
        <v>43157</v>
      </c>
      <c r="D425">
        <v>0</v>
      </c>
      <c r="E425" t="s">
        <v>394</v>
      </c>
      <c r="F425">
        <v>786550</v>
      </c>
      <c r="H425" t="s">
        <v>402</v>
      </c>
      <c r="I425" t="s">
        <v>1</v>
      </c>
      <c r="J425" s="1">
        <v>43157</v>
      </c>
      <c r="K425">
        <v>0</v>
      </c>
      <c r="L425" t="s">
        <v>794</v>
      </c>
      <c r="M425">
        <v>88855300</v>
      </c>
      <c r="N425">
        <f t="shared" si="24"/>
        <v>0</v>
      </c>
      <c r="Q425" t="s">
        <v>810</v>
      </c>
      <c r="R425" t="s">
        <v>1</v>
      </c>
      <c r="S425" s="1">
        <v>43157</v>
      </c>
      <c r="T425">
        <v>0</v>
      </c>
      <c r="U425" t="s">
        <v>1198</v>
      </c>
      <c r="V425">
        <v>2260164000</v>
      </c>
      <c r="W425">
        <f t="shared" si="25"/>
        <v>0</v>
      </c>
      <c r="Z425" t="s">
        <v>1207</v>
      </c>
      <c r="AA425" t="s">
        <v>1</v>
      </c>
      <c r="AB425" s="1">
        <v>43157</v>
      </c>
      <c r="AC425">
        <v>0</v>
      </c>
      <c r="AD425" t="s">
        <v>1605</v>
      </c>
      <c r="AE425">
        <v>245194030</v>
      </c>
      <c r="AF425">
        <f t="shared" si="26"/>
        <v>0</v>
      </c>
      <c r="AI425" s="1">
        <v>43157</v>
      </c>
      <c r="AJ425" t="s">
        <v>2007</v>
      </c>
      <c r="AK425">
        <v>20156080</v>
      </c>
      <c r="AL425">
        <f t="shared" si="27"/>
        <v>0</v>
      </c>
    </row>
    <row r="426" spans="1:38" x14ac:dyDescent="0.35">
      <c r="A426" t="s">
        <v>0</v>
      </c>
      <c r="B426" t="s">
        <v>1</v>
      </c>
      <c r="C426" s="1">
        <v>43164</v>
      </c>
      <c r="D426">
        <v>0</v>
      </c>
      <c r="E426" t="s">
        <v>395</v>
      </c>
      <c r="F426">
        <v>792380</v>
      </c>
      <c r="H426" t="s">
        <v>402</v>
      </c>
      <c r="I426" t="s">
        <v>1</v>
      </c>
      <c r="J426" s="1">
        <v>43164</v>
      </c>
      <c r="K426">
        <v>0</v>
      </c>
      <c r="L426" t="s">
        <v>800</v>
      </c>
      <c r="M426">
        <v>52304200</v>
      </c>
      <c r="N426">
        <f t="shared" si="24"/>
        <v>0</v>
      </c>
      <c r="Q426" t="s">
        <v>810</v>
      </c>
      <c r="R426" t="s">
        <v>1</v>
      </c>
      <c r="S426" s="1">
        <v>43164</v>
      </c>
      <c r="T426">
        <v>0</v>
      </c>
      <c r="U426" t="s">
        <v>1199</v>
      </c>
      <c r="V426">
        <v>1370273000</v>
      </c>
      <c r="W426">
        <f t="shared" si="25"/>
        <v>0</v>
      </c>
      <c r="Z426" t="s">
        <v>1207</v>
      </c>
      <c r="AA426" t="s">
        <v>1</v>
      </c>
      <c r="AB426" s="1">
        <v>43164</v>
      </c>
      <c r="AC426">
        <v>0</v>
      </c>
      <c r="AD426" t="s">
        <v>1606</v>
      </c>
      <c r="AE426">
        <v>150898360</v>
      </c>
      <c r="AF426">
        <f t="shared" si="26"/>
        <v>0</v>
      </c>
      <c r="AI426" s="1">
        <v>43164</v>
      </c>
      <c r="AJ426" t="s">
        <v>2008</v>
      </c>
      <c r="AK426">
        <v>13290650</v>
      </c>
      <c r="AL426">
        <f t="shared" si="27"/>
        <v>0</v>
      </c>
    </row>
    <row r="427" spans="1:38" x14ac:dyDescent="0.35">
      <c r="A427" t="s">
        <v>0</v>
      </c>
      <c r="B427" t="s">
        <v>1</v>
      </c>
      <c r="C427" s="1">
        <v>43171</v>
      </c>
      <c r="D427">
        <v>0</v>
      </c>
      <c r="E427" t="s">
        <v>396</v>
      </c>
      <c r="F427">
        <v>1862990</v>
      </c>
      <c r="H427" t="s">
        <v>402</v>
      </c>
      <c r="I427" t="s">
        <v>1</v>
      </c>
      <c r="J427" s="1">
        <v>43171</v>
      </c>
      <c r="K427">
        <v>0</v>
      </c>
      <c r="L427" t="s">
        <v>801</v>
      </c>
      <c r="M427">
        <v>104528400</v>
      </c>
      <c r="N427">
        <f t="shared" si="24"/>
        <v>0</v>
      </c>
      <c r="Q427" t="s">
        <v>810</v>
      </c>
      <c r="R427" t="s">
        <v>1</v>
      </c>
      <c r="S427" s="1">
        <v>43171</v>
      </c>
      <c r="T427">
        <v>0</v>
      </c>
      <c r="U427" t="s">
        <v>1200</v>
      </c>
      <c r="V427">
        <v>1818143000</v>
      </c>
      <c r="W427">
        <f t="shared" si="25"/>
        <v>0</v>
      </c>
      <c r="Z427" t="s">
        <v>1207</v>
      </c>
      <c r="AA427" t="s">
        <v>1</v>
      </c>
      <c r="AB427" s="1">
        <v>43171</v>
      </c>
      <c r="AC427">
        <v>0</v>
      </c>
      <c r="AD427" t="s">
        <v>1607</v>
      </c>
      <c r="AE427">
        <v>289826120</v>
      </c>
      <c r="AF427">
        <f t="shared" si="26"/>
        <v>0</v>
      </c>
      <c r="AI427" s="1">
        <v>43171</v>
      </c>
      <c r="AJ427" t="s">
        <v>2009</v>
      </c>
      <c r="AK427">
        <v>29672460</v>
      </c>
      <c r="AL427">
        <f t="shared" si="27"/>
        <v>0</v>
      </c>
    </row>
    <row r="428" spans="1:38" x14ac:dyDescent="0.35">
      <c r="A428" t="s">
        <v>0</v>
      </c>
      <c r="B428" t="s">
        <v>1</v>
      </c>
      <c r="C428" s="1">
        <v>43178</v>
      </c>
      <c r="D428">
        <v>0</v>
      </c>
      <c r="E428" t="s">
        <v>397</v>
      </c>
      <c r="F428">
        <v>2027550</v>
      </c>
      <c r="H428" t="s">
        <v>402</v>
      </c>
      <c r="I428" t="s">
        <v>1</v>
      </c>
      <c r="J428" s="1">
        <v>43178</v>
      </c>
      <c r="K428">
        <v>0</v>
      </c>
      <c r="L428" t="s">
        <v>802</v>
      </c>
      <c r="M428">
        <v>55357700</v>
      </c>
      <c r="N428">
        <f t="shared" si="24"/>
        <v>0</v>
      </c>
      <c r="Q428" t="s">
        <v>810</v>
      </c>
      <c r="R428" t="s">
        <v>1</v>
      </c>
      <c r="S428" s="1">
        <v>43178</v>
      </c>
      <c r="T428">
        <v>0</v>
      </c>
      <c r="U428" t="s">
        <v>1201</v>
      </c>
      <c r="V428">
        <v>1981898000</v>
      </c>
      <c r="W428">
        <f t="shared" si="25"/>
        <v>0</v>
      </c>
      <c r="Z428" t="s">
        <v>1207</v>
      </c>
      <c r="AA428" t="s">
        <v>1</v>
      </c>
      <c r="AB428" s="1">
        <v>43178</v>
      </c>
      <c r="AC428">
        <v>0</v>
      </c>
      <c r="AD428" t="s">
        <v>1608</v>
      </c>
      <c r="AE428">
        <v>276201030</v>
      </c>
      <c r="AF428">
        <f t="shared" si="26"/>
        <v>0</v>
      </c>
      <c r="AI428" s="1">
        <v>43178</v>
      </c>
      <c r="AJ428" t="s">
        <v>2010</v>
      </c>
      <c r="AK428">
        <v>25812270</v>
      </c>
      <c r="AL428">
        <f t="shared" si="27"/>
        <v>0</v>
      </c>
    </row>
    <row r="429" spans="1:38" x14ac:dyDescent="0.35">
      <c r="A429" t="s">
        <v>0</v>
      </c>
      <c r="B429" t="s">
        <v>1</v>
      </c>
      <c r="C429" s="1">
        <v>43185</v>
      </c>
      <c r="D429">
        <v>0</v>
      </c>
      <c r="E429" t="s">
        <v>398</v>
      </c>
      <c r="F429">
        <v>1227080</v>
      </c>
      <c r="H429" t="s">
        <v>402</v>
      </c>
      <c r="I429" t="s">
        <v>1</v>
      </c>
      <c r="J429" s="1">
        <v>43185</v>
      </c>
      <c r="K429">
        <v>0</v>
      </c>
      <c r="L429" t="s">
        <v>497</v>
      </c>
      <c r="M429">
        <v>64912600</v>
      </c>
      <c r="N429">
        <f t="shared" si="24"/>
        <v>0</v>
      </c>
      <c r="Q429" t="s">
        <v>810</v>
      </c>
      <c r="R429" t="s">
        <v>1</v>
      </c>
      <c r="S429" s="1">
        <v>43185</v>
      </c>
      <c r="T429">
        <v>0</v>
      </c>
      <c r="U429" t="s">
        <v>1202</v>
      </c>
      <c r="V429">
        <v>3327832000</v>
      </c>
      <c r="W429">
        <f t="shared" si="25"/>
        <v>0</v>
      </c>
      <c r="Z429" t="s">
        <v>1207</v>
      </c>
      <c r="AA429" t="s">
        <v>1</v>
      </c>
      <c r="AB429" s="1">
        <v>43185</v>
      </c>
      <c r="AC429">
        <v>0</v>
      </c>
      <c r="AD429" t="s">
        <v>1609</v>
      </c>
      <c r="AE429">
        <v>190043060</v>
      </c>
      <c r="AF429">
        <f t="shared" si="26"/>
        <v>0</v>
      </c>
      <c r="AI429" s="1">
        <v>43185</v>
      </c>
      <c r="AJ429" t="s">
        <v>2011</v>
      </c>
      <c r="AK429">
        <v>14123170</v>
      </c>
      <c r="AL429">
        <f t="shared" si="27"/>
        <v>0</v>
      </c>
    </row>
    <row r="430" spans="1:38" x14ac:dyDescent="0.35">
      <c r="A430" t="s">
        <v>0</v>
      </c>
      <c r="B430" t="s">
        <v>1</v>
      </c>
      <c r="C430" s="1">
        <v>43192</v>
      </c>
      <c r="D430">
        <v>0</v>
      </c>
      <c r="E430" t="s">
        <v>385</v>
      </c>
      <c r="F430">
        <v>1338860</v>
      </c>
      <c r="H430" t="s">
        <v>402</v>
      </c>
      <c r="I430" t="s">
        <v>1</v>
      </c>
      <c r="J430" s="1">
        <v>43192</v>
      </c>
      <c r="K430">
        <v>0</v>
      </c>
      <c r="L430" t="s">
        <v>803</v>
      </c>
      <c r="M430">
        <v>49743500</v>
      </c>
      <c r="N430">
        <f t="shared" si="24"/>
        <v>0</v>
      </c>
      <c r="Q430" t="s">
        <v>810</v>
      </c>
      <c r="R430" t="s">
        <v>1</v>
      </c>
      <c r="S430" s="1">
        <v>43192</v>
      </c>
      <c r="T430">
        <v>0</v>
      </c>
      <c r="U430" t="s">
        <v>1203</v>
      </c>
      <c r="V430">
        <v>1943971000</v>
      </c>
      <c r="W430">
        <f t="shared" si="25"/>
        <v>0</v>
      </c>
      <c r="Z430" t="s">
        <v>1207</v>
      </c>
      <c r="AA430" t="s">
        <v>1</v>
      </c>
      <c r="AB430" s="1">
        <v>43192</v>
      </c>
      <c r="AC430">
        <v>0</v>
      </c>
      <c r="AD430" t="s">
        <v>1610</v>
      </c>
      <c r="AE430">
        <v>243814500</v>
      </c>
      <c r="AF430">
        <f t="shared" si="26"/>
        <v>0</v>
      </c>
      <c r="AI430" s="1">
        <v>43192</v>
      </c>
      <c r="AJ430" t="s">
        <v>2012</v>
      </c>
      <c r="AK430">
        <v>26491650</v>
      </c>
      <c r="AL430">
        <f t="shared" si="27"/>
        <v>0</v>
      </c>
    </row>
    <row r="431" spans="1:38" x14ac:dyDescent="0.35">
      <c r="A431" t="s">
        <v>0</v>
      </c>
      <c r="B431" t="s">
        <v>1</v>
      </c>
      <c r="C431" s="1">
        <v>43199</v>
      </c>
      <c r="D431">
        <v>0</v>
      </c>
      <c r="E431" t="s">
        <v>399</v>
      </c>
      <c r="F431">
        <v>1413400</v>
      </c>
      <c r="H431" t="s">
        <v>402</v>
      </c>
      <c r="I431" t="s">
        <v>1</v>
      </c>
      <c r="J431" s="1">
        <v>43199</v>
      </c>
      <c r="K431">
        <v>0</v>
      </c>
      <c r="L431" t="s">
        <v>804</v>
      </c>
      <c r="M431">
        <v>190361000</v>
      </c>
      <c r="N431">
        <f t="shared" si="24"/>
        <v>0</v>
      </c>
      <c r="Q431" t="s">
        <v>810</v>
      </c>
      <c r="R431" t="s">
        <v>1</v>
      </c>
      <c r="S431" s="1">
        <v>43199</v>
      </c>
      <c r="T431">
        <v>0</v>
      </c>
      <c r="U431" t="s">
        <v>1204</v>
      </c>
      <c r="V431">
        <v>5122423000</v>
      </c>
      <c r="W431">
        <f t="shared" si="25"/>
        <v>0</v>
      </c>
      <c r="Z431" t="s">
        <v>1207</v>
      </c>
      <c r="AA431" t="s">
        <v>1</v>
      </c>
      <c r="AB431" s="1">
        <v>43199</v>
      </c>
      <c r="AC431">
        <v>0</v>
      </c>
      <c r="AD431" t="s">
        <v>1611</v>
      </c>
      <c r="AE431">
        <v>911006960</v>
      </c>
      <c r="AF431">
        <f t="shared" si="26"/>
        <v>0</v>
      </c>
      <c r="AI431" s="1">
        <v>43199</v>
      </c>
      <c r="AJ431" t="s">
        <v>1977</v>
      </c>
      <c r="AK431">
        <v>76686180</v>
      </c>
      <c r="AL431">
        <f t="shared" si="27"/>
        <v>0</v>
      </c>
    </row>
    <row r="432" spans="1:38" x14ac:dyDescent="0.35">
      <c r="A432" t="s">
        <v>0</v>
      </c>
      <c r="B432" t="s">
        <v>1</v>
      </c>
      <c r="C432" s="1">
        <v>43206</v>
      </c>
      <c r="D432">
        <v>0</v>
      </c>
      <c r="E432" t="s">
        <v>400</v>
      </c>
      <c r="F432">
        <v>1128160</v>
      </c>
      <c r="H432" t="s">
        <v>402</v>
      </c>
      <c r="I432" t="s">
        <v>1</v>
      </c>
      <c r="J432" s="1">
        <v>43206</v>
      </c>
      <c r="K432">
        <v>0</v>
      </c>
      <c r="L432" t="s">
        <v>805</v>
      </c>
      <c r="M432">
        <v>81776700</v>
      </c>
      <c r="N432">
        <f t="shared" si="24"/>
        <v>0</v>
      </c>
      <c r="Q432" t="s">
        <v>810</v>
      </c>
      <c r="R432" t="s">
        <v>1</v>
      </c>
      <c r="S432" s="1">
        <v>43206</v>
      </c>
      <c r="T432">
        <v>0</v>
      </c>
      <c r="U432" t="s">
        <v>1205</v>
      </c>
      <c r="V432">
        <v>2402493000</v>
      </c>
      <c r="W432">
        <f t="shared" si="25"/>
        <v>0</v>
      </c>
      <c r="Z432" t="s">
        <v>1207</v>
      </c>
      <c r="AA432" t="s">
        <v>1</v>
      </c>
      <c r="AB432" s="1">
        <v>43206</v>
      </c>
      <c r="AC432">
        <v>0</v>
      </c>
      <c r="AD432" t="s">
        <v>1612</v>
      </c>
      <c r="AE432">
        <v>733031350</v>
      </c>
      <c r="AF432">
        <f t="shared" si="26"/>
        <v>0</v>
      </c>
      <c r="AI432" s="1">
        <v>43206</v>
      </c>
      <c r="AJ432" t="s">
        <v>2013</v>
      </c>
      <c r="AK432">
        <v>32441750</v>
      </c>
      <c r="AL432">
        <f t="shared" si="27"/>
        <v>0</v>
      </c>
    </row>
    <row r="433" spans="1:38" x14ac:dyDescent="0.35">
      <c r="A433" t="s">
        <v>0</v>
      </c>
      <c r="B433" t="s">
        <v>1</v>
      </c>
      <c r="C433" s="1">
        <v>43213</v>
      </c>
      <c r="D433">
        <v>0</v>
      </c>
      <c r="E433" t="s">
        <v>401</v>
      </c>
      <c r="F433">
        <v>474010</v>
      </c>
      <c r="H433" t="s">
        <v>402</v>
      </c>
      <c r="I433" t="s">
        <v>1</v>
      </c>
      <c r="J433" s="1">
        <v>43213</v>
      </c>
      <c r="K433">
        <v>0</v>
      </c>
      <c r="L433" t="s">
        <v>806</v>
      </c>
      <c r="M433">
        <v>67985700</v>
      </c>
      <c r="N433">
        <f t="shared" si="24"/>
        <v>0</v>
      </c>
      <c r="Q433" t="s">
        <v>810</v>
      </c>
      <c r="R433" t="s">
        <v>1</v>
      </c>
      <c r="S433" s="1">
        <v>43213</v>
      </c>
      <c r="T433">
        <v>0</v>
      </c>
      <c r="U433" t="s">
        <v>1206</v>
      </c>
      <c r="V433">
        <v>1784058000</v>
      </c>
      <c r="W433">
        <f t="shared" si="25"/>
        <v>0</v>
      </c>
      <c r="Z433" t="s">
        <v>1207</v>
      </c>
      <c r="AA433" t="s">
        <v>1</v>
      </c>
      <c r="AB433" s="1">
        <v>43213</v>
      </c>
      <c r="AC433">
        <v>0</v>
      </c>
      <c r="AD433" t="s">
        <v>1613</v>
      </c>
      <c r="AE433">
        <v>435250660</v>
      </c>
      <c r="AF433">
        <f t="shared" si="26"/>
        <v>0</v>
      </c>
      <c r="AI433" s="1">
        <v>43213</v>
      </c>
      <c r="AJ433" t="s">
        <v>2014</v>
      </c>
      <c r="AK433">
        <v>55810200</v>
      </c>
      <c r="AL433">
        <f t="shared" si="27"/>
        <v>0</v>
      </c>
    </row>
  </sheetData>
  <mergeCells count="7">
    <mergeCell ref="AL1:AM2"/>
    <mergeCell ref="N1:O2"/>
    <mergeCell ref="L1:M1"/>
    <mergeCell ref="W1:X2"/>
    <mergeCell ref="U1:V1"/>
    <mergeCell ref="AF1:AG2"/>
    <mergeCell ref="AD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workbookViewId="0">
      <selection activeCell="G24" sqref="G24"/>
    </sheetView>
  </sheetViews>
  <sheetFormatPr defaultRowHeight="15.5" x14ac:dyDescent="0.35"/>
  <cols>
    <col min="1" max="1" width="9.9140625" bestFit="1" customWidth="1"/>
  </cols>
  <sheetData>
    <row r="1" spans="1:4" x14ac:dyDescent="0.35">
      <c r="A1" s="61" t="s">
        <v>2016</v>
      </c>
      <c r="B1" s="60" t="s">
        <v>0</v>
      </c>
      <c r="C1" s="60"/>
      <c r="D1" s="60"/>
    </row>
    <row r="2" spans="1:4" ht="15.65" customHeight="1" x14ac:dyDescent="0.35">
      <c r="A2" s="61"/>
      <c r="B2" s="26" t="s">
        <v>808</v>
      </c>
      <c r="C2" s="26" t="s">
        <v>809</v>
      </c>
      <c r="D2" s="26" t="s">
        <v>2017</v>
      </c>
    </row>
    <row r="3" spans="1:4" x14ac:dyDescent="0.35">
      <c r="A3" s="1">
        <v>40189</v>
      </c>
      <c r="B3">
        <v>142</v>
      </c>
      <c r="C3">
        <v>18012514</v>
      </c>
    </row>
    <row r="4" spans="1:4" x14ac:dyDescent="0.35">
      <c r="A4" s="1">
        <v>40196</v>
      </c>
      <c r="B4">
        <v>135.4</v>
      </c>
      <c r="C4">
        <v>10151667</v>
      </c>
      <c r="D4">
        <f>B4-B3</f>
        <v>-6.5999999999999943</v>
      </c>
    </row>
    <row r="5" spans="1:4" x14ac:dyDescent="0.35">
      <c r="A5" s="1">
        <v>40203</v>
      </c>
      <c r="B5">
        <v>130.97</v>
      </c>
      <c r="C5">
        <v>13650622</v>
      </c>
      <c r="D5">
        <f t="shared" ref="D5:D68" si="0">B5-B4</f>
        <v>-4.4300000000000068</v>
      </c>
    </row>
    <row r="6" spans="1:4" x14ac:dyDescent="0.35">
      <c r="A6" s="1">
        <v>40210</v>
      </c>
      <c r="B6">
        <v>131.72</v>
      </c>
      <c r="C6">
        <v>22094455</v>
      </c>
      <c r="D6">
        <f t="shared" si="0"/>
        <v>0.75</v>
      </c>
    </row>
    <row r="7" spans="1:4" x14ac:dyDescent="0.35">
      <c r="A7" s="1">
        <v>40217</v>
      </c>
      <c r="B7">
        <v>133.5</v>
      </c>
      <c r="C7">
        <v>12323576</v>
      </c>
      <c r="D7">
        <f t="shared" si="0"/>
        <v>1.7800000000000011</v>
      </c>
    </row>
    <row r="8" spans="1:4" x14ac:dyDescent="0.35">
      <c r="A8" s="1">
        <v>40224</v>
      </c>
      <c r="B8">
        <v>132.19999999999999</v>
      </c>
      <c r="C8">
        <v>16730898</v>
      </c>
      <c r="D8">
        <f t="shared" si="0"/>
        <v>-1.3000000000000114</v>
      </c>
    </row>
    <row r="9" spans="1:4" x14ac:dyDescent="0.35">
      <c r="A9" s="1">
        <v>40231</v>
      </c>
      <c r="B9">
        <v>128.05000000000001</v>
      </c>
      <c r="C9">
        <v>9182366</v>
      </c>
      <c r="D9">
        <f t="shared" si="0"/>
        <v>-4.1499999999999773</v>
      </c>
    </row>
    <row r="10" spans="1:4" x14ac:dyDescent="0.35">
      <c r="A10" s="1">
        <v>40238</v>
      </c>
      <c r="B10">
        <v>124.19</v>
      </c>
      <c r="C10">
        <v>36666685</v>
      </c>
      <c r="D10">
        <f t="shared" si="0"/>
        <v>-3.8600000000000136</v>
      </c>
    </row>
    <row r="11" spans="1:4" x14ac:dyDescent="0.35">
      <c r="A11" s="1">
        <v>40245</v>
      </c>
      <c r="B11">
        <v>126.17</v>
      </c>
      <c r="C11">
        <v>23276737</v>
      </c>
      <c r="D11">
        <f t="shared" si="0"/>
        <v>1.980000000000004</v>
      </c>
    </row>
    <row r="12" spans="1:4" x14ac:dyDescent="0.35">
      <c r="A12" s="1">
        <v>40252</v>
      </c>
      <c r="B12">
        <v>125.48</v>
      </c>
      <c r="C12">
        <v>13881986</v>
      </c>
      <c r="D12">
        <f t="shared" si="0"/>
        <v>-0.68999999999999773</v>
      </c>
    </row>
    <row r="13" spans="1:4" x14ac:dyDescent="0.35">
      <c r="A13" s="1">
        <v>40259</v>
      </c>
      <c r="B13">
        <v>122.49</v>
      </c>
      <c r="C13">
        <v>14171780</v>
      </c>
      <c r="D13">
        <f t="shared" si="0"/>
        <v>-2.9900000000000091</v>
      </c>
    </row>
    <row r="14" spans="1:4" x14ac:dyDescent="0.35">
      <c r="A14" s="1">
        <v>40266</v>
      </c>
      <c r="B14">
        <v>122.96</v>
      </c>
      <c r="C14">
        <v>13985148</v>
      </c>
      <c r="D14">
        <f t="shared" si="0"/>
        <v>0.46999999999999886</v>
      </c>
    </row>
    <row r="15" spans="1:4" x14ac:dyDescent="0.35">
      <c r="A15" s="1">
        <v>40273</v>
      </c>
      <c r="B15">
        <v>134</v>
      </c>
      <c r="C15">
        <v>30019727</v>
      </c>
      <c r="D15">
        <f t="shared" si="0"/>
        <v>11.040000000000006</v>
      </c>
    </row>
    <row r="16" spans="1:4" x14ac:dyDescent="0.35">
      <c r="A16" s="1">
        <v>40280</v>
      </c>
      <c r="B16">
        <v>130.5</v>
      </c>
      <c r="C16">
        <v>17864825</v>
      </c>
      <c r="D16">
        <f t="shared" si="0"/>
        <v>-3.5</v>
      </c>
    </row>
    <row r="17" spans="1:4" x14ac:dyDescent="0.35">
      <c r="A17" s="1">
        <v>40287</v>
      </c>
      <c r="B17">
        <v>126.55</v>
      </c>
      <c r="C17">
        <v>12243971</v>
      </c>
      <c r="D17">
        <f t="shared" si="0"/>
        <v>-3.9500000000000028</v>
      </c>
    </row>
    <row r="18" spans="1:4" x14ac:dyDescent="0.35">
      <c r="A18" s="1">
        <v>40294</v>
      </c>
      <c r="B18">
        <v>125.5</v>
      </c>
      <c r="C18">
        <v>9280069</v>
      </c>
      <c r="D18">
        <f t="shared" si="0"/>
        <v>-1.0499999999999972</v>
      </c>
    </row>
    <row r="19" spans="1:4" x14ac:dyDescent="0.35">
      <c r="A19" s="1">
        <v>40301</v>
      </c>
      <c r="B19">
        <v>109.86</v>
      </c>
      <c r="C19">
        <v>10933929</v>
      </c>
      <c r="D19">
        <f t="shared" si="0"/>
        <v>-15.64</v>
      </c>
    </row>
    <row r="20" spans="1:4" x14ac:dyDescent="0.35">
      <c r="A20" s="1">
        <v>40308</v>
      </c>
      <c r="B20">
        <v>114.91</v>
      </c>
      <c r="C20">
        <v>9244181</v>
      </c>
      <c r="D20">
        <f t="shared" si="0"/>
        <v>5.0499999999999972</v>
      </c>
    </row>
    <row r="21" spans="1:4" x14ac:dyDescent="0.35">
      <c r="A21" s="1">
        <v>40315</v>
      </c>
      <c r="B21">
        <v>97.9</v>
      </c>
      <c r="C21">
        <v>13155613</v>
      </c>
      <c r="D21">
        <f t="shared" si="0"/>
        <v>-17.009999999999991</v>
      </c>
    </row>
    <row r="22" spans="1:4" x14ac:dyDescent="0.35">
      <c r="A22" s="1">
        <v>40322</v>
      </c>
      <c r="B22">
        <v>114.5</v>
      </c>
      <c r="C22">
        <v>19305647</v>
      </c>
      <c r="D22">
        <f t="shared" si="0"/>
        <v>16.599999999999994</v>
      </c>
    </row>
    <row r="23" spans="1:4" x14ac:dyDescent="0.35">
      <c r="A23" s="1">
        <v>40329</v>
      </c>
      <c r="B23">
        <v>117.21</v>
      </c>
      <c r="C23">
        <v>16496078</v>
      </c>
      <c r="D23">
        <f t="shared" si="0"/>
        <v>2.7099999999999937</v>
      </c>
    </row>
    <row r="24" spans="1:4" x14ac:dyDescent="0.35">
      <c r="A24" s="1">
        <v>40336</v>
      </c>
      <c r="B24">
        <v>119.2</v>
      </c>
      <c r="C24">
        <v>8230831</v>
      </c>
      <c r="D24">
        <f t="shared" si="0"/>
        <v>1.9900000000000091</v>
      </c>
    </row>
    <row r="25" spans="1:4" x14ac:dyDescent="0.35">
      <c r="A25" s="1">
        <v>40343</v>
      </c>
      <c r="B25">
        <v>118.8</v>
      </c>
      <c r="C25">
        <v>9303569</v>
      </c>
      <c r="D25">
        <f t="shared" si="0"/>
        <v>-0.40000000000000568</v>
      </c>
    </row>
    <row r="26" spans="1:4" x14ac:dyDescent="0.35">
      <c r="A26" s="1">
        <v>40350</v>
      </c>
      <c r="B26">
        <v>116.92</v>
      </c>
      <c r="C26">
        <v>6603522</v>
      </c>
      <c r="D26">
        <f t="shared" si="0"/>
        <v>-1.8799999999999955</v>
      </c>
    </row>
    <row r="27" spans="1:4" x14ac:dyDescent="0.35">
      <c r="A27" s="1">
        <v>40357</v>
      </c>
      <c r="B27">
        <v>114.86</v>
      </c>
      <c r="C27">
        <v>9902465</v>
      </c>
      <c r="D27">
        <f t="shared" si="0"/>
        <v>-2.0600000000000023</v>
      </c>
    </row>
    <row r="28" spans="1:4" x14ac:dyDescent="0.35">
      <c r="A28" s="1">
        <v>40364</v>
      </c>
      <c r="B28">
        <v>117.92</v>
      </c>
      <c r="C28">
        <v>5621841</v>
      </c>
      <c r="D28">
        <f t="shared" si="0"/>
        <v>3.0600000000000023</v>
      </c>
    </row>
    <row r="29" spans="1:4" x14ac:dyDescent="0.35">
      <c r="A29" s="1">
        <v>40371</v>
      </c>
      <c r="B29">
        <v>122.48</v>
      </c>
      <c r="C29">
        <v>9114043</v>
      </c>
      <c r="D29">
        <f t="shared" si="0"/>
        <v>4.5600000000000023</v>
      </c>
    </row>
    <row r="30" spans="1:4" x14ac:dyDescent="0.35">
      <c r="A30" s="1">
        <v>40378</v>
      </c>
      <c r="B30">
        <v>123.89</v>
      </c>
      <c r="C30">
        <v>5915873</v>
      </c>
      <c r="D30">
        <f t="shared" si="0"/>
        <v>1.4099999999999966</v>
      </c>
    </row>
    <row r="31" spans="1:4" x14ac:dyDescent="0.35">
      <c r="A31" s="1">
        <v>40385</v>
      </c>
      <c r="B31">
        <v>127.36</v>
      </c>
      <c r="C31">
        <v>12475700</v>
      </c>
      <c r="D31">
        <f t="shared" si="0"/>
        <v>3.4699999999999989</v>
      </c>
    </row>
    <row r="32" spans="1:4" x14ac:dyDescent="0.35">
      <c r="A32" s="1">
        <v>40392</v>
      </c>
      <c r="B32">
        <v>137</v>
      </c>
      <c r="C32">
        <v>22428609</v>
      </c>
      <c r="D32">
        <f t="shared" si="0"/>
        <v>9.64</v>
      </c>
    </row>
    <row r="33" spans="1:4" x14ac:dyDescent="0.35">
      <c r="A33" s="1">
        <v>40399</v>
      </c>
      <c r="B33">
        <v>139.80000000000001</v>
      </c>
      <c r="C33">
        <v>14770042</v>
      </c>
      <c r="D33">
        <f t="shared" si="0"/>
        <v>2.8000000000000114</v>
      </c>
    </row>
    <row r="34" spans="1:4" x14ac:dyDescent="0.35">
      <c r="A34" s="1">
        <v>40406</v>
      </c>
      <c r="B34">
        <v>141.86000000000001</v>
      </c>
      <c r="C34">
        <v>21904868</v>
      </c>
      <c r="D34">
        <f t="shared" si="0"/>
        <v>2.0600000000000023</v>
      </c>
    </row>
    <row r="35" spans="1:4" x14ac:dyDescent="0.35">
      <c r="A35" s="1">
        <v>40413</v>
      </c>
      <c r="B35">
        <v>142.19</v>
      </c>
      <c r="C35">
        <v>9412066</v>
      </c>
      <c r="D35">
        <f t="shared" si="0"/>
        <v>0.32999999999998408</v>
      </c>
    </row>
    <row r="36" spans="1:4" x14ac:dyDescent="0.35">
      <c r="A36" s="1">
        <v>40420</v>
      </c>
      <c r="B36">
        <v>145.54</v>
      </c>
      <c r="C36">
        <v>8899553</v>
      </c>
      <c r="D36">
        <f t="shared" si="0"/>
        <v>3.3499999999999943</v>
      </c>
    </row>
    <row r="37" spans="1:4" x14ac:dyDescent="0.35">
      <c r="A37" s="1">
        <v>40427</v>
      </c>
      <c r="B37">
        <v>146.5</v>
      </c>
      <c r="C37">
        <v>8531720</v>
      </c>
      <c r="D37">
        <f t="shared" si="0"/>
        <v>0.96000000000000796</v>
      </c>
    </row>
    <row r="38" spans="1:4" x14ac:dyDescent="0.35">
      <c r="A38" s="1">
        <v>40434</v>
      </c>
      <c r="B38">
        <v>142.71</v>
      </c>
      <c r="C38">
        <v>5905073</v>
      </c>
      <c r="D38">
        <f t="shared" si="0"/>
        <v>-3.789999999999992</v>
      </c>
    </row>
    <row r="39" spans="1:4" x14ac:dyDescent="0.35">
      <c r="A39" s="1">
        <v>40441</v>
      </c>
      <c r="B39">
        <v>137.5</v>
      </c>
      <c r="C39">
        <v>5949915</v>
      </c>
      <c r="D39">
        <f t="shared" si="0"/>
        <v>-5.210000000000008</v>
      </c>
    </row>
    <row r="40" spans="1:4" x14ac:dyDescent="0.35">
      <c r="A40" s="1">
        <v>40448</v>
      </c>
      <c r="B40">
        <v>134.19999999999999</v>
      </c>
      <c r="C40">
        <v>9299418</v>
      </c>
      <c r="D40">
        <f t="shared" si="0"/>
        <v>-3.3000000000000114</v>
      </c>
    </row>
    <row r="41" spans="1:4" x14ac:dyDescent="0.35">
      <c r="A41" s="1">
        <v>40455</v>
      </c>
      <c r="B41">
        <v>134.80000000000001</v>
      </c>
      <c r="C41">
        <v>9366936</v>
      </c>
      <c r="D41">
        <f t="shared" si="0"/>
        <v>0.60000000000002274</v>
      </c>
    </row>
    <row r="42" spans="1:4" x14ac:dyDescent="0.35">
      <c r="A42" s="1">
        <v>40462</v>
      </c>
      <c r="B42">
        <v>141.88999999999999</v>
      </c>
      <c r="C42">
        <v>10907693</v>
      </c>
      <c r="D42">
        <f t="shared" si="0"/>
        <v>7.089999999999975</v>
      </c>
    </row>
    <row r="43" spans="1:4" x14ac:dyDescent="0.35">
      <c r="A43" s="1">
        <v>40469</v>
      </c>
      <c r="B43">
        <v>142</v>
      </c>
      <c r="C43">
        <v>8591826</v>
      </c>
      <c r="D43">
        <f t="shared" si="0"/>
        <v>0.11000000000001364</v>
      </c>
    </row>
    <row r="44" spans="1:4" x14ac:dyDescent="0.35">
      <c r="A44" s="1">
        <v>40476</v>
      </c>
      <c r="B44">
        <v>153</v>
      </c>
      <c r="C44">
        <v>21729239</v>
      </c>
      <c r="D44">
        <f t="shared" si="0"/>
        <v>11</v>
      </c>
    </row>
    <row r="45" spans="1:4" x14ac:dyDescent="0.35">
      <c r="A45" s="1">
        <v>40483</v>
      </c>
      <c r="B45">
        <v>163.49</v>
      </c>
      <c r="C45">
        <v>10297402</v>
      </c>
      <c r="D45">
        <f t="shared" si="0"/>
        <v>10.490000000000009</v>
      </c>
    </row>
    <row r="46" spans="1:4" x14ac:dyDescent="0.35">
      <c r="A46" s="1">
        <v>40490</v>
      </c>
      <c r="B46">
        <v>174.57</v>
      </c>
      <c r="C46">
        <v>20054446</v>
      </c>
      <c r="D46">
        <f t="shared" si="0"/>
        <v>11.079999999999984</v>
      </c>
    </row>
    <row r="47" spans="1:4" x14ac:dyDescent="0.35">
      <c r="A47" s="1">
        <v>40497</v>
      </c>
      <c r="B47">
        <v>177.15</v>
      </c>
      <c r="C47">
        <v>15891999</v>
      </c>
      <c r="D47">
        <f t="shared" si="0"/>
        <v>2.5800000000000125</v>
      </c>
    </row>
    <row r="48" spans="1:4" x14ac:dyDescent="0.35">
      <c r="A48" s="1">
        <v>40504</v>
      </c>
      <c r="B48">
        <v>179.03</v>
      </c>
      <c r="C48">
        <v>15126100</v>
      </c>
      <c r="D48">
        <f t="shared" si="0"/>
        <v>1.8799999999999955</v>
      </c>
    </row>
    <row r="49" spans="1:4" x14ac:dyDescent="0.35">
      <c r="A49" s="1">
        <v>40511</v>
      </c>
      <c r="B49">
        <v>194.74</v>
      </c>
      <c r="C49">
        <v>22723533</v>
      </c>
      <c r="D49">
        <f t="shared" si="0"/>
        <v>15.710000000000008</v>
      </c>
    </row>
    <row r="50" spans="1:4" x14ac:dyDescent="0.35">
      <c r="A50" s="1">
        <v>40518</v>
      </c>
      <c r="B50">
        <v>206.89</v>
      </c>
      <c r="C50">
        <v>18014886</v>
      </c>
      <c r="D50">
        <f t="shared" si="0"/>
        <v>12.149999999999977</v>
      </c>
    </row>
    <row r="51" spans="1:4" x14ac:dyDescent="0.35">
      <c r="A51" s="1">
        <v>40525</v>
      </c>
      <c r="B51">
        <v>215.09</v>
      </c>
      <c r="C51">
        <v>23551674</v>
      </c>
      <c r="D51">
        <f t="shared" si="0"/>
        <v>8.2000000000000171</v>
      </c>
    </row>
    <row r="52" spans="1:4" x14ac:dyDescent="0.35">
      <c r="A52" s="1">
        <v>40532</v>
      </c>
      <c r="B52">
        <v>213.2</v>
      </c>
      <c r="C52">
        <v>20826577</v>
      </c>
      <c r="D52">
        <f t="shared" si="0"/>
        <v>-1.8900000000000148</v>
      </c>
    </row>
    <row r="53" spans="1:4" x14ac:dyDescent="0.35">
      <c r="A53" s="1">
        <v>40539</v>
      </c>
      <c r="B53">
        <v>219.92</v>
      </c>
      <c r="C53">
        <v>7321593</v>
      </c>
      <c r="D53">
        <f t="shared" si="0"/>
        <v>6.7199999999999989</v>
      </c>
    </row>
    <row r="54" spans="1:4" x14ac:dyDescent="0.35">
      <c r="A54" s="1">
        <v>40553</v>
      </c>
      <c r="B54">
        <v>223.75</v>
      </c>
      <c r="C54">
        <v>10850369</v>
      </c>
      <c r="D54">
        <f t="shared" si="0"/>
        <v>3.8300000000000125</v>
      </c>
    </row>
    <row r="55" spans="1:4" x14ac:dyDescent="0.35">
      <c r="A55" s="1">
        <v>40560</v>
      </c>
      <c r="B55">
        <v>236.25</v>
      </c>
      <c r="C55">
        <v>14529306</v>
      </c>
      <c r="D55">
        <f t="shared" si="0"/>
        <v>12.5</v>
      </c>
    </row>
    <row r="56" spans="1:4" x14ac:dyDescent="0.35">
      <c r="A56" s="1">
        <v>40567</v>
      </c>
      <c r="B56">
        <v>227.94</v>
      </c>
      <c r="C56">
        <v>14079796</v>
      </c>
      <c r="D56">
        <f t="shared" si="0"/>
        <v>-8.3100000000000023</v>
      </c>
    </row>
    <row r="57" spans="1:4" x14ac:dyDescent="0.35">
      <c r="A57" s="1">
        <v>40574</v>
      </c>
      <c r="B57">
        <v>230.05</v>
      </c>
      <c r="C57">
        <v>10877036</v>
      </c>
      <c r="D57">
        <f t="shared" si="0"/>
        <v>2.1100000000000136</v>
      </c>
    </row>
    <row r="58" spans="1:4" x14ac:dyDescent="0.35">
      <c r="A58" s="1">
        <v>40581</v>
      </c>
      <c r="B58">
        <v>211.52</v>
      </c>
      <c r="C58">
        <v>16353029</v>
      </c>
      <c r="D58">
        <f t="shared" si="0"/>
        <v>-18.53</v>
      </c>
    </row>
    <row r="59" spans="1:4" x14ac:dyDescent="0.35">
      <c r="A59" s="1">
        <v>40588</v>
      </c>
      <c r="B59">
        <v>224.11</v>
      </c>
      <c r="C59">
        <v>14462552</v>
      </c>
      <c r="D59">
        <f t="shared" si="0"/>
        <v>12.590000000000003</v>
      </c>
    </row>
    <row r="60" spans="1:4" x14ac:dyDescent="0.35">
      <c r="A60" s="1">
        <v>40595</v>
      </c>
      <c r="B60">
        <v>232.35</v>
      </c>
      <c r="C60">
        <v>13733015</v>
      </c>
      <c r="D60">
        <f t="shared" si="0"/>
        <v>8.2399999999999807</v>
      </c>
    </row>
    <row r="61" spans="1:4" x14ac:dyDescent="0.35">
      <c r="A61" s="1">
        <v>40602</v>
      </c>
      <c r="B61">
        <v>239.81</v>
      </c>
      <c r="C61">
        <v>17214899</v>
      </c>
      <c r="D61">
        <f t="shared" si="0"/>
        <v>7.460000000000008</v>
      </c>
    </row>
    <row r="62" spans="1:4" x14ac:dyDescent="0.35">
      <c r="A62" s="1">
        <v>40609</v>
      </c>
      <c r="B62">
        <v>219.96</v>
      </c>
      <c r="C62">
        <v>10084680</v>
      </c>
      <c r="D62">
        <f t="shared" si="0"/>
        <v>-19.849999999999994</v>
      </c>
    </row>
    <row r="63" spans="1:4" x14ac:dyDescent="0.35">
      <c r="A63" s="1">
        <v>40616</v>
      </c>
      <c r="B63">
        <v>225</v>
      </c>
      <c r="C63">
        <v>22506020</v>
      </c>
      <c r="D63">
        <f t="shared" si="0"/>
        <v>5.039999999999992</v>
      </c>
    </row>
    <row r="64" spans="1:4" x14ac:dyDescent="0.35">
      <c r="A64" s="1">
        <v>40623</v>
      </c>
      <c r="B64">
        <v>232.09</v>
      </c>
      <c r="C64">
        <v>12994620</v>
      </c>
      <c r="D64">
        <f t="shared" si="0"/>
        <v>7.0900000000000034</v>
      </c>
    </row>
    <row r="65" spans="1:4" x14ac:dyDescent="0.35">
      <c r="A65" s="1">
        <v>40630</v>
      </c>
      <c r="B65">
        <v>240.01</v>
      </c>
      <c r="C65">
        <v>14233560</v>
      </c>
      <c r="D65">
        <f t="shared" si="0"/>
        <v>7.9199999999999875</v>
      </c>
    </row>
    <row r="66" spans="1:4" x14ac:dyDescent="0.35">
      <c r="A66" s="1">
        <v>40637</v>
      </c>
      <c r="B66">
        <v>244.01</v>
      </c>
      <c r="C66">
        <v>15187800</v>
      </c>
      <c r="D66">
        <f t="shared" si="0"/>
        <v>4</v>
      </c>
    </row>
    <row r="67" spans="1:4" x14ac:dyDescent="0.35">
      <c r="A67" s="1">
        <v>40644</v>
      </c>
      <c r="B67">
        <v>227</v>
      </c>
      <c r="C67">
        <v>16438430</v>
      </c>
      <c r="D67">
        <f t="shared" si="0"/>
        <v>-17.009999999999991</v>
      </c>
    </row>
    <row r="68" spans="1:4" x14ac:dyDescent="0.35">
      <c r="A68" s="1">
        <v>40651</v>
      </c>
      <c r="B68">
        <v>234.3</v>
      </c>
      <c r="C68">
        <v>10859920</v>
      </c>
      <c r="D68">
        <f t="shared" si="0"/>
        <v>7.3000000000000114</v>
      </c>
    </row>
    <row r="69" spans="1:4" x14ac:dyDescent="0.35">
      <c r="A69" s="1">
        <v>40658</v>
      </c>
      <c r="B69">
        <v>228.6</v>
      </c>
      <c r="C69">
        <v>9767380</v>
      </c>
      <c r="D69">
        <f t="shared" ref="D69:D132" si="1">B69-B68</f>
        <v>-5.7000000000000171</v>
      </c>
    </row>
    <row r="70" spans="1:4" x14ac:dyDescent="0.35">
      <c r="A70" s="1">
        <v>40665</v>
      </c>
      <c r="B70">
        <v>215.54</v>
      </c>
      <c r="C70">
        <v>12627060</v>
      </c>
      <c r="D70">
        <f t="shared" si="1"/>
        <v>-13.060000000000002</v>
      </c>
    </row>
    <row r="71" spans="1:4" x14ac:dyDescent="0.35">
      <c r="A71" s="1">
        <v>40672</v>
      </c>
      <c r="B71">
        <v>218.15</v>
      </c>
      <c r="C71">
        <v>12084170</v>
      </c>
      <c r="D71">
        <f t="shared" si="1"/>
        <v>2.6100000000000136</v>
      </c>
    </row>
    <row r="72" spans="1:4" x14ac:dyDescent="0.35">
      <c r="A72" s="1">
        <v>40679</v>
      </c>
      <c r="B72">
        <v>217.18</v>
      </c>
      <c r="C72">
        <v>14763500</v>
      </c>
      <c r="D72">
        <f t="shared" si="1"/>
        <v>-0.96999999999999886</v>
      </c>
    </row>
    <row r="73" spans="1:4" x14ac:dyDescent="0.35">
      <c r="A73" s="1">
        <v>40686</v>
      </c>
      <c r="B73">
        <v>233</v>
      </c>
      <c r="C73">
        <v>21819290</v>
      </c>
      <c r="D73">
        <f t="shared" si="1"/>
        <v>15.819999999999993</v>
      </c>
    </row>
    <row r="74" spans="1:4" x14ac:dyDescent="0.35">
      <c r="A74" s="1">
        <v>40693</v>
      </c>
      <c r="B74">
        <v>239.32</v>
      </c>
      <c r="C74">
        <v>20197790</v>
      </c>
      <c r="D74">
        <f t="shared" si="1"/>
        <v>6.3199999999999932</v>
      </c>
    </row>
    <row r="75" spans="1:4" x14ac:dyDescent="0.35">
      <c r="A75" s="1">
        <v>40700</v>
      </c>
      <c r="B75">
        <v>248.7</v>
      </c>
      <c r="C75">
        <v>18371420</v>
      </c>
      <c r="D75">
        <f t="shared" si="1"/>
        <v>9.3799999999999955</v>
      </c>
    </row>
    <row r="76" spans="1:4" x14ac:dyDescent="0.35">
      <c r="A76" s="1">
        <v>40707</v>
      </c>
      <c r="B76">
        <v>232.77</v>
      </c>
      <c r="C76">
        <v>20745600</v>
      </c>
      <c r="D76">
        <f t="shared" si="1"/>
        <v>-15.929999999999978</v>
      </c>
    </row>
    <row r="77" spans="1:4" x14ac:dyDescent="0.35">
      <c r="A77" s="1">
        <v>40714</v>
      </c>
      <c r="B77">
        <v>237.75</v>
      </c>
      <c r="C77">
        <v>16055930</v>
      </c>
      <c r="D77">
        <f t="shared" si="1"/>
        <v>4.9799999999999898</v>
      </c>
    </row>
    <row r="78" spans="1:4" x14ac:dyDescent="0.35">
      <c r="A78" s="1">
        <v>40721</v>
      </c>
      <c r="B78">
        <v>245.5</v>
      </c>
      <c r="C78">
        <v>19869300</v>
      </c>
      <c r="D78">
        <f t="shared" si="1"/>
        <v>7.75</v>
      </c>
    </row>
    <row r="79" spans="1:4" x14ac:dyDescent="0.35">
      <c r="A79" s="1">
        <v>40728</v>
      </c>
      <c r="B79">
        <v>260.3</v>
      </c>
      <c r="C79">
        <v>42970000</v>
      </c>
      <c r="D79">
        <f t="shared" si="1"/>
        <v>14.800000000000011</v>
      </c>
    </row>
    <row r="80" spans="1:4" x14ac:dyDescent="0.35">
      <c r="A80" s="1">
        <v>40735</v>
      </c>
      <c r="B80">
        <v>269.39999999999998</v>
      </c>
      <c r="C80">
        <v>15038010</v>
      </c>
      <c r="D80">
        <f t="shared" si="1"/>
        <v>9.0999999999999659</v>
      </c>
    </row>
    <row r="81" spans="1:4" x14ac:dyDescent="0.35">
      <c r="A81" s="1">
        <v>40742</v>
      </c>
      <c r="B81">
        <v>277.8</v>
      </c>
      <c r="C81">
        <v>13049450</v>
      </c>
      <c r="D81">
        <f t="shared" si="1"/>
        <v>8.4000000000000341</v>
      </c>
    </row>
    <row r="82" spans="1:4" x14ac:dyDescent="0.35">
      <c r="A82" s="1">
        <v>40749</v>
      </c>
      <c r="B82">
        <v>270.45</v>
      </c>
      <c r="C82">
        <v>11608890</v>
      </c>
      <c r="D82">
        <f t="shared" si="1"/>
        <v>-7.3500000000000227</v>
      </c>
    </row>
    <row r="83" spans="1:4" x14ac:dyDescent="0.35">
      <c r="A83" s="1">
        <v>40756</v>
      </c>
      <c r="B83">
        <v>253.2</v>
      </c>
      <c r="C83">
        <v>22795110</v>
      </c>
      <c r="D83">
        <f t="shared" si="1"/>
        <v>-17.25</v>
      </c>
    </row>
    <row r="84" spans="1:4" x14ac:dyDescent="0.35">
      <c r="A84" s="1">
        <v>40763</v>
      </c>
      <c r="B84">
        <v>255.32</v>
      </c>
      <c r="C84">
        <v>37537740</v>
      </c>
      <c r="D84">
        <f t="shared" si="1"/>
        <v>2.1200000000000045</v>
      </c>
    </row>
    <row r="85" spans="1:4" x14ac:dyDescent="0.35">
      <c r="A85" s="1">
        <v>40770</v>
      </c>
      <c r="B85">
        <v>252.51</v>
      </c>
      <c r="C85">
        <v>20839180</v>
      </c>
      <c r="D85">
        <f t="shared" si="1"/>
        <v>-2.8100000000000023</v>
      </c>
    </row>
    <row r="86" spans="1:4" x14ac:dyDescent="0.35">
      <c r="A86" s="1">
        <v>40777</v>
      </c>
      <c r="B86">
        <v>264.5</v>
      </c>
      <c r="C86">
        <v>17783090</v>
      </c>
      <c r="D86">
        <f t="shared" si="1"/>
        <v>11.990000000000009</v>
      </c>
    </row>
    <row r="87" spans="1:4" x14ac:dyDescent="0.35">
      <c r="A87" s="1">
        <v>40784</v>
      </c>
      <c r="B87">
        <v>281.16000000000003</v>
      </c>
      <c r="C87">
        <v>17462990</v>
      </c>
      <c r="D87">
        <f t="shared" si="1"/>
        <v>16.660000000000025</v>
      </c>
    </row>
    <row r="88" spans="1:4" x14ac:dyDescent="0.35">
      <c r="A88" s="1">
        <v>40791</v>
      </c>
      <c r="B88">
        <v>276.02999999999997</v>
      </c>
      <c r="C88">
        <v>14044140</v>
      </c>
      <c r="D88">
        <f t="shared" si="1"/>
        <v>-5.1300000000000523</v>
      </c>
    </row>
    <row r="89" spans="1:4" x14ac:dyDescent="0.35">
      <c r="A89" s="1">
        <v>40798</v>
      </c>
      <c r="B89">
        <v>289.64999999999998</v>
      </c>
      <c r="C89">
        <v>20034540</v>
      </c>
      <c r="D89">
        <f t="shared" si="1"/>
        <v>13.620000000000005</v>
      </c>
    </row>
    <row r="90" spans="1:4" x14ac:dyDescent="0.35">
      <c r="A90" s="1">
        <v>40805</v>
      </c>
      <c r="B90">
        <v>236</v>
      </c>
      <c r="C90">
        <v>29530050</v>
      </c>
      <c r="D90">
        <f t="shared" si="1"/>
        <v>-53.649999999999977</v>
      </c>
    </row>
    <row r="91" spans="1:4" x14ac:dyDescent="0.35">
      <c r="A91" s="1">
        <v>40812</v>
      </c>
      <c r="B91">
        <v>223</v>
      </c>
      <c r="C91">
        <v>37517460</v>
      </c>
      <c r="D91">
        <f t="shared" si="1"/>
        <v>-13</v>
      </c>
    </row>
    <row r="92" spans="1:4" x14ac:dyDescent="0.35">
      <c r="A92" s="1">
        <v>40819</v>
      </c>
      <c r="B92">
        <v>238.82</v>
      </c>
      <c r="C92">
        <v>65633640</v>
      </c>
      <c r="D92">
        <f t="shared" si="1"/>
        <v>15.819999999999993</v>
      </c>
    </row>
    <row r="93" spans="1:4" x14ac:dyDescent="0.35">
      <c r="A93" s="1">
        <v>40826</v>
      </c>
      <c r="B93">
        <v>247.08</v>
      </c>
      <c r="C93">
        <v>45150660</v>
      </c>
      <c r="D93">
        <f t="shared" si="1"/>
        <v>8.2600000000000193</v>
      </c>
    </row>
    <row r="94" spans="1:4" x14ac:dyDescent="0.35">
      <c r="A94" s="1">
        <v>40833</v>
      </c>
      <c r="B94">
        <v>247.58</v>
      </c>
      <c r="C94">
        <v>26449030</v>
      </c>
      <c r="D94">
        <f t="shared" si="1"/>
        <v>0.5</v>
      </c>
    </row>
    <row r="95" spans="1:4" x14ac:dyDescent="0.35">
      <c r="A95" s="1">
        <v>40840</v>
      </c>
      <c r="B95">
        <v>272.19</v>
      </c>
      <c r="C95">
        <v>26440530</v>
      </c>
      <c r="D95">
        <f t="shared" si="1"/>
        <v>24.609999999999985</v>
      </c>
    </row>
    <row r="96" spans="1:4" x14ac:dyDescent="0.35">
      <c r="A96" s="1">
        <v>40847</v>
      </c>
      <c r="B96">
        <v>262.52999999999997</v>
      </c>
      <c r="C96">
        <v>30472200</v>
      </c>
      <c r="D96">
        <f t="shared" si="1"/>
        <v>-9.660000000000025</v>
      </c>
    </row>
    <row r="97" spans="1:4" x14ac:dyDescent="0.35">
      <c r="A97" s="1">
        <v>40854</v>
      </c>
      <c r="B97">
        <v>246.75</v>
      </c>
      <c r="C97">
        <v>23426900</v>
      </c>
      <c r="D97">
        <f t="shared" si="1"/>
        <v>-15.779999999999973</v>
      </c>
    </row>
    <row r="98" spans="1:4" x14ac:dyDescent="0.35">
      <c r="A98" s="1">
        <v>40861</v>
      </c>
      <c r="B98">
        <v>245.02</v>
      </c>
      <c r="C98">
        <v>23964190</v>
      </c>
      <c r="D98">
        <f t="shared" si="1"/>
        <v>-1.7299999999999898</v>
      </c>
    </row>
    <row r="99" spans="1:4" x14ac:dyDescent="0.35">
      <c r="A99" s="1">
        <v>40868</v>
      </c>
      <c r="B99">
        <v>233.75</v>
      </c>
      <c r="C99">
        <v>36759510</v>
      </c>
      <c r="D99">
        <f t="shared" si="1"/>
        <v>-11.27000000000001</v>
      </c>
    </row>
    <row r="100" spans="1:4" x14ac:dyDescent="0.35">
      <c r="A100" s="1">
        <v>40875</v>
      </c>
      <c r="B100">
        <v>238.57</v>
      </c>
      <c r="C100">
        <v>28126450</v>
      </c>
      <c r="D100">
        <f t="shared" si="1"/>
        <v>4.8199999999999932</v>
      </c>
    </row>
    <row r="101" spans="1:4" x14ac:dyDescent="0.35">
      <c r="A101" s="1">
        <v>40882</v>
      </c>
      <c r="B101">
        <v>213.75</v>
      </c>
      <c r="C101">
        <v>28772170</v>
      </c>
      <c r="D101">
        <f t="shared" si="1"/>
        <v>-24.819999999999993</v>
      </c>
    </row>
    <row r="102" spans="1:4" x14ac:dyDescent="0.35">
      <c r="A102" s="1">
        <v>40889</v>
      </c>
      <c r="B102">
        <v>224</v>
      </c>
      <c r="C102">
        <v>46652610</v>
      </c>
      <c r="D102">
        <f t="shared" si="1"/>
        <v>10.25</v>
      </c>
    </row>
    <row r="103" spans="1:4" x14ac:dyDescent="0.35">
      <c r="A103" s="1">
        <v>40896</v>
      </c>
      <c r="B103">
        <v>226.38</v>
      </c>
      <c r="C103">
        <v>35860430</v>
      </c>
      <c r="D103">
        <f t="shared" si="1"/>
        <v>2.3799999999999955</v>
      </c>
    </row>
    <row r="104" spans="1:4" x14ac:dyDescent="0.35">
      <c r="A104" s="1">
        <v>40903</v>
      </c>
      <c r="B104">
        <v>231.5</v>
      </c>
      <c r="C104">
        <v>10850060</v>
      </c>
      <c r="D104">
        <f t="shared" si="1"/>
        <v>5.1200000000000045</v>
      </c>
    </row>
    <row r="105" spans="1:4" x14ac:dyDescent="0.35">
      <c r="A105" s="1">
        <v>40910</v>
      </c>
      <c r="B105">
        <v>230.27</v>
      </c>
      <c r="C105">
        <v>9016650</v>
      </c>
      <c r="D105">
        <f t="shared" si="1"/>
        <v>-1.2299999999999898</v>
      </c>
    </row>
    <row r="106" spans="1:4" x14ac:dyDescent="0.35">
      <c r="A106" s="1">
        <v>40917</v>
      </c>
      <c r="B106">
        <v>224.51</v>
      </c>
      <c r="C106">
        <v>24252510</v>
      </c>
      <c r="D106">
        <f t="shared" si="1"/>
        <v>-5.7600000000000193</v>
      </c>
    </row>
    <row r="107" spans="1:4" x14ac:dyDescent="0.35">
      <c r="A107" s="1">
        <v>40924</v>
      </c>
      <c r="B107">
        <v>222.49</v>
      </c>
      <c r="C107">
        <v>17045060</v>
      </c>
      <c r="D107">
        <f t="shared" si="1"/>
        <v>-2.0199999999999818</v>
      </c>
    </row>
    <row r="108" spans="1:4" x14ac:dyDescent="0.35">
      <c r="A108" s="1">
        <v>40931</v>
      </c>
      <c r="B108">
        <v>215.3</v>
      </c>
      <c r="C108">
        <v>26546620</v>
      </c>
      <c r="D108">
        <f t="shared" si="1"/>
        <v>-7.1899999999999977</v>
      </c>
    </row>
    <row r="109" spans="1:4" x14ac:dyDescent="0.35">
      <c r="A109" s="1">
        <v>40938</v>
      </c>
      <c r="B109">
        <v>228.93</v>
      </c>
      <c r="C109">
        <v>21895570</v>
      </c>
      <c r="D109">
        <f t="shared" si="1"/>
        <v>13.629999999999995</v>
      </c>
    </row>
    <row r="110" spans="1:4" x14ac:dyDescent="0.35">
      <c r="A110" s="1">
        <v>40945</v>
      </c>
      <c r="B110">
        <v>221.99</v>
      </c>
      <c r="C110">
        <v>17270780</v>
      </c>
      <c r="D110">
        <f t="shared" si="1"/>
        <v>-6.9399999999999977</v>
      </c>
    </row>
    <row r="111" spans="1:4" x14ac:dyDescent="0.35">
      <c r="A111" s="1">
        <v>40952</v>
      </c>
      <c r="B111">
        <v>239.5</v>
      </c>
      <c r="C111">
        <v>26385100</v>
      </c>
      <c r="D111">
        <f t="shared" si="1"/>
        <v>17.509999999999991</v>
      </c>
    </row>
    <row r="112" spans="1:4" x14ac:dyDescent="0.35">
      <c r="A112" s="1">
        <v>40959</v>
      </c>
      <c r="B112">
        <v>243</v>
      </c>
      <c r="C112">
        <v>14301890</v>
      </c>
      <c r="D112">
        <f t="shared" si="1"/>
        <v>3.5</v>
      </c>
    </row>
    <row r="113" spans="1:4" x14ac:dyDescent="0.35">
      <c r="A113" s="1">
        <v>40966</v>
      </c>
      <c r="B113">
        <v>236.15</v>
      </c>
      <c r="C113">
        <v>15612950</v>
      </c>
      <c r="D113">
        <f t="shared" si="1"/>
        <v>-6.8499999999999943</v>
      </c>
    </row>
    <row r="114" spans="1:4" x14ac:dyDescent="0.35">
      <c r="A114" s="1">
        <v>40973</v>
      </c>
      <c r="B114">
        <v>235.26</v>
      </c>
      <c r="C114">
        <v>10214150</v>
      </c>
      <c r="D114">
        <f t="shared" si="1"/>
        <v>-0.89000000000001478</v>
      </c>
    </row>
    <row r="115" spans="1:4" x14ac:dyDescent="0.35">
      <c r="A115" s="1">
        <v>40980</v>
      </c>
      <c r="B115">
        <v>225.73</v>
      </c>
      <c r="C115">
        <v>29924470</v>
      </c>
      <c r="D115">
        <f t="shared" si="1"/>
        <v>-9.5300000000000011</v>
      </c>
    </row>
    <row r="116" spans="1:4" x14ac:dyDescent="0.35">
      <c r="A116" s="1">
        <v>40987</v>
      </c>
      <c r="B116">
        <v>224.85</v>
      </c>
      <c r="C116">
        <v>19788310</v>
      </c>
      <c r="D116">
        <f t="shared" si="1"/>
        <v>-0.87999999999999545</v>
      </c>
    </row>
    <row r="117" spans="1:4" x14ac:dyDescent="0.35">
      <c r="A117" s="1">
        <v>40994</v>
      </c>
      <c r="B117">
        <v>222.5</v>
      </c>
      <c r="C117">
        <v>14497940</v>
      </c>
      <c r="D117">
        <f t="shared" si="1"/>
        <v>-2.3499999999999943</v>
      </c>
    </row>
    <row r="118" spans="1:4" x14ac:dyDescent="0.35">
      <c r="A118" s="1">
        <v>41001</v>
      </c>
      <c r="B118">
        <v>215.98</v>
      </c>
      <c r="C118">
        <v>15132060</v>
      </c>
      <c r="D118">
        <f t="shared" si="1"/>
        <v>-6.5200000000000102</v>
      </c>
    </row>
    <row r="119" spans="1:4" x14ac:dyDescent="0.35">
      <c r="A119" s="1">
        <v>41008</v>
      </c>
      <c r="B119">
        <v>221.78</v>
      </c>
      <c r="C119">
        <v>13604410</v>
      </c>
      <c r="D119">
        <f t="shared" si="1"/>
        <v>5.8000000000000114</v>
      </c>
    </row>
    <row r="120" spans="1:4" x14ac:dyDescent="0.35">
      <c r="A120" s="1">
        <v>41015</v>
      </c>
      <c r="B120">
        <v>222.98</v>
      </c>
      <c r="C120">
        <v>15051240</v>
      </c>
      <c r="D120">
        <f t="shared" si="1"/>
        <v>1.1999999999999886</v>
      </c>
    </row>
    <row r="121" spans="1:4" x14ac:dyDescent="0.35">
      <c r="A121" s="1">
        <v>41022</v>
      </c>
      <c r="B121">
        <v>221.96</v>
      </c>
      <c r="C121">
        <v>16347280</v>
      </c>
      <c r="D121">
        <f t="shared" si="1"/>
        <v>-1.0199999999999818</v>
      </c>
    </row>
    <row r="122" spans="1:4" x14ac:dyDescent="0.35">
      <c r="A122" s="1">
        <v>41029</v>
      </c>
      <c r="B122">
        <v>212.6</v>
      </c>
      <c r="C122">
        <v>10220070</v>
      </c>
      <c r="D122">
        <f t="shared" si="1"/>
        <v>-9.3600000000000136</v>
      </c>
    </row>
    <row r="123" spans="1:4" x14ac:dyDescent="0.35">
      <c r="A123" s="1">
        <v>41036</v>
      </c>
      <c r="B123">
        <v>218.01</v>
      </c>
      <c r="C123">
        <v>9247520</v>
      </c>
      <c r="D123">
        <f t="shared" si="1"/>
        <v>5.4099999999999966</v>
      </c>
    </row>
    <row r="124" spans="1:4" x14ac:dyDescent="0.35">
      <c r="A124" s="1">
        <v>41043</v>
      </c>
      <c r="B124">
        <v>217.61</v>
      </c>
      <c r="C124">
        <v>17795480</v>
      </c>
      <c r="D124">
        <f t="shared" si="1"/>
        <v>-0.39999999999997726</v>
      </c>
    </row>
    <row r="125" spans="1:4" x14ac:dyDescent="0.35">
      <c r="A125" s="1">
        <v>41050</v>
      </c>
      <c r="B125">
        <v>223.01</v>
      </c>
      <c r="C125">
        <v>20514040</v>
      </c>
      <c r="D125">
        <f t="shared" si="1"/>
        <v>5.3999999999999773</v>
      </c>
    </row>
    <row r="126" spans="1:4" x14ac:dyDescent="0.35">
      <c r="A126" s="1">
        <v>41057</v>
      </c>
      <c r="B126">
        <v>233.92</v>
      </c>
      <c r="C126">
        <v>26681610</v>
      </c>
      <c r="D126">
        <f t="shared" si="1"/>
        <v>10.909999999999997</v>
      </c>
    </row>
    <row r="127" spans="1:4" x14ac:dyDescent="0.35">
      <c r="A127" s="1">
        <v>41064</v>
      </c>
      <c r="B127">
        <v>229.6</v>
      </c>
      <c r="C127">
        <v>16774940</v>
      </c>
      <c r="D127">
        <f t="shared" si="1"/>
        <v>-4.3199999999999932</v>
      </c>
    </row>
    <row r="128" spans="1:4" x14ac:dyDescent="0.35">
      <c r="A128" s="1">
        <v>41071</v>
      </c>
      <c r="B128">
        <v>238.25</v>
      </c>
      <c r="C128">
        <v>24944390</v>
      </c>
      <c r="D128">
        <f t="shared" si="1"/>
        <v>8.6500000000000057</v>
      </c>
    </row>
    <row r="129" spans="1:4" x14ac:dyDescent="0.35">
      <c r="A129" s="1">
        <v>41078</v>
      </c>
      <c r="B129">
        <v>228.07</v>
      </c>
      <c r="C129">
        <v>15557550</v>
      </c>
      <c r="D129">
        <f t="shared" si="1"/>
        <v>-10.180000000000007</v>
      </c>
    </row>
    <row r="130" spans="1:4" x14ac:dyDescent="0.35">
      <c r="A130" s="1">
        <v>41085</v>
      </c>
      <c r="B130">
        <v>248.42</v>
      </c>
      <c r="C130">
        <v>16966400</v>
      </c>
      <c r="D130">
        <f t="shared" si="1"/>
        <v>20.349999999999994</v>
      </c>
    </row>
    <row r="131" spans="1:4" x14ac:dyDescent="0.35">
      <c r="A131" s="1">
        <v>41092</v>
      </c>
      <c r="B131">
        <v>259</v>
      </c>
      <c r="C131">
        <v>15910590</v>
      </c>
      <c r="D131">
        <f t="shared" si="1"/>
        <v>10.580000000000013</v>
      </c>
    </row>
    <row r="132" spans="1:4" x14ac:dyDescent="0.35">
      <c r="A132" s="1">
        <v>41099</v>
      </c>
      <c r="B132">
        <v>259.5</v>
      </c>
      <c r="C132">
        <v>15843900</v>
      </c>
      <c r="D132">
        <f t="shared" si="1"/>
        <v>0.5</v>
      </c>
    </row>
    <row r="133" spans="1:4" x14ac:dyDescent="0.35">
      <c r="A133" s="1">
        <v>41106</v>
      </c>
      <c r="B133">
        <v>272.58999999999997</v>
      </c>
      <c r="C133">
        <v>14724830</v>
      </c>
      <c r="D133">
        <f t="shared" ref="D133:D196" si="2">B133-B132</f>
        <v>13.089999999999975</v>
      </c>
    </row>
    <row r="134" spans="1:4" x14ac:dyDescent="0.35">
      <c r="A134" s="1">
        <v>41113</v>
      </c>
      <c r="B134">
        <v>267.75</v>
      </c>
      <c r="C134">
        <v>13098360</v>
      </c>
      <c r="D134">
        <f t="shared" si="2"/>
        <v>-4.839999999999975</v>
      </c>
    </row>
    <row r="135" spans="1:4" x14ac:dyDescent="0.35">
      <c r="A135" s="1">
        <v>41120</v>
      </c>
      <c r="B135">
        <v>267.89999999999998</v>
      </c>
      <c r="C135">
        <v>12922210</v>
      </c>
      <c r="D135">
        <f t="shared" si="2"/>
        <v>0.14999999999997726</v>
      </c>
    </row>
    <row r="136" spans="1:4" x14ac:dyDescent="0.35">
      <c r="A136" s="1">
        <v>41127</v>
      </c>
      <c r="B136">
        <v>258.11</v>
      </c>
      <c r="C136">
        <v>14646100</v>
      </c>
      <c r="D136">
        <f t="shared" si="2"/>
        <v>-9.7899999999999636</v>
      </c>
    </row>
    <row r="137" spans="1:4" x14ac:dyDescent="0.35">
      <c r="A137" s="1">
        <v>41134</v>
      </c>
      <c r="B137">
        <v>257.12</v>
      </c>
      <c r="C137">
        <v>10566130</v>
      </c>
      <c r="D137">
        <f t="shared" si="2"/>
        <v>-0.99000000000000909</v>
      </c>
    </row>
    <row r="138" spans="1:4" x14ac:dyDescent="0.35">
      <c r="A138" s="1">
        <v>41141</v>
      </c>
      <c r="B138">
        <v>258.57</v>
      </c>
      <c r="C138">
        <v>10984620</v>
      </c>
      <c r="D138">
        <f t="shared" si="2"/>
        <v>1.4499999999999886</v>
      </c>
    </row>
    <row r="139" spans="1:4" x14ac:dyDescent="0.35">
      <c r="A139" s="1">
        <v>41148</v>
      </c>
      <c r="B139">
        <v>247</v>
      </c>
      <c r="C139">
        <v>10483980</v>
      </c>
      <c r="D139">
        <f t="shared" si="2"/>
        <v>-11.569999999999993</v>
      </c>
    </row>
    <row r="140" spans="1:4" x14ac:dyDescent="0.35">
      <c r="A140" s="1">
        <v>41155</v>
      </c>
      <c r="B140">
        <v>257.68</v>
      </c>
      <c r="C140">
        <v>13687560</v>
      </c>
      <c r="D140">
        <f t="shared" si="2"/>
        <v>10.680000000000007</v>
      </c>
    </row>
    <row r="141" spans="1:4" x14ac:dyDescent="0.35">
      <c r="A141" s="1">
        <v>41162</v>
      </c>
      <c r="B141">
        <v>257.01</v>
      </c>
      <c r="C141">
        <v>22804230</v>
      </c>
      <c r="D141">
        <f t="shared" si="2"/>
        <v>-0.67000000000001592</v>
      </c>
    </row>
    <row r="142" spans="1:4" x14ac:dyDescent="0.35">
      <c r="A142" s="1">
        <v>41169</v>
      </c>
      <c r="B142">
        <v>265.81</v>
      </c>
      <c r="C142">
        <v>40532030</v>
      </c>
      <c r="D142">
        <f t="shared" si="2"/>
        <v>8.8000000000000114</v>
      </c>
    </row>
    <row r="143" spans="1:4" x14ac:dyDescent="0.35">
      <c r="A143" s="1">
        <v>41176</v>
      </c>
      <c r="B143">
        <v>257.52999999999997</v>
      </c>
      <c r="C143">
        <v>12744680</v>
      </c>
      <c r="D143">
        <f t="shared" si="2"/>
        <v>-8.2800000000000296</v>
      </c>
    </row>
    <row r="144" spans="1:4" x14ac:dyDescent="0.35">
      <c r="A144" s="1">
        <v>41183</v>
      </c>
      <c r="B144">
        <v>256.05</v>
      </c>
      <c r="C144">
        <v>13752000</v>
      </c>
      <c r="D144">
        <f t="shared" si="2"/>
        <v>-1.4799999999999613</v>
      </c>
    </row>
    <row r="145" spans="1:4" x14ac:dyDescent="0.35">
      <c r="A145" s="1">
        <v>41190</v>
      </c>
      <c r="B145">
        <v>251.25</v>
      </c>
      <c r="C145">
        <v>8329190</v>
      </c>
      <c r="D145">
        <f t="shared" si="2"/>
        <v>-4.8000000000000114</v>
      </c>
    </row>
    <row r="146" spans="1:4" x14ac:dyDescent="0.35">
      <c r="A146" s="1">
        <v>41197</v>
      </c>
      <c r="B146">
        <v>240.01</v>
      </c>
      <c r="C146">
        <v>21054690</v>
      </c>
      <c r="D146">
        <f t="shared" si="2"/>
        <v>-11.240000000000009</v>
      </c>
    </row>
    <row r="147" spans="1:4" x14ac:dyDescent="0.35">
      <c r="A147" s="1">
        <v>41204</v>
      </c>
      <c r="B147">
        <v>242.79</v>
      </c>
      <c r="C147">
        <v>12410530</v>
      </c>
      <c r="D147">
        <f t="shared" si="2"/>
        <v>2.7800000000000011</v>
      </c>
    </row>
    <row r="148" spans="1:4" x14ac:dyDescent="0.35">
      <c r="A148" s="1">
        <v>41211</v>
      </c>
      <c r="B148">
        <v>247.02</v>
      </c>
      <c r="C148">
        <v>12100370</v>
      </c>
      <c r="D148">
        <f t="shared" si="2"/>
        <v>4.2300000000000182</v>
      </c>
    </row>
    <row r="149" spans="1:4" x14ac:dyDescent="0.35">
      <c r="A149" s="1">
        <v>41218</v>
      </c>
      <c r="B149">
        <v>230.5</v>
      </c>
      <c r="C149">
        <v>13331550</v>
      </c>
      <c r="D149">
        <f t="shared" si="2"/>
        <v>-16.52000000000001</v>
      </c>
    </row>
    <row r="150" spans="1:4" x14ac:dyDescent="0.35">
      <c r="A150" s="1">
        <v>41225</v>
      </c>
      <c r="B150">
        <v>229</v>
      </c>
      <c r="C150">
        <v>14108300</v>
      </c>
      <c r="D150">
        <f t="shared" si="2"/>
        <v>-1.5</v>
      </c>
    </row>
    <row r="151" spans="1:4" x14ac:dyDescent="0.35">
      <c r="A151" s="1">
        <v>41232</v>
      </c>
      <c r="B151">
        <v>233.89</v>
      </c>
      <c r="C151">
        <v>9345670</v>
      </c>
      <c r="D151">
        <f t="shared" si="2"/>
        <v>4.8899999999999864</v>
      </c>
    </row>
    <row r="152" spans="1:4" x14ac:dyDescent="0.35">
      <c r="A152" s="1">
        <v>41239</v>
      </c>
      <c r="B152">
        <v>230.2</v>
      </c>
      <c r="C152">
        <v>8133630</v>
      </c>
      <c r="D152">
        <f t="shared" si="2"/>
        <v>-3.6899999999999977</v>
      </c>
    </row>
    <row r="153" spans="1:4" x14ac:dyDescent="0.35">
      <c r="A153" s="1">
        <v>41246</v>
      </c>
      <c r="B153">
        <v>234.5</v>
      </c>
      <c r="C153">
        <v>13520020</v>
      </c>
      <c r="D153">
        <f t="shared" si="2"/>
        <v>4.3000000000000114</v>
      </c>
    </row>
    <row r="154" spans="1:4" x14ac:dyDescent="0.35">
      <c r="A154" s="1">
        <v>41253</v>
      </c>
      <c r="B154">
        <v>244.45</v>
      </c>
      <c r="C154">
        <v>12381110</v>
      </c>
      <c r="D154">
        <f t="shared" si="2"/>
        <v>9.9499999999999886</v>
      </c>
    </row>
    <row r="155" spans="1:4" x14ac:dyDescent="0.35">
      <c r="A155" s="1">
        <v>41260</v>
      </c>
      <c r="B155">
        <v>236</v>
      </c>
      <c r="C155">
        <v>12611220</v>
      </c>
      <c r="D155">
        <f t="shared" si="2"/>
        <v>-8.4499999999999886</v>
      </c>
    </row>
    <row r="156" spans="1:4" x14ac:dyDescent="0.35">
      <c r="A156" s="1">
        <v>41267</v>
      </c>
      <c r="B156">
        <v>234.75</v>
      </c>
      <c r="C156">
        <v>5660490</v>
      </c>
      <c r="D156">
        <f t="shared" si="2"/>
        <v>-1.25</v>
      </c>
    </row>
    <row r="157" spans="1:4" x14ac:dyDescent="0.35">
      <c r="A157" s="1">
        <v>41281</v>
      </c>
      <c r="B157">
        <v>231.38</v>
      </c>
      <c r="C157">
        <v>9811470</v>
      </c>
      <c r="D157">
        <f t="shared" si="2"/>
        <v>-3.3700000000000045</v>
      </c>
    </row>
    <row r="158" spans="1:4" x14ac:dyDescent="0.35">
      <c r="A158" s="1">
        <v>41288</v>
      </c>
      <c r="B158">
        <v>230</v>
      </c>
      <c r="C158">
        <v>12650960</v>
      </c>
      <c r="D158">
        <f t="shared" si="2"/>
        <v>-1.3799999999999955</v>
      </c>
    </row>
    <row r="159" spans="1:4" x14ac:dyDescent="0.35">
      <c r="A159" s="1">
        <v>41295</v>
      </c>
      <c r="B159">
        <v>231.08</v>
      </c>
      <c r="C159">
        <v>11164780</v>
      </c>
      <c r="D159">
        <f t="shared" si="2"/>
        <v>1.0800000000000125</v>
      </c>
    </row>
    <row r="160" spans="1:4" x14ac:dyDescent="0.35">
      <c r="A160" s="1">
        <v>41302</v>
      </c>
      <c r="B160">
        <v>235.5</v>
      </c>
      <c r="C160">
        <v>22440410</v>
      </c>
      <c r="D160">
        <f t="shared" si="2"/>
        <v>4.4199999999999875</v>
      </c>
    </row>
    <row r="161" spans="1:4" x14ac:dyDescent="0.35">
      <c r="A161" s="1">
        <v>41309</v>
      </c>
      <c r="B161">
        <v>231</v>
      </c>
      <c r="C161">
        <v>14775060</v>
      </c>
      <c r="D161">
        <f t="shared" si="2"/>
        <v>-4.5</v>
      </c>
    </row>
    <row r="162" spans="1:4" x14ac:dyDescent="0.35">
      <c r="A162" s="1">
        <v>41316</v>
      </c>
      <c r="B162">
        <v>231.57</v>
      </c>
      <c r="C162">
        <v>13709870</v>
      </c>
      <c r="D162">
        <f t="shared" si="2"/>
        <v>0.56999999999999318</v>
      </c>
    </row>
    <row r="163" spans="1:4" x14ac:dyDescent="0.35">
      <c r="A163" s="1">
        <v>41323</v>
      </c>
      <c r="B163">
        <v>228.82</v>
      </c>
      <c r="C163">
        <v>9778050</v>
      </c>
      <c r="D163">
        <f t="shared" si="2"/>
        <v>-2.75</v>
      </c>
    </row>
    <row r="164" spans="1:4" x14ac:dyDescent="0.35">
      <c r="A164" s="1">
        <v>41330</v>
      </c>
      <c r="B164">
        <v>233.37</v>
      </c>
      <c r="C164">
        <v>10124160</v>
      </c>
      <c r="D164">
        <f t="shared" si="2"/>
        <v>4.5500000000000114</v>
      </c>
    </row>
    <row r="165" spans="1:4" x14ac:dyDescent="0.35">
      <c r="A165" s="1">
        <v>41337</v>
      </c>
      <c r="B165">
        <v>231.19</v>
      </c>
      <c r="C165">
        <v>6711440</v>
      </c>
      <c r="D165">
        <f t="shared" si="2"/>
        <v>-2.1800000000000068</v>
      </c>
    </row>
    <row r="166" spans="1:4" x14ac:dyDescent="0.35">
      <c r="A166" s="1">
        <v>41344</v>
      </c>
      <c r="B166">
        <v>231.57</v>
      </c>
      <c r="C166">
        <v>12748550</v>
      </c>
      <c r="D166">
        <f t="shared" si="2"/>
        <v>0.37999999999999545</v>
      </c>
    </row>
    <row r="167" spans="1:4" x14ac:dyDescent="0.35">
      <c r="A167" s="1">
        <v>41351</v>
      </c>
      <c r="B167">
        <v>229.81</v>
      </c>
      <c r="C167">
        <v>13742330</v>
      </c>
      <c r="D167">
        <f t="shared" si="2"/>
        <v>-1.7599999999999909</v>
      </c>
    </row>
    <row r="168" spans="1:4" x14ac:dyDescent="0.35">
      <c r="A168" s="1">
        <v>41358</v>
      </c>
      <c r="B168">
        <v>231.87</v>
      </c>
      <c r="C168">
        <v>8258050</v>
      </c>
      <c r="D168">
        <f t="shared" si="2"/>
        <v>2.0600000000000023</v>
      </c>
    </row>
    <row r="169" spans="1:4" x14ac:dyDescent="0.35">
      <c r="A169" s="1">
        <v>41365</v>
      </c>
      <c r="B169">
        <v>235.44</v>
      </c>
      <c r="C169">
        <v>8638140</v>
      </c>
      <c r="D169">
        <f t="shared" si="2"/>
        <v>3.5699999999999932</v>
      </c>
    </row>
    <row r="170" spans="1:4" x14ac:dyDescent="0.35">
      <c r="A170" s="1">
        <v>41372</v>
      </c>
      <c r="B170">
        <v>227.04</v>
      </c>
      <c r="C170">
        <v>16097580</v>
      </c>
      <c r="D170">
        <f t="shared" si="2"/>
        <v>-8.4000000000000057</v>
      </c>
    </row>
    <row r="171" spans="1:4" x14ac:dyDescent="0.35">
      <c r="A171" s="1">
        <v>41379</v>
      </c>
      <c r="B171">
        <v>233.2</v>
      </c>
      <c r="C171">
        <v>36839590</v>
      </c>
      <c r="D171">
        <f t="shared" si="2"/>
        <v>6.1599999999999966</v>
      </c>
    </row>
    <row r="172" spans="1:4" x14ac:dyDescent="0.35">
      <c r="A172" s="1">
        <v>41386</v>
      </c>
      <c r="B172">
        <v>227.3</v>
      </c>
      <c r="C172">
        <v>26297450</v>
      </c>
      <c r="D172">
        <f t="shared" si="2"/>
        <v>-5.8999999999999773</v>
      </c>
    </row>
    <row r="173" spans="1:4" x14ac:dyDescent="0.35">
      <c r="A173" s="1">
        <v>41393</v>
      </c>
      <c r="B173">
        <v>226.99</v>
      </c>
      <c r="C173">
        <v>10810680</v>
      </c>
      <c r="D173">
        <f t="shared" si="2"/>
        <v>-0.31000000000000227</v>
      </c>
    </row>
    <row r="174" spans="1:4" x14ac:dyDescent="0.35">
      <c r="A174" s="1">
        <v>41400</v>
      </c>
      <c r="B174">
        <v>228.81</v>
      </c>
      <c r="C174">
        <v>7722280</v>
      </c>
      <c r="D174">
        <f t="shared" si="2"/>
        <v>1.8199999999999932</v>
      </c>
    </row>
    <row r="175" spans="1:4" x14ac:dyDescent="0.35">
      <c r="A175" s="1">
        <v>41407</v>
      </c>
      <c r="B175">
        <v>226.81</v>
      </c>
      <c r="C175">
        <v>7989050</v>
      </c>
      <c r="D175">
        <f t="shared" si="2"/>
        <v>-2</v>
      </c>
    </row>
    <row r="176" spans="1:4" x14ac:dyDescent="0.35">
      <c r="A176" s="1">
        <v>41414</v>
      </c>
      <c r="B176">
        <v>227.6</v>
      </c>
      <c r="C176">
        <v>25768520</v>
      </c>
      <c r="D176">
        <f t="shared" si="2"/>
        <v>0.78999999999999204</v>
      </c>
    </row>
    <row r="177" spans="1:4" x14ac:dyDescent="0.35">
      <c r="A177" s="1">
        <v>41421</v>
      </c>
      <c r="B177">
        <v>230.62</v>
      </c>
      <c r="C177">
        <v>50502730</v>
      </c>
      <c r="D177">
        <f t="shared" si="2"/>
        <v>3.0200000000000102</v>
      </c>
    </row>
    <row r="178" spans="1:4" x14ac:dyDescent="0.35">
      <c r="A178" s="1">
        <v>41428</v>
      </c>
      <c r="B178">
        <v>230.6</v>
      </c>
      <c r="C178">
        <v>28395760</v>
      </c>
      <c r="D178">
        <f t="shared" si="2"/>
        <v>-2.0000000000010232E-2</v>
      </c>
    </row>
    <row r="179" spans="1:4" x14ac:dyDescent="0.35">
      <c r="A179" s="1">
        <v>41435</v>
      </c>
      <c r="B179">
        <v>223.75</v>
      </c>
      <c r="C179">
        <v>23441990</v>
      </c>
      <c r="D179">
        <f t="shared" si="2"/>
        <v>-6.8499999999999943</v>
      </c>
    </row>
    <row r="180" spans="1:4" x14ac:dyDescent="0.35">
      <c r="A180" s="1">
        <v>41442</v>
      </c>
      <c r="B180">
        <v>222.97</v>
      </c>
      <c r="C180">
        <v>28180290</v>
      </c>
      <c r="D180">
        <f t="shared" si="2"/>
        <v>-0.78000000000000114</v>
      </c>
    </row>
    <row r="181" spans="1:4" x14ac:dyDescent="0.35">
      <c r="A181" s="1">
        <v>41449</v>
      </c>
      <c r="B181">
        <v>219.75</v>
      </c>
      <c r="C181">
        <v>38517500</v>
      </c>
      <c r="D181">
        <f t="shared" si="2"/>
        <v>-3.2199999999999989</v>
      </c>
    </row>
    <row r="182" spans="1:4" x14ac:dyDescent="0.35">
      <c r="A182" s="1">
        <v>41456</v>
      </c>
      <c r="B182">
        <v>220.39</v>
      </c>
      <c r="C182">
        <v>22148290</v>
      </c>
      <c r="D182">
        <f t="shared" si="2"/>
        <v>0.63999999999998636</v>
      </c>
    </row>
    <row r="183" spans="1:4" x14ac:dyDescent="0.35">
      <c r="A183" s="1">
        <v>41463</v>
      </c>
      <c r="B183">
        <v>217.3</v>
      </c>
      <c r="C183">
        <v>24794220</v>
      </c>
      <c r="D183">
        <f t="shared" si="2"/>
        <v>-3.089999999999975</v>
      </c>
    </row>
    <row r="184" spans="1:4" x14ac:dyDescent="0.35">
      <c r="A184" s="1">
        <v>41470</v>
      </c>
      <c r="B184">
        <v>215.32</v>
      </c>
      <c r="C184">
        <v>29389350</v>
      </c>
      <c r="D184">
        <f t="shared" si="2"/>
        <v>-1.9800000000000182</v>
      </c>
    </row>
    <row r="185" spans="1:4" x14ac:dyDescent="0.35">
      <c r="A185" s="1">
        <v>41477</v>
      </c>
      <c r="B185">
        <v>190.4</v>
      </c>
      <c r="C185">
        <v>43471950</v>
      </c>
      <c r="D185">
        <f t="shared" si="2"/>
        <v>-24.919999999999987</v>
      </c>
    </row>
    <row r="186" spans="1:4" x14ac:dyDescent="0.35">
      <c r="A186" s="1">
        <v>41484</v>
      </c>
      <c r="B186">
        <v>158.91</v>
      </c>
      <c r="C186">
        <v>157188550</v>
      </c>
      <c r="D186">
        <f t="shared" si="2"/>
        <v>-31.490000000000009</v>
      </c>
    </row>
    <row r="187" spans="1:4" x14ac:dyDescent="0.35">
      <c r="A187" s="1">
        <v>41491</v>
      </c>
      <c r="B187">
        <v>165.36</v>
      </c>
      <c r="C187">
        <v>75992620</v>
      </c>
      <c r="D187">
        <f t="shared" si="2"/>
        <v>6.4500000000000171</v>
      </c>
    </row>
    <row r="188" spans="1:4" x14ac:dyDescent="0.35">
      <c r="A188" s="1">
        <v>41498</v>
      </c>
      <c r="B188">
        <v>160.01</v>
      </c>
      <c r="C188">
        <v>26015670</v>
      </c>
      <c r="D188">
        <f t="shared" si="2"/>
        <v>-5.3500000000000227</v>
      </c>
    </row>
    <row r="189" spans="1:4" x14ac:dyDescent="0.35">
      <c r="A189" s="1">
        <v>41505</v>
      </c>
      <c r="B189">
        <v>163.18</v>
      </c>
      <c r="C189">
        <v>21912560</v>
      </c>
      <c r="D189">
        <f t="shared" si="2"/>
        <v>3.1700000000000159</v>
      </c>
    </row>
    <row r="190" spans="1:4" x14ac:dyDescent="0.35">
      <c r="A190" s="1">
        <v>41512</v>
      </c>
      <c r="B190">
        <v>158.5</v>
      </c>
      <c r="C190">
        <v>23855850</v>
      </c>
      <c r="D190">
        <f t="shared" si="2"/>
        <v>-4.6800000000000068</v>
      </c>
    </row>
    <row r="191" spans="1:4" x14ac:dyDescent="0.35">
      <c r="A191" s="1">
        <v>41519</v>
      </c>
      <c r="B191">
        <v>162.80000000000001</v>
      </c>
      <c r="C191">
        <v>19471870</v>
      </c>
      <c r="D191">
        <f t="shared" si="2"/>
        <v>4.3000000000000114</v>
      </c>
    </row>
    <row r="192" spans="1:4" x14ac:dyDescent="0.35">
      <c r="A192" s="1">
        <v>41526</v>
      </c>
      <c r="B192">
        <v>177.8</v>
      </c>
      <c r="C192">
        <v>75699840</v>
      </c>
      <c r="D192">
        <f t="shared" si="2"/>
        <v>15</v>
      </c>
    </row>
    <row r="193" spans="1:4" x14ac:dyDescent="0.35">
      <c r="A193" s="1">
        <v>41533</v>
      </c>
      <c r="B193">
        <v>177.62</v>
      </c>
      <c r="C193">
        <v>40587130</v>
      </c>
      <c r="D193">
        <f t="shared" si="2"/>
        <v>-0.18000000000000682</v>
      </c>
    </row>
    <row r="194" spans="1:4" x14ac:dyDescent="0.35">
      <c r="A194" s="1">
        <v>41540</v>
      </c>
      <c r="B194">
        <v>171.51</v>
      </c>
      <c r="C194">
        <v>39495070</v>
      </c>
      <c r="D194">
        <f t="shared" si="2"/>
        <v>-6.1100000000000136</v>
      </c>
    </row>
    <row r="195" spans="1:4" x14ac:dyDescent="0.35">
      <c r="A195" s="1">
        <v>41547</v>
      </c>
      <c r="B195">
        <v>169.35</v>
      </c>
      <c r="C195">
        <v>19478950</v>
      </c>
      <c r="D195">
        <f t="shared" si="2"/>
        <v>-2.1599999999999966</v>
      </c>
    </row>
    <row r="196" spans="1:4" x14ac:dyDescent="0.35">
      <c r="A196" s="1">
        <v>41554</v>
      </c>
      <c r="B196">
        <v>167.93</v>
      </c>
      <c r="C196">
        <v>21987070</v>
      </c>
      <c r="D196">
        <f t="shared" si="2"/>
        <v>-1.4199999999999875</v>
      </c>
    </row>
    <row r="197" spans="1:4" x14ac:dyDescent="0.35">
      <c r="A197" s="1">
        <v>41561</v>
      </c>
      <c r="B197">
        <v>173.76</v>
      </c>
      <c r="C197">
        <v>23252470</v>
      </c>
      <c r="D197">
        <f t="shared" ref="D197:D260" si="3">B197-B196</f>
        <v>5.8299999999999841</v>
      </c>
    </row>
    <row r="198" spans="1:4" x14ac:dyDescent="0.35">
      <c r="A198" s="1">
        <v>41568</v>
      </c>
      <c r="B198">
        <v>173.85</v>
      </c>
      <c r="C198">
        <v>29277150</v>
      </c>
      <c r="D198">
        <f t="shared" si="3"/>
        <v>9.0000000000003411E-2</v>
      </c>
    </row>
    <row r="199" spans="1:4" x14ac:dyDescent="0.35">
      <c r="A199" s="1">
        <v>41575</v>
      </c>
      <c r="B199">
        <v>170.95</v>
      </c>
      <c r="C199">
        <v>14798680</v>
      </c>
      <c r="D199">
        <f t="shared" si="3"/>
        <v>-2.9000000000000057</v>
      </c>
    </row>
    <row r="200" spans="1:4" x14ac:dyDescent="0.35">
      <c r="A200" s="1">
        <v>41582</v>
      </c>
      <c r="B200">
        <v>168.75</v>
      </c>
      <c r="C200">
        <v>19548830</v>
      </c>
      <c r="D200">
        <f t="shared" si="3"/>
        <v>-2.1999999999999886</v>
      </c>
    </row>
    <row r="201" spans="1:4" x14ac:dyDescent="0.35">
      <c r="A201" s="1">
        <v>41589</v>
      </c>
      <c r="B201">
        <v>175.28</v>
      </c>
      <c r="C201">
        <v>20834240</v>
      </c>
      <c r="D201">
        <f t="shared" si="3"/>
        <v>6.5300000000000011</v>
      </c>
    </row>
    <row r="202" spans="1:4" x14ac:dyDescent="0.35">
      <c r="A202" s="1">
        <v>41596</v>
      </c>
      <c r="B202">
        <v>168.71</v>
      </c>
      <c r="C202">
        <v>30758140</v>
      </c>
      <c r="D202">
        <f t="shared" si="3"/>
        <v>-6.5699999999999932</v>
      </c>
    </row>
    <row r="203" spans="1:4" x14ac:dyDescent="0.35">
      <c r="A203" s="1">
        <v>41603</v>
      </c>
      <c r="B203">
        <v>164.98</v>
      </c>
      <c r="C203">
        <v>18045450</v>
      </c>
      <c r="D203">
        <f t="shared" si="3"/>
        <v>-3.7300000000000182</v>
      </c>
    </row>
    <row r="204" spans="1:4" x14ac:dyDescent="0.35">
      <c r="A204" s="1">
        <v>41610</v>
      </c>
      <c r="B204">
        <v>167.78</v>
      </c>
      <c r="C204">
        <v>25745390</v>
      </c>
      <c r="D204">
        <f t="shared" si="3"/>
        <v>2.8000000000000114</v>
      </c>
    </row>
    <row r="205" spans="1:4" x14ac:dyDescent="0.35">
      <c r="A205" s="1">
        <v>41617</v>
      </c>
      <c r="B205">
        <v>166.38</v>
      </c>
      <c r="C205">
        <v>14763020</v>
      </c>
      <c r="D205">
        <f t="shared" si="3"/>
        <v>-1.4000000000000057</v>
      </c>
    </row>
    <row r="206" spans="1:4" x14ac:dyDescent="0.35">
      <c r="A206" s="1">
        <v>41624</v>
      </c>
      <c r="B206">
        <v>175.44</v>
      </c>
      <c r="C206">
        <v>18735980</v>
      </c>
      <c r="D206">
        <f t="shared" si="3"/>
        <v>9.0600000000000023</v>
      </c>
    </row>
    <row r="207" spans="1:4" x14ac:dyDescent="0.35">
      <c r="A207" s="1">
        <v>41631</v>
      </c>
      <c r="B207">
        <v>172.49</v>
      </c>
      <c r="C207">
        <v>11601040</v>
      </c>
      <c r="D207">
        <f t="shared" si="3"/>
        <v>-2.9499999999999886</v>
      </c>
    </row>
    <row r="208" spans="1:4" x14ac:dyDescent="0.35">
      <c r="A208" s="1">
        <v>41638</v>
      </c>
      <c r="B208">
        <v>172</v>
      </c>
      <c r="C208">
        <v>3186720</v>
      </c>
      <c r="D208">
        <f t="shared" si="3"/>
        <v>-0.49000000000000909</v>
      </c>
    </row>
    <row r="209" spans="1:4" x14ac:dyDescent="0.35">
      <c r="A209" s="1">
        <v>41645</v>
      </c>
      <c r="B209">
        <v>167.38</v>
      </c>
      <c r="C209">
        <v>9398500</v>
      </c>
      <c r="D209">
        <f t="shared" si="3"/>
        <v>-4.6200000000000045</v>
      </c>
    </row>
    <row r="210" spans="1:4" x14ac:dyDescent="0.35">
      <c r="A210" s="1">
        <v>41652</v>
      </c>
      <c r="B210">
        <v>183</v>
      </c>
      <c r="C210">
        <v>45676740</v>
      </c>
      <c r="D210">
        <f t="shared" si="3"/>
        <v>15.620000000000005</v>
      </c>
    </row>
    <row r="211" spans="1:4" x14ac:dyDescent="0.35">
      <c r="A211" s="1">
        <v>41659</v>
      </c>
      <c r="B211">
        <v>182.65</v>
      </c>
      <c r="C211">
        <v>22224290</v>
      </c>
      <c r="D211">
        <f t="shared" si="3"/>
        <v>-0.34999999999999432</v>
      </c>
    </row>
    <row r="212" spans="1:4" x14ac:dyDescent="0.35">
      <c r="A212" s="1">
        <v>41666</v>
      </c>
      <c r="B212">
        <v>171.06</v>
      </c>
      <c r="C212">
        <v>33422700</v>
      </c>
      <c r="D212">
        <f t="shared" si="3"/>
        <v>-11.590000000000003</v>
      </c>
    </row>
    <row r="213" spans="1:4" x14ac:dyDescent="0.35">
      <c r="A213" s="1">
        <v>41673</v>
      </c>
      <c r="B213">
        <v>178.08</v>
      </c>
      <c r="C213">
        <v>16917130</v>
      </c>
      <c r="D213">
        <f t="shared" si="3"/>
        <v>7.0200000000000102</v>
      </c>
    </row>
    <row r="214" spans="1:4" x14ac:dyDescent="0.35">
      <c r="A214" s="1">
        <v>41680</v>
      </c>
      <c r="B214">
        <v>171.73</v>
      </c>
      <c r="C214">
        <v>12592790</v>
      </c>
      <c r="D214">
        <f t="shared" si="3"/>
        <v>-6.3500000000000227</v>
      </c>
    </row>
    <row r="215" spans="1:4" x14ac:dyDescent="0.35">
      <c r="A215" s="1">
        <v>41687</v>
      </c>
      <c r="B215">
        <v>170.3</v>
      </c>
      <c r="C215">
        <v>10854930</v>
      </c>
      <c r="D215">
        <f t="shared" si="3"/>
        <v>-1.4299999999999784</v>
      </c>
    </row>
    <row r="216" spans="1:4" x14ac:dyDescent="0.35">
      <c r="A216" s="1">
        <v>41694</v>
      </c>
      <c r="B216">
        <v>164.3</v>
      </c>
      <c r="C216">
        <v>12093580</v>
      </c>
      <c r="D216">
        <f t="shared" si="3"/>
        <v>-6</v>
      </c>
    </row>
    <row r="217" spans="1:4" x14ac:dyDescent="0.35">
      <c r="A217" s="1">
        <v>41701</v>
      </c>
      <c r="B217">
        <v>166.01</v>
      </c>
      <c r="C217">
        <v>38710910</v>
      </c>
      <c r="D217">
        <f t="shared" si="3"/>
        <v>1.7099999999999795</v>
      </c>
    </row>
    <row r="218" spans="1:4" x14ac:dyDescent="0.35">
      <c r="A218" s="1">
        <v>41708</v>
      </c>
      <c r="B218">
        <v>156.19999999999999</v>
      </c>
      <c r="C218">
        <v>18027280</v>
      </c>
      <c r="D218">
        <f t="shared" si="3"/>
        <v>-9.8100000000000023</v>
      </c>
    </row>
    <row r="219" spans="1:4" x14ac:dyDescent="0.35">
      <c r="A219" s="1">
        <v>41715</v>
      </c>
      <c r="B219">
        <v>161.21</v>
      </c>
      <c r="C219">
        <v>29855980</v>
      </c>
      <c r="D219">
        <f t="shared" si="3"/>
        <v>5.0100000000000193</v>
      </c>
    </row>
    <row r="220" spans="1:4" x14ac:dyDescent="0.35">
      <c r="A220" s="1">
        <v>41722</v>
      </c>
      <c r="B220">
        <v>166.05</v>
      </c>
      <c r="C220">
        <v>22479630</v>
      </c>
      <c r="D220">
        <f t="shared" si="3"/>
        <v>4.8400000000000034</v>
      </c>
    </row>
    <row r="221" spans="1:4" x14ac:dyDescent="0.35">
      <c r="A221" s="1">
        <v>41729</v>
      </c>
      <c r="B221">
        <v>166.78</v>
      </c>
      <c r="C221">
        <v>17003160</v>
      </c>
      <c r="D221">
        <f t="shared" si="3"/>
        <v>0.72999999999998977</v>
      </c>
    </row>
    <row r="222" spans="1:4" x14ac:dyDescent="0.35">
      <c r="A222" s="1">
        <v>41736</v>
      </c>
      <c r="B222">
        <v>166.13</v>
      </c>
      <c r="C222">
        <v>14297680</v>
      </c>
      <c r="D222">
        <f t="shared" si="3"/>
        <v>-0.65000000000000568</v>
      </c>
    </row>
    <row r="223" spans="1:4" x14ac:dyDescent="0.35">
      <c r="A223" s="1">
        <v>41743</v>
      </c>
      <c r="B223">
        <v>160.66999999999999</v>
      </c>
      <c r="C223">
        <v>10309660</v>
      </c>
      <c r="D223">
        <f t="shared" si="3"/>
        <v>-5.460000000000008</v>
      </c>
    </row>
    <row r="224" spans="1:4" x14ac:dyDescent="0.35">
      <c r="A224" s="1">
        <v>41750</v>
      </c>
      <c r="B224">
        <v>150.69999999999999</v>
      </c>
      <c r="C224">
        <v>14874300</v>
      </c>
      <c r="D224">
        <f t="shared" si="3"/>
        <v>-9.9699999999999989</v>
      </c>
    </row>
    <row r="225" spans="1:4" x14ac:dyDescent="0.35">
      <c r="A225" s="1">
        <v>41757</v>
      </c>
      <c r="B225">
        <v>158.94</v>
      </c>
      <c r="C225">
        <v>9108810</v>
      </c>
      <c r="D225">
        <f t="shared" si="3"/>
        <v>8.2400000000000091</v>
      </c>
    </row>
    <row r="226" spans="1:4" x14ac:dyDescent="0.35">
      <c r="A226" s="1">
        <v>41764</v>
      </c>
      <c r="B226">
        <v>156.30000000000001</v>
      </c>
      <c r="C226">
        <v>9603250</v>
      </c>
      <c r="D226">
        <f t="shared" si="3"/>
        <v>-2.6399999999999864</v>
      </c>
    </row>
    <row r="227" spans="1:4" x14ac:dyDescent="0.35">
      <c r="A227" s="1">
        <v>41771</v>
      </c>
      <c r="B227">
        <v>163.5</v>
      </c>
      <c r="C227">
        <v>14643710</v>
      </c>
      <c r="D227">
        <f t="shared" si="3"/>
        <v>7.1999999999999886</v>
      </c>
    </row>
    <row r="228" spans="1:4" x14ac:dyDescent="0.35">
      <c r="A228" s="1">
        <v>41778</v>
      </c>
      <c r="B228">
        <v>163.32</v>
      </c>
      <c r="C228">
        <v>14507080</v>
      </c>
      <c r="D228">
        <f t="shared" si="3"/>
        <v>-0.18000000000000682</v>
      </c>
    </row>
    <row r="229" spans="1:4" x14ac:dyDescent="0.35">
      <c r="A229" s="1">
        <v>41785</v>
      </c>
      <c r="B229">
        <v>155.06</v>
      </c>
      <c r="C229">
        <v>10362300</v>
      </c>
      <c r="D229">
        <f t="shared" si="3"/>
        <v>-8.2599999999999909</v>
      </c>
    </row>
    <row r="230" spans="1:4" x14ac:dyDescent="0.35">
      <c r="A230" s="1">
        <v>41792</v>
      </c>
      <c r="B230">
        <v>156.99</v>
      </c>
      <c r="C230">
        <v>10649850</v>
      </c>
      <c r="D230">
        <f t="shared" si="3"/>
        <v>1.9300000000000068</v>
      </c>
    </row>
    <row r="231" spans="1:4" x14ac:dyDescent="0.35">
      <c r="A231" s="1">
        <v>41799</v>
      </c>
      <c r="B231">
        <v>155.28</v>
      </c>
      <c r="C231">
        <v>13024370</v>
      </c>
      <c r="D231">
        <f t="shared" si="3"/>
        <v>-1.710000000000008</v>
      </c>
    </row>
    <row r="232" spans="1:4" x14ac:dyDescent="0.35">
      <c r="A232" s="1">
        <v>41806</v>
      </c>
      <c r="B232">
        <v>151.6</v>
      </c>
      <c r="C232">
        <v>25999360</v>
      </c>
      <c r="D232">
        <f t="shared" si="3"/>
        <v>-3.6800000000000068</v>
      </c>
    </row>
    <row r="233" spans="1:4" x14ac:dyDescent="0.35">
      <c r="A233" s="1">
        <v>41813</v>
      </c>
      <c r="B233">
        <v>157.1</v>
      </c>
      <c r="C233">
        <v>24261680</v>
      </c>
      <c r="D233">
        <f t="shared" si="3"/>
        <v>5.5</v>
      </c>
    </row>
    <row r="234" spans="1:4" x14ac:dyDescent="0.35">
      <c r="A234" s="1">
        <v>41820</v>
      </c>
      <c r="B234">
        <v>158.25</v>
      </c>
      <c r="C234">
        <v>16931360</v>
      </c>
      <c r="D234">
        <f t="shared" si="3"/>
        <v>1.1500000000000057</v>
      </c>
    </row>
    <row r="235" spans="1:4" x14ac:dyDescent="0.35">
      <c r="A235" s="1">
        <v>41827</v>
      </c>
      <c r="B235">
        <v>154</v>
      </c>
      <c r="C235">
        <v>12139930</v>
      </c>
      <c r="D235">
        <f t="shared" si="3"/>
        <v>-4.25</v>
      </c>
    </row>
    <row r="236" spans="1:4" x14ac:dyDescent="0.35">
      <c r="A236" s="1">
        <v>41834</v>
      </c>
      <c r="B236">
        <v>145.94</v>
      </c>
      <c r="C236">
        <v>12718590</v>
      </c>
      <c r="D236">
        <f t="shared" si="3"/>
        <v>-8.0600000000000023</v>
      </c>
    </row>
    <row r="237" spans="1:4" x14ac:dyDescent="0.35">
      <c r="A237" s="1">
        <v>41841</v>
      </c>
      <c r="B237">
        <v>144</v>
      </c>
      <c r="C237">
        <v>15026810</v>
      </c>
      <c r="D237">
        <f t="shared" si="3"/>
        <v>-1.9399999999999977</v>
      </c>
    </row>
    <row r="238" spans="1:4" x14ac:dyDescent="0.35">
      <c r="A238" s="1">
        <v>41848</v>
      </c>
      <c r="B238">
        <v>135.37</v>
      </c>
      <c r="C238">
        <v>13956170</v>
      </c>
      <c r="D238">
        <f t="shared" si="3"/>
        <v>-8.6299999999999955</v>
      </c>
    </row>
    <row r="239" spans="1:4" x14ac:dyDescent="0.35">
      <c r="A239" s="1">
        <v>41855</v>
      </c>
      <c r="B239">
        <v>138.36000000000001</v>
      </c>
      <c r="C239">
        <v>10314660</v>
      </c>
      <c r="D239">
        <f t="shared" si="3"/>
        <v>2.9900000000000091</v>
      </c>
    </row>
    <row r="240" spans="1:4" x14ac:dyDescent="0.35">
      <c r="A240" s="1">
        <v>41862</v>
      </c>
      <c r="B240">
        <v>142.63</v>
      </c>
      <c r="C240">
        <v>9936060</v>
      </c>
      <c r="D240">
        <f t="shared" si="3"/>
        <v>4.2699999999999818</v>
      </c>
    </row>
    <row r="241" spans="1:4" x14ac:dyDescent="0.35">
      <c r="A241" s="1">
        <v>41869</v>
      </c>
      <c r="B241">
        <v>143.51</v>
      </c>
      <c r="C241">
        <v>8250940</v>
      </c>
      <c r="D241">
        <f t="shared" si="3"/>
        <v>0.87999999999999545</v>
      </c>
    </row>
    <row r="242" spans="1:4" x14ac:dyDescent="0.35">
      <c r="A242" s="1">
        <v>41876</v>
      </c>
      <c r="B242">
        <v>133.57</v>
      </c>
      <c r="C242">
        <v>11617700</v>
      </c>
      <c r="D242">
        <f t="shared" si="3"/>
        <v>-9.9399999999999977</v>
      </c>
    </row>
    <row r="243" spans="1:4" x14ac:dyDescent="0.35">
      <c r="A243" s="1">
        <v>41883</v>
      </c>
      <c r="B243">
        <v>141.79</v>
      </c>
      <c r="C243">
        <v>17707720</v>
      </c>
      <c r="D243">
        <f t="shared" si="3"/>
        <v>8.2199999999999989</v>
      </c>
    </row>
    <row r="244" spans="1:4" x14ac:dyDescent="0.35">
      <c r="A244" s="1">
        <v>41890</v>
      </c>
      <c r="B244">
        <v>139.52000000000001</v>
      </c>
      <c r="C244">
        <v>8725340</v>
      </c>
      <c r="D244">
        <f t="shared" si="3"/>
        <v>-2.2699999999999818</v>
      </c>
    </row>
    <row r="245" spans="1:4" x14ac:dyDescent="0.35">
      <c r="A245" s="1">
        <v>41897</v>
      </c>
      <c r="B245">
        <v>145.91</v>
      </c>
      <c r="C245">
        <v>26273570</v>
      </c>
      <c r="D245">
        <f t="shared" si="3"/>
        <v>6.3899999999999864</v>
      </c>
    </row>
    <row r="246" spans="1:4" x14ac:dyDescent="0.35">
      <c r="A246" s="1">
        <v>41904</v>
      </c>
      <c r="B246">
        <v>140</v>
      </c>
      <c r="C246">
        <v>16201420</v>
      </c>
      <c r="D246">
        <f t="shared" si="3"/>
        <v>-5.9099999999999966</v>
      </c>
    </row>
    <row r="247" spans="1:4" x14ac:dyDescent="0.35">
      <c r="A247" s="1">
        <v>41911</v>
      </c>
      <c r="B247">
        <v>140.5</v>
      </c>
      <c r="C247">
        <v>14801430</v>
      </c>
      <c r="D247">
        <f t="shared" si="3"/>
        <v>0.5</v>
      </c>
    </row>
    <row r="248" spans="1:4" x14ac:dyDescent="0.35">
      <c r="A248" s="1">
        <v>41918</v>
      </c>
      <c r="B248">
        <v>138</v>
      </c>
      <c r="C248">
        <v>15265020</v>
      </c>
      <c r="D248">
        <f t="shared" si="3"/>
        <v>-2.5</v>
      </c>
    </row>
    <row r="249" spans="1:4" x14ac:dyDescent="0.35">
      <c r="A249" s="1">
        <v>41925</v>
      </c>
      <c r="B249">
        <v>139</v>
      </c>
      <c r="C249">
        <v>12202080</v>
      </c>
      <c r="D249">
        <f t="shared" si="3"/>
        <v>1</v>
      </c>
    </row>
    <row r="250" spans="1:4" x14ac:dyDescent="0.35">
      <c r="A250" s="1">
        <v>41932</v>
      </c>
      <c r="B250">
        <v>137.5</v>
      </c>
      <c r="C250">
        <v>10222790</v>
      </c>
      <c r="D250">
        <f t="shared" si="3"/>
        <v>-1.5</v>
      </c>
    </row>
    <row r="251" spans="1:4" x14ac:dyDescent="0.35">
      <c r="A251" s="1">
        <v>41939</v>
      </c>
      <c r="B251">
        <v>154</v>
      </c>
      <c r="C251">
        <v>20673660</v>
      </c>
      <c r="D251">
        <f t="shared" si="3"/>
        <v>16.5</v>
      </c>
    </row>
    <row r="252" spans="1:4" x14ac:dyDescent="0.35">
      <c r="A252" s="1">
        <v>41946</v>
      </c>
      <c r="B252">
        <v>164.1</v>
      </c>
      <c r="C252">
        <v>18920800</v>
      </c>
      <c r="D252">
        <f t="shared" si="3"/>
        <v>10.099999999999994</v>
      </c>
    </row>
    <row r="253" spans="1:4" x14ac:dyDescent="0.35">
      <c r="A253" s="1">
        <v>41953</v>
      </c>
      <c r="B253">
        <v>174.2</v>
      </c>
      <c r="C253">
        <v>22171580</v>
      </c>
      <c r="D253">
        <f t="shared" si="3"/>
        <v>10.099999999999994</v>
      </c>
    </row>
    <row r="254" spans="1:4" x14ac:dyDescent="0.35">
      <c r="A254" s="1">
        <v>41960</v>
      </c>
      <c r="B254">
        <v>129.55000000000001</v>
      </c>
      <c r="C254">
        <v>99336450</v>
      </c>
      <c r="D254">
        <f t="shared" si="3"/>
        <v>-44.649999999999977</v>
      </c>
    </row>
    <row r="255" spans="1:4" x14ac:dyDescent="0.35">
      <c r="A255" s="1">
        <v>41967</v>
      </c>
      <c r="B255">
        <v>132.80000000000001</v>
      </c>
      <c r="C255">
        <v>36758950</v>
      </c>
      <c r="D255">
        <f t="shared" si="3"/>
        <v>3.25</v>
      </c>
    </row>
    <row r="256" spans="1:4" x14ac:dyDescent="0.35">
      <c r="A256" s="1">
        <v>41974</v>
      </c>
      <c r="B256">
        <v>134</v>
      </c>
      <c r="C256">
        <v>20934160</v>
      </c>
      <c r="D256">
        <f t="shared" si="3"/>
        <v>1.1999999999999886</v>
      </c>
    </row>
    <row r="257" spans="1:4" x14ac:dyDescent="0.35">
      <c r="A257" s="1">
        <v>41981</v>
      </c>
      <c r="B257">
        <v>116.7</v>
      </c>
      <c r="C257">
        <v>24384040</v>
      </c>
      <c r="D257">
        <f t="shared" si="3"/>
        <v>-17.299999999999997</v>
      </c>
    </row>
    <row r="258" spans="1:4" x14ac:dyDescent="0.35">
      <c r="A258" s="1">
        <v>41988</v>
      </c>
      <c r="B258">
        <v>136.30000000000001</v>
      </c>
      <c r="C258">
        <v>36389070</v>
      </c>
      <c r="D258">
        <f t="shared" si="3"/>
        <v>19.600000000000009</v>
      </c>
    </row>
    <row r="259" spans="1:4" x14ac:dyDescent="0.35">
      <c r="A259" s="1">
        <v>41995</v>
      </c>
      <c r="B259">
        <v>133.25</v>
      </c>
      <c r="C259">
        <v>10564830</v>
      </c>
      <c r="D259">
        <f t="shared" si="3"/>
        <v>-3.0500000000000114</v>
      </c>
    </row>
    <row r="260" spans="1:4" x14ac:dyDescent="0.35">
      <c r="A260" s="1">
        <v>42002</v>
      </c>
      <c r="B260">
        <v>128.4</v>
      </c>
      <c r="C260">
        <v>4723790</v>
      </c>
      <c r="D260">
        <f t="shared" si="3"/>
        <v>-4.8499999999999943</v>
      </c>
    </row>
    <row r="261" spans="1:4" x14ac:dyDescent="0.35">
      <c r="A261" s="1">
        <v>42009</v>
      </c>
      <c r="B261">
        <v>135.75</v>
      </c>
      <c r="C261">
        <v>8481330</v>
      </c>
      <c r="D261">
        <f t="shared" ref="D261:D324" si="4">B261-B260</f>
        <v>7.3499999999999943</v>
      </c>
    </row>
    <row r="262" spans="1:4" x14ac:dyDescent="0.35">
      <c r="A262" s="1">
        <v>42016</v>
      </c>
      <c r="B262">
        <v>136</v>
      </c>
      <c r="C262">
        <v>11048240</v>
      </c>
      <c r="D262">
        <f t="shared" si="4"/>
        <v>0.25</v>
      </c>
    </row>
    <row r="263" spans="1:4" x14ac:dyDescent="0.35">
      <c r="A263" s="1">
        <v>42023</v>
      </c>
      <c r="B263">
        <v>156</v>
      </c>
      <c r="C263">
        <v>20804230</v>
      </c>
      <c r="D263">
        <f t="shared" si="4"/>
        <v>20</v>
      </c>
    </row>
    <row r="264" spans="1:4" x14ac:dyDescent="0.35">
      <c r="A264" s="1">
        <v>42030</v>
      </c>
      <c r="B264">
        <v>174.7</v>
      </c>
      <c r="C264">
        <v>40493520</v>
      </c>
      <c r="D264">
        <f t="shared" si="4"/>
        <v>18.699999999999989</v>
      </c>
    </row>
    <row r="265" spans="1:4" x14ac:dyDescent="0.35">
      <c r="A265" s="1">
        <v>42037</v>
      </c>
      <c r="B265">
        <v>173.05</v>
      </c>
      <c r="C265">
        <v>22236570</v>
      </c>
      <c r="D265">
        <f t="shared" si="4"/>
        <v>-1.6499999999999773</v>
      </c>
    </row>
    <row r="266" spans="1:4" x14ac:dyDescent="0.35">
      <c r="A266" s="1">
        <v>42044</v>
      </c>
      <c r="B266">
        <v>185.7</v>
      </c>
      <c r="C266">
        <v>17928940</v>
      </c>
      <c r="D266">
        <f t="shared" si="4"/>
        <v>12.649999999999977</v>
      </c>
    </row>
    <row r="267" spans="1:4" x14ac:dyDescent="0.35">
      <c r="A267" s="1">
        <v>42051</v>
      </c>
      <c r="B267">
        <v>177.8</v>
      </c>
      <c r="C267">
        <v>14844870</v>
      </c>
      <c r="D267">
        <f t="shared" si="4"/>
        <v>-7.8999999999999773</v>
      </c>
    </row>
    <row r="268" spans="1:4" x14ac:dyDescent="0.35">
      <c r="A268" s="1">
        <v>42058</v>
      </c>
      <c r="B268">
        <v>169.75</v>
      </c>
      <c r="C268">
        <v>9624110</v>
      </c>
      <c r="D268">
        <f t="shared" si="4"/>
        <v>-8.0500000000000114</v>
      </c>
    </row>
    <row r="269" spans="1:4" x14ac:dyDescent="0.35">
      <c r="A269" s="1">
        <v>42065</v>
      </c>
      <c r="B269">
        <v>180.55</v>
      </c>
      <c r="C269">
        <v>18402460</v>
      </c>
      <c r="D269">
        <f t="shared" si="4"/>
        <v>10.800000000000011</v>
      </c>
    </row>
    <row r="270" spans="1:4" x14ac:dyDescent="0.35">
      <c r="A270" s="1">
        <v>42072</v>
      </c>
      <c r="B270">
        <v>161.19999999999999</v>
      </c>
      <c r="C270">
        <v>13568140</v>
      </c>
      <c r="D270">
        <f t="shared" si="4"/>
        <v>-19.350000000000023</v>
      </c>
    </row>
    <row r="271" spans="1:4" x14ac:dyDescent="0.35">
      <c r="A271" s="1">
        <v>42079</v>
      </c>
      <c r="B271">
        <v>158</v>
      </c>
      <c r="C271">
        <v>13473440</v>
      </c>
      <c r="D271">
        <f t="shared" si="4"/>
        <v>-3.1999999999999886</v>
      </c>
    </row>
    <row r="272" spans="1:4" x14ac:dyDescent="0.35">
      <c r="A272" s="1">
        <v>42086</v>
      </c>
      <c r="B272">
        <v>146.05000000000001</v>
      </c>
      <c r="C272">
        <v>8780040</v>
      </c>
      <c r="D272">
        <f t="shared" si="4"/>
        <v>-11.949999999999989</v>
      </c>
    </row>
    <row r="273" spans="1:4" x14ac:dyDescent="0.35">
      <c r="A273" s="1">
        <v>42093</v>
      </c>
      <c r="B273">
        <v>161.69999999999999</v>
      </c>
      <c r="C273">
        <v>9504550</v>
      </c>
      <c r="D273">
        <f t="shared" si="4"/>
        <v>15.649999999999977</v>
      </c>
    </row>
    <row r="274" spans="1:4" x14ac:dyDescent="0.35">
      <c r="A274" s="1">
        <v>42100</v>
      </c>
      <c r="B274">
        <v>162</v>
      </c>
      <c r="C274">
        <v>10226890</v>
      </c>
      <c r="D274">
        <f t="shared" si="4"/>
        <v>0.30000000000001137</v>
      </c>
    </row>
    <row r="275" spans="1:4" x14ac:dyDescent="0.35">
      <c r="A275" s="1">
        <v>42107</v>
      </c>
      <c r="B275">
        <v>154.5</v>
      </c>
      <c r="C275">
        <v>14668220</v>
      </c>
      <c r="D275">
        <f t="shared" si="4"/>
        <v>-7.5</v>
      </c>
    </row>
    <row r="276" spans="1:4" x14ac:dyDescent="0.35">
      <c r="A276" s="1">
        <v>42114</v>
      </c>
      <c r="B276">
        <v>154.5</v>
      </c>
      <c r="C276">
        <v>18809350</v>
      </c>
      <c r="D276">
        <f t="shared" si="4"/>
        <v>0</v>
      </c>
    </row>
    <row r="277" spans="1:4" x14ac:dyDescent="0.35">
      <c r="A277" s="1">
        <v>42121</v>
      </c>
      <c r="B277">
        <v>151.05000000000001</v>
      </c>
      <c r="C277">
        <v>8547680</v>
      </c>
      <c r="D277">
        <f t="shared" si="4"/>
        <v>-3.4499999999999886</v>
      </c>
    </row>
    <row r="278" spans="1:4" x14ac:dyDescent="0.35">
      <c r="A278" s="1">
        <v>42128</v>
      </c>
      <c r="B278">
        <v>154.15</v>
      </c>
      <c r="C278">
        <v>8331510</v>
      </c>
      <c r="D278">
        <f t="shared" si="4"/>
        <v>3.0999999999999943</v>
      </c>
    </row>
    <row r="279" spans="1:4" x14ac:dyDescent="0.35">
      <c r="A279" s="1">
        <v>42135</v>
      </c>
      <c r="B279">
        <v>156.9</v>
      </c>
      <c r="C279">
        <v>8473570</v>
      </c>
      <c r="D279">
        <f t="shared" si="4"/>
        <v>2.75</v>
      </c>
    </row>
    <row r="280" spans="1:4" x14ac:dyDescent="0.35">
      <c r="A280" s="1">
        <v>42142</v>
      </c>
      <c r="B280">
        <v>155.4</v>
      </c>
      <c r="C280">
        <v>12906520</v>
      </c>
      <c r="D280">
        <f t="shared" si="4"/>
        <v>-1.5</v>
      </c>
    </row>
    <row r="281" spans="1:4" x14ac:dyDescent="0.35">
      <c r="A281" s="1">
        <v>42149</v>
      </c>
      <c r="B281">
        <v>140.4</v>
      </c>
      <c r="C281">
        <v>49164470</v>
      </c>
      <c r="D281">
        <f t="shared" si="4"/>
        <v>-15</v>
      </c>
    </row>
    <row r="282" spans="1:4" x14ac:dyDescent="0.35">
      <c r="A282" s="1">
        <v>42156</v>
      </c>
      <c r="B282">
        <v>150.6</v>
      </c>
      <c r="C282">
        <v>34680350</v>
      </c>
      <c r="D282">
        <f t="shared" si="4"/>
        <v>10.199999999999989</v>
      </c>
    </row>
    <row r="283" spans="1:4" x14ac:dyDescent="0.35">
      <c r="A283" s="1">
        <v>42163</v>
      </c>
      <c r="B283">
        <v>150.30000000000001</v>
      </c>
      <c r="C283">
        <v>9855280</v>
      </c>
      <c r="D283">
        <f t="shared" si="4"/>
        <v>-0.29999999999998295</v>
      </c>
    </row>
    <row r="284" spans="1:4" x14ac:dyDescent="0.35">
      <c r="A284" s="1">
        <v>42170</v>
      </c>
      <c r="B284">
        <v>149.4</v>
      </c>
      <c r="C284">
        <v>13040410</v>
      </c>
      <c r="D284">
        <f t="shared" si="4"/>
        <v>-0.90000000000000568</v>
      </c>
    </row>
    <row r="285" spans="1:4" x14ac:dyDescent="0.35">
      <c r="A285" s="1">
        <v>42177</v>
      </c>
      <c r="B285">
        <v>144.35</v>
      </c>
      <c r="C285">
        <v>19723430</v>
      </c>
      <c r="D285">
        <f t="shared" si="4"/>
        <v>-5.0500000000000114</v>
      </c>
    </row>
    <row r="286" spans="1:4" x14ac:dyDescent="0.35">
      <c r="A286" s="1">
        <v>42184</v>
      </c>
      <c r="B286">
        <v>146.05000000000001</v>
      </c>
      <c r="C286">
        <v>9096280</v>
      </c>
      <c r="D286">
        <f t="shared" si="4"/>
        <v>1.7000000000000171</v>
      </c>
    </row>
    <row r="287" spans="1:4" x14ac:dyDescent="0.35">
      <c r="A287" s="1">
        <v>42191</v>
      </c>
      <c r="B287">
        <v>145.85</v>
      </c>
      <c r="C287">
        <v>11867470</v>
      </c>
      <c r="D287">
        <f t="shared" si="4"/>
        <v>-0.20000000000001705</v>
      </c>
    </row>
    <row r="288" spans="1:4" x14ac:dyDescent="0.35">
      <c r="A288" s="1">
        <v>42198</v>
      </c>
      <c r="B288">
        <v>153.6</v>
      </c>
      <c r="C288">
        <v>9006330</v>
      </c>
      <c r="D288">
        <f t="shared" si="4"/>
        <v>7.75</v>
      </c>
    </row>
    <row r="289" spans="1:4" x14ac:dyDescent="0.35">
      <c r="A289" s="1">
        <v>42205</v>
      </c>
      <c r="B289">
        <v>146.55000000000001</v>
      </c>
      <c r="C289">
        <v>7621940</v>
      </c>
      <c r="D289">
        <f t="shared" si="4"/>
        <v>-7.0499999999999829</v>
      </c>
    </row>
    <row r="290" spans="1:4" x14ac:dyDescent="0.35">
      <c r="A290" s="1">
        <v>42212</v>
      </c>
      <c r="B290">
        <v>162.30000000000001</v>
      </c>
      <c r="C290">
        <v>9862420</v>
      </c>
      <c r="D290">
        <f t="shared" si="4"/>
        <v>15.75</v>
      </c>
    </row>
    <row r="291" spans="1:4" x14ac:dyDescent="0.35">
      <c r="A291" s="1">
        <v>42219</v>
      </c>
      <c r="B291">
        <v>180.45</v>
      </c>
      <c r="C291">
        <v>21664900</v>
      </c>
      <c r="D291">
        <f t="shared" si="4"/>
        <v>18.149999999999977</v>
      </c>
    </row>
    <row r="292" spans="1:4" x14ac:dyDescent="0.35">
      <c r="A292" s="1">
        <v>42226</v>
      </c>
      <c r="B292">
        <v>190.75</v>
      </c>
      <c r="C292">
        <v>17669530</v>
      </c>
      <c r="D292">
        <f t="shared" si="4"/>
        <v>10.300000000000011</v>
      </c>
    </row>
    <row r="293" spans="1:4" x14ac:dyDescent="0.35">
      <c r="A293" s="1">
        <v>42233</v>
      </c>
      <c r="B293">
        <v>197.25</v>
      </c>
      <c r="C293">
        <v>15753760</v>
      </c>
      <c r="D293">
        <f t="shared" si="4"/>
        <v>6.5</v>
      </c>
    </row>
    <row r="294" spans="1:4" x14ac:dyDescent="0.35">
      <c r="A294" s="1">
        <v>42240</v>
      </c>
      <c r="B294">
        <v>201.7</v>
      </c>
      <c r="C294">
        <v>33945520</v>
      </c>
      <c r="D294">
        <f t="shared" si="4"/>
        <v>4.4499999999999886</v>
      </c>
    </row>
    <row r="295" spans="1:4" x14ac:dyDescent="0.35">
      <c r="A295" s="1">
        <v>42247</v>
      </c>
      <c r="B295">
        <v>204.9</v>
      </c>
      <c r="C295">
        <v>10691870</v>
      </c>
      <c r="D295">
        <f t="shared" si="4"/>
        <v>3.2000000000000171</v>
      </c>
    </row>
    <row r="296" spans="1:4" x14ac:dyDescent="0.35">
      <c r="A296" s="1">
        <v>42254</v>
      </c>
      <c r="B296">
        <v>207.45</v>
      </c>
      <c r="C296">
        <v>6708820</v>
      </c>
      <c r="D296">
        <f t="shared" si="4"/>
        <v>2.5499999999999829</v>
      </c>
    </row>
    <row r="297" spans="1:4" x14ac:dyDescent="0.35">
      <c r="A297" s="1">
        <v>42261</v>
      </c>
      <c r="B297">
        <v>200.7</v>
      </c>
      <c r="C297">
        <v>9768530</v>
      </c>
      <c r="D297">
        <f t="shared" si="4"/>
        <v>-6.75</v>
      </c>
    </row>
    <row r="298" spans="1:4" x14ac:dyDescent="0.35">
      <c r="A298" s="1">
        <v>42268</v>
      </c>
      <c r="B298">
        <v>185.05</v>
      </c>
      <c r="C298">
        <v>14218590</v>
      </c>
      <c r="D298">
        <f t="shared" si="4"/>
        <v>-15.649999999999977</v>
      </c>
    </row>
    <row r="299" spans="1:4" x14ac:dyDescent="0.35">
      <c r="A299" s="1">
        <v>42275</v>
      </c>
      <c r="B299">
        <v>182.75</v>
      </c>
      <c r="C299">
        <v>17199750</v>
      </c>
      <c r="D299">
        <f t="shared" si="4"/>
        <v>-2.3000000000000114</v>
      </c>
    </row>
    <row r="300" spans="1:4" x14ac:dyDescent="0.35">
      <c r="A300" s="1">
        <v>42282</v>
      </c>
      <c r="B300">
        <v>186.1</v>
      </c>
      <c r="C300">
        <v>11685490</v>
      </c>
      <c r="D300">
        <f t="shared" si="4"/>
        <v>3.3499999999999943</v>
      </c>
    </row>
    <row r="301" spans="1:4" x14ac:dyDescent="0.35">
      <c r="A301" s="1">
        <v>42289</v>
      </c>
      <c r="B301">
        <v>175.35</v>
      </c>
      <c r="C301">
        <v>10402640</v>
      </c>
      <c r="D301">
        <f t="shared" si="4"/>
        <v>-10.75</v>
      </c>
    </row>
    <row r="302" spans="1:4" x14ac:dyDescent="0.35">
      <c r="A302" s="1">
        <v>42296</v>
      </c>
      <c r="B302">
        <v>156.15</v>
      </c>
      <c r="C302">
        <v>65242620</v>
      </c>
      <c r="D302">
        <f t="shared" si="4"/>
        <v>-19.199999999999989</v>
      </c>
    </row>
    <row r="303" spans="1:4" x14ac:dyDescent="0.35">
      <c r="A303" s="1">
        <v>42303</v>
      </c>
      <c r="B303">
        <v>155</v>
      </c>
      <c r="C303">
        <v>14813450</v>
      </c>
      <c r="D303">
        <f t="shared" si="4"/>
        <v>-1.1500000000000057</v>
      </c>
    </row>
    <row r="304" spans="1:4" x14ac:dyDescent="0.35">
      <c r="A304" s="1">
        <v>42310</v>
      </c>
      <c r="B304">
        <v>156.35</v>
      </c>
      <c r="C304">
        <v>9169940</v>
      </c>
      <c r="D304">
        <f t="shared" si="4"/>
        <v>1.3499999999999943</v>
      </c>
    </row>
    <row r="305" spans="1:4" x14ac:dyDescent="0.35">
      <c r="A305" s="1">
        <v>42317</v>
      </c>
      <c r="B305">
        <v>164.5</v>
      </c>
      <c r="C305">
        <v>12334040</v>
      </c>
      <c r="D305">
        <f t="shared" si="4"/>
        <v>8.1500000000000057</v>
      </c>
    </row>
    <row r="306" spans="1:4" x14ac:dyDescent="0.35">
      <c r="A306" s="1">
        <v>42324</v>
      </c>
      <c r="B306">
        <v>169</v>
      </c>
      <c r="C306">
        <v>16953590</v>
      </c>
      <c r="D306">
        <f t="shared" si="4"/>
        <v>4.5</v>
      </c>
    </row>
    <row r="307" spans="1:4" x14ac:dyDescent="0.35">
      <c r="A307" s="1">
        <v>42331</v>
      </c>
      <c r="B307">
        <v>175.7</v>
      </c>
      <c r="C307">
        <v>20888980</v>
      </c>
      <c r="D307">
        <f t="shared" si="4"/>
        <v>6.6999999999999886</v>
      </c>
    </row>
    <row r="308" spans="1:4" x14ac:dyDescent="0.35">
      <c r="A308" s="1">
        <v>42338</v>
      </c>
      <c r="B308">
        <v>177.5</v>
      </c>
      <c r="C308">
        <v>11928460</v>
      </c>
      <c r="D308">
        <f t="shared" si="4"/>
        <v>1.8000000000000114</v>
      </c>
    </row>
    <row r="309" spans="1:4" x14ac:dyDescent="0.35">
      <c r="A309" s="1">
        <v>42345</v>
      </c>
      <c r="B309">
        <v>181.95</v>
      </c>
      <c r="C309">
        <v>9117950</v>
      </c>
      <c r="D309">
        <f t="shared" si="4"/>
        <v>4.4499999999999886</v>
      </c>
    </row>
    <row r="310" spans="1:4" x14ac:dyDescent="0.35">
      <c r="A310" s="1">
        <v>42352</v>
      </c>
      <c r="B310">
        <v>184.05</v>
      </c>
      <c r="C310">
        <v>11497620</v>
      </c>
      <c r="D310">
        <f t="shared" si="4"/>
        <v>2.1000000000000227</v>
      </c>
    </row>
    <row r="311" spans="1:4" x14ac:dyDescent="0.35">
      <c r="A311" s="1">
        <v>42359</v>
      </c>
      <c r="B311">
        <v>178.95</v>
      </c>
      <c r="C311">
        <v>5671080</v>
      </c>
      <c r="D311">
        <f t="shared" si="4"/>
        <v>-5.1000000000000227</v>
      </c>
    </row>
    <row r="312" spans="1:4" x14ac:dyDescent="0.35">
      <c r="A312" s="1">
        <v>42366</v>
      </c>
      <c r="B312">
        <v>177</v>
      </c>
      <c r="C312">
        <v>1865930</v>
      </c>
      <c r="D312">
        <f t="shared" si="4"/>
        <v>-1.9499999999999886</v>
      </c>
    </row>
    <row r="313" spans="1:4" x14ac:dyDescent="0.35">
      <c r="A313" s="1">
        <v>42373</v>
      </c>
      <c r="B313">
        <v>178</v>
      </c>
      <c r="C313">
        <v>2243330</v>
      </c>
      <c r="D313">
        <f t="shared" si="4"/>
        <v>1</v>
      </c>
    </row>
    <row r="314" spans="1:4" x14ac:dyDescent="0.35">
      <c r="A314" s="1">
        <v>42380</v>
      </c>
      <c r="B314">
        <v>178.35</v>
      </c>
      <c r="C314">
        <v>7304400</v>
      </c>
      <c r="D314">
        <f t="shared" si="4"/>
        <v>0.34999999999999432</v>
      </c>
    </row>
    <row r="315" spans="1:4" x14ac:dyDescent="0.35">
      <c r="A315" s="1">
        <v>42387</v>
      </c>
      <c r="B315">
        <v>173.75</v>
      </c>
      <c r="C315">
        <v>7382600</v>
      </c>
      <c r="D315">
        <f t="shared" si="4"/>
        <v>-4.5999999999999943</v>
      </c>
    </row>
    <row r="316" spans="1:4" x14ac:dyDescent="0.35">
      <c r="A316" s="1">
        <v>42394</v>
      </c>
      <c r="B316">
        <v>172.55</v>
      </c>
      <c r="C316">
        <v>4417160</v>
      </c>
      <c r="D316">
        <f t="shared" si="4"/>
        <v>-1.1999999999999886</v>
      </c>
    </row>
    <row r="317" spans="1:4" x14ac:dyDescent="0.35">
      <c r="A317" s="1">
        <v>42401</v>
      </c>
      <c r="B317">
        <v>170.9</v>
      </c>
      <c r="C317">
        <v>3181750</v>
      </c>
      <c r="D317">
        <f t="shared" si="4"/>
        <v>-1.6500000000000057</v>
      </c>
    </row>
    <row r="318" spans="1:4" x14ac:dyDescent="0.35">
      <c r="A318" s="1">
        <v>42408</v>
      </c>
      <c r="B318">
        <v>163.95</v>
      </c>
      <c r="C318">
        <v>4123960</v>
      </c>
      <c r="D318">
        <f t="shared" si="4"/>
        <v>-6.9500000000000171</v>
      </c>
    </row>
    <row r="319" spans="1:4" x14ac:dyDescent="0.35">
      <c r="A319" s="1">
        <v>42415</v>
      </c>
      <c r="B319">
        <v>160.44999999999999</v>
      </c>
      <c r="C319">
        <v>6324110</v>
      </c>
      <c r="D319">
        <f t="shared" si="4"/>
        <v>-3.5</v>
      </c>
    </row>
    <row r="320" spans="1:4" x14ac:dyDescent="0.35">
      <c r="A320" s="1">
        <v>42422</v>
      </c>
      <c r="B320">
        <v>161.85</v>
      </c>
      <c r="C320">
        <v>7717960</v>
      </c>
      <c r="D320">
        <f t="shared" si="4"/>
        <v>1.4000000000000057</v>
      </c>
    </row>
    <row r="321" spans="1:4" x14ac:dyDescent="0.35">
      <c r="A321" s="1">
        <v>42429</v>
      </c>
      <c r="B321">
        <v>162.30000000000001</v>
      </c>
      <c r="C321">
        <v>7542910</v>
      </c>
      <c r="D321">
        <f t="shared" si="4"/>
        <v>0.45000000000001705</v>
      </c>
    </row>
    <row r="322" spans="1:4" x14ac:dyDescent="0.35">
      <c r="A322" s="1">
        <v>42436</v>
      </c>
      <c r="B322">
        <v>168.85</v>
      </c>
      <c r="C322">
        <v>5872000</v>
      </c>
      <c r="D322">
        <f t="shared" si="4"/>
        <v>6.5499999999999829</v>
      </c>
    </row>
    <row r="323" spans="1:4" x14ac:dyDescent="0.35">
      <c r="A323" s="1">
        <v>42443</v>
      </c>
      <c r="B323">
        <v>159.19999999999999</v>
      </c>
      <c r="C323">
        <v>8828270</v>
      </c>
      <c r="D323">
        <f t="shared" si="4"/>
        <v>-9.6500000000000057</v>
      </c>
    </row>
    <row r="324" spans="1:4" x14ac:dyDescent="0.35">
      <c r="A324" s="1">
        <v>42450</v>
      </c>
      <c r="B324">
        <v>165.45</v>
      </c>
      <c r="C324">
        <v>7772120</v>
      </c>
      <c r="D324">
        <f t="shared" si="4"/>
        <v>6.25</v>
      </c>
    </row>
    <row r="325" spans="1:4" x14ac:dyDescent="0.35">
      <c r="A325" s="1">
        <v>42457</v>
      </c>
      <c r="B325">
        <v>163.95</v>
      </c>
      <c r="C325">
        <v>17313580</v>
      </c>
      <c r="D325">
        <f t="shared" ref="D325:D388" si="5">B325-B324</f>
        <v>-1.5</v>
      </c>
    </row>
    <row r="326" spans="1:4" x14ac:dyDescent="0.35">
      <c r="A326" s="1">
        <v>42464</v>
      </c>
      <c r="B326">
        <v>164.35</v>
      </c>
      <c r="C326">
        <v>4317570</v>
      </c>
      <c r="D326">
        <f t="shared" si="5"/>
        <v>0.40000000000000568</v>
      </c>
    </row>
    <row r="327" spans="1:4" x14ac:dyDescent="0.35">
      <c r="A327" s="1">
        <v>42471</v>
      </c>
      <c r="B327">
        <v>163.69999999999999</v>
      </c>
      <c r="C327">
        <v>4425240</v>
      </c>
      <c r="D327">
        <f t="shared" si="5"/>
        <v>-0.65000000000000568</v>
      </c>
    </row>
    <row r="328" spans="1:4" x14ac:dyDescent="0.35">
      <c r="A328" s="1">
        <v>42478</v>
      </c>
      <c r="B328">
        <v>164.7</v>
      </c>
      <c r="C328">
        <v>4319110</v>
      </c>
      <c r="D328">
        <f t="shared" si="5"/>
        <v>1</v>
      </c>
    </row>
    <row r="329" spans="1:4" x14ac:dyDescent="0.35">
      <c r="A329" s="1">
        <v>42485</v>
      </c>
      <c r="B329">
        <v>163.4</v>
      </c>
      <c r="C329">
        <v>3363460</v>
      </c>
      <c r="D329">
        <f t="shared" si="5"/>
        <v>-1.2999999999999829</v>
      </c>
    </row>
    <row r="330" spans="1:4" x14ac:dyDescent="0.35">
      <c r="A330" s="1">
        <v>42492</v>
      </c>
      <c r="B330">
        <v>164.3</v>
      </c>
      <c r="C330">
        <v>3626470</v>
      </c>
      <c r="D330">
        <f t="shared" si="5"/>
        <v>0.90000000000000568</v>
      </c>
    </row>
    <row r="331" spans="1:4" x14ac:dyDescent="0.35">
      <c r="A331" s="1">
        <v>42499</v>
      </c>
      <c r="B331">
        <v>163.75</v>
      </c>
      <c r="C331">
        <v>2831520</v>
      </c>
      <c r="D331">
        <f t="shared" si="5"/>
        <v>-0.55000000000001137</v>
      </c>
    </row>
    <row r="332" spans="1:4" x14ac:dyDescent="0.35">
      <c r="A332" s="1">
        <v>42506</v>
      </c>
      <c r="B332">
        <v>169</v>
      </c>
      <c r="C332">
        <v>8632150</v>
      </c>
      <c r="D332">
        <f t="shared" si="5"/>
        <v>5.25</v>
      </c>
    </row>
    <row r="333" spans="1:4" x14ac:dyDescent="0.35">
      <c r="A333" s="1">
        <v>42513</v>
      </c>
      <c r="B333">
        <v>171.05</v>
      </c>
      <c r="C333">
        <v>7138530</v>
      </c>
      <c r="D333">
        <f t="shared" si="5"/>
        <v>2.0500000000000114</v>
      </c>
    </row>
    <row r="334" spans="1:4" x14ac:dyDescent="0.35">
      <c r="A334" s="1">
        <v>42520</v>
      </c>
      <c r="B334">
        <v>173.45</v>
      </c>
      <c r="C334">
        <v>4803780</v>
      </c>
      <c r="D334">
        <f t="shared" si="5"/>
        <v>2.3999999999999773</v>
      </c>
    </row>
    <row r="335" spans="1:4" x14ac:dyDescent="0.35">
      <c r="A335" s="1">
        <v>42527</v>
      </c>
      <c r="B335">
        <v>175.4</v>
      </c>
      <c r="C335">
        <v>4564520</v>
      </c>
      <c r="D335">
        <f t="shared" si="5"/>
        <v>1.9500000000000171</v>
      </c>
    </row>
    <row r="336" spans="1:4" x14ac:dyDescent="0.35">
      <c r="A336" s="1">
        <v>42534</v>
      </c>
      <c r="B336">
        <v>190</v>
      </c>
      <c r="C336">
        <v>14857570</v>
      </c>
      <c r="D336">
        <f t="shared" si="5"/>
        <v>14.599999999999994</v>
      </c>
    </row>
    <row r="337" spans="1:4" x14ac:dyDescent="0.35">
      <c r="A337" s="1">
        <v>42541</v>
      </c>
      <c r="B337">
        <v>180</v>
      </c>
      <c r="C337">
        <v>4098330</v>
      </c>
      <c r="D337">
        <f t="shared" si="5"/>
        <v>-10</v>
      </c>
    </row>
    <row r="338" spans="1:4" x14ac:dyDescent="0.35">
      <c r="A338" s="1">
        <v>42548</v>
      </c>
      <c r="B338">
        <v>177</v>
      </c>
      <c r="C338">
        <v>3098300</v>
      </c>
      <c r="D338">
        <f t="shared" si="5"/>
        <v>-3</v>
      </c>
    </row>
    <row r="339" spans="1:4" x14ac:dyDescent="0.35">
      <c r="A339" s="1">
        <v>42555</v>
      </c>
      <c r="B339">
        <v>182</v>
      </c>
      <c r="C339">
        <v>3495950</v>
      </c>
      <c r="D339">
        <f t="shared" si="5"/>
        <v>5</v>
      </c>
    </row>
    <row r="340" spans="1:4" x14ac:dyDescent="0.35">
      <c r="A340" s="1">
        <v>42562</v>
      </c>
      <c r="B340">
        <v>180.65</v>
      </c>
      <c r="C340">
        <v>2854800</v>
      </c>
      <c r="D340">
        <f t="shared" si="5"/>
        <v>-1.3499999999999943</v>
      </c>
    </row>
    <row r="341" spans="1:4" x14ac:dyDescent="0.35">
      <c r="A341" s="1">
        <v>42569</v>
      </c>
      <c r="B341">
        <v>181.2</v>
      </c>
      <c r="C341">
        <v>1536000</v>
      </c>
      <c r="D341">
        <f t="shared" si="5"/>
        <v>0.54999999999998295</v>
      </c>
    </row>
    <row r="342" spans="1:4" x14ac:dyDescent="0.35">
      <c r="A342" s="1">
        <v>42576</v>
      </c>
      <c r="B342">
        <v>186.1</v>
      </c>
      <c r="C342">
        <v>5374460</v>
      </c>
      <c r="D342">
        <f t="shared" si="5"/>
        <v>4.9000000000000057</v>
      </c>
    </row>
    <row r="343" spans="1:4" x14ac:dyDescent="0.35">
      <c r="A343" s="1">
        <v>42583</v>
      </c>
      <c r="B343">
        <v>184.85</v>
      </c>
      <c r="C343">
        <v>2605470</v>
      </c>
      <c r="D343">
        <f t="shared" si="5"/>
        <v>-1.25</v>
      </c>
    </row>
    <row r="344" spans="1:4" x14ac:dyDescent="0.35">
      <c r="A344" s="1">
        <v>42590</v>
      </c>
      <c r="B344">
        <v>187.85</v>
      </c>
      <c r="C344">
        <v>3473830</v>
      </c>
      <c r="D344">
        <f t="shared" si="5"/>
        <v>3</v>
      </c>
    </row>
    <row r="345" spans="1:4" x14ac:dyDescent="0.35">
      <c r="A345" s="1">
        <v>42597</v>
      </c>
      <c r="B345">
        <v>190.15</v>
      </c>
      <c r="C345">
        <v>4426220</v>
      </c>
      <c r="D345">
        <f t="shared" si="5"/>
        <v>2.3000000000000114</v>
      </c>
    </row>
    <row r="346" spans="1:4" x14ac:dyDescent="0.35">
      <c r="A346" s="1">
        <v>42604</v>
      </c>
      <c r="B346">
        <v>191.4</v>
      </c>
      <c r="C346">
        <v>3271130</v>
      </c>
      <c r="D346">
        <f t="shared" si="5"/>
        <v>1.25</v>
      </c>
    </row>
    <row r="347" spans="1:4" x14ac:dyDescent="0.35">
      <c r="A347" s="1">
        <v>42611</v>
      </c>
      <c r="B347">
        <v>194</v>
      </c>
      <c r="C347">
        <v>3294650</v>
      </c>
      <c r="D347">
        <f t="shared" si="5"/>
        <v>2.5999999999999943</v>
      </c>
    </row>
    <row r="348" spans="1:4" x14ac:dyDescent="0.35">
      <c r="A348" s="1">
        <v>42618</v>
      </c>
      <c r="B348">
        <v>190</v>
      </c>
      <c r="C348">
        <v>6380430</v>
      </c>
      <c r="D348">
        <f t="shared" si="5"/>
        <v>-4</v>
      </c>
    </row>
    <row r="349" spans="1:4" x14ac:dyDescent="0.35">
      <c r="A349" s="1">
        <v>42625</v>
      </c>
      <c r="B349">
        <v>184</v>
      </c>
      <c r="C349">
        <v>20181460</v>
      </c>
      <c r="D349">
        <f t="shared" si="5"/>
        <v>-6</v>
      </c>
    </row>
    <row r="350" spans="1:4" x14ac:dyDescent="0.35">
      <c r="A350" s="1">
        <v>42632</v>
      </c>
      <c r="B350">
        <v>181.05</v>
      </c>
      <c r="C350">
        <v>4473180</v>
      </c>
      <c r="D350">
        <f t="shared" si="5"/>
        <v>-2.9499999999999886</v>
      </c>
    </row>
    <row r="351" spans="1:4" x14ac:dyDescent="0.35">
      <c r="A351" s="1">
        <v>42639</v>
      </c>
      <c r="B351">
        <v>178.2</v>
      </c>
      <c r="C351">
        <v>2206890</v>
      </c>
      <c r="D351">
        <f t="shared" si="5"/>
        <v>-2.8500000000000227</v>
      </c>
    </row>
    <row r="352" spans="1:4" x14ac:dyDescent="0.35">
      <c r="A352" s="1">
        <v>42646</v>
      </c>
      <c r="B352">
        <v>174.35</v>
      </c>
      <c r="C352">
        <v>2462360</v>
      </c>
      <c r="D352">
        <f t="shared" si="5"/>
        <v>-3.8499999999999943</v>
      </c>
    </row>
    <row r="353" spans="1:4" x14ac:dyDescent="0.35">
      <c r="A353" s="1">
        <v>42653</v>
      </c>
      <c r="B353">
        <v>166</v>
      </c>
      <c r="C353">
        <v>4130710</v>
      </c>
      <c r="D353">
        <f t="shared" si="5"/>
        <v>-8.3499999999999943</v>
      </c>
    </row>
    <row r="354" spans="1:4" x14ac:dyDescent="0.35">
      <c r="A354" s="1">
        <v>42660</v>
      </c>
      <c r="B354">
        <v>165.6</v>
      </c>
      <c r="C354">
        <v>2335250</v>
      </c>
      <c r="D354">
        <f t="shared" si="5"/>
        <v>-0.40000000000000568</v>
      </c>
    </row>
    <row r="355" spans="1:4" x14ac:dyDescent="0.35">
      <c r="A355" s="1">
        <v>42667</v>
      </c>
      <c r="B355">
        <v>166</v>
      </c>
      <c r="C355">
        <v>1586500</v>
      </c>
      <c r="D355">
        <f t="shared" si="5"/>
        <v>0.40000000000000568</v>
      </c>
    </row>
    <row r="356" spans="1:4" x14ac:dyDescent="0.35">
      <c r="A356" s="1">
        <v>42674</v>
      </c>
      <c r="B356">
        <v>166.2</v>
      </c>
      <c r="C356">
        <v>1467870</v>
      </c>
      <c r="D356">
        <f t="shared" si="5"/>
        <v>0.19999999999998863</v>
      </c>
    </row>
    <row r="357" spans="1:4" x14ac:dyDescent="0.35">
      <c r="A357" s="1">
        <v>42681</v>
      </c>
      <c r="B357">
        <v>167.4</v>
      </c>
      <c r="C357">
        <v>3258390</v>
      </c>
      <c r="D357">
        <f t="shared" si="5"/>
        <v>1.2000000000000171</v>
      </c>
    </row>
    <row r="358" spans="1:4" x14ac:dyDescent="0.35">
      <c r="A358" s="1">
        <v>42688</v>
      </c>
      <c r="B358">
        <v>167</v>
      </c>
      <c r="C358">
        <v>1374380</v>
      </c>
      <c r="D358">
        <f t="shared" si="5"/>
        <v>-0.40000000000000568</v>
      </c>
    </row>
    <row r="359" spans="1:4" x14ac:dyDescent="0.35">
      <c r="A359" s="1">
        <v>42695</v>
      </c>
      <c r="B359">
        <v>167.4</v>
      </c>
      <c r="C359">
        <v>1003040</v>
      </c>
      <c r="D359">
        <f t="shared" si="5"/>
        <v>0.40000000000000568</v>
      </c>
    </row>
    <row r="360" spans="1:4" x14ac:dyDescent="0.35">
      <c r="A360" s="1">
        <v>42702</v>
      </c>
      <c r="B360">
        <v>167.2</v>
      </c>
      <c r="C360">
        <v>2169810</v>
      </c>
      <c r="D360">
        <f t="shared" si="5"/>
        <v>-0.20000000000001705</v>
      </c>
    </row>
    <row r="361" spans="1:4" x14ac:dyDescent="0.35">
      <c r="A361" s="1">
        <v>42709</v>
      </c>
      <c r="B361">
        <v>167.85</v>
      </c>
      <c r="C361">
        <v>2315600</v>
      </c>
      <c r="D361">
        <f t="shared" si="5"/>
        <v>0.65000000000000568</v>
      </c>
    </row>
    <row r="362" spans="1:4" x14ac:dyDescent="0.35">
      <c r="A362" s="1">
        <v>42716</v>
      </c>
      <c r="B362">
        <v>168.6</v>
      </c>
      <c r="C362">
        <v>6638580</v>
      </c>
      <c r="D362">
        <f t="shared" si="5"/>
        <v>0.75</v>
      </c>
    </row>
    <row r="363" spans="1:4" x14ac:dyDescent="0.35">
      <c r="A363" s="1">
        <v>42723</v>
      </c>
      <c r="B363">
        <v>166.25</v>
      </c>
      <c r="C363">
        <v>1862870</v>
      </c>
      <c r="D363">
        <f t="shared" si="5"/>
        <v>-2.3499999999999943</v>
      </c>
    </row>
    <row r="364" spans="1:4" x14ac:dyDescent="0.35">
      <c r="A364" s="1">
        <v>42730</v>
      </c>
      <c r="B364">
        <v>165.2</v>
      </c>
      <c r="C364">
        <v>739200</v>
      </c>
      <c r="D364">
        <f t="shared" si="5"/>
        <v>-1.0500000000000114</v>
      </c>
    </row>
    <row r="365" spans="1:4" x14ac:dyDescent="0.35">
      <c r="A365" s="1">
        <v>42737</v>
      </c>
      <c r="B365">
        <v>165</v>
      </c>
      <c r="C365">
        <v>456810</v>
      </c>
      <c r="D365">
        <f t="shared" si="5"/>
        <v>-0.19999999999998863</v>
      </c>
    </row>
    <row r="366" spans="1:4" x14ac:dyDescent="0.35">
      <c r="A366" s="1">
        <v>42744</v>
      </c>
      <c r="B366">
        <v>165.25</v>
      </c>
      <c r="C366">
        <v>958230</v>
      </c>
      <c r="D366">
        <f t="shared" si="5"/>
        <v>0.25</v>
      </c>
    </row>
    <row r="367" spans="1:4" x14ac:dyDescent="0.35">
      <c r="A367" s="1">
        <v>42751</v>
      </c>
      <c r="B367">
        <v>169.75</v>
      </c>
      <c r="C367">
        <v>2287810</v>
      </c>
      <c r="D367">
        <f t="shared" si="5"/>
        <v>4.5</v>
      </c>
    </row>
    <row r="368" spans="1:4" x14ac:dyDescent="0.35">
      <c r="A368" s="1">
        <v>42758</v>
      </c>
      <c r="B368">
        <v>170</v>
      </c>
      <c r="C368">
        <v>1728790</v>
      </c>
      <c r="D368">
        <f t="shared" si="5"/>
        <v>0.25</v>
      </c>
    </row>
    <row r="369" spans="1:4" x14ac:dyDescent="0.35">
      <c r="A369" s="1">
        <v>42765</v>
      </c>
      <c r="B369">
        <v>168.25</v>
      </c>
      <c r="C369">
        <v>999190</v>
      </c>
      <c r="D369">
        <f t="shared" si="5"/>
        <v>-1.75</v>
      </c>
    </row>
    <row r="370" spans="1:4" x14ac:dyDescent="0.35">
      <c r="A370" s="1">
        <v>42772</v>
      </c>
      <c r="B370">
        <v>169</v>
      </c>
      <c r="C370">
        <v>1224930</v>
      </c>
      <c r="D370">
        <f t="shared" si="5"/>
        <v>0.75</v>
      </c>
    </row>
    <row r="371" spans="1:4" x14ac:dyDescent="0.35">
      <c r="A371" s="1">
        <v>42779</v>
      </c>
      <c r="B371">
        <v>167.1</v>
      </c>
      <c r="C371">
        <v>930230</v>
      </c>
      <c r="D371">
        <f t="shared" si="5"/>
        <v>-1.9000000000000057</v>
      </c>
    </row>
    <row r="372" spans="1:4" x14ac:dyDescent="0.35">
      <c r="A372" s="1">
        <v>42786</v>
      </c>
      <c r="B372">
        <v>166.3</v>
      </c>
      <c r="C372">
        <v>1965210</v>
      </c>
      <c r="D372">
        <f t="shared" si="5"/>
        <v>-0.79999999999998295</v>
      </c>
    </row>
    <row r="373" spans="1:4" x14ac:dyDescent="0.35">
      <c r="A373" s="1">
        <v>42793</v>
      </c>
      <c r="B373">
        <v>167</v>
      </c>
      <c r="C373">
        <v>2265220</v>
      </c>
      <c r="D373">
        <f t="shared" si="5"/>
        <v>0.69999999999998863</v>
      </c>
    </row>
    <row r="374" spans="1:4" x14ac:dyDescent="0.35">
      <c r="A374" s="1">
        <v>42800</v>
      </c>
      <c r="B374">
        <v>167.15</v>
      </c>
      <c r="C374">
        <v>1055870</v>
      </c>
      <c r="D374">
        <f t="shared" si="5"/>
        <v>0.15000000000000568</v>
      </c>
    </row>
    <row r="375" spans="1:4" x14ac:dyDescent="0.35">
      <c r="A375" s="1">
        <v>42807</v>
      </c>
      <c r="B375">
        <v>168.75</v>
      </c>
      <c r="C375">
        <v>1164920</v>
      </c>
      <c r="D375">
        <f t="shared" si="5"/>
        <v>1.5999999999999943</v>
      </c>
    </row>
    <row r="376" spans="1:4" x14ac:dyDescent="0.35">
      <c r="A376" s="1">
        <v>42814</v>
      </c>
      <c r="B376">
        <v>167</v>
      </c>
      <c r="C376">
        <v>864990</v>
      </c>
      <c r="D376">
        <f t="shared" si="5"/>
        <v>-1.75</v>
      </c>
    </row>
    <row r="377" spans="1:4" x14ac:dyDescent="0.35">
      <c r="A377" s="1">
        <v>42821</v>
      </c>
      <c r="B377">
        <v>163.1</v>
      </c>
      <c r="C377">
        <v>3641380</v>
      </c>
      <c r="D377">
        <f t="shared" si="5"/>
        <v>-3.9000000000000057</v>
      </c>
    </row>
    <row r="378" spans="1:4" x14ac:dyDescent="0.35">
      <c r="A378" s="1">
        <v>42828</v>
      </c>
      <c r="B378">
        <v>160.94999999999999</v>
      </c>
      <c r="C378">
        <v>1209260</v>
      </c>
      <c r="D378">
        <f t="shared" si="5"/>
        <v>-2.1500000000000057</v>
      </c>
    </row>
    <row r="379" spans="1:4" x14ac:dyDescent="0.35">
      <c r="A379" s="1">
        <v>42835</v>
      </c>
      <c r="B379">
        <v>160.05000000000001</v>
      </c>
      <c r="C379">
        <v>1378090</v>
      </c>
      <c r="D379">
        <f t="shared" si="5"/>
        <v>-0.89999999999997726</v>
      </c>
    </row>
    <row r="380" spans="1:4" x14ac:dyDescent="0.35">
      <c r="A380" s="1">
        <v>42842</v>
      </c>
      <c r="B380">
        <v>151.80000000000001</v>
      </c>
      <c r="C380">
        <v>818990</v>
      </c>
      <c r="D380">
        <f t="shared" si="5"/>
        <v>-8.25</v>
      </c>
    </row>
    <row r="381" spans="1:4" x14ac:dyDescent="0.35">
      <c r="A381" s="1">
        <v>42849</v>
      </c>
      <c r="B381">
        <v>149.9</v>
      </c>
      <c r="C381">
        <v>1293010</v>
      </c>
      <c r="D381">
        <f t="shared" si="5"/>
        <v>-1.9000000000000057</v>
      </c>
    </row>
    <row r="382" spans="1:4" x14ac:dyDescent="0.35">
      <c r="A382" s="1">
        <v>42856</v>
      </c>
      <c r="B382">
        <v>156.94999999999999</v>
      </c>
      <c r="C382">
        <v>1315520</v>
      </c>
      <c r="D382">
        <f t="shared" si="5"/>
        <v>7.0499999999999829</v>
      </c>
    </row>
    <row r="383" spans="1:4" x14ac:dyDescent="0.35">
      <c r="A383" s="1">
        <v>42863</v>
      </c>
      <c r="B383">
        <v>148.55000000000001</v>
      </c>
      <c r="C383">
        <v>1414120</v>
      </c>
      <c r="D383">
        <f t="shared" si="5"/>
        <v>-8.3999999999999773</v>
      </c>
    </row>
    <row r="384" spans="1:4" x14ac:dyDescent="0.35">
      <c r="A384" s="1">
        <v>42870</v>
      </c>
      <c r="B384">
        <v>141.55000000000001</v>
      </c>
      <c r="C384">
        <v>1571580</v>
      </c>
      <c r="D384">
        <f t="shared" si="5"/>
        <v>-7</v>
      </c>
    </row>
    <row r="385" spans="1:4" x14ac:dyDescent="0.35">
      <c r="A385" s="1">
        <v>42877</v>
      </c>
      <c r="B385">
        <v>139.65</v>
      </c>
      <c r="C385">
        <v>1023740</v>
      </c>
      <c r="D385">
        <f t="shared" si="5"/>
        <v>-1.9000000000000057</v>
      </c>
    </row>
    <row r="386" spans="1:4" x14ac:dyDescent="0.35">
      <c r="A386" s="1">
        <v>42884</v>
      </c>
      <c r="B386">
        <v>129.55000000000001</v>
      </c>
      <c r="C386">
        <v>1907080</v>
      </c>
      <c r="D386">
        <f t="shared" si="5"/>
        <v>-10.099999999999994</v>
      </c>
    </row>
    <row r="387" spans="1:4" x14ac:dyDescent="0.35">
      <c r="A387" s="1">
        <v>42891</v>
      </c>
      <c r="B387">
        <v>130</v>
      </c>
      <c r="C387">
        <v>1408690</v>
      </c>
      <c r="D387">
        <f t="shared" si="5"/>
        <v>0.44999999999998863</v>
      </c>
    </row>
    <row r="388" spans="1:4" x14ac:dyDescent="0.35">
      <c r="A388" s="1">
        <v>42898</v>
      </c>
      <c r="B388">
        <v>127.3</v>
      </c>
      <c r="C388">
        <v>1836620</v>
      </c>
      <c r="D388">
        <f t="shared" si="5"/>
        <v>-2.7000000000000028</v>
      </c>
    </row>
    <row r="389" spans="1:4" x14ac:dyDescent="0.35">
      <c r="A389" s="1">
        <v>42905</v>
      </c>
      <c r="B389">
        <v>128.30000000000001</v>
      </c>
      <c r="C389">
        <v>1497480</v>
      </c>
      <c r="D389">
        <f t="shared" ref="D389:D433" si="6">B389-B388</f>
        <v>1.0000000000000142</v>
      </c>
    </row>
    <row r="390" spans="1:4" x14ac:dyDescent="0.35">
      <c r="A390" s="1">
        <v>42912</v>
      </c>
      <c r="B390">
        <v>124.45</v>
      </c>
      <c r="C390">
        <v>1105840</v>
      </c>
      <c r="D390">
        <f t="shared" si="6"/>
        <v>-3.8500000000000085</v>
      </c>
    </row>
    <row r="391" spans="1:4" x14ac:dyDescent="0.35">
      <c r="A391" s="1">
        <v>42919</v>
      </c>
      <c r="B391">
        <v>125</v>
      </c>
      <c r="C391">
        <v>778570</v>
      </c>
      <c r="D391">
        <f t="shared" si="6"/>
        <v>0.54999999999999716</v>
      </c>
    </row>
    <row r="392" spans="1:4" x14ac:dyDescent="0.35">
      <c r="A392" s="1">
        <v>42926</v>
      </c>
      <c r="B392">
        <v>132.19999999999999</v>
      </c>
      <c r="C392">
        <v>1435150</v>
      </c>
      <c r="D392">
        <f t="shared" si="6"/>
        <v>7.1999999999999886</v>
      </c>
    </row>
    <row r="393" spans="1:4" x14ac:dyDescent="0.35">
      <c r="A393" s="1">
        <v>42933</v>
      </c>
      <c r="B393">
        <v>131.44999999999999</v>
      </c>
      <c r="C393">
        <v>888270</v>
      </c>
      <c r="D393">
        <f t="shared" si="6"/>
        <v>-0.75</v>
      </c>
    </row>
    <row r="394" spans="1:4" x14ac:dyDescent="0.35">
      <c r="A394" s="1">
        <v>42940</v>
      </c>
      <c r="B394">
        <v>129.94999999999999</v>
      </c>
      <c r="C394">
        <v>876860</v>
      </c>
      <c r="D394">
        <f t="shared" si="6"/>
        <v>-1.5</v>
      </c>
    </row>
    <row r="395" spans="1:4" x14ac:dyDescent="0.35">
      <c r="A395" s="1">
        <v>42947</v>
      </c>
      <c r="B395">
        <v>131.30000000000001</v>
      </c>
      <c r="C395">
        <v>666940</v>
      </c>
      <c r="D395">
        <f t="shared" si="6"/>
        <v>1.3500000000000227</v>
      </c>
    </row>
    <row r="396" spans="1:4" x14ac:dyDescent="0.35">
      <c r="A396" s="1">
        <v>42954</v>
      </c>
      <c r="B396">
        <v>131.5</v>
      </c>
      <c r="C396">
        <v>541600</v>
      </c>
      <c r="D396">
        <f t="shared" si="6"/>
        <v>0.19999999999998863</v>
      </c>
    </row>
    <row r="397" spans="1:4" x14ac:dyDescent="0.35">
      <c r="A397" s="1">
        <v>42961</v>
      </c>
      <c r="B397">
        <v>138.6</v>
      </c>
      <c r="C397">
        <v>1292050</v>
      </c>
      <c r="D397">
        <f t="shared" si="6"/>
        <v>7.0999999999999943</v>
      </c>
    </row>
    <row r="398" spans="1:4" x14ac:dyDescent="0.35">
      <c r="A398" s="1">
        <v>42968</v>
      </c>
      <c r="B398">
        <v>144.9</v>
      </c>
      <c r="C398">
        <v>2125500</v>
      </c>
      <c r="D398">
        <f t="shared" si="6"/>
        <v>6.3000000000000114</v>
      </c>
    </row>
    <row r="399" spans="1:4" x14ac:dyDescent="0.35">
      <c r="A399" s="1">
        <v>42975</v>
      </c>
      <c r="B399">
        <v>138.44999999999999</v>
      </c>
      <c r="C399">
        <v>1506030</v>
      </c>
      <c r="D399">
        <f t="shared" si="6"/>
        <v>-6.4500000000000171</v>
      </c>
    </row>
    <row r="400" spans="1:4" x14ac:dyDescent="0.35">
      <c r="A400" s="1">
        <v>42982</v>
      </c>
      <c r="B400">
        <v>137.69999999999999</v>
      </c>
      <c r="C400">
        <v>1191180</v>
      </c>
      <c r="D400">
        <f t="shared" si="6"/>
        <v>-0.75</v>
      </c>
    </row>
    <row r="401" spans="1:4" x14ac:dyDescent="0.35">
      <c r="A401" s="1">
        <v>42989</v>
      </c>
      <c r="B401">
        <v>145</v>
      </c>
      <c r="C401">
        <v>2380990</v>
      </c>
      <c r="D401">
        <f t="shared" si="6"/>
        <v>7.3000000000000114</v>
      </c>
    </row>
    <row r="402" spans="1:4" x14ac:dyDescent="0.35">
      <c r="A402" s="1">
        <v>42996</v>
      </c>
      <c r="B402">
        <v>145.85</v>
      </c>
      <c r="C402">
        <v>1496460</v>
      </c>
      <c r="D402">
        <f t="shared" si="6"/>
        <v>0.84999999999999432</v>
      </c>
    </row>
    <row r="403" spans="1:4" x14ac:dyDescent="0.35">
      <c r="A403" s="1">
        <v>43003</v>
      </c>
      <c r="B403">
        <v>137.5</v>
      </c>
      <c r="C403">
        <v>1673370</v>
      </c>
      <c r="D403">
        <f t="shared" si="6"/>
        <v>-8.3499999999999943</v>
      </c>
    </row>
    <row r="404" spans="1:4" x14ac:dyDescent="0.35">
      <c r="A404" s="1">
        <v>43010</v>
      </c>
      <c r="B404">
        <v>137.1</v>
      </c>
      <c r="C404">
        <v>949320</v>
      </c>
      <c r="D404">
        <f t="shared" si="6"/>
        <v>-0.40000000000000568</v>
      </c>
    </row>
    <row r="405" spans="1:4" x14ac:dyDescent="0.35">
      <c r="A405" s="1">
        <v>43017</v>
      </c>
      <c r="B405">
        <v>136.5</v>
      </c>
      <c r="C405">
        <v>601330</v>
      </c>
      <c r="D405">
        <f t="shared" si="6"/>
        <v>-0.59999999999999432</v>
      </c>
    </row>
    <row r="406" spans="1:4" x14ac:dyDescent="0.35">
      <c r="A406" s="1">
        <v>43024</v>
      </c>
      <c r="B406">
        <v>131.44999999999999</v>
      </c>
      <c r="C406">
        <v>902040</v>
      </c>
      <c r="D406">
        <f t="shared" si="6"/>
        <v>-5.0500000000000114</v>
      </c>
    </row>
    <row r="407" spans="1:4" x14ac:dyDescent="0.35">
      <c r="A407" s="1">
        <v>43031</v>
      </c>
      <c r="B407">
        <v>131.25</v>
      </c>
      <c r="C407">
        <v>1317640</v>
      </c>
      <c r="D407">
        <f t="shared" si="6"/>
        <v>-0.19999999999998863</v>
      </c>
    </row>
    <row r="408" spans="1:4" x14ac:dyDescent="0.35">
      <c r="A408" s="1">
        <v>43038</v>
      </c>
      <c r="B408">
        <v>129.65</v>
      </c>
      <c r="C408">
        <v>437430</v>
      </c>
      <c r="D408">
        <f t="shared" si="6"/>
        <v>-1.5999999999999943</v>
      </c>
    </row>
    <row r="409" spans="1:4" x14ac:dyDescent="0.35">
      <c r="A409" s="1">
        <v>43045</v>
      </c>
      <c r="B409">
        <v>130.30000000000001</v>
      </c>
      <c r="C409">
        <v>2228900</v>
      </c>
      <c r="D409">
        <f t="shared" si="6"/>
        <v>0.65000000000000568</v>
      </c>
    </row>
    <row r="410" spans="1:4" x14ac:dyDescent="0.35">
      <c r="A410" s="1">
        <v>43052</v>
      </c>
      <c r="B410">
        <v>130.44999999999999</v>
      </c>
      <c r="C410">
        <v>2080690</v>
      </c>
      <c r="D410">
        <f t="shared" si="6"/>
        <v>0.14999999999997726</v>
      </c>
    </row>
    <row r="411" spans="1:4" x14ac:dyDescent="0.35">
      <c r="A411" s="1">
        <v>43059</v>
      </c>
      <c r="B411">
        <v>129.75</v>
      </c>
      <c r="C411">
        <v>1111150</v>
      </c>
      <c r="D411">
        <f t="shared" si="6"/>
        <v>-0.69999999999998863</v>
      </c>
    </row>
    <row r="412" spans="1:4" x14ac:dyDescent="0.35">
      <c r="A412" s="1">
        <v>43066</v>
      </c>
      <c r="B412">
        <v>128.5</v>
      </c>
      <c r="C412">
        <v>650870</v>
      </c>
      <c r="D412">
        <f t="shared" si="6"/>
        <v>-1.25</v>
      </c>
    </row>
    <row r="413" spans="1:4" x14ac:dyDescent="0.35">
      <c r="A413" s="1">
        <v>43073</v>
      </c>
      <c r="B413">
        <v>127.75</v>
      </c>
      <c r="C413">
        <v>759620</v>
      </c>
      <c r="D413">
        <f t="shared" si="6"/>
        <v>-0.75</v>
      </c>
    </row>
    <row r="414" spans="1:4" x14ac:dyDescent="0.35">
      <c r="A414" s="1">
        <v>43080</v>
      </c>
      <c r="B414">
        <v>127.15</v>
      </c>
      <c r="C414">
        <v>992200</v>
      </c>
      <c r="D414">
        <f t="shared" si="6"/>
        <v>-0.59999999999999432</v>
      </c>
    </row>
    <row r="415" spans="1:4" x14ac:dyDescent="0.35">
      <c r="A415" s="1">
        <v>43087</v>
      </c>
      <c r="B415">
        <v>121.4</v>
      </c>
      <c r="C415">
        <v>1715570</v>
      </c>
      <c r="D415">
        <f t="shared" si="6"/>
        <v>-5.75</v>
      </c>
    </row>
    <row r="416" spans="1:4" x14ac:dyDescent="0.35">
      <c r="A416" s="1">
        <v>43094</v>
      </c>
      <c r="B416">
        <v>117.5</v>
      </c>
      <c r="C416">
        <v>1229390</v>
      </c>
      <c r="D416">
        <f t="shared" si="6"/>
        <v>-3.9000000000000057</v>
      </c>
    </row>
    <row r="417" spans="1:4" x14ac:dyDescent="0.35">
      <c r="A417" s="1">
        <v>43101</v>
      </c>
      <c r="B417">
        <v>121</v>
      </c>
      <c r="C417">
        <v>201170</v>
      </c>
      <c r="D417">
        <f t="shared" si="6"/>
        <v>3.5</v>
      </c>
    </row>
    <row r="418" spans="1:4" x14ac:dyDescent="0.35">
      <c r="A418" s="1">
        <v>43108</v>
      </c>
      <c r="B418">
        <v>124.15</v>
      </c>
      <c r="C418">
        <v>952590</v>
      </c>
      <c r="D418">
        <f t="shared" si="6"/>
        <v>3.1500000000000057</v>
      </c>
    </row>
    <row r="419" spans="1:4" x14ac:dyDescent="0.35">
      <c r="A419" s="1">
        <v>43115</v>
      </c>
      <c r="B419">
        <v>123.8</v>
      </c>
      <c r="C419">
        <v>1069560</v>
      </c>
      <c r="D419">
        <f t="shared" si="6"/>
        <v>-0.35000000000000853</v>
      </c>
    </row>
    <row r="420" spans="1:4" x14ac:dyDescent="0.35">
      <c r="A420" s="1">
        <v>43122</v>
      </c>
      <c r="B420">
        <v>128</v>
      </c>
      <c r="C420">
        <v>1171260</v>
      </c>
      <c r="D420">
        <f t="shared" si="6"/>
        <v>4.2000000000000028</v>
      </c>
    </row>
    <row r="421" spans="1:4" x14ac:dyDescent="0.35">
      <c r="A421" s="1">
        <v>43129</v>
      </c>
      <c r="B421">
        <v>115.85</v>
      </c>
      <c r="C421">
        <v>923450</v>
      </c>
      <c r="D421">
        <f t="shared" si="6"/>
        <v>-12.150000000000006</v>
      </c>
    </row>
    <row r="422" spans="1:4" x14ac:dyDescent="0.35">
      <c r="A422" s="1">
        <v>43136</v>
      </c>
      <c r="B422">
        <v>107.65</v>
      </c>
      <c r="C422">
        <v>867680</v>
      </c>
      <c r="D422">
        <f t="shared" si="6"/>
        <v>-8.1999999999999886</v>
      </c>
    </row>
    <row r="423" spans="1:4" x14ac:dyDescent="0.35">
      <c r="A423" s="1">
        <v>43143</v>
      </c>
      <c r="B423">
        <v>107.7</v>
      </c>
      <c r="C423">
        <v>546550</v>
      </c>
      <c r="D423">
        <f t="shared" si="6"/>
        <v>4.9999999999997158E-2</v>
      </c>
    </row>
    <row r="424" spans="1:4" x14ac:dyDescent="0.35">
      <c r="A424" s="1">
        <v>43150</v>
      </c>
      <c r="B424">
        <v>105.4</v>
      </c>
      <c r="C424">
        <v>516990</v>
      </c>
      <c r="D424">
        <f t="shared" si="6"/>
        <v>-2.2999999999999972</v>
      </c>
    </row>
    <row r="425" spans="1:4" x14ac:dyDescent="0.35">
      <c r="A425" s="1">
        <v>43157</v>
      </c>
      <c r="B425">
        <v>102.5</v>
      </c>
      <c r="C425">
        <v>786550</v>
      </c>
      <c r="D425">
        <f t="shared" si="6"/>
        <v>-2.9000000000000057</v>
      </c>
    </row>
    <row r="426" spans="1:4" x14ac:dyDescent="0.35">
      <c r="A426" s="1">
        <v>43164</v>
      </c>
      <c r="B426">
        <v>102.05</v>
      </c>
      <c r="C426">
        <v>792380</v>
      </c>
      <c r="D426">
        <f t="shared" si="6"/>
        <v>-0.45000000000000284</v>
      </c>
    </row>
    <row r="427" spans="1:4" x14ac:dyDescent="0.35">
      <c r="A427" s="1">
        <v>43171</v>
      </c>
      <c r="B427">
        <v>100</v>
      </c>
      <c r="C427">
        <v>1862990</v>
      </c>
      <c r="D427">
        <f t="shared" si="6"/>
        <v>-2.0499999999999972</v>
      </c>
    </row>
    <row r="428" spans="1:4" x14ac:dyDescent="0.35">
      <c r="A428" s="1">
        <v>43178</v>
      </c>
      <c r="B428">
        <v>111.05</v>
      </c>
      <c r="C428">
        <v>2027550</v>
      </c>
      <c r="D428">
        <f t="shared" si="6"/>
        <v>11.049999999999997</v>
      </c>
    </row>
    <row r="429" spans="1:4" x14ac:dyDescent="0.35">
      <c r="A429" s="1">
        <v>43185</v>
      </c>
      <c r="B429">
        <v>113.25</v>
      </c>
      <c r="C429">
        <v>1227080</v>
      </c>
      <c r="D429">
        <f t="shared" si="6"/>
        <v>2.2000000000000028</v>
      </c>
    </row>
    <row r="430" spans="1:4" x14ac:dyDescent="0.35">
      <c r="A430" s="1">
        <v>43192</v>
      </c>
      <c r="B430">
        <v>117.5</v>
      </c>
      <c r="C430">
        <v>1338860</v>
      </c>
      <c r="D430">
        <f t="shared" si="6"/>
        <v>4.25</v>
      </c>
    </row>
    <row r="431" spans="1:4" x14ac:dyDescent="0.35">
      <c r="A431" s="1">
        <v>43199</v>
      </c>
      <c r="B431">
        <v>121.9</v>
      </c>
      <c r="C431">
        <v>1413400</v>
      </c>
      <c r="D431">
        <f t="shared" si="6"/>
        <v>4.4000000000000057</v>
      </c>
    </row>
    <row r="432" spans="1:4" x14ac:dyDescent="0.35">
      <c r="A432" s="1">
        <v>43206</v>
      </c>
      <c r="B432">
        <v>111.6</v>
      </c>
      <c r="C432">
        <v>1128160</v>
      </c>
      <c r="D432">
        <f t="shared" si="6"/>
        <v>-10.300000000000011</v>
      </c>
    </row>
    <row r="433" spans="1:4" x14ac:dyDescent="0.35">
      <c r="A433" s="1">
        <v>43213</v>
      </c>
      <c r="B433">
        <v>111.75</v>
      </c>
      <c r="C433">
        <v>474010</v>
      </c>
      <c r="D433">
        <f t="shared" si="6"/>
        <v>0.15000000000000568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0"/>
  <sheetViews>
    <sheetView workbookViewId="0">
      <selection activeCell="E27" sqref="E27"/>
    </sheetView>
  </sheetViews>
  <sheetFormatPr defaultRowHeight="15.5" x14ac:dyDescent="0.35"/>
  <cols>
    <col min="1" max="1" width="9.9140625" bestFit="1" customWidth="1"/>
    <col min="3" max="3" width="10" style="14" bestFit="1" customWidth="1"/>
    <col min="5" max="5" width="9.9140625" bestFit="1" customWidth="1"/>
  </cols>
  <sheetData>
    <row r="1" spans="1:5" x14ac:dyDescent="0.35">
      <c r="A1" s="60" t="s">
        <v>0</v>
      </c>
      <c r="B1" s="60"/>
      <c r="C1" s="60"/>
      <c r="D1" s="11" t="s">
        <v>2042</v>
      </c>
      <c r="E1" s="11" t="s">
        <v>2043</v>
      </c>
    </row>
    <row r="2" spans="1:5" ht="15.65" customHeight="1" x14ac:dyDescent="0.35">
      <c r="B2" s="9" t="s">
        <v>808</v>
      </c>
      <c r="C2" s="66" t="s">
        <v>2020</v>
      </c>
      <c r="D2" s="10">
        <f>_xlfn.QUARTILE.INC(C4:C433,1)</f>
        <v>-2.094948039487643E-2</v>
      </c>
      <c r="E2" s="10">
        <f>_xlfn.QUARTILE.INC(C4:C433,3)</f>
        <v>2.2582235504108539E-2</v>
      </c>
    </row>
    <row r="3" spans="1:5" x14ac:dyDescent="0.35">
      <c r="A3" s="1">
        <f>'4-2'!A3</f>
        <v>40189</v>
      </c>
      <c r="B3">
        <f>'4-2'!C3</f>
        <v>142</v>
      </c>
      <c r="C3" s="66"/>
      <c r="D3" s="11" t="s">
        <v>2044</v>
      </c>
      <c r="E3" s="10">
        <f>E2-D2</f>
        <v>4.3531715898984968E-2</v>
      </c>
    </row>
    <row r="4" spans="1:5" x14ac:dyDescent="0.35">
      <c r="A4" s="1">
        <f>'4-2'!A4</f>
        <v>40196</v>
      </c>
      <c r="B4">
        <f>'4-2'!C4</f>
        <v>135.4</v>
      </c>
      <c r="C4" s="13">
        <f t="shared" ref="C4:C67" si="0">LN(B4)-LN(B3)</f>
        <v>-4.7593697123086365E-2</v>
      </c>
      <c r="D4" s="63" t="s">
        <v>2045</v>
      </c>
      <c r="E4" s="63" t="s">
        <v>2046</v>
      </c>
    </row>
    <row r="5" spans="1:5" ht="16.25" customHeight="1" x14ac:dyDescent="0.35">
      <c r="A5" s="1">
        <f>'4-2'!A5</f>
        <v>40203</v>
      </c>
      <c r="B5">
        <f>'4-2'!C5</f>
        <v>130.97</v>
      </c>
      <c r="C5" s="13">
        <f t="shared" si="0"/>
        <v>-3.3265071136862723E-2</v>
      </c>
      <c r="D5" s="63"/>
      <c r="E5" s="63"/>
    </row>
    <row r="6" spans="1:5" x14ac:dyDescent="0.35">
      <c r="A6" s="1">
        <f>'4-2'!A6</f>
        <v>40210</v>
      </c>
      <c r="B6">
        <f>'4-2'!C6</f>
        <v>131.72</v>
      </c>
      <c r="C6" s="13">
        <f t="shared" si="0"/>
        <v>5.7101681668516591E-3</v>
      </c>
      <c r="D6" t="str">
        <f>IF(OR(C6&lt;($D$2-1.5*$E$3),C6&gt;($E$2+1.5*$E$3)),C6,"")</f>
        <v/>
      </c>
      <c r="E6" s="1" t="str">
        <f>IF(D6&lt;&gt;"",A6,"")</f>
        <v/>
      </c>
    </row>
    <row r="7" spans="1:5" x14ac:dyDescent="0.35">
      <c r="A7" s="1">
        <f>'4-2'!A7</f>
        <v>40217</v>
      </c>
      <c r="B7">
        <f>'4-2'!C7</f>
        <v>133.5</v>
      </c>
      <c r="C7" s="13">
        <f t="shared" si="0"/>
        <v>1.3423020332140823E-2</v>
      </c>
      <c r="D7" t="str">
        <f t="shared" ref="D7:D70" si="1">IF(OR(C7&lt;($D$2-1.5*$E$3),C7&gt;($E$2+1.5*$E$3)),C7,"")</f>
        <v/>
      </c>
      <c r="E7" s="1" t="str">
        <f t="shared" ref="E7:E70" si="2">IF(D7&lt;&gt;"",A7,"")</f>
        <v/>
      </c>
    </row>
    <row r="8" spans="1:5" x14ac:dyDescent="0.35">
      <c r="A8" s="1">
        <f>'4-2'!A8</f>
        <v>40224</v>
      </c>
      <c r="B8">
        <f>'4-2'!C8</f>
        <v>132.19999999999999</v>
      </c>
      <c r="C8" s="13">
        <f t="shared" si="0"/>
        <v>-9.7855504227180035E-3</v>
      </c>
      <c r="D8" t="str">
        <f t="shared" si="1"/>
        <v/>
      </c>
      <c r="E8" s="1" t="str">
        <f t="shared" si="2"/>
        <v/>
      </c>
    </row>
    <row r="9" spans="1:5" x14ac:dyDescent="0.35">
      <c r="A9" s="1">
        <f>'4-2'!A9</f>
        <v>40231</v>
      </c>
      <c r="B9">
        <f>'4-2'!C9</f>
        <v>128.05000000000001</v>
      </c>
      <c r="C9" s="13">
        <f t="shared" si="0"/>
        <v>-3.1895114772051869E-2</v>
      </c>
      <c r="D9" t="str">
        <f t="shared" si="1"/>
        <v/>
      </c>
      <c r="E9" s="1" t="str">
        <f t="shared" si="2"/>
        <v/>
      </c>
    </row>
    <row r="10" spans="1:5" x14ac:dyDescent="0.35">
      <c r="A10" s="1">
        <f>'4-2'!A10</f>
        <v>40238</v>
      </c>
      <c r="B10">
        <f>'4-2'!C10</f>
        <v>124.19</v>
      </c>
      <c r="C10" s="13">
        <f t="shared" si="0"/>
        <v>-3.0608161685592883E-2</v>
      </c>
      <c r="D10" t="str">
        <f t="shared" si="1"/>
        <v/>
      </c>
      <c r="E10" s="1" t="str">
        <f t="shared" si="2"/>
        <v/>
      </c>
    </row>
    <row r="11" spans="1:5" x14ac:dyDescent="0.35">
      <c r="A11" s="1">
        <f>'4-2'!A11</f>
        <v>40245</v>
      </c>
      <c r="B11">
        <f>'4-2'!C11</f>
        <v>126.17</v>
      </c>
      <c r="C11" s="13">
        <f t="shared" si="0"/>
        <v>1.5817552979708438E-2</v>
      </c>
      <c r="D11" t="str">
        <f t="shared" si="1"/>
        <v/>
      </c>
      <c r="E11" s="1" t="str">
        <f t="shared" si="2"/>
        <v/>
      </c>
    </row>
    <row r="12" spans="1:5" x14ac:dyDescent="0.35">
      <c r="A12" s="1">
        <f>'4-2'!A12</f>
        <v>40252</v>
      </c>
      <c r="B12">
        <f>'4-2'!C12</f>
        <v>125.48</v>
      </c>
      <c r="C12" s="13">
        <f t="shared" si="0"/>
        <v>-5.4838206171723414E-3</v>
      </c>
      <c r="D12" t="str">
        <f t="shared" si="1"/>
        <v/>
      </c>
      <c r="E12" s="1" t="str">
        <f t="shared" si="2"/>
        <v/>
      </c>
    </row>
    <row r="13" spans="1:5" x14ac:dyDescent="0.35">
      <c r="A13" s="1">
        <f>'4-2'!A13</f>
        <v>40259</v>
      </c>
      <c r="B13">
        <f>'4-2'!C13</f>
        <v>122.49</v>
      </c>
      <c r="C13" s="13">
        <f t="shared" si="0"/>
        <v>-2.411698932288342E-2</v>
      </c>
      <c r="D13" t="str">
        <f t="shared" si="1"/>
        <v/>
      </c>
      <c r="E13" s="1" t="str">
        <f t="shared" si="2"/>
        <v/>
      </c>
    </row>
    <row r="14" spans="1:5" x14ac:dyDescent="0.35">
      <c r="A14" s="1">
        <f>'4-2'!A14</f>
        <v>40266</v>
      </c>
      <c r="B14">
        <f>'4-2'!C14</f>
        <v>122.96</v>
      </c>
      <c r="C14" s="13">
        <f t="shared" si="0"/>
        <v>3.8297052307463275E-3</v>
      </c>
      <c r="D14" t="str">
        <f t="shared" si="1"/>
        <v/>
      </c>
      <c r="E14" s="1" t="str">
        <f t="shared" si="2"/>
        <v/>
      </c>
    </row>
    <row r="15" spans="1:5" x14ac:dyDescent="0.35">
      <c r="A15" s="1">
        <f>'4-2'!A15</f>
        <v>40273</v>
      </c>
      <c r="B15">
        <f>'4-2'!C15</f>
        <v>134</v>
      </c>
      <c r="C15" s="13">
        <f t="shared" si="0"/>
        <v>8.5980700720570624E-2</v>
      </c>
      <c r="D15" t="str">
        <f t="shared" si="1"/>
        <v/>
      </c>
      <c r="E15" s="1" t="str">
        <f t="shared" si="2"/>
        <v/>
      </c>
    </row>
    <row r="16" spans="1:5" x14ac:dyDescent="0.35">
      <c r="A16" s="1">
        <f>'4-2'!A16</f>
        <v>40280</v>
      </c>
      <c r="B16">
        <f>'4-2'!C16</f>
        <v>130.5</v>
      </c>
      <c r="C16" s="13">
        <f t="shared" si="0"/>
        <v>-2.6466573188162812E-2</v>
      </c>
      <c r="D16" t="str">
        <f t="shared" si="1"/>
        <v/>
      </c>
      <c r="E16" s="1" t="str">
        <f t="shared" si="2"/>
        <v/>
      </c>
    </row>
    <row r="17" spans="1:10" x14ac:dyDescent="0.35">
      <c r="A17" s="1">
        <f>'4-2'!A17</f>
        <v>40287</v>
      </c>
      <c r="B17">
        <f>'4-2'!C17</f>
        <v>126.55</v>
      </c>
      <c r="C17" s="13">
        <f t="shared" si="0"/>
        <v>-3.0735739771615478E-2</v>
      </c>
      <c r="D17" t="str">
        <f t="shared" si="1"/>
        <v/>
      </c>
      <c r="E17" s="1" t="str">
        <f t="shared" si="2"/>
        <v/>
      </c>
    </row>
    <row r="18" spans="1:10" x14ac:dyDescent="0.35">
      <c r="A18" s="1">
        <f>'4-2'!A18</f>
        <v>40294</v>
      </c>
      <c r="B18">
        <f>'4-2'!C18</f>
        <v>125.5</v>
      </c>
      <c r="C18" s="13">
        <f t="shared" si="0"/>
        <v>-8.3317284192938601E-3</v>
      </c>
      <c r="D18" t="str">
        <f t="shared" si="1"/>
        <v/>
      </c>
      <c r="E18" s="1" t="str">
        <f t="shared" si="2"/>
        <v/>
      </c>
    </row>
    <row r="19" spans="1:10" x14ac:dyDescent="0.35">
      <c r="A19" s="1">
        <f>'4-2'!A19</f>
        <v>40301</v>
      </c>
      <c r="B19">
        <f>'4-2'!C19</f>
        <v>109.86</v>
      </c>
      <c r="C19" s="13">
        <f t="shared" si="0"/>
        <v>-0.13309893065736489</v>
      </c>
      <c r="D19">
        <f t="shared" si="1"/>
        <v>-0.13309893065736489</v>
      </c>
      <c r="E19" s="1">
        <f t="shared" si="2"/>
        <v>40301</v>
      </c>
      <c r="F19" s="60" t="s">
        <v>2047</v>
      </c>
      <c r="G19" s="60"/>
      <c r="H19" s="60"/>
      <c r="I19" s="60"/>
      <c r="J19" s="60"/>
    </row>
    <row r="20" spans="1:10" x14ac:dyDescent="0.35">
      <c r="A20" s="1">
        <f>'4-2'!A20</f>
        <v>40308</v>
      </c>
      <c r="B20">
        <f>'4-2'!C20</f>
        <v>114.91</v>
      </c>
      <c r="C20" s="13">
        <f t="shared" si="0"/>
        <v>4.4942385355068559E-2</v>
      </c>
      <c r="D20" t="str">
        <f t="shared" si="1"/>
        <v/>
      </c>
      <c r="E20" s="1" t="str">
        <f t="shared" si="2"/>
        <v/>
      </c>
    </row>
    <row r="21" spans="1:10" x14ac:dyDescent="0.35">
      <c r="A21" s="1">
        <f>'4-2'!A21</f>
        <v>40315</v>
      </c>
      <c r="B21">
        <f>'4-2'!C21</f>
        <v>97.9</v>
      </c>
      <c r="C21" s="13">
        <f t="shared" si="0"/>
        <v>-0.16020266373307823</v>
      </c>
      <c r="D21">
        <f t="shared" si="1"/>
        <v>-0.16020266373307823</v>
      </c>
      <c r="E21" s="1">
        <f t="shared" si="2"/>
        <v>40315</v>
      </c>
      <c r="F21" s="61" t="s">
        <v>2048</v>
      </c>
      <c r="G21" s="61"/>
      <c r="H21" s="61"/>
      <c r="I21" s="61"/>
      <c r="J21" s="61"/>
    </row>
    <row r="22" spans="1:10" x14ac:dyDescent="0.35">
      <c r="A22" s="1">
        <f>'4-2'!A22</f>
        <v>40322</v>
      </c>
      <c r="B22">
        <f>'4-2'!C22</f>
        <v>114.5</v>
      </c>
      <c r="C22" s="13">
        <f t="shared" si="0"/>
        <v>0.15662827345783015</v>
      </c>
      <c r="D22">
        <f t="shared" si="1"/>
        <v>0.15662827345783015</v>
      </c>
      <c r="E22" s="1">
        <f t="shared" si="2"/>
        <v>40322</v>
      </c>
      <c r="F22" s="61"/>
      <c r="G22" s="61"/>
      <c r="H22" s="61"/>
      <c r="I22" s="61"/>
      <c r="J22" s="61"/>
    </row>
    <row r="23" spans="1:10" x14ac:dyDescent="0.35">
      <c r="A23" s="1">
        <f>'4-2'!A23</f>
        <v>40329</v>
      </c>
      <c r="B23">
        <f>'4-2'!C23</f>
        <v>117.21</v>
      </c>
      <c r="C23" s="13">
        <f t="shared" si="0"/>
        <v>2.3392374740794253E-2</v>
      </c>
      <c r="D23" t="str">
        <f t="shared" si="1"/>
        <v/>
      </c>
      <c r="E23" s="1" t="str">
        <f t="shared" si="2"/>
        <v/>
      </c>
    </row>
    <row r="24" spans="1:10" x14ac:dyDescent="0.35">
      <c r="A24" s="1">
        <f>'4-2'!A24</f>
        <v>40336</v>
      </c>
      <c r="B24">
        <f>'4-2'!C24</f>
        <v>119.2</v>
      </c>
      <c r="C24" s="13">
        <f t="shared" si="0"/>
        <v>1.6835556896160675E-2</v>
      </c>
      <c r="D24" t="str">
        <f t="shared" si="1"/>
        <v/>
      </c>
      <c r="E24" s="1" t="str">
        <f t="shared" si="2"/>
        <v/>
      </c>
    </row>
    <row r="25" spans="1:10" x14ac:dyDescent="0.35">
      <c r="A25" s="1">
        <f>'4-2'!A25</f>
        <v>40343</v>
      </c>
      <c r="B25">
        <f>'4-2'!C25</f>
        <v>118.8</v>
      </c>
      <c r="C25" s="13">
        <f t="shared" si="0"/>
        <v>-3.3613477027047978E-3</v>
      </c>
      <c r="D25" t="str">
        <f t="shared" si="1"/>
        <v/>
      </c>
      <c r="E25" s="1" t="str">
        <f t="shared" si="2"/>
        <v/>
      </c>
    </row>
    <row r="26" spans="1:10" x14ac:dyDescent="0.35">
      <c r="A26" s="1">
        <f>'4-2'!A26</f>
        <v>40350</v>
      </c>
      <c r="B26">
        <f>'4-2'!C26</f>
        <v>116.92</v>
      </c>
      <c r="C26" s="13">
        <f t="shared" si="0"/>
        <v>-1.5951466685499405E-2</v>
      </c>
      <c r="D26" t="str">
        <f t="shared" si="1"/>
        <v/>
      </c>
      <c r="E26" s="1" t="str">
        <f t="shared" si="2"/>
        <v/>
      </c>
    </row>
    <row r="27" spans="1:10" x14ac:dyDescent="0.35">
      <c r="A27" s="1">
        <f>'4-2'!A27</f>
        <v>40357</v>
      </c>
      <c r="B27">
        <f>'4-2'!C27</f>
        <v>114.86</v>
      </c>
      <c r="C27" s="13">
        <f t="shared" si="0"/>
        <v>-1.7775944806895261E-2</v>
      </c>
      <c r="D27" t="str">
        <f t="shared" si="1"/>
        <v/>
      </c>
      <c r="E27" s="1" t="str">
        <f t="shared" si="2"/>
        <v/>
      </c>
    </row>
    <row r="28" spans="1:10" x14ac:dyDescent="0.35">
      <c r="A28" s="1">
        <f>'4-2'!A28</f>
        <v>40364</v>
      </c>
      <c r="B28">
        <f>'4-2'!C28</f>
        <v>117.92</v>
      </c>
      <c r="C28" s="13">
        <f t="shared" si="0"/>
        <v>2.6292433004876159E-2</v>
      </c>
      <c r="D28" t="str">
        <f t="shared" si="1"/>
        <v/>
      </c>
      <c r="E28" s="1" t="str">
        <f t="shared" si="2"/>
        <v/>
      </c>
    </row>
    <row r="29" spans="1:10" x14ac:dyDescent="0.35">
      <c r="A29" s="1">
        <f>'4-2'!A29</f>
        <v>40371</v>
      </c>
      <c r="B29">
        <f>'4-2'!C29</f>
        <v>122.48</v>
      </c>
      <c r="C29" s="13">
        <f t="shared" si="0"/>
        <v>3.7941322908402242E-2</v>
      </c>
      <c r="D29" t="str">
        <f t="shared" si="1"/>
        <v/>
      </c>
      <c r="E29" s="1" t="str">
        <f t="shared" si="2"/>
        <v/>
      </c>
    </row>
    <row r="30" spans="1:10" x14ac:dyDescent="0.35">
      <c r="A30" s="1">
        <f>'4-2'!A30</f>
        <v>40378</v>
      </c>
      <c r="B30">
        <f>'4-2'!C30</f>
        <v>123.89</v>
      </c>
      <c r="C30" s="13">
        <f t="shared" si="0"/>
        <v>1.1446323778218748E-2</v>
      </c>
      <c r="D30" t="str">
        <f t="shared" si="1"/>
        <v/>
      </c>
      <c r="E30" s="1" t="str">
        <f t="shared" si="2"/>
        <v/>
      </c>
    </row>
    <row r="31" spans="1:10" x14ac:dyDescent="0.35">
      <c r="A31" s="1">
        <f>'4-2'!A31</f>
        <v>40385</v>
      </c>
      <c r="B31">
        <f>'4-2'!C31</f>
        <v>127.36</v>
      </c>
      <c r="C31" s="13">
        <f t="shared" si="0"/>
        <v>2.7623646968425675E-2</v>
      </c>
      <c r="D31" t="str">
        <f t="shared" si="1"/>
        <v/>
      </c>
      <c r="E31" s="1" t="str">
        <f t="shared" si="2"/>
        <v/>
      </c>
    </row>
    <row r="32" spans="1:10" x14ac:dyDescent="0.35">
      <c r="A32" s="1">
        <f>'4-2'!A32</f>
        <v>40392</v>
      </c>
      <c r="B32">
        <f>'4-2'!C32</f>
        <v>137</v>
      </c>
      <c r="C32" s="13">
        <f t="shared" si="0"/>
        <v>7.2963203732052229E-2</v>
      </c>
      <c r="D32" t="str">
        <f t="shared" si="1"/>
        <v/>
      </c>
      <c r="E32" s="1" t="str">
        <f t="shared" si="2"/>
        <v/>
      </c>
    </row>
    <row r="33" spans="1:5" x14ac:dyDescent="0.35">
      <c r="A33" s="1">
        <f>'4-2'!A33</f>
        <v>40399</v>
      </c>
      <c r="B33">
        <f>'4-2'!C33</f>
        <v>139.80000000000001</v>
      </c>
      <c r="C33" s="13">
        <f t="shared" si="0"/>
        <v>2.0231903971584586E-2</v>
      </c>
      <c r="D33" t="str">
        <f t="shared" si="1"/>
        <v/>
      </c>
      <c r="E33" s="1" t="str">
        <f t="shared" si="2"/>
        <v/>
      </c>
    </row>
    <row r="34" spans="1:5" x14ac:dyDescent="0.35">
      <c r="A34" s="1">
        <f>'4-2'!A34</f>
        <v>40406</v>
      </c>
      <c r="B34">
        <f>'4-2'!C34</f>
        <v>141.86000000000001</v>
      </c>
      <c r="C34" s="13">
        <f t="shared" si="0"/>
        <v>1.4627825974231179E-2</v>
      </c>
      <c r="D34" t="str">
        <f t="shared" si="1"/>
        <v/>
      </c>
      <c r="E34" s="1" t="str">
        <f t="shared" si="2"/>
        <v/>
      </c>
    </row>
    <row r="35" spans="1:5" x14ac:dyDescent="0.35">
      <c r="A35" s="1">
        <f>'4-2'!A35</f>
        <v>40413</v>
      </c>
      <c r="B35">
        <f>'4-2'!C35</f>
        <v>142.19</v>
      </c>
      <c r="C35" s="13">
        <f t="shared" si="0"/>
        <v>2.3235356343418445E-3</v>
      </c>
      <c r="D35" t="str">
        <f t="shared" si="1"/>
        <v/>
      </c>
      <c r="E35" s="1" t="str">
        <f t="shared" si="2"/>
        <v/>
      </c>
    </row>
    <row r="36" spans="1:5" x14ac:dyDescent="0.35">
      <c r="A36" s="1">
        <f>'4-2'!A36</f>
        <v>40420</v>
      </c>
      <c r="B36">
        <f>'4-2'!C36</f>
        <v>145.54</v>
      </c>
      <c r="C36" s="13">
        <f t="shared" si="0"/>
        <v>2.3286771510657722E-2</v>
      </c>
      <c r="D36" t="str">
        <f t="shared" si="1"/>
        <v/>
      </c>
      <c r="E36" s="1" t="str">
        <f t="shared" si="2"/>
        <v/>
      </c>
    </row>
    <row r="37" spans="1:5" x14ac:dyDescent="0.35">
      <c r="A37" s="1">
        <f>'4-2'!A37</f>
        <v>40427</v>
      </c>
      <c r="B37">
        <f>'4-2'!C37</f>
        <v>146.5</v>
      </c>
      <c r="C37" s="13">
        <f t="shared" si="0"/>
        <v>6.5744655381818617E-3</v>
      </c>
      <c r="D37" t="str">
        <f t="shared" si="1"/>
        <v/>
      </c>
      <c r="E37" s="1" t="str">
        <f t="shared" si="2"/>
        <v/>
      </c>
    </row>
    <row r="38" spans="1:5" x14ac:dyDescent="0.35">
      <c r="A38" s="1">
        <f>'4-2'!A38</f>
        <v>40434</v>
      </c>
      <c r="B38">
        <f>'4-2'!C38</f>
        <v>142.71</v>
      </c>
      <c r="C38" s="13">
        <f t="shared" si="0"/>
        <v>-2.6210829344821995E-2</v>
      </c>
      <c r="D38" t="str">
        <f t="shared" si="1"/>
        <v/>
      </c>
      <c r="E38" s="1" t="str">
        <f t="shared" si="2"/>
        <v/>
      </c>
    </row>
    <row r="39" spans="1:5" x14ac:dyDescent="0.35">
      <c r="A39" s="1">
        <f>'4-2'!A39</f>
        <v>40441</v>
      </c>
      <c r="B39">
        <f>'4-2'!C39</f>
        <v>137.5</v>
      </c>
      <c r="C39" s="13">
        <f t="shared" si="0"/>
        <v>-3.7190682005673992E-2</v>
      </c>
      <c r="D39" t="str">
        <f t="shared" si="1"/>
        <v/>
      </c>
      <c r="E39" s="1" t="str">
        <f t="shared" si="2"/>
        <v/>
      </c>
    </row>
    <row r="40" spans="1:5" x14ac:dyDescent="0.35">
      <c r="A40" s="1">
        <f>'4-2'!A40</f>
        <v>40448</v>
      </c>
      <c r="B40">
        <f>'4-2'!C40</f>
        <v>134.19999999999999</v>
      </c>
      <c r="C40" s="13">
        <f t="shared" si="0"/>
        <v>-2.429269256904476E-2</v>
      </c>
      <c r="D40" t="str">
        <f t="shared" si="1"/>
        <v/>
      </c>
      <c r="E40" s="1" t="str">
        <f t="shared" si="2"/>
        <v/>
      </c>
    </row>
    <row r="41" spans="1:5" x14ac:dyDescent="0.35">
      <c r="A41" s="1">
        <f>'4-2'!A41</f>
        <v>40455</v>
      </c>
      <c r="B41">
        <f>'4-2'!C41</f>
        <v>134.80000000000001</v>
      </c>
      <c r="C41" s="13">
        <f t="shared" si="0"/>
        <v>4.460973940624946E-3</v>
      </c>
      <c r="D41" t="str">
        <f t="shared" si="1"/>
        <v/>
      </c>
      <c r="E41" s="1" t="str">
        <f t="shared" si="2"/>
        <v/>
      </c>
    </row>
    <row r="42" spans="1:5" x14ac:dyDescent="0.35">
      <c r="A42" s="1">
        <f>'4-2'!A42</f>
        <v>40462</v>
      </c>
      <c r="B42">
        <f>'4-2'!C42</f>
        <v>141.88999999999999</v>
      </c>
      <c r="C42" s="13">
        <f t="shared" si="0"/>
        <v>5.1259911041015016E-2</v>
      </c>
      <c r="D42" t="str">
        <f t="shared" si="1"/>
        <v/>
      </c>
      <c r="E42" s="1" t="str">
        <f t="shared" si="2"/>
        <v/>
      </c>
    </row>
    <row r="43" spans="1:5" x14ac:dyDescent="0.35">
      <c r="A43" s="1">
        <f>'4-2'!A43</f>
        <v>40469</v>
      </c>
      <c r="B43">
        <f>'4-2'!C43</f>
        <v>142</v>
      </c>
      <c r="C43" s="13">
        <f t="shared" si="0"/>
        <v>7.7494808203937282E-4</v>
      </c>
      <c r="D43" t="str">
        <f t="shared" si="1"/>
        <v/>
      </c>
      <c r="E43" s="1" t="str">
        <f t="shared" si="2"/>
        <v/>
      </c>
    </row>
    <row r="44" spans="1:5" x14ac:dyDescent="0.35">
      <c r="A44" s="1">
        <f>'4-2'!A44</f>
        <v>40476</v>
      </c>
      <c r="B44">
        <f>'4-2'!C44</f>
        <v>153</v>
      </c>
      <c r="C44" s="13">
        <f t="shared" si="0"/>
        <v>7.4610863791174431E-2</v>
      </c>
      <c r="D44" t="str">
        <f t="shared" si="1"/>
        <v/>
      </c>
      <c r="E44" s="1" t="str">
        <f t="shared" si="2"/>
        <v/>
      </c>
    </row>
    <row r="45" spans="1:5" x14ac:dyDescent="0.35">
      <c r="A45" s="1">
        <f>'4-2'!A45</f>
        <v>40483</v>
      </c>
      <c r="B45">
        <f>'4-2'!C45</f>
        <v>163.49</v>
      </c>
      <c r="C45" s="13">
        <f t="shared" si="0"/>
        <v>6.6313904994886208E-2</v>
      </c>
      <c r="D45" t="str">
        <f t="shared" si="1"/>
        <v/>
      </c>
      <c r="E45" s="1" t="str">
        <f t="shared" si="2"/>
        <v/>
      </c>
    </row>
    <row r="46" spans="1:5" x14ac:dyDescent="0.35">
      <c r="A46" s="1">
        <f>'4-2'!A46</f>
        <v>40490</v>
      </c>
      <c r="B46">
        <f>'4-2'!C46</f>
        <v>174.57</v>
      </c>
      <c r="C46" s="13">
        <f t="shared" si="0"/>
        <v>6.5573980949366728E-2</v>
      </c>
      <c r="D46" t="str">
        <f t="shared" si="1"/>
        <v/>
      </c>
      <c r="E46" s="1" t="str">
        <f t="shared" si="2"/>
        <v/>
      </c>
    </row>
    <row r="47" spans="1:5" x14ac:dyDescent="0.35">
      <c r="A47" s="1">
        <f>'4-2'!A47</f>
        <v>40497</v>
      </c>
      <c r="B47">
        <f>'4-2'!C47</f>
        <v>177.15</v>
      </c>
      <c r="C47" s="13">
        <f t="shared" si="0"/>
        <v>1.4671023974792696E-2</v>
      </c>
      <c r="D47" t="str">
        <f t="shared" si="1"/>
        <v/>
      </c>
      <c r="E47" s="1" t="str">
        <f t="shared" si="2"/>
        <v/>
      </c>
    </row>
    <row r="48" spans="1:5" x14ac:dyDescent="0.35">
      <c r="A48" s="1">
        <f>'4-2'!A48</f>
        <v>40504</v>
      </c>
      <c r="B48">
        <f>'4-2'!C48</f>
        <v>179.03</v>
      </c>
      <c r="C48" s="13">
        <f t="shared" si="0"/>
        <v>1.0556558251701098E-2</v>
      </c>
      <c r="D48" t="str">
        <f t="shared" si="1"/>
        <v/>
      </c>
      <c r="E48" s="1" t="str">
        <f t="shared" si="2"/>
        <v/>
      </c>
    </row>
    <row r="49" spans="1:10" x14ac:dyDescent="0.35">
      <c r="A49" s="1">
        <f>'4-2'!A49</f>
        <v>40511</v>
      </c>
      <c r="B49">
        <f>'4-2'!C49</f>
        <v>194.74</v>
      </c>
      <c r="C49" s="13">
        <f t="shared" si="0"/>
        <v>8.4111945987427994E-2</v>
      </c>
      <c r="D49" t="str">
        <f t="shared" si="1"/>
        <v/>
      </c>
      <c r="E49" s="1" t="str">
        <f t="shared" si="2"/>
        <v/>
      </c>
    </row>
    <row r="50" spans="1:10" x14ac:dyDescent="0.35">
      <c r="A50" s="1">
        <f>'4-2'!A50</f>
        <v>40518</v>
      </c>
      <c r="B50">
        <f>'4-2'!C50</f>
        <v>206.89</v>
      </c>
      <c r="C50" s="13">
        <f t="shared" si="0"/>
        <v>6.0521915505042045E-2</v>
      </c>
      <c r="D50" t="str">
        <f t="shared" si="1"/>
        <v/>
      </c>
      <c r="E50" s="1" t="str">
        <f t="shared" si="2"/>
        <v/>
      </c>
    </row>
    <row r="51" spans="1:10" x14ac:dyDescent="0.35">
      <c r="A51" s="1">
        <f>'4-2'!A51</f>
        <v>40525</v>
      </c>
      <c r="B51">
        <f>'4-2'!C51</f>
        <v>215.09</v>
      </c>
      <c r="C51" s="13">
        <f t="shared" si="0"/>
        <v>3.8869294132689802E-2</v>
      </c>
      <c r="D51" t="str">
        <f t="shared" si="1"/>
        <v/>
      </c>
      <c r="E51" s="1" t="str">
        <f t="shared" si="2"/>
        <v/>
      </c>
    </row>
    <row r="52" spans="1:10" x14ac:dyDescent="0.35">
      <c r="A52" s="1">
        <f>'4-2'!A52</f>
        <v>40532</v>
      </c>
      <c r="B52">
        <f>'4-2'!C52</f>
        <v>213.2</v>
      </c>
      <c r="C52" s="13">
        <f t="shared" si="0"/>
        <v>-8.8258528966527194E-3</v>
      </c>
      <c r="D52" t="str">
        <f t="shared" si="1"/>
        <v/>
      </c>
      <c r="E52" s="1" t="str">
        <f t="shared" si="2"/>
        <v/>
      </c>
    </row>
    <row r="53" spans="1:10" x14ac:dyDescent="0.35">
      <c r="A53" s="1">
        <f>'4-2'!A53</f>
        <v>40539</v>
      </c>
      <c r="B53">
        <f>'4-2'!C53</f>
        <v>219.92</v>
      </c>
      <c r="C53" s="13">
        <f t="shared" si="0"/>
        <v>3.1033151565301509E-2</v>
      </c>
      <c r="D53" t="str">
        <f t="shared" si="1"/>
        <v/>
      </c>
      <c r="E53" s="1" t="str">
        <f t="shared" si="2"/>
        <v/>
      </c>
    </row>
    <row r="54" spans="1:10" x14ac:dyDescent="0.35">
      <c r="A54" s="1">
        <f>'4-2'!A54</f>
        <v>40553</v>
      </c>
      <c r="B54">
        <f>'4-2'!C54</f>
        <v>223.75</v>
      </c>
      <c r="C54" s="13">
        <f t="shared" si="0"/>
        <v>1.7265513297973989E-2</v>
      </c>
      <c r="D54" t="str">
        <f t="shared" si="1"/>
        <v/>
      </c>
      <c r="E54" s="1" t="str">
        <f t="shared" si="2"/>
        <v/>
      </c>
    </row>
    <row r="55" spans="1:10" x14ac:dyDescent="0.35">
      <c r="A55" s="1">
        <f>'4-2'!A55</f>
        <v>40560</v>
      </c>
      <c r="B55">
        <f>'4-2'!C55</f>
        <v>236.25</v>
      </c>
      <c r="C55" s="13">
        <f t="shared" si="0"/>
        <v>5.4361209218887652E-2</v>
      </c>
      <c r="D55" t="str">
        <f t="shared" si="1"/>
        <v/>
      </c>
      <c r="E55" s="1" t="str">
        <f t="shared" si="2"/>
        <v/>
      </c>
    </row>
    <row r="56" spans="1:10" x14ac:dyDescent="0.35">
      <c r="A56" s="1">
        <f>'4-2'!A56</f>
        <v>40567</v>
      </c>
      <c r="B56">
        <f>'4-2'!C56</f>
        <v>227.94</v>
      </c>
      <c r="C56" s="13">
        <f t="shared" si="0"/>
        <v>-3.5808129946262923E-2</v>
      </c>
      <c r="D56" t="str">
        <f t="shared" si="1"/>
        <v/>
      </c>
      <c r="E56" s="1" t="str">
        <f t="shared" si="2"/>
        <v/>
      </c>
    </row>
    <row r="57" spans="1:10" x14ac:dyDescent="0.35">
      <c r="A57" s="1">
        <f>'4-2'!A57</f>
        <v>40574</v>
      </c>
      <c r="B57">
        <f>'4-2'!C57</f>
        <v>230.05</v>
      </c>
      <c r="C57" s="13">
        <f t="shared" si="0"/>
        <v>9.2142401738879443E-3</v>
      </c>
      <c r="D57" t="str">
        <f t="shared" si="1"/>
        <v/>
      </c>
      <c r="E57" s="1" t="str">
        <f t="shared" si="2"/>
        <v/>
      </c>
    </row>
    <row r="58" spans="1:10" x14ac:dyDescent="0.35">
      <c r="A58" s="1">
        <f>'4-2'!A58</f>
        <v>40581</v>
      </c>
      <c r="B58">
        <f>'4-2'!C58</f>
        <v>211.52</v>
      </c>
      <c r="C58" s="13">
        <f t="shared" si="0"/>
        <v>-8.3977119938155376E-2</v>
      </c>
      <c r="D58" t="str">
        <f t="shared" si="1"/>
        <v/>
      </c>
      <c r="E58" s="1" t="str">
        <f t="shared" si="2"/>
        <v/>
      </c>
    </row>
    <row r="59" spans="1:10" x14ac:dyDescent="0.35">
      <c r="A59" s="1">
        <f>'4-2'!A59</f>
        <v>40588</v>
      </c>
      <c r="B59">
        <f>'4-2'!C59</f>
        <v>224.11</v>
      </c>
      <c r="C59" s="13">
        <f t="shared" si="0"/>
        <v>5.7817446084174939E-2</v>
      </c>
      <c r="D59" t="str">
        <f t="shared" si="1"/>
        <v/>
      </c>
      <c r="E59" s="1" t="str">
        <f t="shared" si="2"/>
        <v/>
      </c>
    </row>
    <row r="60" spans="1:10" x14ac:dyDescent="0.35">
      <c r="A60" s="1">
        <f>'4-2'!A60</f>
        <v>40595</v>
      </c>
      <c r="B60">
        <f>'4-2'!C60</f>
        <v>232.35</v>
      </c>
      <c r="C60" s="13">
        <f t="shared" si="0"/>
        <v>3.610785278349038E-2</v>
      </c>
      <c r="D60" t="str">
        <f t="shared" si="1"/>
        <v/>
      </c>
      <c r="E60" s="1" t="str">
        <f t="shared" si="2"/>
        <v/>
      </c>
    </row>
    <row r="61" spans="1:10" x14ac:dyDescent="0.35">
      <c r="A61" s="1">
        <f>'4-2'!A61</f>
        <v>40602</v>
      </c>
      <c r="B61">
        <f>'4-2'!C61</f>
        <v>239.81</v>
      </c>
      <c r="C61" s="13">
        <f t="shared" si="0"/>
        <v>3.1602087610794527E-2</v>
      </c>
      <c r="D61" t="str">
        <f t="shared" si="1"/>
        <v/>
      </c>
      <c r="E61" s="1" t="str">
        <f t="shared" si="2"/>
        <v/>
      </c>
    </row>
    <row r="62" spans="1:10" x14ac:dyDescent="0.35">
      <c r="A62" s="1">
        <f>'4-2'!A62</f>
        <v>40609</v>
      </c>
      <c r="B62">
        <f>'4-2'!C62</f>
        <v>219.96</v>
      </c>
      <c r="C62" s="13">
        <f t="shared" si="0"/>
        <v>-8.6401231502168052E-2</v>
      </c>
      <c r="D62">
        <f t="shared" si="1"/>
        <v>-8.6401231502168052E-2</v>
      </c>
      <c r="E62" s="1">
        <f t="shared" si="2"/>
        <v>40609</v>
      </c>
      <c r="F62" s="60" t="s">
        <v>2049</v>
      </c>
      <c r="G62" s="60"/>
      <c r="H62" s="60"/>
      <c r="I62" s="60"/>
      <c r="J62" s="60"/>
    </row>
    <row r="63" spans="1:10" x14ac:dyDescent="0.35">
      <c r="A63" s="1">
        <f>'4-2'!A63</f>
        <v>40616</v>
      </c>
      <c r="B63">
        <f>'4-2'!C63</f>
        <v>225</v>
      </c>
      <c r="C63" s="13">
        <f t="shared" si="0"/>
        <v>2.2654690564806401E-2</v>
      </c>
      <c r="D63" t="str">
        <f t="shared" si="1"/>
        <v/>
      </c>
      <c r="E63" s="1" t="str">
        <f t="shared" si="2"/>
        <v/>
      </c>
    </row>
    <row r="64" spans="1:10" x14ac:dyDescent="0.35">
      <c r="A64" s="1">
        <f>'4-2'!A64</f>
        <v>40623</v>
      </c>
      <c r="B64">
        <f>'4-2'!C64</f>
        <v>232.09</v>
      </c>
      <c r="C64" s="13">
        <f t="shared" si="0"/>
        <v>3.1024825270582923E-2</v>
      </c>
      <c r="D64" t="str">
        <f t="shared" si="1"/>
        <v/>
      </c>
      <c r="E64" s="1" t="str">
        <f t="shared" si="2"/>
        <v/>
      </c>
    </row>
    <row r="65" spans="1:5" x14ac:dyDescent="0.35">
      <c r="A65" s="1">
        <f>'4-2'!A65</f>
        <v>40630</v>
      </c>
      <c r="B65">
        <f>'4-2'!C65</f>
        <v>240.01</v>
      </c>
      <c r="C65" s="13">
        <f t="shared" si="0"/>
        <v>3.3555361665623451E-2</v>
      </c>
      <c r="D65" t="str">
        <f t="shared" si="1"/>
        <v/>
      </c>
      <c r="E65" s="1" t="str">
        <f t="shared" si="2"/>
        <v/>
      </c>
    </row>
    <row r="66" spans="1:5" x14ac:dyDescent="0.35">
      <c r="A66" s="1">
        <f>'4-2'!A66</f>
        <v>40637</v>
      </c>
      <c r="B66">
        <f>'4-2'!C66</f>
        <v>244.01</v>
      </c>
      <c r="C66" s="13">
        <f t="shared" si="0"/>
        <v>1.6528618919327442E-2</v>
      </c>
      <c r="D66" t="str">
        <f t="shared" si="1"/>
        <v/>
      </c>
      <c r="E66" s="1" t="str">
        <f t="shared" si="2"/>
        <v/>
      </c>
    </row>
    <row r="67" spans="1:5" x14ac:dyDescent="0.35">
      <c r="A67" s="1">
        <f>'4-2'!A67</f>
        <v>40644</v>
      </c>
      <c r="B67">
        <f>'4-2'!C67</f>
        <v>227</v>
      </c>
      <c r="C67" s="13">
        <f t="shared" si="0"/>
        <v>-7.2259190578551014E-2</v>
      </c>
      <c r="D67" t="str">
        <f t="shared" si="1"/>
        <v/>
      </c>
      <c r="E67" s="1" t="str">
        <f t="shared" si="2"/>
        <v/>
      </c>
    </row>
    <row r="68" spans="1:5" x14ac:dyDescent="0.35">
      <c r="A68" s="1">
        <f>'4-2'!A68</f>
        <v>40651</v>
      </c>
      <c r="B68">
        <f>'4-2'!C68</f>
        <v>234.3</v>
      </c>
      <c r="C68" s="13">
        <f t="shared" ref="C68:C131" si="3">LN(B68)-LN(B67)</f>
        <v>3.1652328032347299E-2</v>
      </c>
      <c r="D68" t="str">
        <f t="shared" si="1"/>
        <v/>
      </c>
      <c r="E68" s="1" t="str">
        <f t="shared" si="2"/>
        <v/>
      </c>
    </row>
    <row r="69" spans="1:5" x14ac:dyDescent="0.35">
      <c r="A69" s="1">
        <f>'4-2'!A69</f>
        <v>40658</v>
      </c>
      <c r="B69">
        <f>'4-2'!C69</f>
        <v>228.6</v>
      </c>
      <c r="C69" s="13">
        <f t="shared" si="3"/>
        <v>-2.4628594153040417E-2</v>
      </c>
      <c r="D69" t="str">
        <f t="shared" si="1"/>
        <v/>
      </c>
      <c r="E69" s="1" t="str">
        <f t="shared" si="2"/>
        <v/>
      </c>
    </row>
    <row r="70" spans="1:5" x14ac:dyDescent="0.35">
      <c r="A70" s="1">
        <f>'4-2'!A70</f>
        <v>40665</v>
      </c>
      <c r="B70">
        <f>'4-2'!C70</f>
        <v>215.54</v>
      </c>
      <c r="C70" s="13">
        <f t="shared" si="3"/>
        <v>-5.8827244192023898E-2</v>
      </c>
      <c r="D70" t="str">
        <f t="shared" si="1"/>
        <v/>
      </c>
      <c r="E70" s="1" t="str">
        <f t="shared" si="2"/>
        <v/>
      </c>
    </row>
    <row r="71" spans="1:5" x14ac:dyDescent="0.35">
      <c r="A71" s="1">
        <f>'4-2'!A71</f>
        <v>40672</v>
      </c>
      <c r="B71">
        <f>'4-2'!C71</f>
        <v>218.15</v>
      </c>
      <c r="C71" s="13">
        <f t="shared" si="3"/>
        <v>1.203639240093235E-2</v>
      </c>
      <c r="D71" t="str">
        <f t="shared" ref="D71:D134" si="4">IF(OR(C71&lt;($D$2-1.5*$E$3),C71&gt;($E$2+1.5*$E$3)),C71,"")</f>
        <v/>
      </c>
      <c r="E71" s="1" t="str">
        <f t="shared" ref="E71:E134" si="5">IF(D71&lt;&gt;"",A71,"")</f>
        <v/>
      </c>
    </row>
    <row r="72" spans="1:5" x14ac:dyDescent="0.35">
      <c r="A72" s="1">
        <f>'4-2'!A72</f>
        <v>40679</v>
      </c>
      <c r="B72">
        <f>'4-2'!C72</f>
        <v>217.18</v>
      </c>
      <c r="C72" s="13">
        <f t="shared" si="3"/>
        <v>-4.4563967808635141E-3</v>
      </c>
      <c r="D72" t="str">
        <f t="shared" si="4"/>
        <v/>
      </c>
      <c r="E72" s="1" t="str">
        <f t="shared" si="5"/>
        <v/>
      </c>
    </row>
    <row r="73" spans="1:5" x14ac:dyDescent="0.35">
      <c r="A73" s="1">
        <f>'4-2'!A73</f>
        <v>40686</v>
      </c>
      <c r="B73">
        <f>'4-2'!C73</f>
        <v>233</v>
      </c>
      <c r="C73" s="13">
        <f t="shared" si="3"/>
        <v>7.0311950776945409E-2</v>
      </c>
      <c r="D73" t="str">
        <f t="shared" si="4"/>
        <v/>
      </c>
      <c r="E73" s="1" t="str">
        <f t="shared" si="5"/>
        <v/>
      </c>
    </row>
    <row r="74" spans="1:5" x14ac:dyDescent="0.35">
      <c r="A74" s="1">
        <f>'4-2'!A74</f>
        <v>40693</v>
      </c>
      <c r="B74">
        <f>'4-2'!C74</f>
        <v>239.32</v>
      </c>
      <c r="C74" s="13">
        <f t="shared" si="3"/>
        <v>2.6763114956130707E-2</v>
      </c>
      <c r="D74" t="str">
        <f t="shared" si="4"/>
        <v/>
      </c>
      <c r="E74" s="1" t="str">
        <f t="shared" si="5"/>
        <v/>
      </c>
    </row>
    <row r="75" spans="1:5" x14ac:dyDescent="0.35">
      <c r="A75" s="1">
        <f>'4-2'!A75</f>
        <v>40700</v>
      </c>
      <c r="B75">
        <f>'4-2'!C75</f>
        <v>248.7</v>
      </c>
      <c r="C75" s="13">
        <f t="shared" si="3"/>
        <v>3.8445782287528374E-2</v>
      </c>
      <c r="D75" t="str">
        <f t="shared" si="4"/>
        <v/>
      </c>
      <c r="E75" s="1" t="str">
        <f t="shared" si="5"/>
        <v/>
      </c>
    </row>
    <row r="76" spans="1:5" x14ac:dyDescent="0.35">
      <c r="A76" s="1">
        <f>'4-2'!A76</f>
        <v>40707</v>
      </c>
      <c r="B76">
        <f>'4-2'!C76</f>
        <v>232.77</v>
      </c>
      <c r="C76" s="13">
        <f t="shared" si="3"/>
        <v>-6.6196509235391332E-2</v>
      </c>
      <c r="D76" t="str">
        <f t="shared" si="4"/>
        <v/>
      </c>
      <c r="E76" s="1" t="str">
        <f t="shared" si="5"/>
        <v/>
      </c>
    </row>
    <row r="77" spans="1:5" x14ac:dyDescent="0.35">
      <c r="A77" s="1">
        <f>'4-2'!A77</f>
        <v>40714</v>
      </c>
      <c r="B77">
        <f>'4-2'!C77</f>
        <v>237.75</v>
      </c>
      <c r="C77" s="13">
        <f t="shared" si="3"/>
        <v>2.1168859851531607E-2</v>
      </c>
      <c r="D77" t="str">
        <f t="shared" si="4"/>
        <v/>
      </c>
      <c r="E77" s="1" t="str">
        <f t="shared" si="5"/>
        <v/>
      </c>
    </row>
    <row r="78" spans="1:5" x14ac:dyDescent="0.35">
      <c r="A78" s="1">
        <f>'4-2'!A78</f>
        <v>40721</v>
      </c>
      <c r="B78">
        <f>'4-2'!C78</f>
        <v>245.5</v>
      </c>
      <c r="C78" s="13">
        <f t="shared" si="3"/>
        <v>3.207724580907545E-2</v>
      </c>
      <c r="D78" t="str">
        <f t="shared" si="4"/>
        <v/>
      </c>
      <c r="E78" s="1" t="str">
        <f t="shared" si="5"/>
        <v/>
      </c>
    </row>
    <row r="79" spans="1:5" x14ac:dyDescent="0.35">
      <c r="A79" s="1">
        <f>'4-2'!A79</f>
        <v>40728</v>
      </c>
      <c r="B79">
        <f>'4-2'!C79</f>
        <v>260.3</v>
      </c>
      <c r="C79" s="13">
        <f t="shared" si="3"/>
        <v>5.853786476594447E-2</v>
      </c>
      <c r="D79" t="str">
        <f t="shared" si="4"/>
        <v/>
      </c>
      <c r="E79" s="1" t="str">
        <f t="shared" si="5"/>
        <v/>
      </c>
    </row>
    <row r="80" spans="1:5" x14ac:dyDescent="0.35">
      <c r="A80" s="1">
        <f>'4-2'!A80</f>
        <v>40735</v>
      </c>
      <c r="B80">
        <f>'4-2'!C80</f>
        <v>269.39999999999998</v>
      </c>
      <c r="C80" s="13">
        <f t="shared" si="3"/>
        <v>3.4362451975743724E-2</v>
      </c>
      <c r="D80" t="str">
        <f t="shared" si="4"/>
        <v/>
      </c>
      <c r="E80" s="1" t="str">
        <f t="shared" si="5"/>
        <v/>
      </c>
    </row>
    <row r="81" spans="1:5" x14ac:dyDescent="0.35">
      <c r="A81" s="1">
        <f>'4-2'!A81</f>
        <v>40742</v>
      </c>
      <c r="B81">
        <f>'4-2'!C81</f>
        <v>277.8</v>
      </c>
      <c r="C81" s="13">
        <f t="shared" si="3"/>
        <v>3.0704166343980432E-2</v>
      </c>
      <c r="D81" t="str">
        <f t="shared" si="4"/>
        <v/>
      </c>
      <c r="E81" s="1" t="str">
        <f t="shared" si="5"/>
        <v/>
      </c>
    </row>
    <row r="82" spans="1:5" x14ac:dyDescent="0.35">
      <c r="A82" s="1">
        <f>'4-2'!A82</f>
        <v>40749</v>
      </c>
      <c r="B82">
        <f>'4-2'!C82</f>
        <v>270.45</v>
      </c>
      <c r="C82" s="13">
        <f t="shared" si="3"/>
        <v>-2.6814192002807324E-2</v>
      </c>
      <c r="D82" t="str">
        <f t="shared" si="4"/>
        <v/>
      </c>
      <c r="E82" s="1" t="str">
        <f t="shared" si="5"/>
        <v/>
      </c>
    </row>
    <row r="83" spans="1:5" x14ac:dyDescent="0.35">
      <c r="A83" s="1">
        <f>'4-2'!A83</f>
        <v>40756</v>
      </c>
      <c r="B83">
        <f>'4-2'!C83</f>
        <v>253.2</v>
      </c>
      <c r="C83" s="13">
        <f t="shared" si="3"/>
        <v>-6.5907548047415609E-2</v>
      </c>
      <c r="D83" t="str">
        <f t="shared" si="4"/>
        <v/>
      </c>
      <c r="E83" s="1" t="str">
        <f t="shared" si="5"/>
        <v/>
      </c>
    </row>
    <row r="84" spans="1:5" x14ac:dyDescent="0.35">
      <c r="A84" s="1">
        <f>'4-2'!A84</f>
        <v>40763</v>
      </c>
      <c r="B84">
        <f>'4-2'!C84</f>
        <v>255.32</v>
      </c>
      <c r="C84" s="13">
        <f t="shared" si="3"/>
        <v>8.33797011783588E-3</v>
      </c>
      <c r="D84" t="str">
        <f t="shared" si="4"/>
        <v/>
      </c>
      <c r="E84" s="1" t="str">
        <f t="shared" si="5"/>
        <v/>
      </c>
    </row>
    <row r="85" spans="1:5" x14ac:dyDescent="0.35">
      <c r="A85" s="1">
        <f>'4-2'!A85</f>
        <v>40770</v>
      </c>
      <c r="B85">
        <f>'4-2'!C85</f>
        <v>252.51</v>
      </c>
      <c r="C85" s="13">
        <f t="shared" si="3"/>
        <v>-1.1066808496262404E-2</v>
      </c>
      <c r="D85" t="str">
        <f t="shared" si="4"/>
        <v/>
      </c>
      <c r="E85" s="1" t="str">
        <f t="shared" si="5"/>
        <v/>
      </c>
    </row>
    <row r="86" spans="1:5" x14ac:dyDescent="0.35">
      <c r="A86" s="1">
        <f>'4-2'!A86</f>
        <v>40777</v>
      </c>
      <c r="B86">
        <f>'4-2'!C86</f>
        <v>264.5</v>
      </c>
      <c r="C86" s="13">
        <f t="shared" si="3"/>
        <v>4.6390399406759819E-2</v>
      </c>
      <c r="D86" t="str">
        <f t="shared" si="4"/>
        <v/>
      </c>
      <c r="E86" s="1" t="str">
        <f t="shared" si="5"/>
        <v/>
      </c>
    </row>
    <row r="87" spans="1:5" x14ac:dyDescent="0.35">
      <c r="A87" s="1">
        <f>'4-2'!A87</f>
        <v>40784</v>
      </c>
      <c r="B87">
        <f>'4-2'!C87</f>
        <v>281.16000000000003</v>
      </c>
      <c r="C87" s="13">
        <f t="shared" si="3"/>
        <v>6.1082651009351174E-2</v>
      </c>
      <c r="D87" t="str">
        <f t="shared" si="4"/>
        <v/>
      </c>
      <c r="E87" s="1" t="str">
        <f t="shared" si="5"/>
        <v/>
      </c>
    </row>
    <row r="88" spans="1:5" x14ac:dyDescent="0.35">
      <c r="A88" s="1">
        <f>'4-2'!A88</f>
        <v>40791</v>
      </c>
      <c r="B88">
        <f>'4-2'!C88</f>
        <v>276.02999999999997</v>
      </c>
      <c r="C88" s="13">
        <f t="shared" si="3"/>
        <v>-1.8414346845325724E-2</v>
      </c>
      <c r="D88" t="str">
        <f t="shared" si="4"/>
        <v/>
      </c>
      <c r="E88" s="1" t="str">
        <f t="shared" si="5"/>
        <v/>
      </c>
    </row>
    <row r="89" spans="1:5" x14ac:dyDescent="0.35">
      <c r="A89" s="1">
        <f>'4-2'!A89</f>
        <v>40798</v>
      </c>
      <c r="B89">
        <f>'4-2'!C89</f>
        <v>289.64999999999998</v>
      </c>
      <c r="C89" s="13">
        <f t="shared" si="3"/>
        <v>4.8163742080253868E-2</v>
      </c>
      <c r="D89" t="str">
        <f t="shared" si="4"/>
        <v/>
      </c>
      <c r="E89" s="1" t="str">
        <f t="shared" si="5"/>
        <v/>
      </c>
    </row>
    <row r="90" spans="1:5" x14ac:dyDescent="0.35">
      <c r="A90" s="1">
        <f>'4-2'!A90</f>
        <v>40805</v>
      </c>
      <c r="B90">
        <f>'4-2'!C90</f>
        <v>236</v>
      </c>
      <c r="C90" s="13">
        <f t="shared" si="3"/>
        <v>-0.20484149251702277</v>
      </c>
      <c r="D90">
        <f t="shared" si="4"/>
        <v>-0.20484149251702277</v>
      </c>
      <c r="E90" s="1">
        <f t="shared" si="5"/>
        <v>40805</v>
      </c>
    </row>
    <row r="91" spans="1:5" x14ac:dyDescent="0.35">
      <c r="A91" s="1">
        <f>'4-2'!A91</f>
        <v>40812</v>
      </c>
      <c r="B91">
        <f>'4-2'!C91</f>
        <v>223</v>
      </c>
      <c r="C91" s="13">
        <f t="shared" si="3"/>
        <v>-5.6660033565491652E-2</v>
      </c>
      <c r="D91" t="str">
        <f t="shared" si="4"/>
        <v/>
      </c>
      <c r="E91" s="1" t="str">
        <f t="shared" si="5"/>
        <v/>
      </c>
    </row>
    <row r="92" spans="1:5" x14ac:dyDescent="0.35">
      <c r="A92" s="1">
        <f>'4-2'!A92</f>
        <v>40819</v>
      </c>
      <c r="B92">
        <f>'4-2'!C92</f>
        <v>238.82</v>
      </c>
      <c r="C92" s="13">
        <f t="shared" si="3"/>
        <v>6.8538358645120034E-2</v>
      </c>
      <c r="D92" t="str">
        <f t="shared" si="4"/>
        <v/>
      </c>
      <c r="E92" s="1" t="str">
        <f t="shared" si="5"/>
        <v/>
      </c>
    </row>
    <row r="93" spans="1:5" x14ac:dyDescent="0.35">
      <c r="A93" s="1">
        <f>'4-2'!A93</f>
        <v>40826</v>
      </c>
      <c r="B93">
        <f>'4-2'!C93</f>
        <v>247.08</v>
      </c>
      <c r="C93" s="13">
        <f t="shared" si="3"/>
        <v>3.400204072245927E-2</v>
      </c>
      <c r="D93" t="str">
        <f t="shared" si="4"/>
        <v/>
      </c>
      <c r="E93" s="1" t="str">
        <f t="shared" si="5"/>
        <v/>
      </c>
    </row>
    <row r="94" spans="1:5" x14ac:dyDescent="0.35">
      <c r="A94" s="1">
        <f>'4-2'!A94</f>
        <v>40833</v>
      </c>
      <c r="B94">
        <f>'4-2'!C94</f>
        <v>247.58</v>
      </c>
      <c r="C94" s="13">
        <f t="shared" si="3"/>
        <v>2.0215912759660171E-3</v>
      </c>
      <c r="D94" t="str">
        <f t="shared" si="4"/>
        <v/>
      </c>
      <c r="E94" s="1" t="str">
        <f t="shared" si="5"/>
        <v/>
      </c>
    </row>
    <row r="95" spans="1:5" x14ac:dyDescent="0.35">
      <c r="A95" s="1">
        <f>'4-2'!A95</f>
        <v>40840</v>
      </c>
      <c r="B95">
        <f>'4-2'!C95</f>
        <v>272.19</v>
      </c>
      <c r="C95" s="13">
        <f t="shared" si="3"/>
        <v>9.4766589745982621E-2</v>
      </c>
      <c r="D95">
        <f t="shared" si="4"/>
        <v>9.4766589745982621E-2</v>
      </c>
      <c r="E95" s="1">
        <f t="shared" si="5"/>
        <v>40840</v>
      </c>
    </row>
    <row r="96" spans="1:5" x14ac:dyDescent="0.35">
      <c r="A96" s="1">
        <f>'4-2'!A96</f>
        <v>40847</v>
      </c>
      <c r="B96">
        <f>'4-2'!C96</f>
        <v>262.52999999999997</v>
      </c>
      <c r="C96" s="13">
        <f t="shared" si="3"/>
        <v>-3.613499063379777E-2</v>
      </c>
      <c r="D96" t="str">
        <f t="shared" si="4"/>
        <v/>
      </c>
      <c r="E96" s="1" t="str">
        <f t="shared" si="5"/>
        <v/>
      </c>
    </row>
    <row r="97" spans="1:5" x14ac:dyDescent="0.35">
      <c r="A97" s="1">
        <f>'4-2'!A97</f>
        <v>40854</v>
      </c>
      <c r="B97">
        <f>'4-2'!C97</f>
        <v>246.75</v>
      </c>
      <c r="C97" s="13">
        <f t="shared" si="3"/>
        <v>-6.1989682902257925E-2</v>
      </c>
      <c r="D97" t="str">
        <f t="shared" si="4"/>
        <v/>
      </c>
      <c r="E97" s="1" t="str">
        <f t="shared" si="5"/>
        <v/>
      </c>
    </row>
    <row r="98" spans="1:5" x14ac:dyDescent="0.35">
      <c r="A98" s="1">
        <f>'4-2'!A98</f>
        <v>40861</v>
      </c>
      <c r="B98">
        <f>'4-2'!C98</f>
        <v>245.02</v>
      </c>
      <c r="C98" s="13">
        <f t="shared" si="3"/>
        <v>-7.0358384475666114E-3</v>
      </c>
      <c r="D98" t="str">
        <f t="shared" si="4"/>
        <v/>
      </c>
      <c r="E98" s="1" t="str">
        <f t="shared" si="5"/>
        <v/>
      </c>
    </row>
    <row r="99" spans="1:5" x14ac:dyDescent="0.35">
      <c r="A99" s="1">
        <f>'4-2'!A99</f>
        <v>40868</v>
      </c>
      <c r="B99">
        <f>'4-2'!C99</f>
        <v>233.75</v>
      </c>
      <c r="C99" s="13">
        <f t="shared" si="3"/>
        <v>-4.708767169722794E-2</v>
      </c>
      <c r="D99" t="str">
        <f t="shared" si="4"/>
        <v/>
      </c>
      <c r="E99" s="1" t="str">
        <f t="shared" si="5"/>
        <v/>
      </c>
    </row>
    <row r="100" spans="1:5" x14ac:dyDescent="0.35">
      <c r="A100" s="1">
        <f>'4-2'!A100</f>
        <v>40875</v>
      </c>
      <c r="B100">
        <f>'4-2'!C100</f>
        <v>238.57</v>
      </c>
      <c r="C100" s="13">
        <f t="shared" si="3"/>
        <v>2.0410600144810331E-2</v>
      </c>
      <c r="D100" t="str">
        <f t="shared" si="4"/>
        <v/>
      </c>
      <c r="E100" s="1" t="str">
        <f t="shared" si="5"/>
        <v/>
      </c>
    </row>
    <row r="101" spans="1:5" x14ac:dyDescent="0.35">
      <c r="A101" s="1">
        <f>'4-2'!A101</f>
        <v>40882</v>
      </c>
      <c r="B101">
        <f>'4-2'!C101</f>
        <v>213.75</v>
      </c>
      <c r="C101" s="13">
        <f t="shared" si="3"/>
        <v>-0.1098556604967369</v>
      </c>
      <c r="D101">
        <f t="shared" si="4"/>
        <v>-0.1098556604967369</v>
      </c>
      <c r="E101" s="1">
        <f t="shared" si="5"/>
        <v>40882</v>
      </c>
    </row>
    <row r="102" spans="1:5" x14ac:dyDescent="0.35">
      <c r="A102" s="1">
        <f>'4-2'!A102</f>
        <v>40889</v>
      </c>
      <c r="B102">
        <f>'4-2'!C102</f>
        <v>224</v>
      </c>
      <c r="C102" s="13">
        <f t="shared" si="3"/>
        <v>4.6838944038169572E-2</v>
      </c>
      <c r="D102" t="str">
        <f t="shared" si="4"/>
        <v/>
      </c>
      <c r="E102" s="1" t="str">
        <f t="shared" si="5"/>
        <v/>
      </c>
    </row>
    <row r="103" spans="1:5" x14ac:dyDescent="0.35">
      <c r="A103" s="1">
        <f>'4-2'!A103</f>
        <v>40896</v>
      </c>
      <c r="B103">
        <f>'4-2'!C103</f>
        <v>226.38</v>
      </c>
      <c r="C103" s="13">
        <f t="shared" si="3"/>
        <v>1.056895134923419E-2</v>
      </c>
      <c r="D103" t="str">
        <f t="shared" si="4"/>
        <v/>
      </c>
      <c r="E103" s="1" t="str">
        <f t="shared" si="5"/>
        <v/>
      </c>
    </row>
    <row r="104" spans="1:5" x14ac:dyDescent="0.35">
      <c r="A104" s="1">
        <f>'4-2'!A104</f>
        <v>40903</v>
      </c>
      <c r="B104">
        <f>'4-2'!C104</f>
        <v>231.5</v>
      </c>
      <c r="C104" s="13">
        <f t="shared" si="3"/>
        <v>2.2364870322014951E-2</v>
      </c>
      <c r="D104" t="str">
        <f t="shared" si="4"/>
        <v/>
      </c>
      <c r="E104" s="1" t="str">
        <f t="shared" si="5"/>
        <v/>
      </c>
    </row>
    <row r="105" spans="1:5" x14ac:dyDescent="0.35">
      <c r="A105" s="1">
        <f>'4-2'!A105</f>
        <v>40910</v>
      </c>
      <c r="B105">
        <f>'4-2'!C105</f>
        <v>230.27</v>
      </c>
      <c r="C105" s="13">
        <f t="shared" si="3"/>
        <v>-5.327340056760832E-3</v>
      </c>
      <c r="D105" t="str">
        <f t="shared" si="4"/>
        <v/>
      </c>
      <c r="E105" s="1" t="str">
        <f t="shared" si="5"/>
        <v/>
      </c>
    </row>
    <row r="106" spans="1:5" x14ac:dyDescent="0.35">
      <c r="A106" s="1">
        <f>'4-2'!A106</f>
        <v>40917</v>
      </c>
      <c r="B106">
        <f>'4-2'!C106</f>
        <v>224.51</v>
      </c>
      <c r="C106" s="13">
        <f t="shared" si="3"/>
        <v>-2.5332283849404114E-2</v>
      </c>
      <c r="D106" t="str">
        <f t="shared" si="4"/>
        <v/>
      </c>
      <c r="E106" s="1" t="str">
        <f t="shared" si="5"/>
        <v/>
      </c>
    </row>
    <row r="107" spans="1:5" x14ac:dyDescent="0.35">
      <c r="A107" s="1">
        <f>'4-2'!A107</f>
        <v>40924</v>
      </c>
      <c r="B107">
        <f>'4-2'!C107</f>
        <v>222.49</v>
      </c>
      <c r="C107" s="13">
        <f t="shared" si="3"/>
        <v>-9.0380928440572106E-3</v>
      </c>
      <c r="D107" t="str">
        <f t="shared" si="4"/>
        <v/>
      </c>
      <c r="E107" s="1" t="str">
        <f t="shared" si="5"/>
        <v/>
      </c>
    </row>
    <row r="108" spans="1:5" x14ac:dyDescent="0.35">
      <c r="A108" s="1">
        <f>'4-2'!A108</f>
        <v>40931</v>
      </c>
      <c r="B108">
        <f>'4-2'!C108</f>
        <v>215.3</v>
      </c>
      <c r="C108" s="13">
        <f t="shared" si="3"/>
        <v>-3.2849752405748944E-2</v>
      </c>
      <c r="D108" t="str">
        <f t="shared" si="4"/>
        <v/>
      </c>
      <c r="E108" s="1" t="str">
        <f t="shared" si="5"/>
        <v/>
      </c>
    </row>
    <row r="109" spans="1:5" x14ac:dyDescent="0.35">
      <c r="A109" s="1">
        <f>'4-2'!A109</f>
        <v>40938</v>
      </c>
      <c r="B109">
        <f>'4-2'!C109</f>
        <v>228.93</v>
      </c>
      <c r="C109" s="13">
        <f t="shared" si="3"/>
        <v>6.138387559933367E-2</v>
      </c>
      <c r="D109" t="str">
        <f t="shared" si="4"/>
        <v/>
      </c>
      <c r="E109" s="1" t="str">
        <f t="shared" si="5"/>
        <v/>
      </c>
    </row>
    <row r="110" spans="1:5" x14ac:dyDescent="0.35">
      <c r="A110" s="1">
        <f>'4-2'!A110</f>
        <v>40945</v>
      </c>
      <c r="B110">
        <f>'4-2'!C110</f>
        <v>221.99</v>
      </c>
      <c r="C110" s="13">
        <f t="shared" si="3"/>
        <v>-3.0783944156975274E-2</v>
      </c>
      <c r="D110" t="str">
        <f t="shared" si="4"/>
        <v/>
      </c>
      <c r="E110" s="1" t="str">
        <f t="shared" si="5"/>
        <v/>
      </c>
    </row>
    <row r="111" spans="1:5" x14ac:dyDescent="0.35">
      <c r="A111" s="1">
        <f>'4-2'!A111</f>
        <v>40952</v>
      </c>
      <c r="B111">
        <f>'4-2'!C111</f>
        <v>239.5</v>
      </c>
      <c r="C111" s="13">
        <f t="shared" si="3"/>
        <v>7.5921081038293536E-2</v>
      </c>
      <c r="D111" t="str">
        <f t="shared" si="4"/>
        <v/>
      </c>
      <c r="E111" s="1" t="str">
        <f t="shared" si="5"/>
        <v/>
      </c>
    </row>
    <row r="112" spans="1:5" x14ac:dyDescent="0.35">
      <c r="A112" s="1">
        <f>'4-2'!A112</f>
        <v>40959</v>
      </c>
      <c r="B112">
        <f>'4-2'!C112</f>
        <v>243</v>
      </c>
      <c r="C112" s="13">
        <f t="shared" si="3"/>
        <v>1.4508026489578718E-2</v>
      </c>
      <c r="D112" t="str">
        <f t="shared" si="4"/>
        <v/>
      </c>
      <c r="E112" s="1" t="str">
        <f t="shared" si="5"/>
        <v/>
      </c>
    </row>
    <row r="113" spans="1:5" x14ac:dyDescent="0.35">
      <c r="A113" s="1">
        <f>'4-2'!A113</f>
        <v>40966</v>
      </c>
      <c r="B113">
        <f>'4-2'!C113</f>
        <v>236.15</v>
      </c>
      <c r="C113" s="13">
        <f t="shared" si="3"/>
        <v>-2.8594246998421724E-2</v>
      </c>
      <c r="D113" t="str">
        <f t="shared" si="4"/>
        <v/>
      </c>
      <c r="E113" s="1" t="str">
        <f t="shared" si="5"/>
        <v/>
      </c>
    </row>
    <row r="114" spans="1:5" x14ac:dyDescent="0.35">
      <c r="A114" s="1">
        <f>'4-2'!A114</f>
        <v>40973</v>
      </c>
      <c r="B114">
        <f>'4-2'!C114</f>
        <v>235.26</v>
      </c>
      <c r="C114" s="13">
        <f t="shared" si="3"/>
        <v>-3.7759108098311955E-3</v>
      </c>
      <c r="D114" t="str">
        <f t="shared" si="4"/>
        <v/>
      </c>
      <c r="E114" s="1" t="str">
        <f t="shared" si="5"/>
        <v/>
      </c>
    </row>
    <row r="115" spans="1:5" x14ac:dyDescent="0.35">
      <c r="A115" s="1">
        <f>'4-2'!A115</f>
        <v>40980</v>
      </c>
      <c r="B115">
        <f>'4-2'!C115</f>
        <v>225.73</v>
      </c>
      <c r="C115" s="13">
        <f t="shared" si="3"/>
        <v>-4.1351690736808777E-2</v>
      </c>
      <c r="D115" t="str">
        <f t="shared" si="4"/>
        <v/>
      </c>
      <c r="E115" s="1" t="str">
        <f t="shared" si="5"/>
        <v/>
      </c>
    </row>
    <row r="116" spans="1:5" x14ac:dyDescent="0.35">
      <c r="A116" s="1">
        <f>'4-2'!A116</f>
        <v>40987</v>
      </c>
      <c r="B116">
        <f>'4-2'!C116</f>
        <v>224.85</v>
      </c>
      <c r="C116" s="13">
        <f t="shared" si="3"/>
        <v>-3.9060815787701486E-3</v>
      </c>
      <c r="D116" t="str">
        <f t="shared" si="4"/>
        <v/>
      </c>
      <c r="E116" s="1" t="str">
        <f t="shared" si="5"/>
        <v/>
      </c>
    </row>
    <row r="117" spans="1:5" x14ac:dyDescent="0.35">
      <c r="A117" s="1">
        <f>'4-2'!A117</f>
        <v>40994</v>
      </c>
      <c r="B117">
        <f>'4-2'!C117</f>
        <v>222.5</v>
      </c>
      <c r="C117" s="13">
        <f t="shared" si="3"/>
        <v>-1.0506411610421651E-2</v>
      </c>
      <c r="D117" t="str">
        <f t="shared" si="4"/>
        <v/>
      </c>
      <c r="E117" s="1" t="str">
        <f t="shared" si="5"/>
        <v/>
      </c>
    </row>
    <row r="118" spans="1:5" x14ac:dyDescent="0.35">
      <c r="A118" s="1">
        <f>'4-2'!A118</f>
        <v>41001</v>
      </c>
      <c r="B118">
        <f>'4-2'!C118</f>
        <v>215.98</v>
      </c>
      <c r="C118" s="13">
        <f t="shared" si="3"/>
        <v>-2.9741290801680975E-2</v>
      </c>
      <c r="D118" t="str">
        <f t="shared" si="4"/>
        <v/>
      </c>
      <c r="E118" s="1" t="str">
        <f t="shared" si="5"/>
        <v/>
      </c>
    </row>
    <row r="119" spans="1:5" x14ac:dyDescent="0.35">
      <c r="A119" s="1">
        <f>'4-2'!A119</f>
        <v>41008</v>
      </c>
      <c r="B119">
        <f>'4-2'!C119</f>
        <v>221.78</v>
      </c>
      <c r="C119" s="13">
        <f t="shared" si="3"/>
        <v>2.6500088720456283E-2</v>
      </c>
      <c r="D119" t="str">
        <f t="shared" si="4"/>
        <v/>
      </c>
      <c r="E119" s="1" t="str">
        <f t="shared" si="5"/>
        <v/>
      </c>
    </row>
    <row r="120" spans="1:5" x14ac:dyDescent="0.35">
      <c r="A120" s="1">
        <f>'4-2'!A120</f>
        <v>41015</v>
      </c>
      <c r="B120">
        <f>'4-2'!C120</f>
        <v>222.98</v>
      </c>
      <c r="C120" s="13">
        <f t="shared" si="3"/>
        <v>5.3961818143557494E-3</v>
      </c>
      <c r="D120" t="str">
        <f t="shared" si="4"/>
        <v/>
      </c>
      <c r="E120" s="1" t="str">
        <f t="shared" si="5"/>
        <v/>
      </c>
    </row>
    <row r="121" spans="1:5" x14ac:dyDescent="0.35">
      <c r="A121" s="1">
        <f>'4-2'!A121</f>
        <v>41022</v>
      </c>
      <c r="B121">
        <f>'4-2'!C121</f>
        <v>221.96</v>
      </c>
      <c r="C121" s="13">
        <f t="shared" si="3"/>
        <v>-4.5848958817256147E-3</v>
      </c>
      <c r="D121" t="str">
        <f t="shared" si="4"/>
        <v/>
      </c>
      <c r="E121" s="1" t="str">
        <f t="shared" si="5"/>
        <v/>
      </c>
    </row>
    <row r="122" spans="1:5" x14ac:dyDescent="0.35">
      <c r="A122" s="1">
        <f>'4-2'!A122</f>
        <v>41029</v>
      </c>
      <c r="B122">
        <f>'4-2'!C122</f>
        <v>212.6</v>
      </c>
      <c r="C122" s="13">
        <f t="shared" si="3"/>
        <v>-4.3084719549852935E-2</v>
      </c>
      <c r="D122" t="str">
        <f t="shared" si="4"/>
        <v/>
      </c>
      <c r="E122" s="1" t="str">
        <f t="shared" si="5"/>
        <v/>
      </c>
    </row>
    <row r="123" spans="1:5" x14ac:dyDescent="0.35">
      <c r="A123" s="1">
        <f>'4-2'!A123</f>
        <v>41036</v>
      </c>
      <c r="B123">
        <f>'4-2'!C123</f>
        <v>218.01</v>
      </c>
      <c r="C123" s="13">
        <f t="shared" si="3"/>
        <v>2.5128467388807252E-2</v>
      </c>
      <c r="D123" t="str">
        <f t="shared" si="4"/>
        <v/>
      </c>
      <c r="E123" s="1" t="str">
        <f t="shared" si="5"/>
        <v/>
      </c>
    </row>
    <row r="124" spans="1:5" x14ac:dyDescent="0.35">
      <c r="A124" s="1">
        <f>'4-2'!A124</f>
        <v>41043</v>
      </c>
      <c r="B124">
        <f>'4-2'!C124</f>
        <v>217.61</v>
      </c>
      <c r="C124" s="13">
        <f t="shared" si="3"/>
        <v>-1.8364634884528996E-3</v>
      </c>
      <c r="D124" t="str">
        <f t="shared" si="4"/>
        <v/>
      </c>
      <c r="E124" s="1" t="str">
        <f t="shared" si="5"/>
        <v/>
      </c>
    </row>
    <row r="125" spans="1:5" x14ac:dyDescent="0.35">
      <c r="A125" s="1">
        <f>'4-2'!A125</f>
        <v>41050</v>
      </c>
      <c r="B125">
        <f>'4-2'!C125</f>
        <v>223.01</v>
      </c>
      <c r="C125" s="13">
        <f t="shared" si="3"/>
        <v>2.4512143695824662E-2</v>
      </c>
      <c r="D125" t="str">
        <f t="shared" si="4"/>
        <v/>
      </c>
      <c r="E125" s="1" t="str">
        <f t="shared" si="5"/>
        <v/>
      </c>
    </row>
    <row r="126" spans="1:5" x14ac:dyDescent="0.35">
      <c r="A126" s="1">
        <f>'4-2'!A126</f>
        <v>41057</v>
      </c>
      <c r="B126">
        <f>'4-2'!C126</f>
        <v>233.92</v>
      </c>
      <c r="C126" s="13">
        <f t="shared" si="3"/>
        <v>4.776256305738702E-2</v>
      </c>
      <c r="D126" t="str">
        <f t="shared" si="4"/>
        <v/>
      </c>
      <c r="E126" s="1" t="str">
        <f t="shared" si="5"/>
        <v/>
      </c>
    </row>
    <row r="127" spans="1:5" x14ac:dyDescent="0.35">
      <c r="A127" s="1">
        <f>'4-2'!A127</f>
        <v>41064</v>
      </c>
      <c r="B127">
        <f>'4-2'!C127</f>
        <v>229.6</v>
      </c>
      <c r="C127" s="13">
        <f t="shared" si="3"/>
        <v>-1.8640512116001595E-2</v>
      </c>
      <c r="D127" t="str">
        <f t="shared" si="4"/>
        <v/>
      </c>
      <c r="E127" s="1" t="str">
        <f t="shared" si="5"/>
        <v/>
      </c>
    </row>
    <row r="128" spans="1:5" x14ac:dyDescent="0.35">
      <c r="A128" s="1">
        <f>'4-2'!A128</f>
        <v>41071</v>
      </c>
      <c r="B128">
        <f>'4-2'!C128</f>
        <v>238.25</v>
      </c>
      <c r="C128" s="13">
        <f t="shared" si="3"/>
        <v>3.6981878088900189E-2</v>
      </c>
      <c r="D128" t="str">
        <f t="shared" si="4"/>
        <v/>
      </c>
      <c r="E128" s="1" t="str">
        <f t="shared" si="5"/>
        <v/>
      </c>
    </row>
    <row r="129" spans="1:5" x14ac:dyDescent="0.35">
      <c r="A129" s="1">
        <f>'4-2'!A129</f>
        <v>41078</v>
      </c>
      <c r="B129">
        <f>'4-2'!C129</f>
        <v>228.07</v>
      </c>
      <c r="C129" s="13">
        <f t="shared" si="3"/>
        <v>-4.3667943156253664E-2</v>
      </c>
      <c r="D129" t="str">
        <f t="shared" si="4"/>
        <v/>
      </c>
      <c r="E129" s="1" t="str">
        <f t="shared" si="5"/>
        <v/>
      </c>
    </row>
    <row r="130" spans="1:5" x14ac:dyDescent="0.35">
      <c r="A130" s="1">
        <f>'4-2'!A130</f>
        <v>41085</v>
      </c>
      <c r="B130">
        <f>'4-2'!C130</f>
        <v>248.42</v>
      </c>
      <c r="C130" s="13">
        <f t="shared" si="3"/>
        <v>8.5468262737989242E-2</v>
      </c>
      <c r="D130" t="str">
        <f t="shared" si="4"/>
        <v/>
      </c>
      <c r="E130" s="1" t="str">
        <f t="shared" si="5"/>
        <v/>
      </c>
    </row>
    <row r="131" spans="1:5" x14ac:dyDescent="0.35">
      <c r="A131" s="1">
        <f>'4-2'!A131</f>
        <v>41092</v>
      </c>
      <c r="B131">
        <f>'4-2'!C131</f>
        <v>259</v>
      </c>
      <c r="C131" s="13">
        <f t="shared" si="3"/>
        <v>4.1707199583489896E-2</v>
      </c>
      <c r="D131" t="str">
        <f t="shared" si="4"/>
        <v/>
      </c>
      <c r="E131" s="1" t="str">
        <f t="shared" si="5"/>
        <v/>
      </c>
    </row>
    <row r="132" spans="1:5" x14ac:dyDescent="0.35">
      <c r="A132" s="1">
        <f>'4-2'!A132</f>
        <v>41099</v>
      </c>
      <c r="B132">
        <f>'4-2'!C132</f>
        <v>259.5</v>
      </c>
      <c r="C132" s="13">
        <f t="shared" ref="C132:C195" si="6">LN(B132)-LN(B131)</f>
        <v>1.9286409064056542E-3</v>
      </c>
      <c r="D132" t="str">
        <f t="shared" si="4"/>
        <v/>
      </c>
      <c r="E132" s="1" t="str">
        <f t="shared" si="5"/>
        <v/>
      </c>
    </row>
    <row r="133" spans="1:5" x14ac:dyDescent="0.35">
      <c r="A133" s="1">
        <f>'4-2'!A133</f>
        <v>41106</v>
      </c>
      <c r="B133">
        <f>'4-2'!C133</f>
        <v>272.58999999999997</v>
      </c>
      <c r="C133" s="13">
        <f t="shared" si="6"/>
        <v>4.9212132197856029E-2</v>
      </c>
      <c r="D133" t="str">
        <f t="shared" si="4"/>
        <v/>
      </c>
      <c r="E133" s="1" t="str">
        <f t="shared" si="5"/>
        <v/>
      </c>
    </row>
    <row r="134" spans="1:5" x14ac:dyDescent="0.35">
      <c r="A134" s="1">
        <f>'4-2'!A134</f>
        <v>41113</v>
      </c>
      <c r="B134">
        <f>'4-2'!C134</f>
        <v>267.75</v>
      </c>
      <c r="C134" s="13">
        <f t="shared" si="6"/>
        <v>-1.7915125475941096E-2</v>
      </c>
      <c r="D134" t="str">
        <f t="shared" si="4"/>
        <v/>
      </c>
      <c r="E134" s="1" t="str">
        <f t="shared" si="5"/>
        <v/>
      </c>
    </row>
    <row r="135" spans="1:5" x14ac:dyDescent="0.35">
      <c r="A135" s="1">
        <f>'4-2'!A135</f>
        <v>41120</v>
      </c>
      <c r="B135">
        <f>'4-2'!C135</f>
        <v>267.89999999999998</v>
      </c>
      <c r="C135" s="13">
        <f t="shared" si="6"/>
        <v>5.6006722270485199E-4</v>
      </c>
      <c r="D135" t="str">
        <f t="shared" ref="D135:D198" si="7">IF(OR(C135&lt;($D$2-1.5*$E$3),C135&gt;($E$2+1.5*$E$3)),C135,"")</f>
        <v/>
      </c>
      <c r="E135" s="1" t="str">
        <f t="shared" ref="E135:E198" si="8">IF(D135&lt;&gt;"",A135,"")</f>
        <v/>
      </c>
    </row>
    <row r="136" spans="1:5" x14ac:dyDescent="0.35">
      <c r="A136" s="1">
        <f>'4-2'!A136</f>
        <v>41127</v>
      </c>
      <c r="B136">
        <f>'4-2'!C136</f>
        <v>258.11</v>
      </c>
      <c r="C136" s="13">
        <f t="shared" si="6"/>
        <v>-3.7227925903942527E-2</v>
      </c>
      <c r="D136" t="str">
        <f t="shared" si="7"/>
        <v/>
      </c>
      <c r="E136" s="1" t="str">
        <f t="shared" si="8"/>
        <v/>
      </c>
    </row>
    <row r="137" spans="1:5" x14ac:dyDescent="0.35">
      <c r="A137" s="1">
        <f>'4-2'!A137</f>
        <v>41134</v>
      </c>
      <c r="B137">
        <f>'4-2'!C137</f>
        <v>257.12</v>
      </c>
      <c r="C137" s="13">
        <f t="shared" si="6"/>
        <v>-3.8429486574180771E-3</v>
      </c>
      <c r="D137" t="str">
        <f t="shared" si="7"/>
        <v/>
      </c>
      <c r="E137" s="1" t="str">
        <f t="shared" si="8"/>
        <v/>
      </c>
    </row>
    <row r="138" spans="1:5" x14ac:dyDescent="0.35">
      <c r="A138" s="1">
        <f>'4-2'!A138</f>
        <v>41141</v>
      </c>
      <c r="B138">
        <f>'4-2'!C138</f>
        <v>258.57</v>
      </c>
      <c r="C138" s="13">
        <f t="shared" si="6"/>
        <v>5.6235483382156559E-3</v>
      </c>
      <c r="D138" t="str">
        <f t="shared" si="7"/>
        <v/>
      </c>
      <c r="E138" s="1" t="str">
        <f t="shared" si="8"/>
        <v/>
      </c>
    </row>
    <row r="139" spans="1:5" x14ac:dyDescent="0.35">
      <c r="A139" s="1">
        <f>'4-2'!A139</f>
        <v>41148</v>
      </c>
      <c r="B139">
        <f>'4-2'!C139</f>
        <v>247</v>
      </c>
      <c r="C139" s="13">
        <f t="shared" si="6"/>
        <v>-4.5778113699440404E-2</v>
      </c>
      <c r="D139" t="str">
        <f t="shared" si="7"/>
        <v/>
      </c>
      <c r="E139" s="1" t="str">
        <f t="shared" si="8"/>
        <v/>
      </c>
    </row>
    <row r="140" spans="1:5" x14ac:dyDescent="0.35">
      <c r="A140" s="1">
        <f>'4-2'!A140</f>
        <v>41155</v>
      </c>
      <c r="B140">
        <f>'4-2'!C140</f>
        <v>257.68</v>
      </c>
      <c r="C140" s="13">
        <f t="shared" si="6"/>
        <v>4.2330168394966172E-2</v>
      </c>
      <c r="D140" t="str">
        <f t="shared" si="7"/>
        <v/>
      </c>
      <c r="E140" s="1" t="str">
        <f t="shared" si="8"/>
        <v/>
      </c>
    </row>
    <row r="141" spans="1:5" x14ac:dyDescent="0.35">
      <c r="A141" s="1">
        <f>'4-2'!A141</f>
        <v>41162</v>
      </c>
      <c r="B141">
        <f>'4-2'!C141</f>
        <v>257.01</v>
      </c>
      <c r="C141" s="13">
        <f t="shared" si="6"/>
        <v>-2.6035103788810687E-3</v>
      </c>
      <c r="D141" t="str">
        <f t="shared" si="7"/>
        <v/>
      </c>
      <c r="E141" s="1" t="str">
        <f t="shared" si="8"/>
        <v/>
      </c>
    </row>
    <row r="142" spans="1:5" x14ac:dyDescent="0.35">
      <c r="A142" s="1">
        <f>'4-2'!A142</f>
        <v>41169</v>
      </c>
      <c r="B142">
        <f>'4-2'!C142</f>
        <v>265.81</v>
      </c>
      <c r="C142" s="13">
        <f t="shared" si="6"/>
        <v>3.3666773199767519E-2</v>
      </c>
      <c r="D142" t="str">
        <f t="shared" si="7"/>
        <v/>
      </c>
      <c r="E142" s="1" t="str">
        <f t="shared" si="8"/>
        <v/>
      </c>
    </row>
    <row r="143" spans="1:5" x14ac:dyDescent="0.35">
      <c r="A143" s="1">
        <f>'4-2'!A143</f>
        <v>41176</v>
      </c>
      <c r="B143">
        <f>'4-2'!C143</f>
        <v>257.52999999999997</v>
      </c>
      <c r="C143" s="13">
        <f t="shared" si="6"/>
        <v>-3.1645549671833528E-2</v>
      </c>
      <c r="D143" t="str">
        <f t="shared" si="7"/>
        <v/>
      </c>
      <c r="E143" s="1" t="str">
        <f t="shared" si="8"/>
        <v/>
      </c>
    </row>
    <row r="144" spans="1:5" x14ac:dyDescent="0.35">
      <c r="A144" s="1">
        <f>'4-2'!A144</f>
        <v>41183</v>
      </c>
      <c r="B144">
        <f>'4-2'!C144</f>
        <v>256.05</v>
      </c>
      <c r="C144" s="13">
        <f t="shared" si="6"/>
        <v>-5.7634802634369819E-3</v>
      </c>
      <c r="D144" t="str">
        <f t="shared" si="7"/>
        <v/>
      </c>
      <c r="E144" s="1" t="str">
        <f t="shared" si="8"/>
        <v/>
      </c>
    </row>
    <row r="145" spans="1:5" x14ac:dyDescent="0.35">
      <c r="A145" s="1">
        <f>'4-2'!A145</f>
        <v>41190</v>
      </c>
      <c r="B145">
        <f>'4-2'!C145</f>
        <v>251.25</v>
      </c>
      <c r="C145" s="13">
        <f t="shared" si="6"/>
        <v>-1.8924278535274119E-2</v>
      </c>
      <c r="D145" t="str">
        <f t="shared" si="7"/>
        <v/>
      </c>
      <c r="E145" s="1" t="str">
        <f t="shared" si="8"/>
        <v/>
      </c>
    </row>
    <row r="146" spans="1:5" x14ac:dyDescent="0.35">
      <c r="A146" s="1">
        <f>'4-2'!A146</f>
        <v>41197</v>
      </c>
      <c r="B146">
        <f>'4-2'!C146</f>
        <v>240.01</v>
      </c>
      <c r="C146" s="13">
        <f t="shared" si="6"/>
        <v>-4.5767870232658936E-2</v>
      </c>
      <c r="D146" t="str">
        <f t="shared" si="7"/>
        <v/>
      </c>
      <c r="E146" s="1" t="str">
        <f t="shared" si="8"/>
        <v/>
      </c>
    </row>
    <row r="147" spans="1:5" x14ac:dyDescent="0.35">
      <c r="A147" s="1">
        <f>'4-2'!A147</f>
        <v>41204</v>
      </c>
      <c r="B147">
        <f>'4-2'!C147</f>
        <v>242.79</v>
      </c>
      <c r="C147" s="13">
        <f t="shared" si="6"/>
        <v>1.1516283035093444E-2</v>
      </c>
      <c r="D147" t="str">
        <f t="shared" si="7"/>
        <v/>
      </c>
      <c r="E147" s="1" t="str">
        <f t="shared" si="8"/>
        <v/>
      </c>
    </row>
    <row r="148" spans="1:5" x14ac:dyDescent="0.35">
      <c r="A148" s="1">
        <f>'4-2'!A148</f>
        <v>41211</v>
      </c>
      <c r="B148">
        <f>'4-2'!C148</f>
        <v>247.02</v>
      </c>
      <c r="C148" s="13">
        <f t="shared" si="6"/>
        <v>1.7272432834148255E-2</v>
      </c>
      <c r="D148" t="str">
        <f t="shared" si="7"/>
        <v/>
      </c>
      <c r="E148" s="1" t="str">
        <f t="shared" si="8"/>
        <v/>
      </c>
    </row>
    <row r="149" spans="1:5" x14ac:dyDescent="0.35">
      <c r="A149" s="1">
        <f>'4-2'!A149</f>
        <v>41218</v>
      </c>
      <c r="B149">
        <f>'4-2'!C149</f>
        <v>230.5</v>
      </c>
      <c r="C149" s="13">
        <f t="shared" si="6"/>
        <v>-6.9218442573165007E-2</v>
      </c>
      <c r="D149" t="str">
        <f t="shared" si="7"/>
        <v/>
      </c>
      <c r="E149" s="1" t="str">
        <f t="shared" si="8"/>
        <v/>
      </c>
    </row>
    <row r="150" spans="1:5" x14ac:dyDescent="0.35">
      <c r="A150" s="1">
        <f>'4-2'!A150</f>
        <v>41225</v>
      </c>
      <c r="B150">
        <f>'4-2'!C150</f>
        <v>229</v>
      </c>
      <c r="C150" s="13">
        <f t="shared" si="6"/>
        <v>-6.5288588824632399E-3</v>
      </c>
      <c r="D150" t="str">
        <f t="shared" si="7"/>
        <v/>
      </c>
      <c r="E150" s="1" t="str">
        <f t="shared" si="8"/>
        <v/>
      </c>
    </row>
    <row r="151" spans="1:5" x14ac:dyDescent="0.35">
      <c r="A151" s="1">
        <f>'4-2'!A151</f>
        <v>41232</v>
      </c>
      <c r="B151">
        <f>'4-2'!C151</f>
        <v>233.89</v>
      </c>
      <c r="C151" s="13">
        <f t="shared" si="6"/>
        <v>2.1128915808562354E-2</v>
      </c>
      <c r="D151" t="str">
        <f t="shared" si="7"/>
        <v/>
      </c>
      <c r="E151" s="1" t="str">
        <f t="shared" si="8"/>
        <v/>
      </c>
    </row>
    <row r="152" spans="1:5" x14ac:dyDescent="0.35">
      <c r="A152" s="1">
        <f>'4-2'!A152</f>
        <v>41239</v>
      </c>
      <c r="B152">
        <f>'4-2'!C152</f>
        <v>230.2</v>
      </c>
      <c r="C152" s="13">
        <f t="shared" si="6"/>
        <v>-1.5902423075019989E-2</v>
      </c>
      <c r="D152" t="str">
        <f t="shared" si="7"/>
        <v/>
      </c>
      <c r="E152" s="1" t="str">
        <f t="shared" si="8"/>
        <v/>
      </c>
    </row>
    <row r="153" spans="1:5" x14ac:dyDescent="0.35">
      <c r="A153" s="1">
        <f>'4-2'!A153</f>
        <v>41246</v>
      </c>
      <c r="B153">
        <f>'4-2'!C153</f>
        <v>234.5</v>
      </c>
      <c r="C153" s="13">
        <f t="shared" si="6"/>
        <v>1.8507091598551462E-2</v>
      </c>
      <c r="D153" t="str">
        <f t="shared" si="7"/>
        <v/>
      </c>
      <c r="E153" s="1" t="str">
        <f t="shared" si="8"/>
        <v/>
      </c>
    </row>
    <row r="154" spans="1:5" x14ac:dyDescent="0.35">
      <c r="A154" s="1">
        <f>'4-2'!A154</f>
        <v>41253</v>
      </c>
      <c r="B154">
        <f>'4-2'!C154</f>
        <v>244.45</v>
      </c>
      <c r="C154" s="13">
        <f t="shared" si="6"/>
        <v>4.1555201138320896E-2</v>
      </c>
      <c r="D154" t="str">
        <f t="shared" si="7"/>
        <v/>
      </c>
      <c r="E154" s="1" t="str">
        <f t="shared" si="8"/>
        <v/>
      </c>
    </row>
    <row r="155" spans="1:5" x14ac:dyDescent="0.35">
      <c r="A155" s="1">
        <f>'4-2'!A155</f>
        <v>41260</v>
      </c>
      <c r="B155">
        <f>'4-2'!C155</f>
        <v>236</v>
      </c>
      <c r="C155" s="13">
        <f t="shared" si="6"/>
        <v>-3.5178983999044178E-2</v>
      </c>
      <c r="D155" t="str">
        <f t="shared" si="7"/>
        <v/>
      </c>
      <c r="E155" s="1" t="str">
        <f t="shared" si="8"/>
        <v/>
      </c>
    </row>
    <row r="156" spans="1:5" x14ac:dyDescent="0.35">
      <c r="A156" s="1">
        <f>'4-2'!A156</f>
        <v>41267</v>
      </c>
      <c r="B156">
        <f>'4-2'!C156</f>
        <v>234.75</v>
      </c>
      <c r="C156" s="13">
        <f t="shared" si="6"/>
        <v>-5.3106869372383514E-3</v>
      </c>
      <c r="D156" t="str">
        <f t="shared" si="7"/>
        <v/>
      </c>
      <c r="E156" s="1" t="str">
        <f t="shared" si="8"/>
        <v/>
      </c>
    </row>
    <row r="157" spans="1:5" x14ac:dyDescent="0.35">
      <c r="A157" s="1">
        <f>'4-2'!A157</f>
        <v>41281</v>
      </c>
      <c r="B157">
        <f>'4-2'!C157</f>
        <v>231.38</v>
      </c>
      <c r="C157" s="13">
        <f t="shared" si="6"/>
        <v>-1.4459737487629631E-2</v>
      </c>
      <c r="D157" t="str">
        <f t="shared" si="7"/>
        <v/>
      </c>
      <c r="E157" s="1" t="str">
        <f t="shared" si="8"/>
        <v/>
      </c>
    </row>
    <row r="158" spans="1:5" x14ac:dyDescent="0.35">
      <c r="A158" s="1">
        <f>'4-2'!A158</f>
        <v>41288</v>
      </c>
      <c r="B158">
        <f>'4-2'!C158</f>
        <v>230</v>
      </c>
      <c r="C158" s="13">
        <f t="shared" si="6"/>
        <v>-5.9820716775469407E-3</v>
      </c>
      <c r="D158" t="str">
        <f t="shared" si="7"/>
        <v/>
      </c>
      <c r="E158" s="1" t="str">
        <f t="shared" si="8"/>
        <v/>
      </c>
    </row>
    <row r="159" spans="1:5" x14ac:dyDescent="0.35">
      <c r="A159" s="1">
        <f>'4-2'!A159</f>
        <v>41295</v>
      </c>
      <c r="B159">
        <f>'4-2'!C159</f>
        <v>231.08</v>
      </c>
      <c r="C159" s="13">
        <f t="shared" si="6"/>
        <v>4.6846619898692765E-3</v>
      </c>
      <c r="D159" t="str">
        <f t="shared" si="7"/>
        <v/>
      </c>
      <c r="E159" s="1" t="str">
        <f t="shared" si="8"/>
        <v/>
      </c>
    </row>
    <row r="160" spans="1:5" x14ac:dyDescent="0.35">
      <c r="A160" s="1">
        <f>'4-2'!A160</f>
        <v>41302</v>
      </c>
      <c r="B160">
        <f>'4-2'!C160</f>
        <v>235.5</v>
      </c>
      <c r="C160" s="13">
        <f t="shared" si="6"/>
        <v>1.8946942543407452E-2</v>
      </c>
      <c r="D160" t="str">
        <f t="shared" si="7"/>
        <v/>
      </c>
      <c r="E160" s="1" t="str">
        <f t="shared" si="8"/>
        <v/>
      </c>
    </row>
    <row r="161" spans="1:5" x14ac:dyDescent="0.35">
      <c r="A161" s="1">
        <f>'4-2'!A161</f>
        <v>41309</v>
      </c>
      <c r="B161">
        <f>'4-2'!C161</f>
        <v>231</v>
      </c>
      <c r="C161" s="13">
        <f t="shared" si="6"/>
        <v>-1.9293202934679066E-2</v>
      </c>
      <c r="D161" t="str">
        <f t="shared" si="7"/>
        <v/>
      </c>
      <c r="E161" s="1" t="str">
        <f t="shared" si="8"/>
        <v/>
      </c>
    </row>
    <row r="162" spans="1:5" x14ac:dyDescent="0.35">
      <c r="A162" s="1">
        <f>'4-2'!A162</f>
        <v>41316</v>
      </c>
      <c r="B162">
        <f>'4-2'!C162</f>
        <v>231.57</v>
      </c>
      <c r="C162" s="13">
        <f t="shared" si="6"/>
        <v>2.4644931080786137E-3</v>
      </c>
      <c r="D162" t="str">
        <f t="shared" si="7"/>
        <v/>
      </c>
      <c r="E162" s="1" t="str">
        <f t="shared" si="8"/>
        <v/>
      </c>
    </row>
    <row r="163" spans="1:5" x14ac:dyDescent="0.35">
      <c r="A163" s="1">
        <f>'4-2'!A163</f>
        <v>41323</v>
      </c>
      <c r="B163">
        <f>'4-2'!C163</f>
        <v>228.82</v>
      </c>
      <c r="C163" s="13">
        <f t="shared" si="6"/>
        <v>-1.1946535357074239E-2</v>
      </c>
      <c r="D163" t="str">
        <f t="shared" si="7"/>
        <v/>
      </c>
      <c r="E163" s="1" t="str">
        <f t="shared" si="8"/>
        <v/>
      </c>
    </row>
    <row r="164" spans="1:5" x14ac:dyDescent="0.35">
      <c r="A164" s="1">
        <f>'4-2'!A164</f>
        <v>41330</v>
      </c>
      <c r="B164">
        <f>'4-2'!C164</f>
        <v>233.37</v>
      </c>
      <c r="C164" s="13">
        <f t="shared" si="6"/>
        <v>1.9689508613994988E-2</v>
      </c>
      <c r="D164" t="str">
        <f t="shared" si="7"/>
        <v/>
      </c>
      <c r="E164" s="1" t="str">
        <f t="shared" si="8"/>
        <v/>
      </c>
    </row>
    <row r="165" spans="1:5" x14ac:dyDescent="0.35">
      <c r="A165" s="1">
        <f>'4-2'!A165</f>
        <v>41337</v>
      </c>
      <c r="B165">
        <f>'4-2'!C165</f>
        <v>231.19</v>
      </c>
      <c r="C165" s="13">
        <f t="shared" si="6"/>
        <v>-9.3852936191467506E-3</v>
      </c>
      <c r="D165" t="str">
        <f t="shared" si="7"/>
        <v/>
      </c>
      <c r="E165" s="1" t="str">
        <f t="shared" si="8"/>
        <v/>
      </c>
    </row>
    <row r="166" spans="1:5" x14ac:dyDescent="0.35">
      <c r="A166" s="1">
        <f>'4-2'!A166</f>
        <v>41344</v>
      </c>
      <c r="B166">
        <f>'4-2'!C166</f>
        <v>231.57</v>
      </c>
      <c r="C166" s="13">
        <f t="shared" si="6"/>
        <v>1.6423203622260019E-3</v>
      </c>
      <c r="D166" t="str">
        <f t="shared" si="7"/>
        <v/>
      </c>
      <c r="E166" s="1" t="str">
        <f t="shared" si="8"/>
        <v/>
      </c>
    </row>
    <row r="167" spans="1:5" x14ac:dyDescent="0.35">
      <c r="A167" s="1">
        <f>'4-2'!A167</f>
        <v>41351</v>
      </c>
      <c r="B167">
        <f>'4-2'!C167</f>
        <v>229.81</v>
      </c>
      <c r="C167" s="13">
        <f t="shared" si="6"/>
        <v>-7.6293230610575691E-3</v>
      </c>
      <c r="D167" t="str">
        <f t="shared" si="7"/>
        <v/>
      </c>
      <c r="E167" s="1" t="str">
        <f t="shared" si="8"/>
        <v/>
      </c>
    </row>
    <row r="168" spans="1:5" x14ac:dyDescent="0.35">
      <c r="A168" s="1">
        <f>'4-2'!A168</f>
        <v>41358</v>
      </c>
      <c r="B168">
        <f>'4-2'!C168</f>
        <v>231.87</v>
      </c>
      <c r="C168" s="13">
        <f t="shared" si="6"/>
        <v>8.9239892180748015E-3</v>
      </c>
      <c r="D168" t="str">
        <f t="shared" si="7"/>
        <v/>
      </c>
      <c r="E168" s="1" t="str">
        <f t="shared" si="8"/>
        <v/>
      </c>
    </row>
    <row r="169" spans="1:5" x14ac:dyDescent="0.35">
      <c r="A169" s="1">
        <f>'4-2'!A169</f>
        <v>41365</v>
      </c>
      <c r="B169">
        <f>'4-2'!C169</f>
        <v>235.44</v>
      </c>
      <c r="C169" s="13">
        <f t="shared" si="6"/>
        <v>1.527923413832788E-2</v>
      </c>
      <c r="D169" t="str">
        <f t="shared" si="7"/>
        <v/>
      </c>
      <c r="E169" s="1" t="str">
        <f t="shared" si="8"/>
        <v/>
      </c>
    </row>
    <row r="170" spans="1:5" x14ac:dyDescent="0.35">
      <c r="A170" s="1">
        <f>'4-2'!A170</f>
        <v>41372</v>
      </c>
      <c r="B170">
        <f>'4-2'!C170</f>
        <v>227.04</v>
      </c>
      <c r="C170" s="13">
        <f t="shared" si="6"/>
        <v>-3.6329890513484564E-2</v>
      </c>
      <c r="D170" t="str">
        <f t="shared" si="7"/>
        <v/>
      </c>
      <c r="E170" s="1" t="str">
        <f t="shared" si="8"/>
        <v/>
      </c>
    </row>
    <row r="171" spans="1:5" x14ac:dyDescent="0.35">
      <c r="A171" s="1">
        <f>'4-2'!A171</f>
        <v>41379</v>
      </c>
      <c r="B171">
        <f>'4-2'!C171</f>
        <v>233.2</v>
      </c>
      <c r="C171" s="13">
        <f t="shared" si="6"/>
        <v>2.6770241064604683E-2</v>
      </c>
      <c r="D171" t="str">
        <f t="shared" si="7"/>
        <v/>
      </c>
      <c r="E171" s="1" t="str">
        <f t="shared" si="8"/>
        <v/>
      </c>
    </row>
    <row r="172" spans="1:5" x14ac:dyDescent="0.35">
      <c r="A172" s="1">
        <f>'4-2'!A172</f>
        <v>41386</v>
      </c>
      <c r="B172">
        <f>'4-2'!C172</f>
        <v>227.3</v>
      </c>
      <c r="C172" s="13">
        <f t="shared" si="6"/>
        <v>-2.5625723617839213E-2</v>
      </c>
      <c r="D172" t="str">
        <f t="shared" si="7"/>
        <v/>
      </c>
      <c r="E172" s="1" t="str">
        <f t="shared" si="8"/>
        <v/>
      </c>
    </row>
    <row r="173" spans="1:5" x14ac:dyDescent="0.35">
      <c r="A173" s="1">
        <f>'4-2'!A173</f>
        <v>41393</v>
      </c>
      <c r="B173">
        <f>'4-2'!C173</f>
        <v>226.99</v>
      </c>
      <c r="C173" s="13">
        <f t="shared" si="6"/>
        <v>-1.3647672108874076E-3</v>
      </c>
      <c r="D173" t="str">
        <f t="shared" si="7"/>
        <v/>
      </c>
      <c r="E173" s="1" t="str">
        <f t="shared" si="8"/>
        <v/>
      </c>
    </row>
    <row r="174" spans="1:5" x14ac:dyDescent="0.35">
      <c r="A174" s="1">
        <f>'4-2'!A174</f>
        <v>41400</v>
      </c>
      <c r="B174">
        <f>'4-2'!C174</f>
        <v>228.81</v>
      </c>
      <c r="C174" s="13">
        <f t="shared" si="6"/>
        <v>7.9860011966461641E-3</v>
      </c>
      <c r="D174" t="str">
        <f t="shared" si="7"/>
        <v/>
      </c>
      <c r="E174" s="1" t="str">
        <f t="shared" si="8"/>
        <v/>
      </c>
    </row>
    <row r="175" spans="1:5" x14ac:dyDescent="0.35">
      <c r="A175" s="1">
        <f>'4-2'!A175</f>
        <v>41407</v>
      </c>
      <c r="B175">
        <f>'4-2'!C175</f>
        <v>226.81</v>
      </c>
      <c r="C175" s="13">
        <f t="shared" si="6"/>
        <v>-8.7793022519120356E-3</v>
      </c>
      <c r="D175" t="str">
        <f t="shared" si="7"/>
        <v/>
      </c>
      <c r="E175" s="1" t="str">
        <f t="shared" si="8"/>
        <v/>
      </c>
    </row>
    <row r="176" spans="1:5" x14ac:dyDescent="0.35">
      <c r="A176" s="1">
        <f>'4-2'!A176</f>
        <v>41414</v>
      </c>
      <c r="B176">
        <f>'4-2'!C176</f>
        <v>227.6</v>
      </c>
      <c r="C176" s="13">
        <f t="shared" si="6"/>
        <v>3.4770396598311493E-3</v>
      </c>
      <c r="D176" t="str">
        <f t="shared" si="7"/>
        <v/>
      </c>
      <c r="E176" s="1" t="str">
        <f t="shared" si="8"/>
        <v/>
      </c>
    </row>
    <row r="177" spans="1:5" x14ac:dyDescent="0.35">
      <c r="A177" s="1">
        <f>'4-2'!A177</f>
        <v>41421</v>
      </c>
      <c r="B177">
        <f>'4-2'!C177</f>
        <v>230.62</v>
      </c>
      <c r="C177" s="13">
        <f t="shared" si="6"/>
        <v>1.318163209079426E-2</v>
      </c>
      <c r="D177" t="str">
        <f t="shared" si="7"/>
        <v/>
      </c>
      <c r="E177" s="1" t="str">
        <f t="shared" si="8"/>
        <v/>
      </c>
    </row>
    <row r="178" spans="1:5" x14ac:dyDescent="0.35">
      <c r="A178" s="1">
        <f>'4-2'!A178</f>
        <v>41428</v>
      </c>
      <c r="B178">
        <f>'4-2'!C178</f>
        <v>230.6</v>
      </c>
      <c r="C178" s="13">
        <f t="shared" si="6"/>
        <v>-8.6726508011558678E-5</v>
      </c>
      <c r="D178" t="str">
        <f t="shared" si="7"/>
        <v/>
      </c>
      <c r="E178" s="1" t="str">
        <f t="shared" si="8"/>
        <v/>
      </c>
    </row>
    <row r="179" spans="1:5" x14ac:dyDescent="0.35">
      <c r="A179" s="1">
        <f>'4-2'!A179</f>
        <v>41435</v>
      </c>
      <c r="B179">
        <f>'4-2'!C179</f>
        <v>223.75</v>
      </c>
      <c r="C179" s="13">
        <f t="shared" si="6"/>
        <v>-3.0155250679993806E-2</v>
      </c>
      <c r="D179" t="str">
        <f t="shared" si="7"/>
        <v/>
      </c>
      <c r="E179" s="1" t="str">
        <f t="shared" si="8"/>
        <v/>
      </c>
    </row>
    <row r="180" spans="1:5" x14ac:dyDescent="0.35">
      <c r="A180" s="1">
        <f>'4-2'!A180</f>
        <v>41442</v>
      </c>
      <c r="B180">
        <f>'4-2'!C180</f>
        <v>222.97</v>
      </c>
      <c r="C180" s="13">
        <f t="shared" si="6"/>
        <v>-3.4921238926850506E-3</v>
      </c>
      <c r="D180" t="str">
        <f t="shared" si="7"/>
        <v/>
      </c>
      <c r="E180" s="1" t="str">
        <f t="shared" si="8"/>
        <v/>
      </c>
    </row>
    <row r="181" spans="1:5" x14ac:dyDescent="0.35">
      <c r="A181" s="1">
        <f>'4-2'!A181</f>
        <v>41449</v>
      </c>
      <c r="B181">
        <f>'4-2'!C181</f>
        <v>219.75</v>
      </c>
      <c r="C181" s="13">
        <f t="shared" si="6"/>
        <v>-1.45466966969936E-2</v>
      </c>
      <c r="D181" t="str">
        <f t="shared" si="7"/>
        <v/>
      </c>
      <c r="E181" s="1" t="str">
        <f t="shared" si="8"/>
        <v/>
      </c>
    </row>
    <row r="182" spans="1:5" x14ac:dyDescent="0.35">
      <c r="A182" s="1">
        <f>'4-2'!A182</f>
        <v>41456</v>
      </c>
      <c r="B182">
        <f>'4-2'!C182</f>
        <v>220.39</v>
      </c>
      <c r="C182" s="13">
        <f t="shared" si="6"/>
        <v>2.9081676333140294E-3</v>
      </c>
      <c r="D182" t="str">
        <f t="shared" si="7"/>
        <v/>
      </c>
      <c r="E182" s="1" t="str">
        <f t="shared" si="8"/>
        <v/>
      </c>
    </row>
    <row r="183" spans="1:5" x14ac:dyDescent="0.35">
      <c r="A183" s="1">
        <f>'4-2'!A183</f>
        <v>41463</v>
      </c>
      <c r="B183">
        <f>'4-2'!C183</f>
        <v>217.3</v>
      </c>
      <c r="C183" s="13">
        <f t="shared" si="6"/>
        <v>-1.4119816936216445E-2</v>
      </c>
      <c r="D183" t="str">
        <f t="shared" si="7"/>
        <v/>
      </c>
      <c r="E183" s="1" t="str">
        <f t="shared" si="8"/>
        <v/>
      </c>
    </row>
    <row r="184" spans="1:5" x14ac:dyDescent="0.35">
      <c r="A184" s="1">
        <f>'4-2'!A184</f>
        <v>41470</v>
      </c>
      <c r="B184">
        <f>'4-2'!C184</f>
        <v>215.32</v>
      </c>
      <c r="C184" s="13">
        <f t="shared" si="6"/>
        <v>-9.1535935696267501E-3</v>
      </c>
      <c r="D184" t="str">
        <f t="shared" si="7"/>
        <v/>
      </c>
      <c r="E184" s="1" t="str">
        <f t="shared" si="8"/>
        <v/>
      </c>
    </row>
    <row r="185" spans="1:5" x14ac:dyDescent="0.35">
      <c r="A185" s="1">
        <f>'4-2'!A185</f>
        <v>41477</v>
      </c>
      <c r="B185">
        <f>'4-2'!C185</f>
        <v>190.4</v>
      </c>
      <c r="C185" s="13">
        <f t="shared" si="6"/>
        <v>-0.12299817133549151</v>
      </c>
      <c r="D185">
        <f t="shared" si="7"/>
        <v>-0.12299817133549151</v>
      </c>
      <c r="E185" s="1">
        <f t="shared" si="8"/>
        <v>41477</v>
      </c>
    </row>
    <row r="186" spans="1:5" x14ac:dyDescent="0.35">
      <c r="A186" s="1">
        <f>'4-2'!A186</f>
        <v>41484</v>
      </c>
      <c r="B186">
        <f>'4-2'!C186</f>
        <v>158.91</v>
      </c>
      <c r="C186" s="13">
        <f t="shared" si="6"/>
        <v>-0.18078911813272036</v>
      </c>
      <c r="D186">
        <f t="shared" si="7"/>
        <v>-0.18078911813272036</v>
      </c>
      <c r="E186" s="1">
        <f t="shared" si="8"/>
        <v>41484</v>
      </c>
    </row>
    <row r="187" spans="1:5" x14ac:dyDescent="0.35">
      <c r="A187" s="1">
        <f>'4-2'!A187</f>
        <v>41491</v>
      </c>
      <c r="B187">
        <f>'4-2'!C187</f>
        <v>165.36</v>
      </c>
      <c r="C187" s="13">
        <f t="shared" si="6"/>
        <v>3.9786911148968152E-2</v>
      </c>
      <c r="D187" t="str">
        <f t="shared" si="7"/>
        <v/>
      </c>
      <c r="E187" s="1" t="str">
        <f t="shared" si="8"/>
        <v/>
      </c>
    </row>
    <row r="188" spans="1:5" x14ac:dyDescent="0.35">
      <c r="A188" s="1">
        <f>'4-2'!A188</f>
        <v>41498</v>
      </c>
      <c r="B188">
        <f>'4-2'!C188</f>
        <v>160.01</v>
      </c>
      <c r="C188" s="13">
        <f t="shared" si="6"/>
        <v>-3.2888602092730146E-2</v>
      </c>
      <c r="D188" t="str">
        <f t="shared" si="7"/>
        <v/>
      </c>
      <c r="E188" s="1" t="str">
        <f t="shared" si="8"/>
        <v/>
      </c>
    </row>
    <row r="189" spans="1:5" x14ac:dyDescent="0.35">
      <c r="A189" s="1">
        <f>'4-2'!A189</f>
        <v>41505</v>
      </c>
      <c r="B189">
        <f>'4-2'!C189</f>
        <v>163.18</v>
      </c>
      <c r="C189" s="13">
        <f t="shared" si="6"/>
        <v>1.9617572719870857E-2</v>
      </c>
      <c r="D189" t="str">
        <f t="shared" si="7"/>
        <v/>
      </c>
      <c r="E189" s="1" t="str">
        <f t="shared" si="8"/>
        <v/>
      </c>
    </row>
    <row r="190" spans="1:5" x14ac:dyDescent="0.35">
      <c r="A190" s="1">
        <f>'4-2'!A190</f>
        <v>41512</v>
      </c>
      <c r="B190">
        <f>'4-2'!C190</f>
        <v>158.5</v>
      </c>
      <c r="C190" s="13">
        <f t="shared" si="6"/>
        <v>-2.90992926833189E-2</v>
      </c>
      <c r="D190" t="str">
        <f t="shared" si="7"/>
        <v/>
      </c>
      <c r="E190" s="1" t="str">
        <f t="shared" si="8"/>
        <v/>
      </c>
    </row>
    <row r="191" spans="1:5" x14ac:dyDescent="0.35">
      <c r="A191" s="1">
        <f>'4-2'!A191</f>
        <v>41519</v>
      </c>
      <c r="B191">
        <f>'4-2'!C191</f>
        <v>162.80000000000001</v>
      </c>
      <c r="C191" s="13">
        <f t="shared" si="6"/>
        <v>2.6767860251105446E-2</v>
      </c>
      <c r="D191" t="str">
        <f t="shared" si="7"/>
        <v/>
      </c>
      <c r="E191" s="1" t="str">
        <f t="shared" si="8"/>
        <v/>
      </c>
    </row>
    <row r="192" spans="1:5" x14ac:dyDescent="0.35">
      <c r="A192" s="1">
        <f>'4-2'!A192</f>
        <v>41526</v>
      </c>
      <c r="B192">
        <f>'4-2'!C192</f>
        <v>177.8</v>
      </c>
      <c r="C192" s="13">
        <f t="shared" si="6"/>
        <v>8.8136869511363791E-2</v>
      </c>
      <c r="D192">
        <f t="shared" si="7"/>
        <v>8.8136869511363791E-2</v>
      </c>
      <c r="E192" s="1">
        <f t="shared" si="8"/>
        <v>41526</v>
      </c>
    </row>
    <row r="193" spans="1:5" x14ac:dyDescent="0.35">
      <c r="A193" s="1">
        <f>'4-2'!A193</f>
        <v>41533</v>
      </c>
      <c r="B193">
        <f>'4-2'!C193</f>
        <v>177.62</v>
      </c>
      <c r="C193" s="13">
        <f t="shared" si="6"/>
        <v>-1.0128862494465096E-3</v>
      </c>
      <c r="D193" t="str">
        <f t="shared" si="7"/>
        <v/>
      </c>
      <c r="E193" s="1" t="str">
        <f t="shared" si="8"/>
        <v/>
      </c>
    </row>
    <row r="194" spans="1:5" x14ac:dyDescent="0.35">
      <c r="A194" s="1">
        <f>'4-2'!A194</f>
        <v>41540</v>
      </c>
      <c r="B194">
        <f>'4-2'!C194</f>
        <v>171.51</v>
      </c>
      <c r="C194" s="13">
        <f t="shared" si="6"/>
        <v>-3.5004862886368393E-2</v>
      </c>
      <c r="D194" t="str">
        <f t="shared" si="7"/>
        <v/>
      </c>
      <c r="E194" s="1" t="str">
        <f t="shared" si="8"/>
        <v/>
      </c>
    </row>
    <row r="195" spans="1:5" x14ac:dyDescent="0.35">
      <c r="A195" s="1">
        <f>'4-2'!A195</f>
        <v>41547</v>
      </c>
      <c r="B195">
        <f>'4-2'!C195</f>
        <v>169.35</v>
      </c>
      <c r="C195" s="13">
        <f t="shared" si="6"/>
        <v>-1.26739946802088E-2</v>
      </c>
      <c r="D195" t="str">
        <f t="shared" si="7"/>
        <v/>
      </c>
      <c r="E195" s="1" t="str">
        <f t="shared" si="8"/>
        <v/>
      </c>
    </row>
    <row r="196" spans="1:5" x14ac:dyDescent="0.35">
      <c r="A196" s="1">
        <f>'4-2'!A196</f>
        <v>41554</v>
      </c>
      <c r="B196">
        <f>'4-2'!C196</f>
        <v>167.93</v>
      </c>
      <c r="C196" s="13">
        <f t="shared" ref="C196:C259" si="9">LN(B196)-LN(B195)</f>
        <v>-8.4203533568638633E-3</v>
      </c>
      <c r="D196" t="str">
        <f t="shared" si="7"/>
        <v/>
      </c>
      <c r="E196" s="1" t="str">
        <f t="shared" si="8"/>
        <v/>
      </c>
    </row>
    <row r="197" spans="1:5" x14ac:dyDescent="0.35">
      <c r="A197" s="1">
        <f>'4-2'!A197</f>
        <v>41561</v>
      </c>
      <c r="B197">
        <f>'4-2'!C197</f>
        <v>173.76</v>
      </c>
      <c r="C197" s="13">
        <f t="shared" si="9"/>
        <v>3.4127810838653794E-2</v>
      </c>
      <c r="D197" t="str">
        <f t="shared" si="7"/>
        <v/>
      </c>
      <c r="E197" s="1" t="str">
        <f t="shared" si="8"/>
        <v/>
      </c>
    </row>
    <row r="198" spans="1:5" x14ac:dyDescent="0.35">
      <c r="A198" s="1">
        <f>'4-2'!A198</f>
        <v>41568</v>
      </c>
      <c r="B198">
        <f>'4-2'!C198</f>
        <v>173.85</v>
      </c>
      <c r="C198" s="13">
        <f t="shared" si="9"/>
        <v>5.1782170829994811E-4</v>
      </c>
      <c r="D198" t="str">
        <f t="shared" si="7"/>
        <v/>
      </c>
      <c r="E198" s="1" t="str">
        <f t="shared" si="8"/>
        <v/>
      </c>
    </row>
    <row r="199" spans="1:5" x14ac:dyDescent="0.35">
      <c r="A199" s="1">
        <f>'4-2'!A199</f>
        <v>41575</v>
      </c>
      <c r="B199">
        <f>'4-2'!C199</f>
        <v>170.95</v>
      </c>
      <c r="C199" s="13">
        <f t="shared" si="9"/>
        <v>-1.6821742368559711E-2</v>
      </c>
      <c r="D199" t="str">
        <f t="shared" ref="D199:D262" si="10">IF(OR(C199&lt;($D$2-1.5*$E$3),C199&gt;($E$2+1.5*$E$3)),C199,"")</f>
        <v/>
      </c>
      <c r="E199" s="1" t="str">
        <f t="shared" ref="E199:E262" si="11">IF(D199&lt;&gt;"",A199,"")</f>
        <v/>
      </c>
    </row>
    <row r="200" spans="1:5" x14ac:dyDescent="0.35">
      <c r="A200" s="1">
        <f>'4-2'!A200</f>
        <v>41582</v>
      </c>
      <c r="B200">
        <f>'4-2'!C200</f>
        <v>168.75</v>
      </c>
      <c r="C200" s="13">
        <f t="shared" si="9"/>
        <v>-1.2952786332671273E-2</v>
      </c>
      <c r="D200" t="str">
        <f t="shared" si="10"/>
        <v/>
      </c>
      <c r="E200" s="1" t="str">
        <f t="shared" si="11"/>
        <v/>
      </c>
    </row>
    <row r="201" spans="1:5" x14ac:dyDescent="0.35">
      <c r="A201" s="1">
        <f>'4-2'!A201</f>
        <v>41589</v>
      </c>
      <c r="B201">
        <f>'4-2'!C201</f>
        <v>175.28</v>
      </c>
      <c r="C201" s="13">
        <f t="shared" si="9"/>
        <v>3.7966365534571445E-2</v>
      </c>
      <c r="D201" t="str">
        <f t="shared" si="10"/>
        <v/>
      </c>
      <c r="E201" s="1" t="str">
        <f t="shared" si="11"/>
        <v/>
      </c>
    </row>
    <row r="202" spans="1:5" x14ac:dyDescent="0.35">
      <c r="A202" s="1">
        <f>'4-2'!A202</f>
        <v>41596</v>
      </c>
      <c r="B202">
        <f>'4-2'!C202</f>
        <v>168.71</v>
      </c>
      <c r="C202" s="13">
        <f t="shared" si="9"/>
        <v>-3.8203430669327076E-2</v>
      </c>
      <c r="D202" t="str">
        <f t="shared" si="10"/>
        <v/>
      </c>
      <c r="E202" s="1" t="str">
        <f t="shared" si="11"/>
        <v/>
      </c>
    </row>
    <row r="203" spans="1:5" x14ac:dyDescent="0.35">
      <c r="A203" s="1">
        <f>'4-2'!A203</f>
        <v>41603</v>
      </c>
      <c r="B203">
        <f>'4-2'!C203</f>
        <v>164.98</v>
      </c>
      <c r="C203" s="13">
        <f t="shared" si="9"/>
        <v>-2.2357010185298343E-2</v>
      </c>
      <c r="D203" t="str">
        <f t="shared" si="10"/>
        <v/>
      </c>
      <c r="E203" s="1" t="str">
        <f t="shared" si="11"/>
        <v/>
      </c>
    </row>
    <row r="204" spans="1:5" x14ac:dyDescent="0.35">
      <c r="A204" s="1">
        <f>'4-2'!A204</f>
        <v>41610</v>
      </c>
      <c r="B204">
        <f>'4-2'!C204</f>
        <v>167.78</v>
      </c>
      <c r="C204" s="13">
        <f t="shared" si="9"/>
        <v>1.6829342985563045E-2</v>
      </c>
      <c r="D204" t="str">
        <f t="shared" si="10"/>
        <v/>
      </c>
      <c r="E204" s="1" t="str">
        <f t="shared" si="11"/>
        <v/>
      </c>
    </row>
    <row r="205" spans="1:5" x14ac:dyDescent="0.35">
      <c r="A205" s="1">
        <f>'4-2'!A205</f>
        <v>41617</v>
      </c>
      <c r="B205">
        <f>'4-2'!C205</f>
        <v>166.38</v>
      </c>
      <c r="C205" s="13">
        <f t="shared" si="9"/>
        <v>-8.3792685624066721E-3</v>
      </c>
      <c r="D205" t="str">
        <f t="shared" si="10"/>
        <v/>
      </c>
      <c r="E205" s="1" t="str">
        <f t="shared" si="11"/>
        <v/>
      </c>
    </row>
    <row r="206" spans="1:5" x14ac:dyDescent="0.35">
      <c r="A206" s="1">
        <f>'4-2'!A206</f>
        <v>41624</v>
      </c>
      <c r="B206">
        <f>'4-2'!C206</f>
        <v>175.44</v>
      </c>
      <c r="C206" s="13">
        <f t="shared" si="9"/>
        <v>5.3022775253890764E-2</v>
      </c>
      <c r="D206" t="str">
        <f t="shared" si="10"/>
        <v/>
      </c>
      <c r="E206" s="1" t="str">
        <f t="shared" si="11"/>
        <v/>
      </c>
    </row>
    <row r="207" spans="1:5" x14ac:dyDescent="0.35">
      <c r="A207" s="1">
        <f>'4-2'!A207</f>
        <v>41631</v>
      </c>
      <c r="B207">
        <f>'4-2'!C207</f>
        <v>172.49</v>
      </c>
      <c r="C207" s="13">
        <f t="shared" si="9"/>
        <v>-1.695784033309522E-2</v>
      </c>
      <c r="D207" t="str">
        <f t="shared" si="10"/>
        <v/>
      </c>
      <c r="E207" s="1" t="str">
        <f t="shared" si="11"/>
        <v/>
      </c>
    </row>
    <row r="208" spans="1:5" x14ac:dyDescent="0.35">
      <c r="A208" s="1">
        <f>'4-2'!A208</f>
        <v>41638</v>
      </c>
      <c r="B208">
        <f>'4-2'!C208</f>
        <v>172</v>
      </c>
      <c r="C208" s="13">
        <f t="shared" si="9"/>
        <v>-2.8447869630845446E-3</v>
      </c>
      <c r="D208" t="str">
        <f t="shared" si="10"/>
        <v/>
      </c>
      <c r="E208" s="1" t="str">
        <f t="shared" si="11"/>
        <v/>
      </c>
    </row>
    <row r="209" spans="1:5" x14ac:dyDescent="0.35">
      <c r="A209" s="1">
        <f>'4-2'!A209</f>
        <v>41645</v>
      </c>
      <c r="B209">
        <f>'4-2'!C209</f>
        <v>167.38</v>
      </c>
      <c r="C209" s="13">
        <f t="shared" si="9"/>
        <v>-2.722780020872495E-2</v>
      </c>
      <c r="D209" t="str">
        <f t="shared" si="10"/>
        <v/>
      </c>
      <c r="E209" s="1" t="str">
        <f t="shared" si="11"/>
        <v/>
      </c>
    </row>
    <row r="210" spans="1:5" x14ac:dyDescent="0.35">
      <c r="A210" s="1">
        <f>'4-2'!A210</f>
        <v>41652</v>
      </c>
      <c r="B210">
        <f>'4-2'!C210</f>
        <v>183</v>
      </c>
      <c r="C210" s="13">
        <f t="shared" si="9"/>
        <v>8.9219476236693573E-2</v>
      </c>
      <c r="D210">
        <f t="shared" si="10"/>
        <v>8.9219476236693573E-2</v>
      </c>
      <c r="E210" s="1">
        <f t="shared" si="11"/>
        <v>41652</v>
      </c>
    </row>
    <row r="211" spans="1:5" x14ac:dyDescent="0.35">
      <c r="A211" s="1">
        <f>'4-2'!A211</f>
        <v>41659</v>
      </c>
      <c r="B211">
        <f>'4-2'!C211</f>
        <v>182.65</v>
      </c>
      <c r="C211" s="13">
        <f t="shared" si="9"/>
        <v>-1.9143996001300678E-3</v>
      </c>
      <c r="D211" t="str">
        <f t="shared" si="10"/>
        <v/>
      </c>
      <c r="E211" s="1" t="str">
        <f t="shared" si="11"/>
        <v/>
      </c>
    </row>
    <row r="212" spans="1:5" x14ac:dyDescent="0.35">
      <c r="A212" s="1">
        <f>'4-2'!A212</f>
        <v>41666</v>
      </c>
      <c r="B212">
        <f>'4-2'!C212</f>
        <v>171.06</v>
      </c>
      <c r="C212" s="13">
        <f t="shared" si="9"/>
        <v>-6.5557381088655831E-2</v>
      </c>
      <c r="D212" t="str">
        <f t="shared" si="10"/>
        <v/>
      </c>
      <c r="E212" s="1" t="str">
        <f t="shared" si="11"/>
        <v/>
      </c>
    </row>
    <row r="213" spans="1:5" x14ac:dyDescent="0.35">
      <c r="A213" s="1">
        <f>'4-2'!A213</f>
        <v>41673</v>
      </c>
      <c r="B213">
        <f>'4-2'!C213</f>
        <v>178.08</v>
      </c>
      <c r="C213" s="13">
        <f t="shared" si="9"/>
        <v>4.0218515374599306E-2</v>
      </c>
      <c r="D213" t="str">
        <f t="shared" si="10"/>
        <v/>
      </c>
      <c r="E213" s="1" t="str">
        <f t="shared" si="11"/>
        <v/>
      </c>
    </row>
    <row r="214" spans="1:5" x14ac:dyDescent="0.35">
      <c r="A214" s="1">
        <f>'4-2'!A214</f>
        <v>41680</v>
      </c>
      <c r="B214">
        <f>'4-2'!C214</f>
        <v>171.73</v>
      </c>
      <c r="C214" s="13">
        <f t="shared" si="9"/>
        <v>-3.6309411531464164E-2</v>
      </c>
      <c r="D214" t="str">
        <f t="shared" si="10"/>
        <v/>
      </c>
      <c r="E214" s="1" t="str">
        <f t="shared" si="11"/>
        <v/>
      </c>
    </row>
    <row r="215" spans="1:5" x14ac:dyDescent="0.35">
      <c r="A215" s="1">
        <f>'4-2'!A215</f>
        <v>41687</v>
      </c>
      <c r="B215">
        <f>'4-2'!C215</f>
        <v>170.3</v>
      </c>
      <c r="C215" s="13">
        <f t="shared" si="9"/>
        <v>-8.3618883271281419E-3</v>
      </c>
      <c r="D215" t="str">
        <f t="shared" si="10"/>
        <v/>
      </c>
      <c r="E215" s="1" t="str">
        <f t="shared" si="11"/>
        <v/>
      </c>
    </row>
    <row r="216" spans="1:5" x14ac:dyDescent="0.35">
      <c r="A216" s="1">
        <f>'4-2'!A216</f>
        <v>41694</v>
      </c>
      <c r="B216">
        <f>'4-2'!C216</f>
        <v>164.3</v>
      </c>
      <c r="C216" s="13">
        <f t="shared" si="9"/>
        <v>-3.586756262541968E-2</v>
      </c>
      <c r="D216" t="str">
        <f t="shared" si="10"/>
        <v/>
      </c>
      <c r="E216" s="1" t="str">
        <f t="shared" si="11"/>
        <v/>
      </c>
    </row>
    <row r="217" spans="1:5" x14ac:dyDescent="0.35">
      <c r="A217" s="1">
        <f>'4-2'!A217</f>
        <v>41701</v>
      </c>
      <c r="B217">
        <f>'4-2'!C217</f>
        <v>166.01</v>
      </c>
      <c r="C217" s="13">
        <f t="shared" si="9"/>
        <v>1.0354002462761969E-2</v>
      </c>
      <c r="D217" t="str">
        <f t="shared" si="10"/>
        <v/>
      </c>
      <c r="E217" s="1" t="str">
        <f t="shared" si="11"/>
        <v/>
      </c>
    </row>
    <row r="218" spans="1:5" x14ac:dyDescent="0.35">
      <c r="A218" s="1">
        <f>'4-2'!A218</f>
        <v>41708</v>
      </c>
      <c r="B218">
        <f>'4-2'!C218</f>
        <v>156.19999999999999</v>
      </c>
      <c r="C218" s="13">
        <f t="shared" si="9"/>
        <v>-6.0910790100399126E-2</v>
      </c>
      <c r="D218" t="str">
        <f t="shared" si="10"/>
        <v/>
      </c>
      <c r="E218" s="1" t="str">
        <f t="shared" si="11"/>
        <v/>
      </c>
    </row>
    <row r="219" spans="1:5" x14ac:dyDescent="0.35">
      <c r="A219" s="1">
        <f>'4-2'!A219</f>
        <v>41715</v>
      </c>
      <c r="B219">
        <f>'4-2'!C219</f>
        <v>161.21</v>
      </c>
      <c r="C219" s="13">
        <f t="shared" si="9"/>
        <v>3.1570625482321368E-2</v>
      </c>
      <c r="D219" t="str">
        <f t="shared" si="10"/>
        <v/>
      </c>
      <c r="E219" s="1" t="str">
        <f t="shared" si="11"/>
        <v/>
      </c>
    </row>
    <row r="220" spans="1:5" x14ac:dyDescent="0.35">
      <c r="A220" s="1">
        <f>'4-2'!A220</f>
        <v>41722</v>
      </c>
      <c r="B220">
        <f>'4-2'!C220</f>
        <v>166.05</v>
      </c>
      <c r="C220" s="13">
        <f t="shared" si="9"/>
        <v>2.9581084934848789E-2</v>
      </c>
      <c r="D220" t="str">
        <f t="shared" si="10"/>
        <v/>
      </c>
      <c r="E220" s="1" t="str">
        <f t="shared" si="11"/>
        <v/>
      </c>
    </row>
    <row r="221" spans="1:5" x14ac:dyDescent="0.35">
      <c r="A221" s="1">
        <f>'4-2'!A221</f>
        <v>41729</v>
      </c>
      <c r="B221">
        <f>'4-2'!C221</f>
        <v>166.78</v>
      </c>
      <c r="C221" s="13">
        <f t="shared" si="9"/>
        <v>4.3866308360831496E-3</v>
      </c>
      <c r="D221" t="str">
        <f t="shared" si="10"/>
        <v/>
      </c>
      <c r="E221" s="1" t="str">
        <f t="shared" si="11"/>
        <v/>
      </c>
    </row>
    <row r="222" spans="1:5" x14ac:dyDescent="0.35">
      <c r="A222" s="1">
        <f>'4-2'!A222</f>
        <v>41736</v>
      </c>
      <c r="B222">
        <f>'4-2'!C222</f>
        <v>166.13</v>
      </c>
      <c r="C222" s="13">
        <f t="shared" si="9"/>
        <v>-3.9049642604513934E-3</v>
      </c>
      <c r="D222" t="str">
        <f t="shared" si="10"/>
        <v/>
      </c>
      <c r="E222" s="1" t="str">
        <f t="shared" si="11"/>
        <v/>
      </c>
    </row>
    <row r="223" spans="1:5" x14ac:dyDescent="0.35">
      <c r="A223" s="1">
        <f>'4-2'!A223</f>
        <v>41743</v>
      </c>
      <c r="B223">
        <f>'4-2'!C223</f>
        <v>160.66999999999999</v>
      </c>
      <c r="C223" s="13">
        <f t="shared" si="9"/>
        <v>-3.3418042343144272E-2</v>
      </c>
      <c r="D223" t="str">
        <f t="shared" si="10"/>
        <v/>
      </c>
      <c r="E223" s="1" t="str">
        <f t="shared" si="11"/>
        <v/>
      </c>
    </row>
    <row r="224" spans="1:5" x14ac:dyDescent="0.35">
      <c r="A224" s="1">
        <f>'4-2'!A224</f>
        <v>41750</v>
      </c>
      <c r="B224">
        <f>'4-2'!C224</f>
        <v>150.69999999999999</v>
      </c>
      <c r="C224" s="13">
        <f t="shared" si="9"/>
        <v>-6.4061466422793423E-2</v>
      </c>
      <c r="D224" t="str">
        <f t="shared" si="10"/>
        <v/>
      </c>
      <c r="E224" s="1" t="str">
        <f t="shared" si="11"/>
        <v/>
      </c>
    </row>
    <row r="225" spans="1:5" x14ac:dyDescent="0.35">
      <c r="A225" s="1">
        <f>'4-2'!A225</f>
        <v>41757</v>
      </c>
      <c r="B225">
        <f>'4-2'!C225</f>
        <v>158.94</v>
      </c>
      <c r="C225" s="13">
        <f t="shared" si="9"/>
        <v>5.3235666879583476E-2</v>
      </c>
      <c r="D225" t="str">
        <f t="shared" si="10"/>
        <v/>
      </c>
      <c r="E225" s="1" t="str">
        <f t="shared" si="11"/>
        <v/>
      </c>
    </row>
    <row r="226" spans="1:5" x14ac:dyDescent="0.35">
      <c r="A226" s="1">
        <f>'4-2'!A226</f>
        <v>41764</v>
      </c>
      <c r="B226">
        <f>'4-2'!C226</f>
        <v>156.30000000000001</v>
      </c>
      <c r="C226" s="13">
        <f t="shared" si="9"/>
        <v>-1.6749535084602307E-2</v>
      </c>
      <c r="D226" t="str">
        <f t="shared" si="10"/>
        <v/>
      </c>
      <c r="E226" s="1" t="str">
        <f t="shared" si="11"/>
        <v/>
      </c>
    </row>
    <row r="227" spans="1:5" x14ac:dyDescent="0.35">
      <c r="A227" s="1">
        <f>'4-2'!A227</f>
        <v>41771</v>
      </c>
      <c r="B227">
        <f>'4-2'!C227</f>
        <v>163.5</v>
      </c>
      <c r="C227" s="13">
        <f t="shared" si="9"/>
        <v>4.5035752909877047E-2</v>
      </c>
      <c r="D227" t="str">
        <f t="shared" si="10"/>
        <v/>
      </c>
      <c r="E227" s="1" t="str">
        <f t="shared" si="11"/>
        <v/>
      </c>
    </row>
    <row r="228" spans="1:5" x14ac:dyDescent="0.35">
      <c r="A228" s="1">
        <f>'4-2'!A228</f>
        <v>41778</v>
      </c>
      <c r="B228">
        <f>'4-2'!C228</f>
        <v>163.32</v>
      </c>
      <c r="C228" s="13">
        <f t="shared" si="9"/>
        <v>-1.1015238859330978E-3</v>
      </c>
      <c r="D228" t="str">
        <f t="shared" si="10"/>
        <v/>
      </c>
      <c r="E228" s="1" t="str">
        <f t="shared" si="11"/>
        <v/>
      </c>
    </row>
    <row r="229" spans="1:5" x14ac:dyDescent="0.35">
      <c r="A229" s="1">
        <f>'4-2'!A229</f>
        <v>41785</v>
      </c>
      <c r="B229">
        <f>'4-2'!C229</f>
        <v>155.06</v>
      </c>
      <c r="C229" s="13">
        <f t="shared" si="9"/>
        <v>-5.1899327660562378E-2</v>
      </c>
      <c r="D229" t="str">
        <f t="shared" si="10"/>
        <v/>
      </c>
      <c r="E229" s="1" t="str">
        <f t="shared" si="11"/>
        <v/>
      </c>
    </row>
    <row r="230" spans="1:5" x14ac:dyDescent="0.35">
      <c r="A230" s="1">
        <f>'4-2'!A230</f>
        <v>41792</v>
      </c>
      <c r="B230">
        <f>'4-2'!C230</f>
        <v>156.99</v>
      </c>
      <c r="C230" s="13">
        <f t="shared" si="9"/>
        <v>1.2369970261413954E-2</v>
      </c>
      <c r="D230" t="str">
        <f t="shared" si="10"/>
        <v/>
      </c>
      <c r="E230" s="1" t="str">
        <f t="shared" si="11"/>
        <v/>
      </c>
    </row>
    <row r="231" spans="1:5" x14ac:dyDescent="0.35">
      <c r="A231" s="1">
        <f>'4-2'!A231</f>
        <v>41799</v>
      </c>
      <c r="B231">
        <f>'4-2'!C231</f>
        <v>155.28</v>
      </c>
      <c r="C231" s="13">
        <f t="shared" si="9"/>
        <v>-1.0952170191472099E-2</v>
      </c>
      <c r="D231" t="str">
        <f t="shared" si="10"/>
        <v/>
      </c>
      <c r="E231" s="1" t="str">
        <f t="shared" si="11"/>
        <v/>
      </c>
    </row>
    <row r="232" spans="1:5" x14ac:dyDescent="0.35">
      <c r="A232" s="1">
        <f>'4-2'!A232</f>
        <v>41806</v>
      </c>
      <c r="B232">
        <f>'4-2'!C232</f>
        <v>151.6</v>
      </c>
      <c r="C232" s="13">
        <f t="shared" si="9"/>
        <v>-2.3984465652483244E-2</v>
      </c>
      <c r="D232" t="str">
        <f t="shared" si="10"/>
        <v/>
      </c>
      <c r="E232" s="1" t="str">
        <f t="shared" si="11"/>
        <v/>
      </c>
    </row>
    <row r="233" spans="1:5" x14ac:dyDescent="0.35">
      <c r="A233" s="1">
        <f>'4-2'!A233</f>
        <v>41813</v>
      </c>
      <c r="B233">
        <f>'4-2'!C233</f>
        <v>157.1</v>
      </c>
      <c r="C233" s="13">
        <f t="shared" si="9"/>
        <v>3.5637072053304131E-2</v>
      </c>
      <c r="D233" t="str">
        <f t="shared" si="10"/>
        <v/>
      </c>
      <c r="E233" s="1" t="str">
        <f t="shared" si="11"/>
        <v/>
      </c>
    </row>
    <row r="234" spans="1:5" x14ac:dyDescent="0.35">
      <c r="A234" s="1">
        <f>'4-2'!A234</f>
        <v>41820</v>
      </c>
      <c r="B234">
        <f>'4-2'!C234</f>
        <v>158.25</v>
      </c>
      <c r="C234" s="13">
        <f t="shared" si="9"/>
        <v>7.293515762710534E-3</v>
      </c>
      <c r="D234" t="str">
        <f t="shared" si="10"/>
        <v/>
      </c>
      <c r="E234" s="1" t="str">
        <f t="shared" si="11"/>
        <v/>
      </c>
    </row>
    <row r="235" spans="1:5" x14ac:dyDescent="0.35">
      <c r="A235" s="1">
        <f>'4-2'!A235</f>
        <v>41827</v>
      </c>
      <c r="B235">
        <f>'4-2'!C235</f>
        <v>154</v>
      </c>
      <c r="C235" s="13">
        <f t="shared" si="9"/>
        <v>-2.7223458610656337E-2</v>
      </c>
      <c r="D235" t="str">
        <f t="shared" si="10"/>
        <v/>
      </c>
      <c r="E235" s="1" t="str">
        <f t="shared" si="11"/>
        <v/>
      </c>
    </row>
    <row r="236" spans="1:5" x14ac:dyDescent="0.35">
      <c r="A236" s="1">
        <f>'4-2'!A236</f>
        <v>41834</v>
      </c>
      <c r="B236">
        <f>'4-2'!C236</f>
        <v>145.94</v>
      </c>
      <c r="C236" s="13">
        <f t="shared" si="9"/>
        <v>-5.3757024076155346E-2</v>
      </c>
      <c r="D236" t="str">
        <f t="shared" si="10"/>
        <v/>
      </c>
      <c r="E236" s="1" t="str">
        <f t="shared" si="11"/>
        <v/>
      </c>
    </row>
    <row r="237" spans="1:5" x14ac:dyDescent="0.35">
      <c r="A237" s="1">
        <f>'4-2'!A237</f>
        <v>41841</v>
      </c>
      <c r="B237">
        <f>'4-2'!C237</f>
        <v>144</v>
      </c>
      <c r="C237" s="13">
        <f t="shared" si="9"/>
        <v>-1.3382278761473465E-2</v>
      </c>
      <c r="D237" t="str">
        <f t="shared" si="10"/>
        <v/>
      </c>
      <c r="E237" s="1" t="str">
        <f t="shared" si="11"/>
        <v/>
      </c>
    </row>
    <row r="238" spans="1:5" x14ac:dyDescent="0.35">
      <c r="A238" s="1">
        <f>'4-2'!A238</f>
        <v>41848</v>
      </c>
      <c r="B238">
        <f>'4-2'!C238</f>
        <v>135.37</v>
      </c>
      <c r="C238" s="13">
        <f t="shared" si="9"/>
        <v>-6.1801529378305631E-2</v>
      </c>
      <c r="D238" t="str">
        <f t="shared" si="10"/>
        <v/>
      </c>
      <c r="E238" s="1" t="str">
        <f t="shared" si="11"/>
        <v/>
      </c>
    </row>
    <row r="239" spans="1:5" x14ac:dyDescent="0.35">
      <c r="A239" s="1">
        <f>'4-2'!A239</f>
        <v>41855</v>
      </c>
      <c r="B239">
        <f>'4-2'!C239</f>
        <v>138.36000000000001</v>
      </c>
      <c r="C239" s="13">
        <f t="shared" si="9"/>
        <v>2.1847213871272864E-2</v>
      </c>
      <c r="D239" t="str">
        <f t="shared" si="10"/>
        <v/>
      </c>
      <c r="E239" s="1" t="str">
        <f t="shared" si="11"/>
        <v/>
      </c>
    </row>
    <row r="240" spans="1:5" x14ac:dyDescent="0.35">
      <c r="A240" s="1">
        <f>'4-2'!A240</f>
        <v>41862</v>
      </c>
      <c r="B240">
        <f>'4-2'!C240</f>
        <v>142.63</v>
      </c>
      <c r="C240" s="13">
        <f t="shared" si="9"/>
        <v>3.0394880466363183E-2</v>
      </c>
      <c r="D240" t="str">
        <f t="shared" si="10"/>
        <v/>
      </c>
      <c r="E240" s="1" t="str">
        <f t="shared" si="11"/>
        <v/>
      </c>
    </row>
    <row r="241" spans="1:5" x14ac:dyDescent="0.35">
      <c r="A241" s="1">
        <f>'4-2'!A241</f>
        <v>41869</v>
      </c>
      <c r="B241">
        <f>'4-2'!C241</f>
        <v>143.51</v>
      </c>
      <c r="C241" s="13">
        <f t="shared" si="9"/>
        <v>6.1508546475090853E-3</v>
      </c>
      <c r="D241" t="str">
        <f t="shared" si="10"/>
        <v/>
      </c>
      <c r="E241" s="1" t="str">
        <f t="shared" si="11"/>
        <v/>
      </c>
    </row>
    <row r="242" spans="1:5" x14ac:dyDescent="0.35">
      <c r="A242" s="1">
        <f>'4-2'!A242</f>
        <v>41876</v>
      </c>
      <c r="B242">
        <f>'4-2'!C242</f>
        <v>133.57</v>
      </c>
      <c r="C242" s="13">
        <f t="shared" si="9"/>
        <v>-7.1779034193826696E-2</v>
      </c>
      <c r="D242" t="str">
        <f t="shared" si="10"/>
        <v/>
      </c>
      <c r="E242" s="1" t="str">
        <f t="shared" si="11"/>
        <v/>
      </c>
    </row>
    <row r="243" spans="1:5" x14ac:dyDescent="0.35">
      <c r="A243" s="1">
        <f>'4-2'!A243</f>
        <v>41883</v>
      </c>
      <c r="B243">
        <f>'4-2'!C243</f>
        <v>141.79</v>
      </c>
      <c r="C243" s="13">
        <f t="shared" si="9"/>
        <v>5.9721404760453289E-2</v>
      </c>
      <c r="D243" t="str">
        <f t="shared" si="10"/>
        <v/>
      </c>
      <c r="E243" s="1" t="str">
        <f t="shared" si="11"/>
        <v/>
      </c>
    </row>
    <row r="244" spans="1:5" x14ac:dyDescent="0.35">
      <c r="A244" s="1">
        <f>'4-2'!A244</f>
        <v>41890</v>
      </c>
      <c r="B244">
        <f>'4-2'!C244</f>
        <v>139.52000000000001</v>
      </c>
      <c r="C244" s="13">
        <f t="shared" si="9"/>
        <v>-1.6139129588797374E-2</v>
      </c>
      <c r="D244" t="str">
        <f t="shared" si="10"/>
        <v/>
      </c>
      <c r="E244" s="1" t="str">
        <f t="shared" si="11"/>
        <v/>
      </c>
    </row>
    <row r="245" spans="1:5" x14ac:dyDescent="0.35">
      <c r="A245" s="1">
        <f>'4-2'!A245</f>
        <v>41897</v>
      </c>
      <c r="B245">
        <f>'4-2'!C245</f>
        <v>145.91</v>
      </c>
      <c r="C245" s="13">
        <f t="shared" si="9"/>
        <v>4.4782033115261299E-2</v>
      </c>
      <c r="D245" t="str">
        <f t="shared" si="10"/>
        <v/>
      </c>
      <c r="E245" s="1" t="str">
        <f t="shared" si="11"/>
        <v/>
      </c>
    </row>
    <row r="246" spans="1:5" x14ac:dyDescent="0.35">
      <c r="A246" s="1">
        <f>'4-2'!A246</f>
        <v>41904</v>
      </c>
      <c r="B246">
        <f>'4-2'!C246</f>
        <v>140</v>
      </c>
      <c r="C246" s="13">
        <f t="shared" si="9"/>
        <v>-4.1347570666626865E-2</v>
      </c>
      <c r="D246" t="str">
        <f t="shared" si="10"/>
        <v/>
      </c>
      <c r="E246" s="1" t="str">
        <f t="shared" si="11"/>
        <v/>
      </c>
    </row>
    <row r="247" spans="1:5" x14ac:dyDescent="0.35">
      <c r="A247" s="1">
        <f>'4-2'!A247</f>
        <v>41911</v>
      </c>
      <c r="B247">
        <f>'4-2'!C247</f>
        <v>140.5</v>
      </c>
      <c r="C247" s="13">
        <f t="shared" si="9"/>
        <v>3.5650661644970327E-3</v>
      </c>
      <c r="D247" t="str">
        <f t="shared" si="10"/>
        <v/>
      </c>
      <c r="E247" s="1" t="str">
        <f t="shared" si="11"/>
        <v/>
      </c>
    </row>
    <row r="248" spans="1:5" x14ac:dyDescent="0.35">
      <c r="A248" s="1">
        <f>'4-2'!A248</f>
        <v>41918</v>
      </c>
      <c r="B248">
        <f>'4-2'!C248</f>
        <v>138</v>
      </c>
      <c r="C248" s="13">
        <f t="shared" si="9"/>
        <v>-1.795380361659582E-2</v>
      </c>
      <c r="D248" t="str">
        <f t="shared" si="10"/>
        <v/>
      </c>
      <c r="E248" s="1" t="str">
        <f t="shared" si="11"/>
        <v/>
      </c>
    </row>
    <row r="249" spans="1:5" x14ac:dyDescent="0.35">
      <c r="A249" s="1">
        <f>'4-2'!A249</f>
        <v>41925</v>
      </c>
      <c r="B249">
        <f>'4-2'!C249</f>
        <v>139</v>
      </c>
      <c r="C249" s="13">
        <f t="shared" si="9"/>
        <v>7.2202479734864156E-3</v>
      </c>
      <c r="D249" t="str">
        <f t="shared" si="10"/>
        <v/>
      </c>
      <c r="E249" s="1" t="str">
        <f t="shared" si="11"/>
        <v/>
      </c>
    </row>
    <row r="250" spans="1:5" x14ac:dyDescent="0.35">
      <c r="A250" s="1">
        <f>'4-2'!A250</f>
        <v>41932</v>
      </c>
      <c r="B250">
        <f>'4-2'!C250</f>
        <v>137.5</v>
      </c>
      <c r="C250" s="13">
        <f t="shared" si="9"/>
        <v>-1.0850016024065212E-2</v>
      </c>
      <c r="D250" t="str">
        <f t="shared" si="10"/>
        <v/>
      </c>
      <c r="E250" s="1" t="str">
        <f t="shared" si="11"/>
        <v/>
      </c>
    </row>
    <row r="251" spans="1:5" x14ac:dyDescent="0.35">
      <c r="A251" s="1">
        <f>'4-2'!A251</f>
        <v>41939</v>
      </c>
      <c r="B251">
        <f>'4-2'!C251</f>
        <v>154</v>
      </c>
      <c r="C251" s="13">
        <f t="shared" si="9"/>
        <v>0.11332868530700324</v>
      </c>
      <c r="D251">
        <f t="shared" si="10"/>
        <v>0.11332868530700324</v>
      </c>
      <c r="E251" s="1">
        <f t="shared" si="11"/>
        <v>41939</v>
      </c>
    </row>
    <row r="252" spans="1:5" x14ac:dyDescent="0.35">
      <c r="A252" s="1">
        <f>'4-2'!A252</f>
        <v>41946</v>
      </c>
      <c r="B252">
        <f>'4-2'!C252</f>
        <v>164.1</v>
      </c>
      <c r="C252" s="13">
        <f t="shared" si="9"/>
        <v>6.3523395682415718E-2</v>
      </c>
      <c r="D252" t="str">
        <f t="shared" si="10"/>
        <v/>
      </c>
      <c r="E252" s="1" t="str">
        <f t="shared" si="11"/>
        <v/>
      </c>
    </row>
    <row r="253" spans="1:5" x14ac:dyDescent="0.35">
      <c r="A253" s="1">
        <f>'4-2'!A253</f>
        <v>41953</v>
      </c>
      <c r="B253">
        <f>'4-2'!C253</f>
        <v>174.2</v>
      </c>
      <c r="C253" s="13">
        <f t="shared" si="9"/>
        <v>5.9728066322357165E-2</v>
      </c>
      <c r="D253" t="str">
        <f t="shared" si="10"/>
        <v/>
      </c>
      <c r="E253" s="1" t="str">
        <f t="shared" si="11"/>
        <v/>
      </c>
    </row>
    <row r="254" spans="1:5" x14ac:dyDescent="0.35">
      <c r="A254" s="1">
        <f>'4-2'!A254</f>
        <v>41960</v>
      </c>
      <c r="B254">
        <f>'4-2'!C254</f>
        <v>129.55000000000001</v>
      </c>
      <c r="C254" s="13">
        <f t="shared" si="9"/>
        <v>-0.2961371574102829</v>
      </c>
      <c r="D254">
        <f t="shared" si="10"/>
        <v>-0.2961371574102829</v>
      </c>
      <c r="E254" s="1">
        <f t="shared" si="11"/>
        <v>41960</v>
      </c>
    </row>
    <row r="255" spans="1:5" x14ac:dyDescent="0.35">
      <c r="A255" s="1">
        <f>'4-2'!A255</f>
        <v>41967</v>
      </c>
      <c r="B255">
        <f>'4-2'!C255</f>
        <v>132.80000000000001</v>
      </c>
      <c r="C255" s="13">
        <f t="shared" si="9"/>
        <v>2.4777330034214451E-2</v>
      </c>
      <c r="D255" t="str">
        <f t="shared" si="10"/>
        <v/>
      </c>
      <c r="E255" s="1" t="str">
        <f t="shared" si="11"/>
        <v/>
      </c>
    </row>
    <row r="256" spans="1:5" x14ac:dyDescent="0.35">
      <c r="A256" s="1">
        <f>'4-2'!A256</f>
        <v>41974</v>
      </c>
      <c r="B256">
        <f>'4-2'!C256</f>
        <v>134</v>
      </c>
      <c r="C256" s="13">
        <f t="shared" si="9"/>
        <v>8.9955629085771704E-3</v>
      </c>
      <c r="D256" t="str">
        <f t="shared" si="10"/>
        <v/>
      </c>
      <c r="E256" s="1" t="str">
        <f t="shared" si="11"/>
        <v/>
      </c>
    </row>
    <row r="257" spans="1:5" x14ac:dyDescent="0.35">
      <c r="A257" s="1">
        <f>'4-2'!A257</f>
        <v>41981</v>
      </c>
      <c r="B257">
        <f>'4-2'!C257</f>
        <v>116.7</v>
      </c>
      <c r="C257" s="13">
        <f t="shared" si="9"/>
        <v>-0.13823326065840114</v>
      </c>
      <c r="D257">
        <f t="shared" si="10"/>
        <v>-0.13823326065840114</v>
      </c>
      <c r="E257" s="1">
        <f t="shared" si="11"/>
        <v>41981</v>
      </c>
    </row>
    <row r="258" spans="1:5" x14ac:dyDescent="0.35">
      <c r="A258" s="1">
        <f>'4-2'!A258</f>
        <v>41988</v>
      </c>
      <c r="B258">
        <f>'4-2'!C258</f>
        <v>136.30000000000001</v>
      </c>
      <c r="C258" s="13">
        <f t="shared" si="9"/>
        <v>0.15525179940997713</v>
      </c>
      <c r="D258">
        <f t="shared" si="10"/>
        <v>0.15525179940997713</v>
      </c>
      <c r="E258" s="1">
        <f t="shared" si="11"/>
        <v>41988</v>
      </c>
    </row>
    <row r="259" spans="1:5" x14ac:dyDescent="0.35">
      <c r="A259" s="1">
        <f>'4-2'!A259</f>
        <v>41995</v>
      </c>
      <c r="B259">
        <f>'4-2'!C259</f>
        <v>133.25</v>
      </c>
      <c r="C259" s="13">
        <f t="shared" si="9"/>
        <v>-2.2631275656532779E-2</v>
      </c>
      <c r="D259" t="str">
        <f t="shared" si="10"/>
        <v/>
      </c>
      <c r="E259" s="1" t="str">
        <f t="shared" si="11"/>
        <v/>
      </c>
    </row>
    <row r="260" spans="1:5" x14ac:dyDescent="0.35">
      <c r="A260" s="1">
        <f>'4-2'!A260</f>
        <v>42002</v>
      </c>
      <c r="B260">
        <f>'4-2'!C260</f>
        <v>128.4</v>
      </c>
      <c r="C260" s="13">
        <f t="shared" ref="C260:C323" si="12">LN(B260)-LN(B259)</f>
        <v>-3.7076671790093663E-2</v>
      </c>
      <c r="D260" t="str">
        <f t="shared" si="10"/>
        <v/>
      </c>
      <c r="E260" s="1" t="str">
        <f t="shared" si="11"/>
        <v/>
      </c>
    </row>
    <row r="261" spans="1:5" x14ac:dyDescent="0.35">
      <c r="A261" s="1">
        <f>'4-2'!A261</f>
        <v>42009</v>
      </c>
      <c r="B261">
        <f>'4-2'!C261</f>
        <v>135.75</v>
      </c>
      <c r="C261" s="13">
        <f t="shared" si="12"/>
        <v>5.566456755818372E-2</v>
      </c>
      <c r="D261" t="str">
        <f t="shared" si="10"/>
        <v/>
      </c>
      <c r="E261" s="1" t="str">
        <f t="shared" si="11"/>
        <v/>
      </c>
    </row>
    <row r="262" spans="1:5" x14ac:dyDescent="0.35">
      <c r="A262" s="1">
        <f>'4-2'!A262</f>
        <v>42016</v>
      </c>
      <c r="B262">
        <f>'4-2'!C262</f>
        <v>136</v>
      </c>
      <c r="C262" s="13">
        <f t="shared" si="12"/>
        <v>1.8399269220079617E-3</v>
      </c>
      <c r="D262" t="str">
        <f t="shared" si="10"/>
        <v/>
      </c>
      <c r="E262" s="1" t="str">
        <f t="shared" si="11"/>
        <v/>
      </c>
    </row>
    <row r="263" spans="1:5" x14ac:dyDescent="0.35">
      <c r="A263" s="1">
        <f>'4-2'!A263</f>
        <v>42023</v>
      </c>
      <c r="B263">
        <f>'4-2'!C263</f>
        <v>156</v>
      </c>
      <c r="C263" s="13">
        <f t="shared" si="12"/>
        <v>0.13720112151348474</v>
      </c>
      <c r="D263">
        <f t="shared" ref="D263:D326" si="13">IF(OR(C263&lt;($D$2-1.5*$E$3),C263&gt;($E$2+1.5*$E$3)),C263,"")</f>
        <v>0.13720112151348474</v>
      </c>
      <c r="E263" s="1">
        <f t="shared" ref="E263:E326" si="14">IF(D263&lt;&gt;"",A263,"")</f>
        <v>42023</v>
      </c>
    </row>
    <row r="264" spans="1:5" x14ac:dyDescent="0.35">
      <c r="A264" s="1">
        <f>'4-2'!A264</f>
        <v>42030</v>
      </c>
      <c r="B264">
        <f>'4-2'!C264</f>
        <v>174.7</v>
      </c>
      <c r="C264" s="13">
        <f t="shared" si="12"/>
        <v>0.11321420989047404</v>
      </c>
      <c r="D264">
        <f t="shared" si="13"/>
        <v>0.11321420989047404</v>
      </c>
      <c r="E264" s="1">
        <f t="shared" si="14"/>
        <v>42030</v>
      </c>
    </row>
    <row r="265" spans="1:5" x14ac:dyDescent="0.35">
      <c r="A265" s="1">
        <f>'4-2'!A265</f>
        <v>42037</v>
      </c>
      <c r="B265">
        <f>'4-2'!C265</f>
        <v>173.05</v>
      </c>
      <c r="C265" s="13">
        <f t="shared" si="12"/>
        <v>-9.4896470586576243E-3</v>
      </c>
      <c r="D265" t="str">
        <f t="shared" si="13"/>
        <v/>
      </c>
      <c r="E265" s="1" t="str">
        <f t="shared" si="14"/>
        <v/>
      </c>
    </row>
    <row r="266" spans="1:5" x14ac:dyDescent="0.35">
      <c r="A266" s="1">
        <f>'4-2'!A266</f>
        <v>42044</v>
      </c>
      <c r="B266">
        <f>'4-2'!C266</f>
        <v>185.7</v>
      </c>
      <c r="C266" s="13">
        <f t="shared" si="12"/>
        <v>7.055189827730679E-2</v>
      </c>
      <c r="D266" t="str">
        <f t="shared" si="13"/>
        <v/>
      </c>
      <c r="E266" s="1" t="str">
        <f t="shared" si="14"/>
        <v/>
      </c>
    </row>
    <row r="267" spans="1:5" x14ac:dyDescent="0.35">
      <c r="A267" s="1">
        <f>'4-2'!A267</f>
        <v>42051</v>
      </c>
      <c r="B267">
        <f>'4-2'!C267</f>
        <v>177.8</v>
      </c>
      <c r="C267" s="13">
        <f t="shared" si="12"/>
        <v>-4.3473145278856151E-2</v>
      </c>
      <c r="D267" t="str">
        <f t="shared" si="13"/>
        <v/>
      </c>
      <c r="E267" s="1" t="str">
        <f t="shared" si="14"/>
        <v/>
      </c>
    </row>
    <row r="268" spans="1:5" x14ac:dyDescent="0.35">
      <c r="A268" s="1">
        <f>'4-2'!A268</f>
        <v>42058</v>
      </c>
      <c r="B268">
        <f>'4-2'!C268</f>
        <v>169.75</v>
      </c>
      <c r="C268" s="13">
        <f t="shared" si="12"/>
        <v>-4.6332556640998668E-2</v>
      </c>
      <c r="D268" t="str">
        <f t="shared" si="13"/>
        <v/>
      </c>
      <c r="E268" s="1" t="str">
        <f t="shared" si="14"/>
        <v/>
      </c>
    </row>
    <row r="269" spans="1:5" x14ac:dyDescent="0.35">
      <c r="A269" s="1">
        <f>'4-2'!A269</f>
        <v>42065</v>
      </c>
      <c r="B269">
        <f>'4-2'!C269</f>
        <v>180.55</v>
      </c>
      <c r="C269" s="13">
        <f t="shared" si="12"/>
        <v>6.1680981284661485E-2</v>
      </c>
      <c r="D269" t="str">
        <f t="shared" si="13"/>
        <v/>
      </c>
      <c r="E269" s="1" t="str">
        <f t="shared" si="14"/>
        <v/>
      </c>
    </row>
    <row r="270" spans="1:5" x14ac:dyDescent="0.35">
      <c r="A270" s="1">
        <f>'4-2'!A270</f>
        <v>42072</v>
      </c>
      <c r="B270">
        <f>'4-2'!C270</f>
        <v>161.19999999999999</v>
      </c>
      <c r="C270" s="13">
        <f t="shared" si="12"/>
        <v>-0.1133619176509395</v>
      </c>
      <c r="D270">
        <f t="shared" si="13"/>
        <v>-0.1133619176509395</v>
      </c>
      <c r="E270" s="1">
        <f t="shared" si="14"/>
        <v>42072</v>
      </c>
    </row>
    <row r="271" spans="1:5" x14ac:dyDescent="0.35">
      <c r="A271" s="1">
        <f>'4-2'!A271</f>
        <v>42079</v>
      </c>
      <c r="B271">
        <f>'4-2'!C271</f>
        <v>158</v>
      </c>
      <c r="C271" s="13">
        <f t="shared" si="12"/>
        <v>-2.0050797045560564E-2</v>
      </c>
      <c r="D271" t="str">
        <f t="shared" si="13"/>
        <v/>
      </c>
      <c r="E271" s="1" t="str">
        <f t="shared" si="14"/>
        <v/>
      </c>
    </row>
    <row r="272" spans="1:5" x14ac:dyDescent="0.35">
      <c r="A272" s="1">
        <f>'4-2'!A272</f>
        <v>42086</v>
      </c>
      <c r="B272">
        <f>'4-2'!C272</f>
        <v>146.05000000000001</v>
      </c>
      <c r="C272" s="13">
        <f t="shared" si="12"/>
        <v>-7.8646004193216434E-2</v>
      </c>
      <c r="D272" t="str">
        <f t="shared" si="13"/>
        <v/>
      </c>
      <c r="E272" s="1" t="str">
        <f t="shared" si="14"/>
        <v/>
      </c>
    </row>
    <row r="273" spans="1:5" x14ac:dyDescent="0.35">
      <c r="A273" s="1">
        <f>'4-2'!A273</f>
        <v>42093</v>
      </c>
      <c r="B273">
        <f>'4-2'!C273</f>
        <v>161.69999999999999</v>
      </c>
      <c r="C273" s="13">
        <f t="shared" si="12"/>
        <v>0.10179373774931033</v>
      </c>
      <c r="D273">
        <f t="shared" si="13"/>
        <v>0.10179373774931033</v>
      </c>
      <c r="E273" s="1">
        <f t="shared" si="14"/>
        <v>42093</v>
      </c>
    </row>
    <row r="274" spans="1:5" x14ac:dyDescent="0.35">
      <c r="A274" s="1">
        <f>'4-2'!A274</f>
        <v>42100</v>
      </c>
      <c r="B274">
        <f>'4-2'!C274</f>
        <v>162</v>
      </c>
      <c r="C274" s="13">
        <f t="shared" si="12"/>
        <v>1.8535686493228454E-3</v>
      </c>
      <c r="D274" t="str">
        <f t="shared" si="13"/>
        <v/>
      </c>
      <c r="E274" s="1" t="str">
        <f t="shared" si="14"/>
        <v/>
      </c>
    </row>
    <row r="275" spans="1:5" x14ac:dyDescent="0.35">
      <c r="A275" s="1">
        <f>'4-2'!A275</f>
        <v>42107</v>
      </c>
      <c r="B275">
        <f>'4-2'!C275</f>
        <v>154.5</v>
      </c>
      <c r="C275" s="13">
        <f t="shared" si="12"/>
        <v>-4.7402238894583171E-2</v>
      </c>
      <c r="D275" t="str">
        <f t="shared" si="13"/>
        <v/>
      </c>
      <c r="E275" s="1" t="str">
        <f t="shared" si="14"/>
        <v/>
      </c>
    </row>
    <row r="276" spans="1:5" x14ac:dyDescent="0.35">
      <c r="A276" s="1">
        <f>'4-2'!A276</f>
        <v>42114</v>
      </c>
      <c r="B276">
        <f>'4-2'!C276</f>
        <v>154.5</v>
      </c>
      <c r="C276" s="13">
        <f t="shared" si="12"/>
        <v>0</v>
      </c>
      <c r="D276" t="str">
        <f t="shared" si="13"/>
        <v/>
      </c>
      <c r="E276" s="1" t="str">
        <f t="shared" si="14"/>
        <v/>
      </c>
    </row>
    <row r="277" spans="1:5" x14ac:dyDescent="0.35">
      <c r="A277" s="1">
        <f>'4-2'!A277</f>
        <v>42121</v>
      </c>
      <c r="B277">
        <f>'4-2'!C277</f>
        <v>151.05000000000001</v>
      </c>
      <c r="C277" s="13">
        <f t="shared" si="12"/>
        <v>-2.2583188505119089E-2</v>
      </c>
      <c r="D277" t="str">
        <f t="shared" si="13"/>
        <v/>
      </c>
      <c r="E277" s="1" t="str">
        <f t="shared" si="14"/>
        <v/>
      </c>
    </row>
    <row r="278" spans="1:5" x14ac:dyDescent="0.35">
      <c r="A278" s="1">
        <f>'4-2'!A278</f>
        <v>42128</v>
      </c>
      <c r="B278">
        <f>'4-2'!C278</f>
        <v>154.15</v>
      </c>
      <c r="C278" s="13">
        <f t="shared" si="12"/>
        <v>2.0315246499477801E-2</v>
      </c>
      <c r="D278" t="str">
        <f t="shared" si="13"/>
        <v/>
      </c>
      <c r="E278" s="1" t="str">
        <f t="shared" si="14"/>
        <v/>
      </c>
    </row>
    <row r="279" spans="1:5" x14ac:dyDescent="0.35">
      <c r="A279" s="1">
        <f>'4-2'!A279</f>
        <v>42135</v>
      </c>
      <c r="B279">
        <f>'4-2'!C279</f>
        <v>156.9</v>
      </c>
      <c r="C279" s="13">
        <f t="shared" si="12"/>
        <v>1.7682505406828142E-2</v>
      </c>
      <c r="D279" t="str">
        <f t="shared" si="13"/>
        <v/>
      </c>
      <c r="E279" s="1" t="str">
        <f t="shared" si="14"/>
        <v/>
      </c>
    </row>
    <row r="280" spans="1:5" x14ac:dyDescent="0.35">
      <c r="A280" s="1">
        <f>'4-2'!A280</f>
        <v>42142</v>
      </c>
      <c r="B280">
        <f>'4-2'!C280</f>
        <v>155.4</v>
      </c>
      <c r="C280" s="13">
        <f t="shared" si="12"/>
        <v>-9.6062218054404624E-3</v>
      </c>
      <c r="D280" t="str">
        <f t="shared" si="13"/>
        <v/>
      </c>
      <c r="E280" s="1" t="str">
        <f t="shared" si="14"/>
        <v/>
      </c>
    </row>
    <row r="281" spans="1:5" x14ac:dyDescent="0.35">
      <c r="A281" s="1">
        <f>'4-2'!A281</f>
        <v>42149</v>
      </c>
      <c r="B281">
        <f>'4-2'!C281</f>
        <v>140.4</v>
      </c>
      <c r="C281" s="13">
        <f t="shared" si="12"/>
        <v>-0.10150694634183566</v>
      </c>
      <c r="D281">
        <f t="shared" si="13"/>
        <v>-0.10150694634183566</v>
      </c>
      <c r="E281" s="1">
        <f t="shared" si="14"/>
        <v>42149</v>
      </c>
    </row>
    <row r="282" spans="1:5" x14ac:dyDescent="0.35">
      <c r="A282" s="1">
        <f>'4-2'!A282</f>
        <v>42156</v>
      </c>
      <c r="B282">
        <f>'4-2'!C282</f>
        <v>150.6</v>
      </c>
      <c r="C282" s="13">
        <f t="shared" si="12"/>
        <v>7.0131823774081781E-2</v>
      </c>
      <c r="D282" t="str">
        <f t="shared" si="13"/>
        <v/>
      </c>
      <c r="E282" s="1" t="str">
        <f t="shared" si="14"/>
        <v/>
      </c>
    </row>
    <row r="283" spans="1:5" x14ac:dyDescent="0.35">
      <c r="A283" s="1">
        <f>'4-2'!A283</f>
        <v>42163</v>
      </c>
      <c r="B283">
        <f>'4-2'!C283</f>
        <v>150.30000000000001</v>
      </c>
      <c r="C283" s="13">
        <f t="shared" si="12"/>
        <v>-1.9940186068643229E-3</v>
      </c>
      <c r="D283" t="str">
        <f t="shared" si="13"/>
        <v/>
      </c>
      <c r="E283" s="1" t="str">
        <f t="shared" si="14"/>
        <v/>
      </c>
    </row>
    <row r="284" spans="1:5" x14ac:dyDescent="0.35">
      <c r="A284" s="1">
        <f>'4-2'!A284</f>
        <v>42170</v>
      </c>
      <c r="B284">
        <f>'4-2'!C284</f>
        <v>149.4</v>
      </c>
      <c r="C284" s="13">
        <f t="shared" si="12"/>
        <v>-6.0060240602117787E-3</v>
      </c>
      <c r="D284" t="str">
        <f t="shared" si="13"/>
        <v/>
      </c>
      <c r="E284" s="1" t="str">
        <f t="shared" si="14"/>
        <v/>
      </c>
    </row>
    <row r="285" spans="1:5" x14ac:dyDescent="0.35">
      <c r="A285" s="1">
        <f>'4-2'!A285</f>
        <v>42177</v>
      </c>
      <c r="B285">
        <f>'4-2'!C285</f>
        <v>144.35</v>
      </c>
      <c r="C285" s="13">
        <f t="shared" si="12"/>
        <v>-3.4386366589773232E-2</v>
      </c>
      <c r="D285" t="str">
        <f t="shared" si="13"/>
        <v/>
      </c>
      <c r="E285" s="1" t="str">
        <f t="shared" si="14"/>
        <v/>
      </c>
    </row>
    <row r="286" spans="1:5" x14ac:dyDescent="0.35">
      <c r="A286" s="1">
        <f>'4-2'!A286</f>
        <v>42184</v>
      </c>
      <c r="B286">
        <f>'4-2'!C286</f>
        <v>146.05000000000001</v>
      </c>
      <c r="C286" s="13">
        <f t="shared" si="12"/>
        <v>1.1708122724806813E-2</v>
      </c>
      <c r="D286" t="str">
        <f t="shared" si="13"/>
        <v/>
      </c>
      <c r="E286" s="1" t="str">
        <f t="shared" si="14"/>
        <v/>
      </c>
    </row>
    <row r="287" spans="1:5" x14ac:dyDescent="0.35">
      <c r="A287" s="1">
        <f>'4-2'!A287</f>
        <v>42191</v>
      </c>
      <c r="B287">
        <f>'4-2'!C287</f>
        <v>145.85</v>
      </c>
      <c r="C287" s="13">
        <f t="shared" si="12"/>
        <v>-1.3703325200200567E-3</v>
      </c>
      <c r="D287" t="str">
        <f t="shared" si="13"/>
        <v/>
      </c>
      <c r="E287" s="1" t="str">
        <f t="shared" si="14"/>
        <v/>
      </c>
    </row>
    <row r="288" spans="1:5" x14ac:dyDescent="0.35">
      <c r="A288" s="1">
        <f>'4-2'!A288</f>
        <v>42198</v>
      </c>
      <c r="B288">
        <f>'4-2'!C288</f>
        <v>153.6</v>
      </c>
      <c r="C288" s="13">
        <f t="shared" si="12"/>
        <v>5.1773124399841386E-2</v>
      </c>
      <c r="D288" t="str">
        <f t="shared" si="13"/>
        <v/>
      </c>
      <c r="E288" s="1" t="str">
        <f t="shared" si="14"/>
        <v/>
      </c>
    </row>
    <row r="289" spans="1:5" x14ac:dyDescent="0.35">
      <c r="A289" s="1">
        <f>'4-2'!A289</f>
        <v>42205</v>
      </c>
      <c r="B289">
        <f>'4-2'!C289</f>
        <v>146.55000000000001</v>
      </c>
      <c r="C289" s="13">
        <f t="shared" si="12"/>
        <v>-4.6985153556669879E-2</v>
      </c>
      <c r="D289" t="str">
        <f t="shared" si="13"/>
        <v/>
      </c>
      <c r="E289" s="1" t="str">
        <f t="shared" si="14"/>
        <v/>
      </c>
    </row>
    <row r="290" spans="1:5" x14ac:dyDescent="0.35">
      <c r="A290" s="1">
        <f>'4-2'!A290</f>
        <v>42212</v>
      </c>
      <c r="B290">
        <f>'4-2'!C290</f>
        <v>162.30000000000001</v>
      </c>
      <c r="C290" s="13">
        <f t="shared" si="12"/>
        <v>0.1020798073636433</v>
      </c>
      <c r="D290">
        <f t="shared" si="13"/>
        <v>0.1020798073636433</v>
      </c>
      <c r="E290" s="1">
        <f t="shared" si="14"/>
        <v>42212</v>
      </c>
    </row>
    <row r="291" spans="1:5" x14ac:dyDescent="0.35">
      <c r="A291" s="1">
        <f>'4-2'!A291</f>
        <v>42219</v>
      </c>
      <c r="B291">
        <f>'4-2'!C291</f>
        <v>180.45</v>
      </c>
      <c r="C291" s="13">
        <f t="shared" si="12"/>
        <v>0.10600725656825194</v>
      </c>
      <c r="D291">
        <f t="shared" si="13"/>
        <v>0.10600725656825194</v>
      </c>
      <c r="E291" s="1">
        <f t="shared" si="14"/>
        <v>42219</v>
      </c>
    </row>
    <row r="292" spans="1:5" x14ac:dyDescent="0.35">
      <c r="A292" s="1">
        <f>'4-2'!A292</f>
        <v>42226</v>
      </c>
      <c r="B292">
        <f>'4-2'!C292</f>
        <v>190.75</v>
      </c>
      <c r="C292" s="13">
        <f t="shared" si="12"/>
        <v>5.5509939075768955E-2</v>
      </c>
      <c r="D292" t="str">
        <f t="shared" si="13"/>
        <v/>
      </c>
      <c r="E292" s="1" t="str">
        <f t="shared" si="14"/>
        <v/>
      </c>
    </row>
    <row r="293" spans="1:5" x14ac:dyDescent="0.35">
      <c r="A293" s="1">
        <f>'4-2'!A293</f>
        <v>42233</v>
      </c>
      <c r="B293">
        <f>'4-2'!C293</f>
        <v>197.25</v>
      </c>
      <c r="C293" s="13">
        <f t="shared" si="12"/>
        <v>3.3508289561417826E-2</v>
      </c>
      <c r="D293" t="str">
        <f t="shared" si="13"/>
        <v/>
      </c>
      <c r="E293" s="1" t="str">
        <f t="shared" si="14"/>
        <v/>
      </c>
    </row>
    <row r="294" spans="1:5" x14ac:dyDescent="0.35">
      <c r="A294" s="1">
        <f>'4-2'!A294</f>
        <v>42240</v>
      </c>
      <c r="B294">
        <f>'4-2'!C294</f>
        <v>201.7</v>
      </c>
      <c r="C294" s="13">
        <f t="shared" si="12"/>
        <v>2.2309485234182524E-2</v>
      </c>
      <c r="D294" t="str">
        <f t="shared" si="13"/>
        <v/>
      </c>
      <c r="E294" s="1" t="str">
        <f t="shared" si="14"/>
        <v/>
      </c>
    </row>
    <row r="295" spans="1:5" x14ac:dyDescent="0.35">
      <c r="A295" s="1">
        <f>'4-2'!A295</f>
        <v>42247</v>
      </c>
      <c r="B295">
        <f>'4-2'!C295</f>
        <v>204.9</v>
      </c>
      <c r="C295" s="13">
        <f t="shared" si="12"/>
        <v>1.5740610284687762E-2</v>
      </c>
      <c r="D295" t="str">
        <f t="shared" si="13"/>
        <v/>
      </c>
      <c r="E295" s="1" t="str">
        <f t="shared" si="14"/>
        <v/>
      </c>
    </row>
    <row r="296" spans="1:5" x14ac:dyDescent="0.35">
      <c r="A296" s="1">
        <f>'4-2'!A296</f>
        <v>42254</v>
      </c>
      <c r="B296">
        <f>'4-2'!C296</f>
        <v>207.45</v>
      </c>
      <c r="C296" s="13">
        <f t="shared" si="12"/>
        <v>1.2368291534022191E-2</v>
      </c>
      <c r="D296" t="str">
        <f t="shared" si="13"/>
        <v/>
      </c>
      <c r="E296" s="1" t="str">
        <f t="shared" si="14"/>
        <v/>
      </c>
    </row>
    <row r="297" spans="1:5" x14ac:dyDescent="0.35">
      <c r="A297" s="1">
        <f>'4-2'!A297</f>
        <v>42261</v>
      </c>
      <c r="B297">
        <f>'4-2'!C297</f>
        <v>200.7</v>
      </c>
      <c r="C297" s="13">
        <f t="shared" si="12"/>
        <v>-3.3079090976584347E-2</v>
      </c>
      <c r="D297" t="str">
        <f t="shared" si="13"/>
        <v/>
      </c>
      <c r="E297" s="1" t="str">
        <f t="shared" si="14"/>
        <v/>
      </c>
    </row>
    <row r="298" spans="1:5" x14ac:dyDescent="0.35">
      <c r="A298" s="1">
        <f>'4-2'!A298</f>
        <v>42268</v>
      </c>
      <c r="B298">
        <f>'4-2'!C298</f>
        <v>185.05</v>
      </c>
      <c r="C298" s="13">
        <f t="shared" si="12"/>
        <v>-8.1185196970126938E-2</v>
      </c>
      <c r="D298" t="str">
        <f t="shared" si="13"/>
        <v/>
      </c>
      <c r="E298" s="1" t="str">
        <f t="shared" si="14"/>
        <v/>
      </c>
    </row>
    <row r="299" spans="1:5" x14ac:dyDescent="0.35">
      <c r="A299" s="1">
        <f>'4-2'!A299</f>
        <v>42275</v>
      </c>
      <c r="B299">
        <f>'4-2'!C299</f>
        <v>182.75</v>
      </c>
      <c r="C299" s="13">
        <f t="shared" si="12"/>
        <v>-1.2506960202276929E-2</v>
      </c>
      <c r="D299" t="str">
        <f t="shared" si="13"/>
        <v/>
      </c>
      <c r="E299" s="1" t="str">
        <f t="shared" si="14"/>
        <v/>
      </c>
    </row>
    <row r="300" spans="1:5" x14ac:dyDescent="0.35">
      <c r="A300" s="1">
        <f>'4-2'!A300</f>
        <v>42282</v>
      </c>
      <c r="B300">
        <f>'4-2'!C300</f>
        <v>186.1</v>
      </c>
      <c r="C300" s="13">
        <f t="shared" si="12"/>
        <v>1.8165065018316717E-2</v>
      </c>
      <c r="D300" t="str">
        <f t="shared" si="13"/>
        <v/>
      </c>
      <c r="E300" s="1" t="str">
        <f t="shared" si="14"/>
        <v/>
      </c>
    </row>
    <row r="301" spans="1:5" x14ac:dyDescent="0.35">
      <c r="A301" s="1">
        <f>'4-2'!A301</f>
        <v>42289</v>
      </c>
      <c r="B301">
        <f>'4-2'!C301</f>
        <v>175.35</v>
      </c>
      <c r="C301" s="13">
        <f t="shared" si="12"/>
        <v>-5.9500187062018206E-2</v>
      </c>
      <c r="D301" t="str">
        <f t="shared" si="13"/>
        <v/>
      </c>
      <c r="E301" s="1" t="str">
        <f t="shared" si="14"/>
        <v/>
      </c>
    </row>
    <row r="302" spans="1:5" x14ac:dyDescent="0.35">
      <c r="A302" s="1">
        <f>'4-2'!A302</f>
        <v>42296</v>
      </c>
      <c r="B302">
        <f>'4-2'!C302</f>
        <v>156.15</v>
      </c>
      <c r="C302" s="13">
        <f t="shared" si="12"/>
        <v>-0.11596689285709871</v>
      </c>
      <c r="D302">
        <f t="shared" si="13"/>
        <v>-0.11596689285709871</v>
      </c>
      <c r="E302" s="1">
        <f t="shared" si="14"/>
        <v>42296</v>
      </c>
    </row>
    <row r="303" spans="1:5" x14ac:dyDescent="0.35">
      <c r="A303" s="1">
        <f>'4-2'!A303</f>
        <v>42303</v>
      </c>
      <c r="B303">
        <f>'4-2'!C303</f>
        <v>155</v>
      </c>
      <c r="C303" s="13">
        <f t="shared" si="12"/>
        <v>-7.3919668098412217E-3</v>
      </c>
      <c r="D303" t="str">
        <f t="shared" si="13"/>
        <v/>
      </c>
      <c r="E303" s="1" t="str">
        <f t="shared" si="14"/>
        <v/>
      </c>
    </row>
    <row r="304" spans="1:5" x14ac:dyDescent="0.35">
      <c r="A304" s="1">
        <f>'4-2'!A304</f>
        <v>42310</v>
      </c>
      <c r="B304">
        <f>'4-2'!C304</f>
        <v>156.35</v>
      </c>
      <c r="C304" s="13">
        <f t="shared" si="12"/>
        <v>8.6719669846031522E-3</v>
      </c>
      <c r="D304" t="str">
        <f t="shared" si="13"/>
        <v/>
      </c>
      <c r="E304" s="1" t="str">
        <f t="shared" si="14"/>
        <v/>
      </c>
    </row>
    <row r="305" spans="1:5" x14ac:dyDescent="0.35">
      <c r="A305" s="1">
        <f>'4-2'!A305</f>
        <v>42317</v>
      </c>
      <c r="B305">
        <f>'4-2'!C305</f>
        <v>164.5</v>
      </c>
      <c r="C305" s="13">
        <f t="shared" si="12"/>
        <v>5.081348630157656E-2</v>
      </c>
      <c r="D305" t="str">
        <f t="shared" si="13"/>
        <v/>
      </c>
      <c r="E305" s="1" t="str">
        <f t="shared" si="14"/>
        <v/>
      </c>
    </row>
    <row r="306" spans="1:5" x14ac:dyDescent="0.35">
      <c r="A306" s="1">
        <f>'4-2'!A306</f>
        <v>42324</v>
      </c>
      <c r="B306">
        <f>'4-2'!C306</f>
        <v>169</v>
      </c>
      <c r="C306" s="13">
        <f t="shared" si="12"/>
        <v>2.6988144717646989E-2</v>
      </c>
      <c r="D306" t="str">
        <f t="shared" si="13"/>
        <v/>
      </c>
      <c r="E306" s="1" t="str">
        <f t="shared" si="14"/>
        <v/>
      </c>
    </row>
    <row r="307" spans="1:5" x14ac:dyDescent="0.35">
      <c r="A307" s="1">
        <f>'4-2'!A307</f>
        <v>42331</v>
      </c>
      <c r="B307">
        <f>'4-2'!C307</f>
        <v>175.7</v>
      </c>
      <c r="C307" s="13">
        <f t="shared" si="12"/>
        <v>3.8879280269977556E-2</v>
      </c>
      <c r="D307" t="str">
        <f t="shared" si="13"/>
        <v/>
      </c>
      <c r="E307" s="1" t="str">
        <f t="shared" si="14"/>
        <v/>
      </c>
    </row>
    <row r="308" spans="1:5" x14ac:dyDescent="0.35">
      <c r="A308" s="1">
        <f>'4-2'!A308</f>
        <v>42338</v>
      </c>
      <c r="B308">
        <f>'4-2'!C308</f>
        <v>177.5</v>
      </c>
      <c r="C308" s="13">
        <f t="shared" si="12"/>
        <v>1.019261372241953E-2</v>
      </c>
      <c r="D308" t="str">
        <f t="shared" si="13"/>
        <v/>
      </c>
      <c r="E308" s="1" t="str">
        <f t="shared" si="14"/>
        <v/>
      </c>
    </row>
    <row r="309" spans="1:5" x14ac:dyDescent="0.35">
      <c r="A309" s="1">
        <f>'4-2'!A309</f>
        <v>42345</v>
      </c>
      <c r="B309">
        <f>'4-2'!C309</f>
        <v>181.95</v>
      </c>
      <c r="C309" s="13">
        <f t="shared" si="12"/>
        <v>2.4761315142698415E-2</v>
      </c>
      <c r="D309" t="str">
        <f t="shared" si="13"/>
        <v/>
      </c>
      <c r="E309" s="1" t="str">
        <f t="shared" si="14"/>
        <v/>
      </c>
    </row>
    <row r="310" spans="1:5" x14ac:dyDescent="0.35">
      <c r="A310" s="1">
        <f>'4-2'!A310</f>
        <v>42352</v>
      </c>
      <c r="B310">
        <f>'4-2'!C310</f>
        <v>184.05</v>
      </c>
      <c r="C310" s="13">
        <f t="shared" si="12"/>
        <v>1.1475535766861E-2</v>
      </c>
      <c r="D310" t="str">
        <f t="shared" si="13"/>
        <v/>
      </c>
      <c r="E310" s="1" t="str">
        <f t="shared" si="14"/>
        <v/>
      </c>
    </row>
    <row r="311" spans="1:5" x14ac:dyDescent="0.35">
      <c r="A311" s="1">
        <f>'4-2'!A311</f>
        <v>42359</v>
      </c>
      <c r="B311">
        <f>'4-2'!C311</f>
        <v>178.95</v>
      </c>
      <c r="C311" s="13">
        <f t="shared" si="12"/>
        <v>-2.8101022612995408E-2</v>
      </c>
      <c r="D311" t="str">
        <f t="shared" si="13"/>
        <v/>
      </c>
      <c r="E311" s="1" t="str">
        <f t="shared" si="14"/>
        <v/>
      </c>
    </row>
    <row r="312" spans="1:5" x14ac:dyDescent="0.35">
      <c r="A312" s="1">
        <f>'4-2'!A312</f>
        <v>42366</v>
      </c>
      <c r="B312">
        <f>'4-2'!C312</f>
        <v>177</v>
      </c>
      <c r="C312" s="13">
        <f t="shared" si="12"/>
        <v>-1.095670463820575E-2</v>
      </c>
      <c r="D312" t="str">
        <f t="shared" si="13"/>
        <v/>
      </c>
      <c r="E312" s="1" t="str">
        <f t="shared" si="14"/>
        <v/>
      </c>
    </row>
    <row r="313" spans="1:5" x14ac:dyDescent="0.35">
      <c r="A313" s="1">
        <f>'4-2'!A313</f>
        <v>42373</v>
      </c>
      <c r="B313">
        <f>'4-2'!C313</f>
        <v>178</v>
      </c>
      <c r="C313" s="13">
        <f t="shared" si="12"/>
        <v>5.6338177182562177E-3</v>
      </c>
      <c r="D313" t="str">
        <f t="shared" si="13"/>
        <v/>
      </c>
      <c r="E313" s="1" t="str">
        <f t="shared" si="14"/>
        <v/>
      </c>
    </row>
    <row r="314" spans="1:5" x14ac:dyDescent="0.35">
      <c r="A314" s="1">
        <f>'4-2'!A314</f>
        <v>42380</v>
      </c>
      <c r="B314">
        <f>'4-2'!C314</f>
        <v>178.35</v>
      </c>
      <c r="C314" s="13">
        <f t="shared" si="12"/>
        <v>1.9643615128153158E-3</v>
      </c>
      <c r="D314" t="str">
        <f t="shared" si="13"/>
        <v/>
      </c>
      <c r="E314" s="1" t="str">
        <f t="shared" si="14"/>
        <v/>
      </c>
    </row>
    <row r="315" spans="1:5" x14ac:dyDescent="0.35">
      <c r="A315" s="1">
        <f>'4-2'!A315</f>
        <v>42387</v>
      </c>
      <c r="B315">
        <f>'4-2'!C315</f>
        <v>173.75</v>
      </c>
      <c r="C315" s="13">
        <f t="shared" si="12"/>
        <v>-2.6130427359999153E-2</v>
      </c>
      <c r="D315" t="str">
        <f t="shared" si="13"/>
        <v/>
      </c>
      <c r="E315" s="1" t="str">
        <f t="shared" si="14"/>
        <v/>
      </c>
    </row>
    <row r="316" spans="1:5" x14ac:dyDescent="0.35">
      <c r="A316" s="1">
        <f>'4-2'!A316</f>
        <v>42394</v>
      </c>
      <c r="B316">
        <f>'4-2'!C316</f>
        <v>172.55</v>
      </c>
      <c r="C316" s="13">
        <f t="shared" si="12"/>
        <v>-6.9304349008882937E-3</v>
      </c>
      <c r="D316" t="str">
        <f t="shared" si="13"/>
        <v/>
      </c>
      <c r="E316" s="1" t="str">
        <f t="shared" si="14"/>
        <v/>
      </c>
    </row>
    <row r="317" spans="1:5" x14ac:dyDescent="0.35">
      <c r="A317" s="1">
        <f>'4-2'!A317</f>
        <v>42401</v>
      </c>
      <c r="B317">
        <f>'4-2'!C317</f>
        <v>170.9</v>
      </c>
      <c r="C317" s="13">
        <f t="shared" si="12"/>
        <v>-9.6084594224672415E-3</v>
      </c>
      <c r="D317" t="str">
        <f t="shared" si="13"/>
        <v/>
      </c>
      <c r="E317" s="1" t="str">
        <f t="shared" si="14"/>
        <v/>
      </c>
    </row>
    <row r="318" spans="1:5" x14ac:dyDescent="0.35">
      <c r="A318" s="1">
        <f>'4-2'!A318</f>
        <v>42408</v>
      </c>
      <c r="B318">
        <f>'4-2'!C318</f>
        <v>163.95</v>
      </c>
      <c r="C318" s="13">
        <f t="shared" si="12"/>
        <v>-4.1517086830888061E-2</v>
      </c>
      <c r="D318" t="str">
        <f t="shared" si="13"/>
        <v/>
      </c>
      <c r="E318" s="1" t="str">
        <f t="shared" si="14"/>
        <v/>
      </c>
    </row>
    <row r="319" spans="1:5" x14ac:dyDescent="0.35">
      <c r="A319" s="1">
        <f>'4-2'!A319</f>
        <v>42415</v>
      </c>
      <c r="B319">
        <f>'4-2'!C319</f>
        <v>160.44999999999999</v>
      </c>
      <c r="C319" s="13">
        <f t="shared" si="12"/>
        <v>-2.1579135734791421E-2</v>
      </c>
      <c r="D319" t="str">
        <f t="shared" si="13"/>
        <v/>
      </c>
      <c r="E319" s="1" t="str">
        <f t="shared" si="14"/>
        <v/>
      </c>
    </row>
    <row r="320" spans="1:5" x14ac:dyDescent="0.35">
      <c r="A320" s="1">
        <f>'4-2'!A320</f>
        <v>42422</v>
      </c>
      <c r="B320">
        <f>'4-2'!C320</f>
        <v>161.85</v>
      </c>
      <c r="C320" s="13">
        <f t="shared" si="12"/>
        <v>8.6876128163870803E-3</v>
      </c>
      <c r="D320" t="str">
        <f t="shared" si="13"/>
        <v/>
      </c>
      <c r="E320" s="1" t="str">
        <f t="shared" si="14"/>
        <v/>
      </c>
    </row>
    <row r="321" spans="1:5" x14ac:dyDescent="0.35">
      <c r="A321" s="1">
        <f>'4-2'!A321</f>
        <v>42429</v>
      </c>
      <c r="B321">
        <f>'4-2'!C321</f>
        <v>162.30000000000001</v>
      </c>
      <c r="C321" s="13">
        <f t="shared" si="12"/>
        <v>2.7764941482919525E-3</v>
      </c>
      <c r="D321" t="str">
        <f t="shared" si="13"/>
        <v/>
      </c>
      <c r="E321" s="1" t="str">
        <f t="shared" si="14"/>
        <v/>
      </c>
    </row>
    <row r="322" spans="1:5" x14ac:dyDescent="0.35">
      <c r="A322" s="1">
        <f>'4-2'!A322</f>
        <v>42436</v>
      </c>
      <c r="B322">
        <f>'4-2'!C322</f>
        <v>168.85</v>
      </c>
      <c r="C322" s="13">
        <f t="shared" si="12"/>
        <v>3.9564272311031878E-2</v>
      </c>
      <c r="D322" t="str">
        <f t="shared" si="13"/>
        <v/>
      </c>
      <c r="E322" s="1" t="str">
        <f t="shared" si="14"/>
        <v/>
      </c>
    </row>
    <row r="323" spans="1:5" x14ac:dyDescent="0.35">
      <c r="A323" s="1">
        <f>'4-2'!A323</f>
        <v>42443</v>
      </c>
      <c r="B323">
        <f>'4-2'!C323</f>
        <v>159.19999999999999</v>
      </c>
      <c r="C323" s="13">
        <f t="shared" si="12"/>
        <v>-5.884947342129454E-2</v>
      </c>
      <c r="D323" t="str">
        <f t="shared" si="13"/>
        <v/>
      </c>
      <c r="E323" s="1" t="str">
        <f t="shared" si="14"/>
        <v/>
      </c>
    </row>
    <row r="324" spans="1:5" x14ac:dyDescent="0.35">
      <c r="A324" s="1">
        <f>'4-2'!A324</f>
        <v>42450</v>
      </c>
      <c r="B324">
        <f>'4-2'!C324</f>
        <v>165.45</v>
      </c>
      <c r="C324" s="13">
        <f t="shared" ref="C324:C387" si="15">LN(B324)-LN(B323)</f>
        <v>3.8507760957338988E-2</v>
      </c>
      <c r="D324" t="str">
        <f t="shared" si="13"/>
        <v/>
      </c>
      <c r="E324" s="1" t="str">
        <f t="shared" si="14"/>
        <v/>
      </c>
    </row>
    <row r="325" spans="1:5" x14ac:dyDescent="0.35">
      <c r="A325" s="1">
        <f>'4-2'!A325</f>
        <v>42457</v>
      </c>
      <c r="B325">
        <f>'4-2'!C325</f>
        <v>163.95</v>
      </c>
      <c r="C325" s="13">
        <f t="shared" si="15"/>
        <v>-9.1075310769639373E-3</v>
      </c>
      <c r="D325" t="str">
        <f t="shared" si="13"/>
        <v/>
      </c>
      <c r="E325" s="1" t="str">
        <f t="shared" si="14"/>
        <v/>
      </c>
    </row>
    <row r="326" spans="1:5" x14ac:dyDescent="0.35">
      <c r="A326" s="1">
        <f>'4-2'!A326</f>
        <v>42464</v>
      </c>
      <c r="B326">
        <f>'4-2'!C326</f>
        <v>164.35</v>
      </c>
      <c r="C326" s="13">
        <f t="shared" si="15"/>
        <v>2.4367968195706524E-3</v>
      </c>
      <c r="D326" t="str">
        <f t="shared" si="13"/>
        <v/>
      </c>
      <c r="E326" s="1" t="str">
        <f t="shared" si="14"/>
        <v/>
      </c>
    </row>
    <row r="327" spans="1:5" x14ac:dyDescent="0.35">
      <c r="A327" s="1">
        <f>'4-2'!A327</f>
        <v>42471</v>
      </c>
      <c r="B327">
        <f>'4-2'!C327</f>
        <v>163.69999999999999</v>
      </c>
      <c r="C327" s="13">
        <f t="shared" si="15"/>
        <v>-3.9628157331392799E-3</v>
      </c>
      <c r="D327" t="str">
        <f t="shared" ref="D327:D390" si="16">IF(OR(C327&lt;($D$2-1.5*$E$3),C327&gt;($E$2+1.5*$E$3)),C327,"")</f>
        <v/>
      </c>
      <c r="E327" s="1" t="str">
        <f t="shared" ref="E327:E390" si="17">IF(D327&lt;&gt;"",A327,"")</f>
        <v/>
      </c>
    </row>
    <row r="328" spans="1:5" x14ac:dyDescent="0.35">
      <c r="A328" s="1">
        <f>'4-2'!A328</f>
        <v>42478</v>
      </c>
      <c r="B328">
        <f>'4-2'!C328</f>
        <v>164.7</v>
      </c>
      <c r="C328" s="13">
        <f t="shared" si="15"/>
        <v>6.0901528065055999E-3</v>
      </c>
      <c r="D328" t="str">
        <f t="shared" si="16"/>
        <v/>
      </c>
      <c r="E328" s="1" t="str">
        <f t="shared" si="17"/>
        <v/>
      </c>
    </row>
    <row r="329" spans="1:5" x14ac:dyDescent="0.35">
      <c r="A329" s="1">
        <f>'4-2'!A329</f>
        <v>42485</v>
      </c>
      <c r="B329">
        <f>'4-2'!C329</f>
        <v>163.4</v>
      </c>
      <c r="C329" s="13">
        <f t="shared" si="15"/>
        <v>-7.9244547576919899E-3</v>
      </c>
      <c r="D329" t="str">
        <f t="shared" si="16"/>
        <v/>
      </c>
      <c r="E329" s="1" t="str">
        <f t="shared" si="17"/>
        <v/>
      </c>
    </row>
    <row r="330" spans="1:5" x14ac:dyDescent="0.35">
      <c r="A330" s="1">
        <f>'4-2'!A330</f>
        <v>42492</v>
      </c>
      <c r="B330">
        <f>'4-2'!C330</f>
        <v>164.3</v>
      </c>
      <c r="C330" s="13">
        <f t="shared" si="15"/>
        <v>5.4928426173201927E-3</v>
      </c>
      <c r="D330" t="str">
        <f t="shared" si="16"/>
        <v/>
      </c>
      <c r="E330" s="1" t="str">
        <f t="shared" si="17"/>
        <v/>
      </c>
    </row>
    <row r="331" spans="1:5" x14ac:dyDescent="0.35">
      <c r="A331" s="1">
        <f>'4-2'!A331</f>
        <v>42499</v>
      </c>
      <c r="B331">
        <f>'4-2'!C331</f>
        <v>163.75</v>
      </c>
      <c r="C331" s="13">
        <f t="shared" si="15"/>
        <v>-3.3531505278618923E-3</v>
      </c>
      <c r="D331" t="str">
        <f t="shared" si="16"/>
        <v/>
      </c>
      <c r="E331" s="1" t="str">
        <f t="shared" si="17"/>
        <v/>
      </c>
    </row>
    <row r="332" spans="1:5" x14ac:dyDescent="0.35">
      <c r="A332" s="1">
        <f>'4-2'!A332</f>
        <v>42506</v>
      </c>
      <c r="B332">
        <f>'4-2'!C332</f>
        <v>169</v>
      </c>
      <c r="C332" s="13">
        <f t="shared" si="15"/>
        <v>3.155784040771259E-2</v>
      </c>
      <c r="D332" t="str">
        <f t="shared" si="16"/>
        <v/>
      </c>
      <c r="E332" s="1" t="str">
        <f t="shared" si="17"/>
        <v/>
      </c>
    </row>
    <row r="333" spans="1:5" x14ac:dyDescent="0.35">
      <c r="A333" s="1">
        <f>'4-2'!A333</f>
        <v>42513</v>
      </c>
      <c r="B333">
        <f>'4-2'!C333</f>
        <v>171.05</v>
      </c>
      <c r="C333" s="13">
        <f t="shared" si="15"/>
        <v>1.2057196500540712E-2</v>
      </c>
      <c r="D333" t="str">
        <f t="shared" si="16"/>
        <v/>
      </c>
      <c r="E333" s="1" t="str">
        <f t="shared" si="17"/>
        <v/>
      </c>
    </row>
    <row r="334" spans="1:5" x14ac:dyDescent="0.35">
      <c r="A334" s="1">
        <f>'4-2'!A334</f>
        <v>42520</v>
      </c>
      <c r="B334">
        <f>'4-2'!C334</f>
        <v>173.45</v>
      </c>
      <c r="C334" s="13">
        <f t="shared" si="15"/>
        <v>1.3933461992144736E-2</v>
      </c>
      <c r="D334" t="str">
        <f t="shared" si="16"/>
        <v/>
      </c>
      <c r="E334" s="1" t="str">
        <f t="shared" si="17"/>
        <v/>
      </c>
    </row>
    <row r="335" spans="1:5" x14ac:dyDescent="0.35">
      <c r="A335" s="1">
        <f>'4-2'!A335</f>
        <v>42527</v>
      </c>
      <c r="B335">
        <f>'4-2'!C335</f>
        <v>175.4</v>
      </c>
      <c r="C335" s="13">
        <f t="shared" si="15"/>
        <v>1.1179706522323585E-2</v>
      </c>
      <c r="D335" t="str">
        <f t="shared" si="16"/>
        <v/>
      </c>
      <c r="E335" s="1" t="str">
        <f t="shared" si="17"/>
        <v/>
      </c>
    </row>
    <row r="336" spans="1:5" x14ac:dyDescent="0.35">
      <c r="A336" s="1">
        <f>'4-2'!A336</f>
        <v>42534</v>
      </c>
      <c r="B336">
        <f>'4-2'!C336</f>
        <v>190</v>
      </c>
      <c r="C336" s="13">
        <f t="shared" si="15"/>
        <v>7.9954992222403654E-2</v>
      </c>
      <c r="D336" t="str">
        <f t="shared" si="16"/>
        <v/>
      </c>
      <c r="E336" s="1" t="str">
        <f t="shared" si="17"/>
        <v/>
      </c>
    </row>
    <row r="337" spans="1:5" x14ac:dyDescent="0.35">
      <c r="A337" s="1">
        <f>'4-2'!A337</f>
        <v>42541</v>
      </c>
      <c r="B337">
        <f>'4-2'!C337</f>
        <v>180</v>
      </c>
      <c r="C337" s="13">
        <f t="shared" si="15"/>
        <v>-5.4067221270275745E-2</v>
      </c>
      <c r="D337" t="str">
        <f t="shared" si="16"/>
        <v/>
      </c>
      <c r="E337" s="1" t="str">
        <f t="shared" si="17"/>
        <v/>
      </c>
    </row>
    <row r="338" spans="1:5" x14ac:dyDescent="0.35">
      <c r="A338" s="1">
        <f>'4-2'!A338</f>
        <v>42548</v>
      </c>
      <c r="B338">
        <f>'4-2'!C338</f>
        <v>177</v>
      </c>
      <c r="C338" s="13">
        <f t="shared" si="15"/>
        <v>-1.6807118316381597E-2</v>
      </c>
      <c r="D338" t="str">
        <f t="shared" si="16"/>
        <v/>
      </c>
      <c r="E338" s="1" t="str">
        <f t="shared" si="17"/>
        <v/>
      </c>
    </row>
    <row r="339" spans="1:5" x14ac:dyDescent="0.35">
      <c r="A339" s="1">
        <f>'4-2'!A339</f>
        <v>42555</v>
      </c>
      <c r="B339">
        <f>'4-2'!C339</f>
        <v>182</v>
      </c>
      <c r="C339" s="13">
        <f t="shared" si="15"/>
        <v>2.7856954502966325E-2</v>
      </c>
      <c r="D339" t="str">
        <f t="shared" si="16"/>
        <v/>
      </c>
      <c r="E339" s="1" t="str">
        <f t="shared" si="17"/>
        <v/>
      </c>
    </row>
    <row r="340" spans="1:5" x14ac:dyDescent="0.35">
      <c r="A340" s="1">
        <f>'4-2'!A340</f>
        <v>42562</v>
      </c>
      <c r="B340">
        <f>'4-2'!C340</f>
        <v>180.65</v>
      </c>
      <c r="C340" s="13">
        <f t="shared" si="15"/>
        <v>-7.4452294831459653E-3</v>
      </c>
      <c r="D340" t="str">
        <f t="shared" si="16"/>
        <v/>
      </c>
      <c r="E340" s="1" t="str">
        <f t="shared" si="17"/>
        <v/>
      </c>
    </row>
    <row r="341" spans="1:5" x14ac:dyDescent="0.35">
      <c r="A341" s="1">
        <f>'4-2'!A341</f>
        <v>42569</v>
      </c>
      <c r="B341">
        <f>'4-2'!C341</f>
        <v>181.2</v>
      </c>
      <c r="C341" s="13">
        <f t="shared" si="15"/>
        <v>3.0399360152300048E-3</v>
      </c>
      <c r="D341" t="str">
        <f t="shared" si="16"/>
        <v/>
      </c>
      <c r="E341" s="1" t="str">
        <f t="shared" si="17"/>
        <v/>
      </c>
    </row>
    <row r="342" spans="1:5" x14ac:dyDescent="0.35">
      <c r="A342" s="1">
        <f>'4-2'!A342</f>
        <v>42576</v>
      </c>
      <c r="B342">
        <f>'4-2'!C342</f>
        <v>186.1</v>
      </c>
      <c r="C342" s="13">
        <f t="shared" si="15"/>
        <v>2.6682770039325732E-2</v>
      </c>
      <c r="D342" t="str">
        <f t="shared" si="16"/>
        <v/>
      </c>
      <c r="E342" s="1" t="str">
        <f t="shared" si="17"/>
        <v/>
      </c>
    </row>
    <row r="343" spans="1:5" x14ac:dyDescent="0.35">
      <c r="A343" s="1">
        <f>'4-2'!A343</f>
        <v>42583</v>
      </c>
      <c r="B343">
        <f>'4-2'!C343</f>
        <v>184.85</v>
      </c>
      <c r="C343" s="13">
        <f t="shared" si="15"/>
        <v>-6.7394782655636476E-3</v>
      </c>
      <c r="D343" t="str">
        <f t="shared" si="16"/>
        <v/>
      </c>
      <c r="E343" s="1" t="str">
        <f t="shared" si="17"/>
        <v/>
      </c>
    </row>
    <row r="344" spans="1:5" x14ac:dyDescent="0.35">
      <c r="A344" s="1">
        <f>'4-2'!A344</f>
        <v>42590</v>
      </c>
      <c r="B344">
        <f>'4-2'!C344</f>
        <v>187.85</v>
      </c>
      <c r="C344" s="13">
        <f t="shared" si="15"/>
        <v>1.6099086637336946E-2</v>
      </c>
      <c r="D344" t="str">
        <f t="shared" si="16"/>
        <v/>
      </c>
      <c r="E344" s="1" t="str">
        <f t="shared" si="17"/>
        <v/>
      </c>
    </row>
    <row r="345" spans="1:5" x14ac:dyDescent="0.35">
      <c r="A345" s="1">
        <f>'4-2'!A345</f>
        <v>42597</v>
      </c>
      <c r="B345">
        <f>'4-2'!C345</f>
        <v>190.15</v>
      </c>
      <c r="C345" s="13">
        <f t="shared" si="15"/>
        <v>1.2169462354290062E-2</v>
      </c>
      <c r="D345" t="str">
        <f t="shared" si="16"/>
        <v/>
      </c>
      <c r="E345" s="1" t="str">
        <f t="shared" si="17"/>
        <v/>
      </c>
    </row>
    <row r="346" spans="1:5" x14ac:dyDescent="0.35">
      <c r="A346" s="1">
        <f>'4-2'!A346</f>
        <v>42604</v>
      </c>
      <c r="B346">
        <f>'4-2'!C346</f>
        <v>191.4</v>
      </c>
      <c r="C346" s="13">
        <f t="shared" si="15"/>
        <v>6.552244644585592E-3</v>
      </c>
      <c r="D346" t="str">
        <f t="shared" si="16"/>
        <v/>
      </c>
      <c r="E346" s="1" t="str">
        <f t="shared" si="17"/>
        <v/>
      </c>
    </row>
    <row r="347" spans="1:5" x14ac:dyDescent="0.35">
      <c r="A347" s="1">
        <f>'4-2'!A347</f>
        <v>42611</v>
      </c>
      <c r="B347">
        <f>'4-2'!C347</f>
        <v>194</v>
      </c>
      <c r="C347" s="13">
        <f t="shared" si="15"/>
        <v>1.3492680044474348E-2</v>
      </c>
      <c r="D347" t="str">
        <f t="shared" si="16"/>
        <v/>
      </c>
      <c r="E347" s="1" t="str">
        <f t="shared" si="17"/>
        <v/>
      </c>
    </row>
    <row r="348" spans="1:5" x14ac:dyDescent="0.35">
      <c r="A348" s="1">
        <f>'4-2'!A348</f>
        <v>42618</v>
      </c>
      <c r="B348">
        <f>'4-2'!C348</f>
        <v>190</v>
      </c>
      <c r="C348" s="13">
        <f t="shared" si="15"/>
        <v>-2.0834086902842053E-2</v>
      </c>
      <c r="D348" t="str">
        <f t="shared" si="16"/>
        <v/>
      </c>
      <c r="E348" s="1" t="str">
        <f t="shared" si="17"/>
        <v/>
      </c>
    </row>
    <row r="349" spans="1:5" x14ac:dyDescent="0.35">
      <c r="A349" s="1">
        <f>'4-2'!A349</f>
        <v>42625</v>
      </c>
      <c r="B349">
        <f>'4-2'!C349</f>
        <v>184</v>
      </c>
      <c r="C349" s="13">
        <f t="shared" si="15"/>
        <v>-3.2088314551500297E-2</v>
      </c>
      <c r="D349" t="str">
        <f t="shared" si="16"/>
        <v/>
      </c>
      <c r="E349" s="1" t="str">
        <f t="shared" si="17"/>
        <v/>
      </c>
    </row>
    <row r="350" spans="1:5" x14ac:dyDescent="0.35">
      <c r="A350" s="1">
        <f>'4-2'!A350</f>
        <v>42632</v>
      </c>
      <c r="B350">
        <f>'4-2'!C350</f>
        <v>181.05</v>
      </c>
      <c r="C350" s="13">
        <f t="shared" si="15"/>
        <v>-1.6162521397335539E-2</v>
      </c>
      <c r="D350" t="str">
        <f t="shared" si="16"/>
        <v/>
      </c>
      <c r="E350" s="1" t="str">
        <f t="shared" si="17"/>
        <v/>
      </c>
    </row>
    <row r="351" spans="1:5" x14ac:dyDescent="0.35">
      <c r="A351" s="1">
        <f>'4-2'!A351</f>
        <v>42639</v>
      </c>
      <c r="B351">
        <f>'4-2'!C351</f>
        <v>178.2</v>
      </c>
      <c r="C351" s="13">
        <f t="shared" si="15"/>
        <v>-1.5866721174941034E-2</v>
      </c>
      <c r="D351" t="str">
        <f t="shared" si="16"/>
        <v/>
      </c>
      <c r="E351" s="1" t="str">
        <f t="shared" si="17"/>
        <v/>
      </c>
    </row>
    <row r="352" spans="1:5" x14ac:dyDescent="0.35">
      <c r="A352" s="1">
        <f>'4-2'!A352</f>
        <v>42646</v>
      </c>
      <c r="B352">
        <f>'4-2'!C352</f>
        <v>174.35</v>
      </c>
      <c r="C352" s="13">
        <f t="shared" si="15"/>
        <v>-2.1841741915048729E-2</v>
      </c>
      <c r="D352" t="str">
        <f t="shared" si="16"/>
        <v/>
      </c>
      <c r="E352" s="1" t="str">
        <f t="shared" si="17"/>
        <v/>
      </c>
    </row>
    <row r="353" spans="1:5" x14ac:dyDescent="0.35">
      <c r="A353" s="1">
        <f>'4-2'!A353</f>
        <v>42653</v>
      </c>
      <c r="B353">
        <f>'4-2'!C353</f>
        <v>166</v>
      </c>
      <c r="C353" s="13">
        <f t="shared" si="15"/>
        <v>-4.9076984765116904E-2</v>
      </c>
      <c r="D353" t="str">
        <f t="shared" si="16"/>
        <v/>
      </c>
      <c r="E353" s="1" t="str">
        <f t="shared" si="17"/>
        <v/>
      </c>
    </row>
    <row r="354" spans="1:5" x14ac:dyDescent="0.35">
      <c r="A354" s="1">
        <f>'4-2'!A354</f>
        <v>42660</v>
      </c>
      <c r="B354">
        <f>'4-2'!C354</f>
        <v>165.6</v>
      </c>
      <c r="C354" s="13">
        <f t="shared" si="15"/>
        <v>-2.4125464053845747E-3</v>
      </c>
      <c r="D354" t="str">
        <f t="shared" si="16"/>
        <v/>
      </c>
      <c r="E354" s="1" t="str">
        <f t="shared" si="17"/>
        <v/>
      </c>
    </row>
    <row r="355" spans="1:5" x14ac:dyDescent="0.35">
      <c r="A355" s="1">
        <f>'4-2'!A355</f>
        <v>42667</v>
      </c>
      <c r="B355">
        <f>'4-2'!C355</f>
        <v>166</v>
      </c>
      <c r="C355" s="13">
        <f t="shared" si="15"/>
        <v>2.4125464053845747E-3</v>
      </c>
      <c r="D355" t="str">
        <f t="shared" si="16"/>
        <v/>
      </c>
      <c r="E355" s="1" t="str">
        <f t="shared" si="17"/>
        <v/>
      </c>
    </row>
    <row r="356" spans="1:5" x14ac:dyDescent="0.35">
      <c r="A356" s="1">
        <f>'4-2'!A356</f>
        <v>42674</v>
      </c>
      <c r="B356">
        <f>'4-2'!C356</f>
        <v>166.2</v>
      </c>
      <c r="C356" s="13">
        <f t="shared" si="15"/>
        <v>1.204094064804373E-3</v>
      </c>
      <c r="D356" t="str">
        <f t="shared" si="16"/>
        <v/>
      </c>
      <c r="E356" s="1" t="str">
        <f t="shared" si="17"/>
        <v/>
      </c>
    </row>
    <row r="357" spans="1:5" x14ac:dyDescent="0.35">
      <c r="A357" s="1">
        <f>'4-2'!A357</f>
        <v>42681</v>
      </c>
      <c r="B357">
        <f>'4-2'!C357</f>
        <v>167.4</v>
      </c>
      <c r="C357" s="13">
        <f t="shared" si="15"/>
        <v>7.1942756340268588E-3</v>
      </c>
      <c r="D357" t="str">
        <f t="shared" si="16"/>
        <v/>
      </c>
      <c r="E357" s="1" t="str">
        <f t="shared" si="17"/>
        <v/>
      </c>
    </row>
    <row r="358" spans="1:5" x14ac:dyDescent="0.35">
      <c r="A358" s="1">
        <f>'4-2'!A358</f>
        <v>42688</v>
      </c>
      <c r="B358">
        <f>'4-2'!C358</f>
        <v>167</v>
      </c>
      <c r="C358" s="13">
        <f t="shared" si="15"/>
        <v>-2.392345638619453E-3</v>
      </c>
      <c r="D358" t="str">
        <f t="shared" si="16"/>
        <v/>
      </c>
      <c r="E358" s="1" t="str">
        <f t="shared" si="17"/>
        <v/>
      </c>
    </row>
    <row r="359" spans="1:5" x14ac:dyDescent="0.35">
      <c r="A359" s="1">
        <f>'4-2'!A359</f>
        <v>42695</v>
      </c>
      <c r="B359">
        <f>'4-2'!C359</f>
        <v>167.4</v>
      </c>
      <c r="C359" s="13">
        <f t="shared" si="15"/>
        <v>2.392345638619453E-3</v>
      </c>
      <c r="D359" t="str">
        <f t="shared" si="16"/>
        <v/>
      </c>
      <c r="E359" s="1" t="str">
        <f t="shared" si="17"/>
        <v/>
      </c>
    </row>
    <row r="360" spans="1:5" x14ac:dyDescent="0.35">
      <c r="A360" s="1">
        <f>'4-2'!A360</f>
        <v>42702</v>
      </c>
      <c r="B360">
        <f>'4-2'!C360</f>
        <v>167.2</v>
      </c>
      <c r="C360" s="13">
        <f t="shared" si="15"/>
        <v>-1.1954574047736699E-3</v>
      </c>
      <c r="D360" t="str">
        <f t="shared" si="16"/>
        <v/>
      </c>
      <c r="E360" s="1" t="str">
        <f t="shared" si="17"/>
        <v/>
      </c>
    </row>
    <row r="361" spans="1:5" x14ac:dyDescent="0.35">
      <c r="A361" s="1">
        <f>'4-2'!A361</f>
        <v>42709</v>
      </c>
      <c r="B361">
        <f>'4-2'!C361</f>
        <v>167.85</v>
      </c>
      <c r="C361" s="13">
        <f t="shared" si="15"/>
        <v>3.8800227754425265E-3</v>
      </c>
      <c r="D361" t="str">
        <f t="shared" si="16"/>
        <v/>
      </c>
      <c r="E361" s="1" t="str">
        <f t="shared" si="17"/>
        <v/>
      </c>
    </row>
    <row r="362" spans="1:5" x14ac:dyDescent="0.35">
      <c r="A362" s="1">
        <f>'4-2'!A362</f>
        <v>42716</v>
      </c>
      <c r="B362">
        <f>'4-2'!C362</f>
        <v>168.6</v>
      </c>
      <c r="C362" s="13">
        <f t="shared" si="15"/>
        <v>4.4583221417111574E-3</v>
      </c>
      <c r="D362" t="str">
        <f t="shared" si="16"/>
        <v/>
      </c>
      <c r="E362" s="1" t="str">
        <f t="shared" si="17"/>
        <v/>
      </c>
    </row>
    <row r="363" spans="1:5" x14ac:dyDescent="0.35">
      <c r="A363" s="1">
        <f>'4-2'!A363</f>
        <v>42723</v>
      </c>
      <c r="B363">
        <f>'4-2'!C363</f>
        <v>166.25</v>
      </c>
      <c r="C363" s="13">
        <f t="shared" si="15"/>
        <v>-1.4036366031791481E-2</v>
      </c>
      <c r="D363" t="str">
        <f t="shared" si="16"/>
        <v/>
      </c>
      <c r="E363" s="1" t="str">
        <f t="shared" si="17"/>
        <v/>
      </c>
    </row>
    <row r="364" spans="1:5" x14ac:dyDescent="0.35">
      <c r="A364" s="1">
        <f>'4-2'!A364</f>
        <v>42730</v>
      </c>
      <c r="B364">
        <f>'4-2'!C364</f>
        <v>165.2</v>
      </c>
      <c r="C364" s="13">
        <f t="shared" si="15"/>
        <v>-6.3358184490853731E-3</v>
      </c>
      <c r="D364" t="str">
        <f t="shared" si="16"/>
        <v/>
      </c>
      <c r="E364" s="1" t="str">
        <f t="shared" si="17"/>
        <v/>
      </c>
    </row>
    <row r="365" spans="1:5" x14ac:dyDescent="0.35">
      <c r="A365" s="1">
        <f>'4-2'!A365</f>
        <v>42737</v>
      </c>
      <c r="B365">
        <f>'4-2'!C365</f>
        <v>165</v>
      </c>
      <c r="C365" s="13">
        <f t="shared" si="15"/>
        <v>-1.2113871862977632E-3</v>
      </c>
      <c r="D365" t="str">
        <f t="shared" si="16"/>
        <v/>
      </c>
      <c r="E365" s="1" t="str">
        <f t="shared" si="17"/>
        <v/>
      </c>
    </row>
    <row r="366" spans="1:5" x14ac:dyDescent="0.35">
      <c r="A366" s="1">
        <f>'4-2'!A366</f>
        <v>42744</v>
      </c>
      <c r="B366">
        <f>'4-2'!C366</f>
        <v>165.25</v>
      </c>
      <c r="C366" s="13">
        <f t="shared" si="15"/>
        <v>1.5140048312156651E-3</v>
      </c>
      <c r="D366" t="str">
        <f t="shared" si="16"/>
        <v/>
      </c>
      <c r="E366" s="1" t="str">
        <f t="shared" si="17"/>
        <v/>
      </c>
    </row>
    <row r="367" spans="1:5" x14ac:dyDescent="0.35">
      <c r="A367" s="1">
        <f>'4-2'!A367</f>
        <v>42751</v>
      </c>
      <c r="B367">
        <f>'4-2'!C367</f>
        <v>169.75</v>
      </c>
      <c r="C367" s="13">
        <f t="shared" si="15"/>
        <v>2.6867287707009524E-2</v>
      </c>
      <c r="D367" t="str">
        <f t="shared" si="16"/>
        <v/>
      </c>
      <c r="E367" s="1" t="str">
        <f t="shared" si="17"/>
        <v/>
      </c>
    </row>
    <row r="368" spans="1:5" x14ac:dyDescent="0.35">
      <c r="A368" s="1">
        <f>'4-2'!A368</f>
        <v>42758</v>
      </c>
      <c r="B368">
        <f>'4-2'!C368</f>
        <v>170</v>
      </c>
      <c r="C368" s="13">
        <f t="shared" si="15"/>
        <v>1.4716706114565881E-3</v>
      </c>
      <c r="D368" t="str">
        <f t="shared" si="16"/>
        <v/>
      </c>
      <c r="E368" s="1" t="str">
        <f t="shared" si="17"/>
        <v/>
      </c>
    </row>
    <row r="369" spans="1:5" x14ac:dyDescent="0.35">
      <c r="A369" s="1">
        <f>'4-2'!A369</f>
        <v>42765</v>
      </c>
      <c r="B369">
        <f>'4-2'!C369</f>
        <v>168.25</v>
      </c>
      <c r="C369" s="13">
        <f t="shared" si="15"/>
        <v>-1.0347468525425008E-2</v>
      </c>
      <c r="D369" t="str">
        <f t="shared" si="16"/>
        <v/>
      </c>
      <c r="E369" s="1" t="str">
        <f t="shared" si="17"/>
        <v/>
      </c>
    </row>
    <row r="370" spans="1:5" x14ac:dyDescent="0.35">
      <c r="A370" s="1">
        <f>'4-2'!A370</f>
        <v>42772</v>
      </c>
      <c r="B370">
        <f>'4-2'!C370</f>
        <v>169</v>
      </c>
      <c r="C370" s="13">
        <f t="shared" si="15"/>
        <v>4.4477463982364185E-3</v>
      </c>
      <c r="D370" t="str">
        <f t="shared" si="16"/>
        <v/>
      </c>
      <c r="E370" s="1" t="str">
        <f t="shared" si="17"/>
        <v/>
      </c>
    </row>
    <row r="371" spans="1:5" x14ac:dyDescent="0.35">
      <c r="A371" s="1">
        <f>'4-2'!A371</f>
        <v>42779</v>
      </c>
      <c r="B371">
        <f>'4-2'!C371</f>
        <v>167.1</v>
      </c>
      <c r="C371" s="13">
        <f t="shared" si="15"/>
        <v>-1.1306279321725121E-2</v>
      </c>
      <c r="D371" t="str">
        <f t="shared" si="16"/>
        <v/>
      </c>
      <c r="E371" s="1" t="str">
        <f t="shared" si="17"/>
        <v/>
      </c>
    </row>
    <row r="372" spans="1:5" x14ac:dyDescent="0.35">
      <c r="A372" s="1">
        <f>'4-2'!A372</f>
        <v>42786</v>
      </c>
      <c r="B372">
        <f>'4-2'!C372</f>
        <v>166.3</v>
      </c>
      <c r="C372" s="13">
        <f t="shared" si="15"/>
        <v>-4.7990494024663377E-3</v>
      </c>
      <c r="D372" t="str">
        <f t="shared" si="16"/>
        <v/>
      </c>
      <c r="E372" s="1" t="str">
        <f t="shared" si="17"/>
        <v/>
      </c>
    </row>
    <row r="373" spans="1:5" x14ac:dyDescent="0.35">
      <c r="A373" s="1">
        <f>'4-2'!A373</f>
        <v>42793</v>
      </c>
      <c r="B373">
        <f>'4-2'!C373</f>
        <v>167</v>
      </c>
      <c r="C373" s="13">
        <f t="shared" si="15"/>
        <v>4.2004262178734209E-3</v>
      </c>
      <c r="D373" t="str">
        <f t="shared" si="16"/>
        <v/>
      </c>
      <c r="E373" s="1" t="str">
        <f t="shared" si="17"/>
        <v/>
      </c>
    </row>
    <row r="374" spans="1:5" x14ac:dyDescent="0.35">
      <c r="A374" s="1">
        <f>'4-2'!A374</f>
        <v>42800</v>
      </c>
      <c r="B374">
        <f>'4-2'!C374</f>
        <v>167.15</v>
      </c>
      <c r="C374" s="13">
        <f t="shared" si="15"/>
        <v>8.9780044935228176E-4</v>
      </c>
      <c r="D374" t="str">
        <f t="shared" si="16"/>
        <v/>
      </c>
      <c r="E374" s="1" t="str">
        <f t="shared" si="17"/>
        <v/>
      </c>
    </row>
    <row r="375" spans="1:5" x14ac:dyDescent="0.35">
      <c r="A375" s="1">
        <f>'4-2'!A375</f>
        <v>42807</v>
      </c>
      <c r="B375">
        <f>'4-2'!C375</f>
        <v>168.75</v>
      </c>
      <c r="C375" s="13">
        <f t="shared" si="15"/>
        <v>9.5267168865316165E-3</v>
      </c>
      <c r="D375" t="str">
        <f t="shared" si="16"/>
        <v/>
      </c>
      <c r="E375" s="1" t="str">
        <f t="shared" si="17"/>
        <v/>
      </c>
    </row>
    <row r="376" spans="1:5" x14ac:dyDescent="0.35">
      <c r="A376" s="1">
        <f>'4-2'!A376</f>
        <v>42814</v>
      </c>
      <c r="B376">
        <f>'4-2'!C376</f>
        <v>167</v>
      </c>
      <c r="C376" s="13">
        <f t="shared" si="15"/>
        <v>-1.0424517335883898E-2</v>
      </c>
      <c r="D376" t="str">
        <f t="shared" si="16"/>
        <v/>
      </c>
      <c r="E376" s="1" t="str">
        <f t="shared" si="17"/>
        <v/>
      </c>
    </row>
    <row r="377" spans="1:5" x14ac:dyDescent="0.35">
      <c r="A377" s="1">
        <f>'4-2'!A377</f>
        <v>42821</v>
      </c>
      <c r="B377">
        <f>'4-2'!C377</f>
        <v>163.1</v>
      </c>
      <c r="C377" s="13">
        <f t="shared" si="15"/>
        <v>-2.3630302789787727E-2</v>
      </c>
      <c r="D377" t="str">
        <f t="shared" si="16"/>
        <v/>
      </c>
      <c r="E377" s="1" t="str">
        <f t="shared" si="17"/>
        <v/>
      </c>
    </row>
    <row r="378" spans="1:5" x14ac:dyDescent="0.35">
      <c r="A378" s="1">
        <f>'4-2'!A378</f>
        <v>42828</v>
      </c>
      <c r="B378">
        <f>'4-2'!C378</f>
        <v>160.94999999999999</v>
      </c>
      <c r="C378" s="13">
        <f t="shared" si="15"/>
        <v>-1.3269751882150516E-2</v>
      </c>
      <c r="D378" t="str">
        <f t="shared" si="16"/>
        <v/>
      </c>
      <c r="E378" s="1" t="str">
        <f t="shared" si="17"/>
        <v/>
      </c>
    </row>
    <row r="379" spans="1:5" x14ac:dyDescent="0.35">
      <c r="A379" s="1">
        <f>'4-2'!A379</f>
        <v>42835</v>
      </c>
      <c r="B379">
        <f>'4-2'!C379</f>
        <v>160.05000000000001</v>
      </c>
      <c r="C379" s="13">
        <f t="shared" si="15"/>
        <v>-5.6074913289450024E-3</v>
      </c>
      <c r="D379" t="str">
        <f t="shared" si="16"/>
        <v/>
      </c>
      <c r="E379" s="1" t="str">
        <f t="shared" si="17"/>
        <v/>
      </c>
    </row>
    <row r="380" spans="1:5" x14ac:dyDescent="0.35">
      <c r="A380" s="1">
        <f>'4-2'!A380</f>
        <v>42842</v>
      </c>
      <c r="B380">
        <f>'4-2'!C380</f>
        <v>151.80000000000001</v>
      </c>
      <c r="C380" s="13">
        <f t="shared" si="15"/>
        <v>-5.2922401454342349E-2</v>
      </c>
      <c r="D380" t="str">
        <f t="shared" si="16"/>
        <v/>
      </c>
      <c r="E380" s="1" t="str">
        <f t="shared" si="17"/>
        <v/>
      </c>
    </row>
    <row r="381" spans="1:5" x14ac:dyDescent="0.35">
      <c r="A381" s="1">
        <f>'4-2'!A381</f>
        <v>42849</v>
      </c>
      <c r="B381">
        <f>'4-2'!C381</f>
        <v>149.9</v>
      </c>
      <c r="C381" s="13">
        <f t="shared" si="15"/>
        <v>-1.2595459852978053E-2</v>
      </c>
      <c r="D381" t="str">
        <f t="shared" si="16"/>
        <v/>
      </c>
      <c r="E381" s="1" t="str">
        <f t="shared" si="17"/>
        <v/>
      </c>
    </row>
    <row r="382" spans="1:5" x14ac:dyDescent="0.35">
      <c r="A382" s="1">
        <f>'4-2'!A382</f>
        <v>42856</v>
      </c>
      <c r="B382">
        <f>'4-2'!C382</f>
        <v>156.94999999999999</v>
      </c>
      <c r="C382" s="13">
        <f t="shared" si="15"/>
        <v>4.5958878179410689E-2</v>
      </c>
      <c r="D382" t="str">
        <f t="shared" si="16"/>
        <v/>
      </c>
      <c r="E382" s="1" t="str">
        <f t="shared" si="17"/>
        <v/>
      </c>
    </row>
    <row r="383" spans="1:5" x14ac:dyDescent="0.35">
      <c r="A383" s="1">
        <f>'4-2'!A383</f>
        <v>42863</v>
      </c>
      <c r="B383">
        <f>'4-2'!C383</f>
        <v>148.55000000000001</v>
      </c>
      <c r="C383" s="13">
        <f t="shared" si="15"/>
        <v>-5.5005681379345361E-2</v>
      </c>
      <c r="D383" t="str">
        <f t="shared" si="16"/>
        <v/>
      </c>
      <c r="E383" s="1" t="str">
        <f t="shared" si="17"/>
        <v/>
      </c>
    </row>
    <row r="384" spans="1:5" x14ac:dyDescent="0.35">
      <c r="A384" s="1">
        <f>'4-2'!A384</f>
        <v>42870</v>
      </c>
      <c r="B384">
        <f>'4-2'!C384</f>
        <v>141.55000000000001</v>
      </c>
      <c r="C384" s="13">
        <f t="shared" si="15"/>
        <v>-4.8268590350708074E-2</v>
      </c>
      <c r="D384" t="str">
        <f t="shared" si="16"/>
        <v/>
      </c>
      <c r="E384" s="1" t="str">
        <f t="shared" si="17"/>
        <v/>
      </c>
    </row>
    <row r="385" spans="1:5" x14ac:dyDescent="0.35">
      <c r="A385" s="1">
        <f>'4-2'!A385</f>
        <v>42877</v>
      </c>
      <c r="B385">
        <f>'4-2'!C385</f>
        <v>139.65</v>
      </c>
      <c r="C385" s="13">
        <f t="shared" si="15"/>
        <v>-1.351371916672317E-2</v>
      </c>
      <c r="D385" t="str">
        <f t="shared" si="16"/>
        <v/>
      </c>
      <c r="E385" s="1" t="str">
        <f t="shared" si="17"/>
        <v/>
      </c>
    </row>
    <row r="386" spans="1:5" x14ac:dyDescent="0.35">
      <c r="A386" s="1">
        <f>'4-2'!A386</f>
        <v>42884</v>
      </c>
      <c r="B386">
        <f>'4-2'!C386</f>
        <v>129.55000000000001</v>
      </c>
      <c r="C386" s="13">
        <f t="shared" si="15"/>
        <v>-7.5072385383066376E-2</v>
      </c>
      <c r="D386" t="str">
        <f t="shared" si="16"/>
        <v/>
      </c>
      <c r="E386" s="1" t="str">
        <f t="shared" si="17"/>
        <v/>
      </c>
    </row>
    <row r="387" spans="1:5" x14ac:dyDescent="0.35">
      <c r="A387" s="1">
        <f>'4-2'!A387</f>
        <v>42891</v>
      </c>
      <c r="B387">
        <f>'4-2'!C387</f>
        <v>130</v>
      </c>
      <c r="C387" s="13">
        <f t="shared" si="15"/>
        <v>3.4675434474626954E-3</v>
      </c>
      <c r="D387" t="str">
        <f t="shared" si="16"/>
        <v/>
      </c>
      <c r="E387" s="1" t="str">
        <f t="shared" si="17"/>
        <v/>
      </c>
    </row>
    <row r="388" spans="1:5" x14ac:dyDescent="0.35">
      <c r="A388" s="1">
        <f>'4-2'!A388</f>
        <v>42898</v>
      </c>
      <c r="B388">
        <f>'4-2'!C388</f>
        <v>127.3</v>
      </c>
      <c r="C388" s="13">
        <f t="shared" ref="C388:C433" si="18">LN(B388)-LN(B387)</f>
        <v>-2.0987944892221222E-2</v>
      </c>
      <c r="D388" t="str">
        <f t="shared" si="16"/>
        <v/>
      </c>
      <c r="E388" s="1" t="str">
        <f t="shared" si="17"/>
        <v/>
      </c>
    </row>
    <row r="389" spans="1:5" x14ac:dyDescent="0.35">
      <c r="A389" s="1">
        <f>'4-2'!A389</f>
        <v>42905</v>
      </c>
      <c r="B389">
        <f>'4-2'!C389</f>
        <v>128.30000000000001</v>
      </c>
      <c r="C389" s="13">
        <f t="shared" si="18"/>
        <v>7.8247660582295708E-3</v>
      </c>
      <c r="D389" t="str">
        <f t="shared" si="16"/>
        <v/>
      </c>
      <c r="E389" s="1" t="str">
        <f t="shared" si="17"/>
        <v/>
      </c>
    </row>
    <row r="390" spans="1:5" x14ac:dyDescent="0.35">
      <c r="A390" s="1">
        <f>'4-2'!A390</f>
        <v>42912</v>
      </c>
      <c r="B390">
        <f>'4-2'!C390</f>
        <v>124.45</v>
      </c>
      <c r="C390" s="13">
        <f t="shared" si="18"/>
        <v>-3.0467242807989514E-2</v>
      </c>
      <c r="D390" t="str">
        <f t="shared" si="16"/>
        <v/>
      </c>
      <c r="E390" s="1" t="str">
        <f t="shared" si="17"/>
        <v/>
      </c>
    </row>
    <row r="391" spans="1:5" x14ac:dyDescent="0.35">
      <c r="A391" s="1">
        <f>'4-2'!A391</f>
        <v>42919</v>
      </c>
      <c r="B391">
        <f>'4-2'!C391</f>
        <v>125</v>
      </c>
      <c r="C391" s="13">
        <f t="shared" si="18"/>
        <v>4.4097084887004812E-3</v>
      </c>
      <c r="D391" t="str">
        <f t="shared" ref="D391:D433" si="19">IF(OR(C391&lt;($D$2-1.5*$E$3),C391&gt;($E$2+1.5*$E$3)),C391,"")</f>
        <v/>
      </c>
      <c r="E391" s="1" t="str">
        <f t="shared" ref="E391:E433" si="20">IF(D391&lt;&gt;"",A391,"")</f>
        <v/>
      </c>
    </row>
    <row r="392" spans="1:5" x14ac:dyDescent="0.35">
      <c r="A392" s="1">
        <f>'4-2'!A392</f>
        <v>42926</v>
      </c>
      <c r="B392">
        <f>'4-2'!C392</f>
        <v>132.19999999999999</v>
      </c>
      <c r="C392" s="13">
        <f t="shared" si="18"/>
        <v>5.6002190115284733E-2</v>
      </c>
      <c r="D392" t="str">
        <f t="shared" si="19"/>
        <v/>
      </c>
      <c r="E392" s="1" t="str">
        <f t="shared" si="20"/>
        <v/>
      </c>
    </row>
    <row r="393" spans="1:5" x14ac:dyDescent="0.35">
      <c r="A393" s="1">
        <f>'4-2'!A393</f>
        <v>42933</v>
      </c>
      <c r="B393">
        <f>'4-2'!C393</f>
        <v>131.44999999999999</v>
      </c>
      <c r="C393" s="13">
        <f t="shared" si="18"/>
        <v>-5.6893762416958538E-3</v>
      </c>
      <c r="D393" t="str">
        <f t="shared" si="19"/>
        <v/>
      </c>
      <c r="E393" s="1" t="str">
        <f t="shared" si="20"/>
        <v/>
      </c>
    </row>
    <row r="394" spans="1:5" x14ac:dyDescent="0.35">
      <c r="A394" s="1">
        <f>'4-2'!A394</f>
        <v>42940</v>
      </c>
      <c r="B394">
        <f>'4-2'!C394</f>
        <v>129.94999999999999</v>
      </c>
      <c r="C394" s="13">
        <f t="shared" si="18"/>
        <v>-1.1476790088391198E-2</v>
      </c>
      <c r="D394" t="str">
        <f t="shared" si="19"/>
        <v/>
      </c>
      <c r="E394" s="1" t="str">
        <f t="shared" si="20"/>
        <v/>
      </c>
    </row>
    <row r="395" spans="1:5" x14ac:dyDescent="0.35">
      <c r="A395" s="1">
        <f>'4-2'!A395</f>
        <v>42947</v>
      </c>
      <c r="B395">
        <f>'4-2'!C395</f>
        <v>131.30000000000001</v>
      </c>
      <c r="C395" s="13">
        <f t="shared" si="18"/>
        <v>1.0335020221251767E-2</v>
      </c>
      <c r="D395" t="str">
        <f t="shared" si="19"/>
        <v/>
      </c>
      <c r="E395" s="1" t="str">
        <f t="shared" si="20"/>
        <v/>
      </c>
    </row>
    <row r="396" spans="1:5" x14ac:dyDescent="0.35">
      <c r="A396" s="1">
        <f>'4-2'!A396</f>
        <v>42954</v>
      </c>
      <c r="B396">
        <f>'4-2'!C396</f>
        <v>131.5</v>
      </c>
      <c r="C396" s="13">
        <f t="shared" si="18"/>
        <v>1.5220703090683685E-3</v>
      </c>
      <c r="D396" t="str">
        <f t="shared" si="19"/>
        <v/>
      </c>
      <c r="E396" s="1" t="str">
        <f t="shared" si="20"/>
        <v/>
      </c>
    </row>
    <row r="397" spans="1:5" x14ac:dyDescent="0.35">
      <c r="A397" s="1">
        <f>'4-2'!A397</f>
        <v>42961</v>
      </c>
      <c r="B397">
        <f>'4-2'!C397</f>
        <v>138.6</v>
      </c>
      <c r="C397" s="13">
        <f t="shared" si="18"/>
        <v>5.258523513798341E-2</v>
      </c>
      <c r="D397" t="str">
        <f t="shared" si="19"/>
        <v/>
      </c>
      <c r="E397" s="1" t="str">
        <f t="shared" si="20"/>
        <v/>
      </c>
    </row>
    <row r="398" spans="1:5" x14ac:dyDescent="0.35">
      <c r="A398" s="1">
        <f>'4-2'!A398</f>
        <v>42968</v>
      </c>
      <c r="B398">
        <f>'4-2'!C398</f>
        <v>144.9</v>
      </c>
      <c r="C398" s="13">
        <f t="shared" si="18"/>
        <v>4.4451762570833608E-2</v>
      </c>
      <c r="D398" t="str">
        <f t="shared" si="19"/>
        <v/>
      </c>
      <c r="E398" s="1" t="str">
        <f t="shared" si="20"/>
        <v/>
      </c>
    </row>
    <row r="399" spans="1:5" x14ac:dyDescent="0.35">
      <c r="A399" s="1">
        <f>'4-2'!A399</f>
        <v>42975</v>
      </c>
      <c r="B399">
        <f>'4-2'!C399</f>
        <v>138.44999999999999</v>
      </c>
      <c r="C399" s="13">
        <f t="shared" si="18"/>
        <v>-4.5534599709665891E-2</v>
      </c>
      <c r="D399" t="str">
        <f t="shared" si="19"/>
        <v/>
      </c>
      <c r="E399" s="1" t="str">
        <f t="shared" si="20"/>
        <v/>
      </c>
    </row>
    <row r="400" spans="1:5" x14ac:dyDescent="0.35">
      <c r="A400" s="1">
        <f>'4-2'!A400</f>
        <v>42982</v>
      </c>
      <c r="B400">
        <f>'4-2'!C400</f>
        <v>137.69999999999999</v>
      </c>
      <c r="C400" s="13">
        <f t="shared" si="18"/>
        <v>-5.4318438823610649E-3</v>
      </c>
      <c r="D400" t="str">
        <f t="shared" si="19"/>
        <v/>
      </c>
      <c r="E400" s="1" t="str">
        <f t="shared" si="20"/>
        <v/>
      </c>
    </row>
    <row r="401" spans="1:5" x14ac:dyDescent="0.35">
      <c r="A401" s="1">
        <f>'4-2'!A401</f>
        <v>42989</v>
      </c>
      <c r="B401">
        <f>'4-2'!C401</f>
        <v>145</v>
      </c>
      <c r="C401" s="13">
        <f t="shared" si="18"/>
        <v>5.165633668596481E-2</v>
      </c>
      <c r="D401" t="str">
        <f t="shared" si="19"/>
        <v/>
      </c>
      <c r="E401" s="1" t="str">
        <f t="shared" si="20"/>
        <v/>
      </c>
    </row>
    <row r="402" spans="1:5" x14ac:dyDescent="0.35">
      <c r="A402" s="1">
        <f>'4-2'!A402</f>
        <v>42996</v>
      </c>
      <c r="B402">
        <f>'4-2'!C402</f>
        <v>145.85</v>
      </c>
      <c r="C402" s="13">
        <f t="shared" si="18"/>
        <v>5.8449538931562017E-3</v>
      </c>
      <c r="D402" t="str">
        <f t="shared" si="19"/>
        <v/>
      </c>
      <c r="E402" s="1" t="str">
        <f t="shared" si="20"/>
        <v/>
      </c>
    </row>
    <row r="403" spans="1:5" x14ac:dyDescent="0.35">
      <c r="A403" s="1">
        <f>'4-2'!A403</f>
        <v>43003</v>
      </c>
      <c r="B403">
        <f>'4-2'!C403</f>
        <v>137.5</v>
      </c>
      <c r="C403" s="13">
        <f t="shared" si="18"/>
        <v>-5.8954779207104124E-2</v>
      </c>
      <c r="D403" t="str">
        <f t="shared" si="19"/>
        <v/>
      </c>
      <c r="E403" s="1" t="str">
        <f t="shared" si="20"/>
        <v/>
      </c>
    </row>
    <row r="404" spans="1:5" x14ac:dyDescent="0.35">
      <c r="A404" s="1">
        <f>'4-2'!A404</f>
        <v>43010</v>
      </c>
      <c r="B404">
        <f>'4-2'!C404</f>
        <v>137.1</v>
      </c>
      <c r="C404" s="13">
        <f t="shared" si="18"/>
        <v>-2.9133305383579611E-3</v>
      </c>
      <c r="D404" t="str">
        <f t="shared" si="19"/>
        <v/>
      </c>
      <c r="E404" s="1" t="str">
        <f t="shared" si="20"/>
        <v/>
      </c>
    </row>
    <row r="405" spans="1:5" x14ac:dyDescent="0.35">
      <c r="A405" s="1">
        <f>'4-2'!A405</f>
        <v>43017</v>
      </c>
      <c r="B405">
        <f>'4-2'!C405</f>
        <v>136.5</v>
      </c>
      <c r="C405" s="13">
        <f t="shared" si="18"/>
        <v>-4.3859719432539634E-3</v>
      </c>
      <c r="D405" t="str">
        <f t="shared" si="19"/>
        <v/>
      </c>
      <c r="E405" s="1" t="str">
        <f t="shared" si="20"/>
        <v/>
      </c>
    </row>
    <row r="406" spans="1:5" x14ac:dyDescent="0.35">
      <c r="A406" s="1">
        <f>'4-2'!A406</f>
        <v>43024</v>
      </c>
      <c r="B406">
        <f>'4-2'!C406</f>
        <v>131.44999999999999</v>
      </c>
      <c r="C406" s="13">
        <f t="shared" si="18"/>
        <v>-3.7698063449123964E-2</v>
      </c>
      <c r="D406" t="str">
        <f t="shared" si="19"/>
        <v/>
      </c>
      <c r="E406" s="1" t="str">
        <f t="shared" si="20"/>
        <v/>
      </c>
    </row>
    <row r="407" spans="1:5" x14ac:dyDescent="0.35">
      <c r="A407" s="1">
        <f>'4-2'!A407</f>
        <v>43031</v>
      </c>
      <c r="B407">
        <f>'4-2'!C407</f>
        <v>131.25</v>
      </c>
      <c r="C407" s="13">
        <f t="shared" si="18"/>
        <v>-1.5226497041576081E-3</v>
      </c>
      <c r="D407" t="str">
        <f t="shared" si="19"/>
        <v/>
      </c>
      <c r="E407" s="1" t="str">
        <f t="shared" si="20"/>
        <v/>
      </c>
    </row>
    <row r="408" spans="1:5" x14ac:dyDescent="0.35">
      <c r="A408" s="1">
        <f>'4-2'!A408</f>
        <v>43038</v>
      </c>
      <c r="B408">
        <f>'4-2'!C408</f>
        <v>129.65</v>
      </c>
      <c r="C408" s="13">
        <f t="shared" si="18"/>
        <v>-1.2265389487059686E-2</v>
      </c>
      <c r="D408" t="str">
        <f t="shared" si="19"/>
        <v/>
      </c>
      <c r="E408" s="1" t="str">
        <f t="shared" si="20"/>
        <v/>
      </c>
    </row>
    <row r="409" spans="1:5" x14ac:dyDescent="0.35">
      <c r="A409" s="1">
        <f>'4-2'!A409</f>
        <v>43045</v>
      </c>
      <c r="B409">
        <f>'4-2'!C409</f>
        <v>130.30000000000001</v>
      </c>
      <c r="C409" s="13">
        <f t="shared" si="18"/>
        <v>5.0009721461261591E-3</v>
      </c>
      <c r="D409" t="str">
        <f t="shared" si="19"/>
        <v/>
      </c>
      <c r="E409" s="1" t="str">
        <f t="shared" si="20"/>
        <v/>
      </c>
    </row>
    <row r="410" spans="1:5" x14ac:dyDescent="0.35">
      <c r="A410" s="1">
        <f>'4-2'!A410</f>
        <v>43052</v>
      </c>
      <c r="B410">
        <f>'4-2'!C410</f>
        <v>130.44999999999999</v>
      </c>
      <c r="C410" s="13">
        <f t="shared" si="18"/>
        <v>1.1505274519381103E-3</v>
      </c>
      <c r="D410" t="str">
        <f t="shared" si="19"/>
        <v/>
      </c>
      <c r="E410" s="1" t="str">
        <f t="shared" si="20"/>
        <v/>
      </c>
    </row>
    <row r="411" spans="1:5" x14ac:dyDescent="0.35">
      <c r="A411" s="1">
        <f>'4-2'!A411</f>
        <v>43059</v>
      </c>
      <c r="B411">
        <f>'4-2'!C411</f>
        <v>129.75</v>
      </c>
      <c r="C411" s="13">
        <f t="shared" si="18"/>
        <v>-5.3804895367397521E-3</v>
      </c>
      <c r="D411" t="str">
        <f t="shared" si="19"/>
        <v/>
      </c>
      <c r="E411" s="1" t="str">
        <f t="shared" si="20"/>
        <v/>
      </c>
    </row>
    <row r="412" spans="1:5" x14ac:dyDescent="0.35">
      <c r="A412" s="1">
        <f>'4-2'!A412</f>
        <v>43066</v>
      </c>
      <c r="B412">
        <f>'4-2'!C412</f>
        <v>128.5</v>
      </c>
      <c r="C412" s="13">
        <f t="shared" si="18"/>
        <v>-9.6806177107229274E-3</v>
      </c>
      <c r="D412" t="str">
        <f t="shared" si="19"/>
        <v/>
      </c>
      <c r="E412" s="1" t="str">
        <f t="shared" si="20"/>
        <v/>
      </c>
    </row>
    <row r="413" spans="1:5" x14ac:dyDescent="0.35">
      <c r="A413" s="1">
        <f>'4-2'!A413</f>
        <v>43073</v>
      </c>
      <c r="B413">
        <f>'4-2'!C413</f>
        <v>127.75</v>
      </c>
      <c r="C413" s="13">
        <f t="shared" si="18"/>
        <v>-5.8536752514610768E-3</v>
      </c>
      <c r="D413" t="str">
        <f t="shared" si="19"/>
        <v/>
      </c>
      <c r="E413" s="1" t="str">
        <f t="shared" si="20"/>
        <v/>
      </c>
    </row>
    <row r="414" spans="1:5" x14ac:dyDescent="0.35">
      <c r="A414" s="1">
        <f>'4-2'!A414</f>
        <v>43080</v>
      </c>
      <c r="B414">
        <f>'4-2'!C414</f>
        <v>127.15</v>
      </c>
      <c r="C414" s="13">
        <f t="shared" si="18"/>
        <v>-4.7077372156847375E-3</v>
      </c>
      <c r="D414" t="str">
        <f t="shared" si="19"/>
        <v/>
      </c>
      <c r="E414" s="1" t="str">
        <f t="shared" si="20"/>
        <v/>
      </c>
    </row>
    <row r="415" spans="1:5" x14ac:dyDescent="0.35">
      <c r="A415" s="1">
        <f>'4-2'!A415</f>
        <v>43087</v>
      </c>
      <c r="B415">
        <f>'4-2'!C415</f>
        <v>121.4</v>
      </c>
      <c r="C415" s="13">
        <f t="shared" si="18"/>
        <v>-4.6276613242731024E-2</v>
      </c>
      <c r="D415" t="str">
        <f t="shared" si="19"/>
        <v/>
      </c>
      <c r="E415" s="1" t="str">
        <f t="shared" si="20"/>
        <v/>
      </c>
    </row>
    <row r="416" spans="1:5" x14ac:dyDescent="0.35">
      <c r="A416" s="1">
        <f>'4-2'!A416</f>
        <v>43094</v>
      </c>
      <c r="B416">
        <f>'4-2'!C416</f>
        <v>117.5</v>
      </c>
      <c r="C416" s="13">
        <f t="shared" si="18"/>
        <v>-3.2652545041184311E-2</v>
      </c>
      <c r="D416" t="str">
        <f t="shared" si="19"/>
        <v/>
      </c>
      <c r="E416" s="1" t="str">
        <f t="shared" si="20"/>
        <v/>
      </c>
    </row>
    <row r="417" spans="1:5" x14ac:dyDescent="0.35">
      <c r="A417" s="1">
        <f>'4-2'!A417</f>
        <v>43101</v>
      </c>
      <c r="B417">
        <f>'4-2'!C417</f>
        <v>121</v>
      </c>
      <c r="C417" s="13">
        <f t="shared" si="18"/>
        <v>2.9352212012527801E-2</v>
      </c>
      <c r="D417" t="str">
        <f t="shared" si="19"/>
        <v/>
      </c>
      <c r="E417" s="1" t="str">
        <f t="shared" si="20"/>
        <v/>
      </c>
    </row>
    <row r="418" spans="1:5" x14ac:dyDescent="0.35">
      <c r="A418" s="1">
        <f>'4-2'!A418</f>
        <v>43108</v>
      </c>
      <c r="B418">
        <f>'4-2'!C418</f>
        <v>124.15</v>
      </c>
      <c r="C418" s="13">
        <f t="shared" si="18"/>
        <v>2.5699966357434434E-2</v>
      </c>
      <c r="D418" t="str">
        <f t="shared" si="19"/>
        <v/>
      </c>
      <c r="E418" s="1" t="str">
        <f t="shared" si="20"/>
        <v/>
      </c>
    </row>
    <row r="419" spans="1:5" x14ac:dyDescent="0.35">
      <c r="A419" s="1">
        <f>'4-2'!A419</f>
        <v>43115</v>
      </c>
      <c r="B419">
        <f>'4-2'!C419</f>
        <v>123.8</v>
      </c>
      <c r="C419" s="13">
        <f t="shared" si="18"/>
        <v>-2.8231517036800824E-3</v>
      </c>
      <c r="D419" t="str">
        <f t="shared" si="19"/>
        <v/>
      </c>
      <c r="E419" s="1" t="str">
        <f t="shared" si="20"/>
        <v/>
      </c>
    </row>
    <row r="420" spans="1:5" x14ac:dyDescent="0.35">
      <c r="A420" s="1">
        <f>'4-2'!A420</f>
        <v>43122</v>
      </c>
      <c r="B420">
        <f>'4-2'!C420</f>
        <v>128</v>
      </c>
      <c r="C420" s="13">
        <f t="shared" si="18"/>
        <v>3.3362903669121202E-2</v>
      </c>
      <c r="D420" t="str">
        <f t="shared" si="19"/>
        <v/>
      </c>
      <c r="E420" s="1" t="str">
        <f t="shared" si="20"/>
        <v/>
      </c>
    </row>
    <row r="421" spans="1:5" x14ac:dyDescent="0.35">
      <c r="A421" s="1">
        <f>'4-2'!A421</f>
        <v>43129</v>
      </c>
      <c r="B421">
        <f>'4-2'!C421</f>
        <v>115.85</v>
      </c>
      <c r="C421" s="13">
        <f t="shared" si="18"/>
        <v>-9.9734013041231862E-2</v>
      </c>
      <c r="D421">
        <f t="shared" si="19"/>
        <v>-9.9734013041231862E-2</v>
      </c>
      <c r="E421" s="1">
        <f t="shared" si="20"/>
        <v>43129</v>
      </c>
    </row>
    <row r="422" spans="1:5" x14ac:dyDescent="0.35">
      <c r="A422" s="1">
        <f>'4-2'!A422</f>
        <v>43136</v>
      </c>
      <c r="B422">
        <f>'4-2'!C422</f>
        <v>107.65</v>
      </c>
      <c r="C422" s="13">
        <f t="shared" si="18"/>
        <v>-7.3411027068012835E-2</v>
      </c>
      <c r="D422" t="str">
        <f t="shared" si="19"/>
        <v/>
      </c>
      <c r="E422" s="1" t="str">
        <f t="shared" si="20"/>
        <v/>
      </c>
    </row>
    <row r="423" spans="1:5" x14ac:dyDescent="0.35">
      <c r="A423" s="1">
        <f>'4-2'!A423</f>
        <v>43143</v>
      </c>
      <c r="B423">
        <f>'4-2'!C423</f>
        <v>107.7</v>
      </c>
      <c r="C423" s="13">
        <f t="shared" si="18"/>
        <v>4.6436035197050529E-4</v>
      </c>
      <c r="D423" t="str">
        <f t="shared" si="19"/>
        <v/>
      </c>
      <c r="E423" s="1" t="str">
        <f t="shared" si="20"/>
        <v/>
      </c>
    </row>
    <row r="424" spans="1:5" x14ac:dyDescent="0.35">
      <c r="A424" s="1">
        <f>'4-2'!A424</f>
        <v>43150</v>
      </c>
      <c r="B424">
        <f>'4-2'!C424</f>
        <v>105.4</v>
      </c>
      <c r="C424" s="13">
        <f t="shared" si="18"/>
        <v>-2.1586948055080768E-2</v>
      </c>
      <c r="D424" t="str">
        <f t="shared" si="19"/>
        <v/>
      </c>
      <c r="E424" s="1" t="str">
        <f t="shared" si="20"/>
        <v/>
      </c>
    </row>
    <row r="425" spans="1:5" x14ac:dyDescent="0.35">
      <c r="A425" s="1">
        <f>'4-2'!A425</f>
        <v>43157</v>
      </c>
      <c r="B425">
        <f>'4-2'!C425</f>
        <v>102.5</v>
      </c>
      <c r="C425" s="13">
        <f t="shared" si="18"/>
        <v>-2.7899837528798876E-2</v>
      </c>
      <c r="D425" t="str">
        <f t="shared" si="19"/>
        <v/>
      </c>
      <c r="E425" s="1" t="str">
        <f t="shared" si="20"/>
        <v/>
      </c>
    </row>
    <row r="426" spans="1:5" x14ac:dyDescent="0.35">
      <c r="A426" s="1">
        <f>'4-2'!A426</f>
        <v>43164</v>
      </c>
      <c r="B426">
        <f>'4-2'!C426</f>
        <v>102.05</v>
      </c>
      <c r="C426" s="13">
        <f t="shared" si="18"/>
        <v>-4.3999093226094743E-3</v>
      </c>
      <c r="D426" t="str">
        <f t="shared" si="19"/>
        <v/>
      </c>
      <c r="E426" s="1" t="str">
        <f t="shared" si="20"/>
        <v/>
      </c>
    </row>
    <row r="427" spans="1:5" x14ac:dyDescent="0.35">
      <c r="A427" s="1">
        <f>'4-2'!A427</f>
        <v>43171</v>
      </c>
      <c r="B427">
        <f>'4-2'!C427</f>
        <v>100</v>
      </c>
      <c r="C427" s="13">
        <f t="shared" si="18"/>
        <v>-2.029270326776178E-2</v>
      </c>
      <c r="D427" t="str">
        <f t="shared" si="19"/>
        <v/>
      </c>
      <c r="E427" s="1" t="str">
        <f t="shared" si="20"/>
        <v/>
      </c>
    </row>
    <row r="428" spans="1:5" x14ac:dyDescent="0.35">
      <c r="A428" s="1">
        <f>'4-2'!A428</f>
        <v>43178</v>
      </c>
      <c r="B428">
        <f>'4-2'!C428</f>
        <v>111.05</v>
      </c>
      <c r="C428" s="13">
        <f t="shared" si="18"/>
        <v>0.10481036435234437</v>
      </c>
      <c r="D428">
        <f t="shared" si="19"/>
        <v>0.10481036435234437</v>
      </c>
      <c r="E428" s="1">
        <f t="shared" si="20"/>
        <v>43178</v>
      </c>
    </row>
    <row r="429" spans="1:5" x14ac:dyDescent="0.35">
      <c r="A429" s="1">
        <f>'4-2'!A429</f>
        <v>43185</v>
      </c>
      <c r="B429">
        <f>'4-2'!C429</f>
        <v>113.25</v>
      </c>
      <c r="C429" s="13">
        <f t="shared" si="18"/>
        <v>1.961721402270733E-2</v>
      </c>
      <c r="D429" t="str">
        <f t="shared" si="19"/>
        <v/>
      </c>
      <c r="E429" s="1" t="str">
        <f t="shared" si="20"/>
        <v/>
      </c>
    </row>
    <row r="430" spans="1:5" x14ac:dyDescent="0.35">
      <c r="A430" s="1">
        <f>'4-2'!A430</f>
        <v>43192</v>
      </c>
      <c r="B430">
        <f>'4-2'!C430</f>
        <v>117.5</v>
      </c>
      <c r="C430" s="13">
        <f t="shared" si="18"/>
        <v>3.6840569221070041E-2</v>
      </c>
      <c r="D430" t="str">
        <f t="shared" si="19"/>
        <v/>
      </c>
      <c r="E430" s="1" t="str">
        <f t="shared" si="20"/>
        <v/>
      </c>
    </row>
    <row r="431" spans="1:5" x14ac:dyDescent="0.35">
      <c r="A431" s="1">
        <f>'4-2'!A431</f>
        <v>43199</v>
      </c>
      <c r="B431">
        <f>'4-2'!C431</f>
        <v>121.9</v>
      </c>
      <c r="C431" s="13">
        <f t="shared" si="18"/>
        <v>3.6762702903012645E-2</v>
      </c>
      <c r="D431" t="str">
        <f t="shared" si="19"/>
        <v/>
      </c>
      <c r="E431" s="1" t="str">
        <f t="shared" si="20"/>
        <v/>
      </c>
    </row>
    <row r="432" spans="1:5" x14ac:dyDescent="0.35">
      <c r="A432" s="1">
        <f>'4-2'!A432</f>
        <v>43206</v>
      </c>
      <c r="B432">
        <f>'4-2'!C432</f>
        <v>111.6</v>
      </c>
      <c r="C432" s="13">
        <f t="shared" si="18"/>
        <v>-8.8279986540015898E-2</v>
      </c>
      <c r="D432">
        <f t="shared" si="19"/>
        <v>-8.8279986540015898E-2</v>
      </c>
      <c r="E432" s="1">
        <f t="shared" si="20"/>
        <v>43206</v>
      </c>
    </row>
    <row r="433" spans="1:5" x14ac:dyDescent="0.35">
      <c r="A433" s="1">
        <f>'4-2'!A433</f>
        <v>43213</v>
      </c>
      <c r="B433">
        <f>'4-2'!C433</f>
        <v>111.75</v>
      </c>
      <c r="C433" s="13">
        <f t="shared" si="18"/>
        <v>1.3431835464681185E-3</v>
      </c>
      <c r="D433" t="str">
        <f t="shared" si="19"/>
        <v/>
      </c>
      <c r="E433" s="1" t="str">
        <f t="shared" si="20"/>
        <v/>
      </c>
    </row>
    <row r="434" spans="1:5" x14ac:dyDescent="0.35">
      <c r="A434" s="1"/>
    </row>
    <row r="435" spans="1:5" x14ac:dyDescent="0.35">
      <c r="A435" s="1"/>
    </row>
    <row r="436" spans="1:5" x14ac:dyDescent="0.35">
      <c r="A436" s="1"/>
    </row>
    <row r="437" spans="1:5" x14ac:dyDescent="0.35">
      <c r="A437" s="1"/>
    </row>
    <row r="438" spans="1:5" x14ac:dyDescent="0.35">
      <c r="A438" s="1"/>
    </row>
    <row r="439" spans="1:5" x14ac:dyDescent="0.35">
      <c r="A439" s="1"/>
    </row>
    <row r="440" spans="1:5" x14ac:dyDescent="0.35">
      <c r="A440" s="1"/>
    </row>
    <row r="441" spans="1:5" x14ac:dyDescent="0.35">
      <c r="A441" s="1"/>
    </row>
    <row r="442" spans="1:5" x14ac:dyDescent="0.35">
      <c r="A442" s="1"/>
    </row>
    <row r="443" spans="1:5" x14ac:dyDescent="0.35">
      <c r="A443" s="1"/>
    </row>
    <row r="444" spans="1:5" x14ac:dyDescent="0.35">
      <c r="A444" s="1"/>
    </row>
    <row r="445" spans="1:5" x14ac:dyDescent="0.35">
      <c r="A445" s="1"/>
    </row>
    <row r="446" spans="1:5" x14ac:dyDescent="0.35">
      <c r="A446" s="1"/>
    </row>
    <row r="447" spans="1:5" x14ac:dyDescent="0.35">
      <c r="A447" s="1"/>
    </row>
    <row r="448" spans="1:5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</sheetData>
  <mergeCells count="7">
    <mergeCell ref="C2:C3"/>
    <mergeCell ref="A1:C1"/>
    <mergeCell ref="F62:J62"/>
    <mergeCell ref="D4:D5"/>
    <mergeCell ref="E4:E5"/>
    <mergeCell ref="F19:J19"/>
    <mergeCell ref="F21:J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4"/>
  <sheetViews>
    <sheetView workbookViewId="0">
      <selection activeCell="M3" sqref="M3"/>
    </sheetView>
  </sheetViews>
  <sheetFormatPr defaultRowHeight="15.5" x14ac:dyDescent="0.35"/>
  <cols>
    <col min="3" max="3" width="10.4140625" bestFit="1" customWidth="1"/>
    <col min="7" max="7" width="11.9140625" bestFit="1" customWidth="1"/>
    <col min="8" max="8" width="11.9140625" customWidth="1"/>
    <col min="11" max="11" width="9.4140625" bestFit="1" customWidth="1"/>
  </cols>
  <sheetData>
    <row r="1" spans="1:19" x14ac:dyDescent="0.35">
      <c r="A1" s="80" t="s">
        <v>2033</v>
      </c>
      <c r="B1" s="80"/>
      <c r="C1" s="81" t="s">
        <v>2059</v>
      </c>
      <c r="D1" s="81"/>
      <c r="E1" s="81"/>
      <c r="F1" s="81" t="s">
        <v>2062</v>
      </c>
      <c r="G1" s="81"/>
      <c r="H1" s="41"/>
      <c r="I1" s="67" t="s">
        <v>2064</v>
      </c>
      <c r="J1" s="68"/>
      <c r="K1" s="47"/>
      <c r="R1" s="67" t="s">
        <v>2064</v>
      </c>
      <c r="S1" s="68"/>
    </row>
    <row r="2" spans="1:19" ht="16" thickBot="1" x14ac:dyDescent="0.4">
      <c r="A2" s="62" t="s">
        <v>0</v>
      </c>
      <c r="B2" s="62"/>
      <c r="D2" s="34" t="s">
        <v>808</v>
      </c>
      <c r="E2" s="34" t="s">
        <v>2017</v>
      </c>
      <c r="F2" s="81"/>
      <c r="G2" s="81"/>
      <c r="H2" s="41"/>
      <c r="I2" s="69"/>
      <c r="J2" s="70"/>
      <c r="K2" s="47"/>
      <c r="R2" s="69"/>
      <c r="S2" s="70"/>
    </row>
    <row r="3" spans="1:19" x14ac:dyDescent="0.35">
      <c r="A3" s="26" t="s">
        <v>808</v>
      </c>
      <c r="B3" s="26" t="s">
        <v>2017</v>
      </c>
      <c r="C3" s="33" t="s">
        <v>2061</v>
      </c>
      <c r="D3">
        <f>AVERAGE(A4:A434)</f>
        <v>179.40194895591642</v>
      </c>
      <c r="E3" s="32">
        <f>AVERAGE(B4:B434)</f>
        <v>-7.0348837209302337E-2</v>
      </c>
      <c r="F3" s="27" t="s">
        <v>808</v>
      </c>
      <c r="G3" s="27" t="s">
        <v>2017</v>
      </c>
      <c r="H3" s="27"/>
      <c r="I3" s="37"/>
      <c r="J3" s="48" t="s">
        <v>808</v>
      </c>
      <c r="R3" s="36"/>
      <c r="S3" s="55" t="s">
        <v>2017</v>
      </c>
    </row>
    <row r="4" spans="1:19" ht="16" thickBot="1" x14ac:dyDescent="0.4">
      <c r="A4">
        <v>142</v>
      </c>
      <c r="B4" s="32">
        <f>AVERAGE(B5:B434)</f>
        <v>-7.0348837209302323E-2</v>
      </c>
      <c r="C4" s="33" t="s">
        <v>2060</v>
      </c>
      <c r="D4" s="32">
        <f>_xlfn.STDEV.S(A4:A434)</f>
        <v>44.000982054655793</v>
      </c>
      <c r="E4">
        <f>_xlfn.STDEV.S(B4:B434)</f>
        <v>8.1502208627049342</v>
      </c>
      <c r="F4">
        <f>STANDARDIZE(A4,$D$3,$D$4)</f>
        <v>-0.85002532237706918</v>
      </c>
      <c r="G4">
        <f>STANDARDIZE(B4,$E$3,$E$4)</f>
        <v>1.702749905995631E-18</v>
      </c>
      <c r="I4" s="39">
        <v>1</v>
      </c>
      <c r="J4" s="40">
        <f>MIN($F$4:$F$434)</f>
        <v>-1.8522756799991151</v>
      </c>
      <c r="R4" s="37">
        <v>1</v>
      </c>
      <c r="S4" s="38">
        <f>MIN($G$4:$G$434)</f>
        <v>-6.574012172844161</v>
      </c>
    </row>
    <row r="5" spans="1:19" x14ac:dyDescent="0.35">
      <c r="A5">
        <v>135.4</v>
      </c>
      <c r="B5">
        <f>A5-A4</f>
        <v>-6.5999999999999943</v>
      </c>
      <c r="C5" s="82" t="s">
        <v>2063</v>
      </c>
      <c r="D5" s="82"/>
      <c r="E5" s="31">
        <f>FLOOR(1+3.322*LOG(COUNT(A4:A434)),1)</f>
        <v>9</v>
      </c>
      <c r="F5">
        <f t="shared" ref="F5:F68" si="0">STANDARDIZE(A5,$D$3,$D$4)</f>
        <v>-1.0000219745381915</v>
      </c>
      <c r="G5">
        <f t="shared" ref="G5:G68" si="1">STANDARDIZE(B5,$E$3,$E$4)</f>
        <v>-0.80116248047584815</v>
      </c>
      <c r="I5" s="49">
        <v>2</v>
      </c>
      <c r="J5" s="50">
        <f>(MAX($F$4:$F$434)-MIN($F$4:$F$434))/$E$5+J4</f>
        <v>-1.3680693154890942</v>
      </c>
      <c r="R5" s="49">
        <v>2</v>
      </c>
      <c r="S5" s="50">
        <f>(MAX($G$4:$G$434)-MIN($G$4:$G$434))/$E$5+S4</f>
        <v>-5.5071017538460643</v>
      </c>
    </row>
    <row r="6" spans="1:19" x14ac:dyDescent="0.35">
      <c r="A6">
        <v>130.97</v>
      </c>
      <c r="B6">
        <f t="shared" ref="B6:B69" si="2">A6-A5</f>
        <v>-4.4300000000000068</v>
      </c>
      <c r="F6">
        <f t="shared" si="0"/>
        <v>-1.1007015456099754</v>
      </c>
      <c r="G6">
        <f t="shared" si="1"/>
        <v>-0.53491202707650343</v>
      </c>
      <c r="I6" s="51">
        <v>3</v>
      </c>
      <c r="J6" s="52">
        <f t="shared" ref="J6:J13" si="3">(MAX($F$4:$F$434)-MIN($F$4:$F$434))/$E$5+J5</f>
        <v>-0.88386295097907319</v>
      </c>
      <c r="R6" s="51">
        <v>3</v>
      </c>
      <c r="S6" s="52">
        <f t="shared" ref="S6:S13" si="4">(MAX($G$4:$G$434)-MIN($G$4:$G$434))/$E$5+S5</f>
        <v>-4.4401913348479676</v>
      </c>
    </row>
    <row r="7" spans="1:19" x14ac:dyDescent="0.35">
      <c r="A7">
        <v>131.72</v>
      </c>
      <c r="B7">
        <f t="shared" si="2"/>
        <v>0.75</v>
      </c>
      <c r="F7">
        <f t="shared" si="0"/>
        <v>-1.0836564715007571</v>
      </c>
      <c r="G7">
        <f t="shared" si="1"/>
        <v>0.10065357136064666</v>
      </c>
      <c r="I7" s="51">
        <v>4</v>
      </c>
      <c r="J7" s="52">
        <f t="shared" si="3"/>
        <v>-0.39965658646905222</v>
      </c>
      <c r="R7" s="51">
        <v>4</v>
      </c>
      <c r="S7" s="52">
        <f t="shared" si="4"/>
        <v>-3.3732809158498709</v>
      </c>
    </row>
    <row r="8" spans="1:19" x14ac:dyDescent="0.35">
      <c r="A8">
        <v>133.5</v>
      </c>
      <c r="B8">
        <f t="shared" si="2"/>
        <v>1.7800000000000011</v>
      </c>
      <c r="F8">
        <f t="shared" si="0"/>
        <v>-1.0432028289482118</v>
      </c>
      <c r="G8">
        <f t="shared" si="1"/>
        <v>0.22703051467923055</v>
      </c>
      <c r="I8" s="51">
        <v>5</v>
      </c>
      <c r="J8" s="52">
        <f t="shared" si="3"/>
        <v>8.4549778040968748E-2</v>
      </c>
      <c r="R8" s="51">
        <v>5</v>
      </c>
      <c r="S8" s="52">
        <f t="shared" si="4"/>
        <v>-2.3063704968517742</v>
      </c>
    </row>
    <row r="9" spans="1:19" x14ac:dyDescent="0.35">
      <c r="A9">
        <v>132.19999999999999</v>
      </c>
      <c r="B9">
        <f t="shared" si="2"/>
        <v>-1.3000000000000114</v>
      </c>
      <c r="F9">
        <f t="shared" si="0"/>
        <v>-1.0727476240708573</v>
      </c>
      <c r="G9">
        <f t="shared" si="1"/>
        <v>-0.15087335466177865</v>
      </c>
      <c r="I9" s="51">
        <v>6</v>
      </c>
      <c r="J9" s="52">
        <f t="shared" si="3"/>
        <v>0.56875614255098972</v>
      </c>
      <c r="R9" s="51">
        <v>6</v>
      </c>
      <c r="S9" s="52">
        <f t="shared" si="4"/>
        <v>-1.2394600778536773</v>
      </c>
    </row>
    <row r="10" spans="1:19" x14ac:dyDescent="0.35">
      <c r="A10">
        <v>128.05000000000001</v>
      </c>
      <c r="B10">
        <f t="shared" si="2"/>
        <v>-4.1499999999999773</v>
      </c>
      <c r="F10">
        <f t="shared" si="0"/>
        <v>-1.1670637008085325</v>
      </c>
      <c r="G10">
        <f t="shared" si="1"/>
        <v>-0.50055712986368095</v>
      </c>
      <c r="I10" s="51">
        <v>7</v>
      </c>
      <c r="J10" s="52">
        <f t="shared" si="3"/>
        <v>1.0529625070610107</v>
      </c>
      <c r="R10" s="51">
        <v>7</v>
      </c>
      <c r="S10" s="52">
        <f t="shared" si="4"/>
        <v>-0.17254965885558038</v>
      </c>
    </row>
    <row r="11" spans="1:19" ht="16" thickBot="1" x14ac:dyDescent="0.4">
      <c r="A11">
        <v>124.19</v>
      </c>
      <c r="B11">
        <f t="shared" si="2"/>
        <v>-3.8600000000000136</v>
      </c>
      <c r="F11">
        <f t="shared" si="0"/>
        <v>-1.2547890155573105</v>
      </c>
      <c r="G11">
        <f t="shared" si="1"/>
        <v>-0.46497527203612293</v>
      </c>
      <c r="I11" s="51">
        <v>8</v>
      </c>
      <c r="J11" s="52">
        <f t="shared" si="3"/>
        <v>1.5371688715710317</v>
      </c>
      <c r="R11" s="51">
        <v>8</v>
      </c>
      <c r="S11" s="52">
        <f t="shared" si="4"/>
        <v>0.89436076014251653</v>
      </c>
    </row>
    <row r="12" spans="1:19" ht="16" thickBot="1" x14ac:dyDescent="0.4">
      <c r="A12">
        <v>126.17</v>
      </c>
      <c r="B12">
        <f t="shared" si="2"/>
        <v>1.980000000000004</v>
      </c>
      <c r="F12">
        <f t="shared" si="0"/>
        <v>-1.2097900199089735</v>
      </c>
      <c r="G12">
        <f t="shared" si="1"/>
        <v>0.25156972697410152</v>
      </c>
      <c r="I12" s="53">
        <v>9</v>
      </c>
      <c r="J12" s="54">
        <f t="shared" si="3"/>
        <v>2.0213752360810524</v>
      </c>
      <c r="L12" s="71" t="s">
        <v>2068</v>
      </c>
      <c r="M12" s="72"/>
      <c r="N12" s="73"/>
      <c r="R12" s="53">
        <v>9</v>
      </c>
      <c r="S12" s="54">
        <f t="shared" si="4"/>
        <v>1.9612711791406134</v>
      </c>
    </row>
    <row r="13" spans="1:19" ht="16" thickBot="1" x14ac:dyDescent="0.4">
      <c r="A13">
        <v>125.48</v>
      </c>
      <c r="B13">
        <f t="shared" si="2"/>
        <v>-0.68999999999999773</v>
      </c>
      <c r="F13">
        <f t="shared" si="0"/>
        <v>-1.2254714880894546</v>
      </c>
      <c r="G13">
        <f t="shared" si="1"/>
        <v>-7.6028757162421565E-2</v>
      </c>
      <c r="I13" s="39">
        <v>10</v>
      </c>
      <c r="J13" s="40">
        <f t="shared" si="3"/>
        <v>2.5055816005910732</v>
      </c>
      <c r="L13" s="74"/>
      <c r="M13" s="75"/>
      <c r="N13" s="76"/>
      <c r="R13" s="39">
        <v>10</v>
      </c>
      <c r="S13" s="40">
        <f t="shared" si="4"/>
        <v>3.0281815981387101</v>
      </c>
    </row>
    <row r="14" spans="1:19" ht="16" thickBot="1" x14ac:dyDescent="0.4">
      <c r="A14">
        <v>122.49</v>
      </c>
      <c r="B14">
        <f t="shared" si="2"/>
        <v>-2.9900000000000091</v>
      </c>
      <c r="F14">
        <f t="shared" si="0"/>
        <v>-1.293424516871539</v>
      </c>
      <c r="G14">
        <f t="shared" si="1"/>
        <v>-0.35822969855343512</v>
      </c>
      <c r="L14" s="77"/>
      <c r="M14" s="78"/>
      <c r="N14" s="79"/>
    </row>
    <row r="15" spans="1:19" ht="16" thickBot="1" x14ac:dyDescent="0.4">
      <c r="A15">
        <v>122.96</v>
      </c>
      <c r="B15">
        <f t="shared" si="2"/>
        <v>0.46999999999999886</v>
      </c>
      <c r="F15">
        <f t="shared" si="0"/>
        <v>-1.2827429370964289</v>
      </c>
      <c r="G15">
        <f t="shared" si="1"/>
        <v>6.6298674147827641E-2</v>
      </c>
    </row>
    <row r="16" spans="1:19" x14ac:dyDescent="0.35">
      <c r="A16">
        <v>134</v>
      </c>
      <c r="B16">
        <f t="shared" si="2"/>
        <v>11.040000000000006</v>
      </c>
      <c r="F16">
        <f t="shared" si="0"/>
        <v>-1.0318394462087328</v>
      </c>
      <c r="G16">
        <f t="shared" si="1"/>
        <v>1.363196043931741</v>
      </c>
      <c r="I16" s="43" t="s">
        <v>2057</v>
      </c>
      <c r="J16" s="44" t="s">
        <v>2058</v>
      </c>
      <c r="Q16" s="57"/>
    </row>
    <row r="17" spans="1:17" x14ac:dyDescent="0.35">
      <c r="A17">
        <v>130.5</v>
      </c>
      <c r="B17">
        <f t="shared" si="2"/>
        <v>-3.5</v>
      </c>
      <c r="F17">
        <f t="shared" si="0"/>
        <v>-1.1113831253850857</v>
      </c>
      <c r="G17">
        <f t="shared" si="1"/>
        <v>-0.42080468990535413</v>
      </c>
      <c r="I17" s="42">
        <v>-1.3680693154890942</v>
      </c>
      <c r="J17" s="28">
        <v>24</v>
      </c>
      <c r="Q17" s="58"/>
    </row>
    <row r="18" spans="1:17" x14ac:dyDescent="0.35">
      <c r="A18">
        <v>126.55</v>
      </c>
      <c r="B18">
        <f t="shared" si="2"/>
        <v>-3.9500000000000028</v>
      </c>
      <c r="F18">
        <f t="shared" si="0"/>
        <v>-1.2011538490269698</v>
      </c>
      <c r="G18">
        <f t="shared" si="1"/>
        <v>-0.4760179175688134</v>
      </c>
      <c r="I18" s="42">
        <v>-0.88386295097907319</v>
      </c>
      <c r="J18" s="28">
        <v>74</v>
      </c>
      <c r="Q18" s="35"/>
    </row>
    <row r="19" spans="1:17" x14ac:dyDescent="0.35">
      <c r="A19">
        <v>125.5</v>
      </c>
      <c r="B19">
        <f t="shared" si="2"/>
        <v>-1.0499999999999972</v>
      </c>
      <c r="F19">
        <f t="shared" si="0"/>
        <v>-1.2250169527798755</v>
      </c>
      <c r="G19">
        <f t="shared" si="1"/>
        <v>-0.12019933929318863</v>
      </c>
      <c r="I19" s="42">
        <v>-0.39965658646905222</v>
      </c>
      <c r="J19" s="28">
        <v>66</v>
      </c>
      <c r="Q19" s="35"/>
    </row>
    <row r="20" spans="1:17" x14ac:dyDescent="0.35">
      <c r="A20">
        <v>109.86</v>
      </c>
      <c r="B20">
        <f t="shared" si="2"/>
        <v>-15.64</v>
      </c>
      <c r="F20">
        <f t="shared" si="0"/>
        <v>-1.5804635648707781</v>
      </c>
      <c r="G20">
        <f t="shared" si="1"/>
        <v>-1.9103348762040013</v>
      </c>
      <c r="I20" s="42">
        <v>8.4549778040968748E-2</v>
      </c>
      <c r="J20" s="28">
        <v>111</v>
      </c>
      <c r="Q20" s="35"/>
    </row>
    <row r="21" spans="1:17" x14ac:dyDescent="0.35">
      <c r="A21">
        <v>114.91</v>
      </c>
      <c r="B21">
        <f t="shared" si="2"/>
        <v>5.0499999999999972</v>
      </c>
      <c r="F21">
        <f t="shared" si="0"/>
        <v>-1.4656933992020404</v>
      </c>
      <c r="G21">
        <f t="shared" si="1"/>
        <v>0.62824663570036476</v>
      </c>
      <c r="I21" s="42">
        <v>0.56875614255098972</v>
      </c>
      <c r="J21" s="28">
        <v>19</v>
      </c>
      <c r="Q21" s="35"/>
    </row>
    <row r="22" spans="1:17" x14ac:dyDescent="0.35">
      <c r="A22">
        <v>97.9</v>
      </c>
      <c r="B22">
        <f t="shared" si="2"/>
        <v>-17.009999999999991</v>
      </c>
      <c r="F22">
        <f t="shared" si="0"/>
        <v>-1.8522756799991151</v>
      </c>
      <c r="G22">
        <f t="shared" si="1"/>
        <v>-2.078428480423864</v>
      </c>
      <c r="I22" s="42">
        <v>1.0529625070610107</v>
      </c>
      <c r="J22" s="28">
        <v>38</v>
      </c>
      <c r="Q22" s="35"/>
    </row>
    <row r="23" spans="1:17" x14ac:dyDescent="0.35">
      <c r="A23">
        <v>114.5</v>
      </c>
      <c r="B23">
        <f t="shared" si="2"/>
        <v>16.599999999999994</v>
      </c>
      <c r="F23">
        <f t="shared" si="0"/>
        <v>-1.4750113730484131</v>
      </c>
      <c r="G23">
        <f t="shared" si="1"/>
        <v>2.0453861457291431</v>
      </c>
      <c r="I23" s="42">
        <v>1.5371688715710317</v>
      </c>
      <c r="J23" s="28">
        <v>68</v>
      </c>
      <c r="Q23" s="35"/>
    </row>
    <row r="24" spans="1:17" x14ac:dyDescent="0.35">
      <c r="A24">
        <v>117.21</v>
      </c>
      <c r="B24">
        <f t="shared" si="2"/>
        <v>2.7099999999999937</v>
      </c>
      <c r="F24">
        <f t="shared" si="0"/>
        <v>-1.4134218386004371</v>
      </c>
      <c r="G24">
        <f t="shared" si="1"/>
        <v>0.34113785185037804</v>
      </c>
      <c r="I24" s="42">
        <v>2.0213752360810524</v>
      </c>
      <c r="J24" s="28">
        <v>23</v>
      </c>
      <c r="Q24" s="35"/>
    </row>
    <row r="25" spans="1:17" ht="16" thickBot="1" x14ac:dyDescent="0.4">
      <c r="A25">
        <v>119.2</v>
      </c>
      <c r="B25">
        <f t="shared" si="2"/>
        <v>1.9900000000000091</v>
      </c>
      <c r="F25">
        <f t="shared" si="0"/>
        <v>-1.3681955752973105</v>
      </c>
      <c r="G25">
        <f t="shared" si="1"/>
        <v>0.25279668758884566</v>
      </c>
      <c r="I25" s="29">
        <f>J13</f>
        <v>2.5055816005910732</v>
      </c>
      <c r="J25" s="30">
        <v>8</v>
      </c>
      <c r="Q25" s="35"/>
    </row>
    <row r="26" spans="1:17" x14ac:dyDescent="0.35">
      <c r="A26">
        <v>118.8</v>
      </c>
      <c r="B26">
        <f t="shared" si="2"/>
        <v>-0.40000000000000568</v>
      </c>
      <c r="F26">
        <f t="shared" si="0"/>
        <v>-1.377286281488894</v>
      </c>
      <c r="G26">
        <f t="shared" si="1"/>
        <v>-4.0446899334860127E-2</v>
      </c>
      <c r="J26" s="35"/>
      <c r="K26" s="25"/>
      <c r="Q26" s="25"/>
    </row>
    <row r="27" spans="1:17" ht="16" thickBot="1" x14ac:dyDescent="0.4">
      <c r="A27">
        <v>116.92</v>
      </c>
      <c r="B27">
        <f t="shared" si="2"/>
        <v>-1.8799999999999955</v>
      </c>
      <c r="F27">
        <f t="shared" si="0"/>
        <v>-1.4200126005893348</v>
      </c>
      <c r="G27">
        <f t="shared" si="1"/>
        <v>-0.22203707031690151</v>
      </c>
      <c r="Q27" s="57"/>
    </row>
    <row r="28" spans="1:17" x14ac:dyDescent="0.35">
      <c r="A28">
        <v>114.86</v>
      </c>
      <c r="B28">
        <f t="shared" si="2"/>
        <v>-2.0600000000000023</v>
      </c>
      <c r="F28">
        <f t="shared" si="0"/>
        <v>-1.4668297374759882</v>
      </c>
      <c r="G28">
        <f t="shared" si="1"/>
        <v>-0.24412236138228591</v>
      </c>
      <c r="I28" s="43" t="s">
        <v>2065</v>
      </c>
      <c r="J28" s="44" t="s">
        <v>2066</v>
      </c>
    </row>
    <row r="29" spans="1:17" x14ac:dyDescent="0.35">
      <c r="A29">
        <v>117.92</v>
      </c>
      <c r="B29">
        <f t="shared" si="2"/>
        <v>3.0600000000000023</v>
      </c>
      <c r="F29">
        <f t="shared" si="0"/>
        <v>-1.3972858351103767</v>
      </c>
      <c r="G29">
        <f t="shared" si="1"/>
        <v>0.38408147336640269</v>
      </c>
      <c r="I29" s="42">
        <f>I17-((MAX($F$4:$F$434)-MIN($F$4:$F$434))/$E$5)/2</f>
        <v>-1.6101724977441045</v>
      </c>
      <c r="J29" s="28">
        <f>J17/SUM($J$17:$J$25)</f>
        <v>5.5684454756380508E-2</v>
      </c>
    </row>
    <row r="30" spans="1:17" x14ac:dyDescent="0.35">
      <c r="A30">
        <v>122.48</v>
      </c>
      <c r="B30">
        <f t="shared" si="2"/>
        <v>4.5600000000000023</v>
      </c>
      <c r="F30">
        <f t="shared" si="0"/>
        <v>-1.2936517845263285</v>
      </c>
      <c r="G30">
        <f t="shared" si="1"/>
        <v>0.56812556557793237</v>
      </c>
      <c r="I30" s="42">
        <f t="shared" ref="I30:I37" si="5">I18-((MAX($F$4:$F$434)-MIN($F$4:$F$434))/$E$5)/2</f>
        <v>-1.1259661332340838</v>
      </c>
      <c r="J30" s="28">
        <f t="shared" ref="J30:J37" si="6">J18/SUM($J$17:$J$25)</f>
        <v>0.1716937354988399</v>
      </c>
    </row>
    <row r="31" spans="1:17" x14ac:dyDescent="0.35">
      <c r="A31">
        <v>123.89</v>
      </c>
      <c r="B31">
        <f t="shared" si="2"/>
        <v>1.4099999999999966</v>
      </c>
      <c r="F31">
        <f t="shared" si="0"/>
        <v>-1.2616070452009978</v>
      </c>
      <c r="G31">
        <f t="shared" si="1"/>
        <v>0.18163297193371933</v>
      </c>
      <c r="I31" s="42">
        <f t="shared" si="5"/>
        <v>-0.64175976872406271</v>
      </c>
      <c r="J31" s="28">
        <f t="shared" si="6"/>
        <v>0.1531322505800464</v>
      </c>
    </row>
    <row r="32" spans="1:17" ht="15.65" customHeight="1" x14ac:dyDescent="0.35">
      <c r="A32">
        <v>127.36</v>
      </c>
      <c r="B32">
        <f t="shared" si="2"/>
        <v>3.4699999999999989</v>
      </c>
      <c r="F32">
        <f t="shared" si="0"/>
        <v>-1.1827451689890136</v>
      </c>
      <c r="G32">
        <f t="shared" si="1"/>
        <v>0.43438685857088705</v>
      </c>
      <c r="I32" s="42">
        <f t="shared" si="5"/>
        <v>-0.15755340421404174</v>
      </c>
      <c r="J32" s="28">
        <f t="shared" si="6"/>
        <v>0.25754060324825984</v>
      </c>
    </row>
    <row r="33" spans="1:10" x14ac:dyDescent="0.35">
      <c r="A33">
        <v>137</v>
      </c>
      <c r="B33">
        <f t="shared" si="2"/>
        <v>9.64</v>
      </c>
      <c r="F33">
        <f t="shared" si="0"/>
        <v>-0.96365914977185896</v>
      </c>
      <c r="G33">
        <f t="shared" si="1"/>
        <v>1.1914215578676459</v>
      </c>
      <c r="I33" s="42">
        <f t="shared" si="5"/>
        <v>0.32665296029597923</v>
      </c>
      <c r="J33" s="28">
        <f t="shared" si="6"/>
        <v>4.4083526682134569E-2</v>
      </c>
    </row>
    <row r="34" spans="1:10" x14ac:dyDescent="0.35">
      <c r="A34">
        <v>139.80000000000001</v>
      </c>
      <c r="B34">
        <f t="shared" si="2"/>
        <v>2.8000000000000114</v>
      </c>
      <c r="F34">
        <f t="shared" si="0"/>
        <v>-0.90002420643077641</v>
      </c>
      <c r="G34">
        <f t="shared" si="1"/>
        <v>0.352180497383072</v>
      </c>
      <c r="I34" s="42">
        <f t="shared" si="5"/>
        <v>0.8108593248060002</v>
      </c>
      <c r="J34" s="28">
        <f t="shared" si="6"/>
        <v>8.8167053364269138E-2</v>
      </c>
    </row>
    <row r="35" spans="1:10" x14ac:dyDescent="0.35">
      <c r="A35">
        <v>141.86000000000001</v>
      </c>
      <c r="B35">
        <f t="shared" si="2"/>
        <v>2.0600000000000023</v>
      </c>
      <c r="F35">
        <f t="shared" si="0"/>
        <v>-0.85320706954412295</v>
      </c>
      <c r="G35">
        <f t="shared" si="1"/>
        <v>0.26138541189204956</v>
      </c>
      <c r="I35" s="42">
        <f t="shared" si="5"/>
        <v>1.2950656893160213</v>
      </c>
      <c r="J35" s="28">
        <f t="shared" si="6"/>
        <v>0.15777262180974477</v>
      </c>
    </row>
    <row r="36" spans="1:10" x14ac:dyDescent="0.35">
      <c r="A36">
        <v>142.19</v>
      </c>
      <c r="B36">
        <f t="shared" si="2"/>
        <v>0.32999999999998408</v>
      </c>
      <c r="F36">
        <f t="shared" si="0"/>
        <v>-0.8457072369360672</v>
      </c>
      <c r="G36">
        <f t="shared" si="1"/>
        <v>4.9121225541416402E-2</v>
      </c>
      <c r="I36" s="42">
        <f t="shared" si="5"/>
        <v>1.779272053826042</v>
      </c>
      <c r="J36" s="28">
        <f t="shared" si="6"/>
        <v>5.336426914153132E-2</v>
      </c>
    </row>
    <row r="37" spans="1:10" ht="16" thickBot="1" x14ac:dyDescent="0.4">
      <c r="A37">
        <v>145.54</v>
      </c>
      <c r="B37">
        <f t="shared" si="2"/>
        <v>3.3499999999999943</v>
      </c>
      <c r="F37">
        <f t="shared" si="0"/>
        <v>-0.76957257258155809</v>
      </c>
      <c r="G37">
        <f t="shared" si="1"/>
        <v>0.4196633311939641</v>
      </c>
      <c r="I37" s="56">
        <f t="shared" si="5"/>
        <v>2.2634784183360628</v>
      </c>
      <c r="J37" s="30">
        <f t="shared" si="6"/>
        <v>1.8561484918793503E-2</v>
      </c>
    </row>
    <row r="38" spans="1:10" x14ac:dyDescent="0.35">
      <c r="A38">
        <v>146.5</v>
      </c>
      <c r="B38">
        <f t="shared" si="2"/>
        <v>0.96000000000000796</v>
      </c>
      <c r="F38">
        <f t="shared" si="0"/>
        <v>-0.7477548777217583</v>
      </c>
      <c r="G38">
        <f t="shared" si="1"/>
        <v>0.12641974427026181</v>
      </c>
    </row>
    <row r="39" spans="1:10" ht="16" thickBot="1" x14ac:dyDescent="0.4">
      <c r="A39">
        <v>142.71</v>
      </c>
      <c r="B39">
        <f t="shared" si="2"/>
        <v>-3.789999999999992</v>
      </c>
      <c r="F39">
        <f t="shared" si="0"/>
        <v>-0.83388931888700879</v>
      </c>
      <c r="G39">
        <f t="shared" si="1"/>
        <v>-0.45638654773291554</v>
      </c>
    </row>
    <row r="40" spans="1:10" x14ac:dyDescent="0.35">
      <c r="A40">
        <v>137.5</v>
      </c>
      <c r="B40">
        <f t="shared" si="2"/>
        <v>-5.210000000000008</v>
      </c>
      <c r="F40">
        <f t="shared" si="0"/>
        <v>-0.95229576703237995</v>
      </c>
      <c r="G40">
        <f t="shared" si="1"/>
        <v>-0.630614955026499</v>
      </c>
      <c r="I40" s="45" t="s">
        <v>2065</v>
      </c>
      <c r="J40" s="46" t="s">
        <v>2067</v>
      </c>
    </row>
    <row r="41" spans="1:10" x14ac:dyDescent="0.35">
      <c r="A41">
        <v>134.19999999999999</v>
      </c>
      <c r="B41">
        <f t="shared" si="2"/>
        <v>-3.3000000000000114</v>
      </c>
      <c r="F41">
        <f t="shared" si="0"/>
        <v>-1.0272940931129415</v>
      </c>
      <c r="G41">
        <f t="shared" si="1"/>
        <v>-0.39626547761048492</v>
      </c>
      <c r="I41" s="42">
        <f>J4</f>
        <v>-1.8522756799991151</v>
      </c>
      <c r="J41" s="38">
        <v>0</v>
      </c>
    </row>
    <row r="42" spans="1:10" x14ac:dyDescent="0.35">
      <c r="A42">
        <v>134.80000000000001</v>
      </c>
      <c r="B42">
        <f t="shared" si="2"/>
        <v>0.60000000000002274</v>
      </c>
      <c r="F42">
        <f t="shared" si="0"/>
        <v>-1.0136580338255663</v>
      </c>
      <c r="G42">
        <f t="shared" si="1"/>
        <v>8.2249162139496484E-2</v>
      </c>
      <c r="I42" s="42">
        <f t="shared" ref="I42:I49" si="7">J5</f>
        <v>-1.3680693154890942</v>
      </c>
      <c r="J42" s="28">
        <f>J29</f>
        <v>5.5684454756380508E-2</v>
      </c>
    </row>
    <row r="43" spans="1:10" x14ac:dyDescent="0.35">
      <c r="A43">
        <v>141.88999999999999</v>
      </c>
      <c r="B43">
        <f t="shared" si="2"/>
        <v>7.089999999999975</v>
      </c>
      <c r="F43">
        <f t="shared" si="0"/>
        <v>-0.8525252665797548</v>
      </c>
      <c r="G43">
        <f t="shared" si="1"/>
        <v>0.87854660110804239</v>
      </c>
      <c r="I43" s="42">
        <f t="shared" si="7"/>
        <v>-0.88386295097907319</v>
      </c>
      <c r="J43" s="28">
        <f>SUM($J$29:J30)</f>
        <v>0.22737819025522041</v>
      </c>
    </row>
    <row r="44" spans="1:10" x14ac:dyDescent="0.35">
      <c r="A44">
        <v>142</v>
      </c>
      <c r="B44">
        <f t="shared" si="2"/>
        <v>0.11000000000001364</v>
      </c>
      <c r="F44">
        <f t="shared" si="0"/>
        <v>-0.85002532237706918</v>
      </c>
      <c r="G44">
        <f t="shared" si="1"/>
        <v>2.212809201706234E-2</v>
      </c>
      <c r="I44" s="42">
        <f t="shared" si="7"/>
        <v>-0.39965658646905222</v>
      </c>
      <c r="J44" s="28">
        <f>SUM($J$29:J31)</f>
        <v>0.38051044083526681</v>
      </c>
    </row>
    <row r="45" spans="1:10" x14ac:dyDescent="0.35">
      <c r="A45">
        <v>153</v>
      </c>
      <c r="B45">
        <f t="shared" si="2"/>
        <v>11</v>
      </c>
      <c r="F45">
        <f t="shared" si="0"/>
        <v>-0.60003090210853161</v>
      </c>
      <c r="G45">
        <f t="shared" si="1"/>
        <v>1.3582882014727662</v>
      </c>
      <c r="I45" s="42">
        <f t="shared" si="7"/>
        <v>8.4549778040968748E-2</v>
      </c>
      <c r="J45" s="28">
        <f>SUM($J$29:J32)</f>
        <v>0.63805104408352664</v>
      </c>
    </row>
    <row r="46" spans="1:10" x14ac:dyDescent="0.35">
      <c r="A46">
        <v>163.49</v>
      </c>
      <c r="B46">
        <f t="shared" si="2"/>
        <v>10.490000000000009</v>
      </c>
      <c r="F46">
        <f t="shared" si="0"/>
        <v>-0.36162713223426235</v>
      </c>
      <c r="G46">
        <f t="shared" si="1"/>
        <v>1.2957132101208473</v>
      </c>
      <c r="I46" s="42">
        <f t="shared" si="7"/>
        <v>0.56875614255098972</v>
      </c>
      <c r="J46" s="28">
        <f>SUM($J$29:J33)</f>
        <v>0.6821345707656612</v>
      </c>
    </row>
    <row r="47" spans="1:10" x14ac:dyDescent="0.35">
      <c r="A47">
        <v>174.57</v>
      </c>
      <c r="B47">
        <f t="shared" si="2"/>
        <v>11.079999999999984</v>
      </c>
      <c r="F47">
        <f t="shared" si="0"/>
        <v>-0.10981457072740851</v>
      </c>
      <c r="G47">
        <f t="shared" si="1"/>
        <v>1.3681038863907125</v>
      </c>
      <c r="I47" s="42">
        <f t="shared" si="7"/>
        <v>1.0529625070610107</v>
      </c>
      <c r="J47" s="28">
        <f>SUM($J$29:J34)</f>
        <v>0.77030162412993031</v>
      </c>
    </row>
    <row r="48" spans="1:10" x14ac:dyDescent="0.35">
      <c r="A48">
        <v>177.15</v>
      </c>
      <c r="B48">
        <f t="shared" si="2"/>
        <v>2.5800000000000125</v>
      </c>
      <c r="F48">
        <f t="shared" si="0"/>
        <v>-5.1179515791696682E-2</v>
      </c>
      <c r="G48">
        <f t="shared" si="1"/>
        <v>0.32518736385871444</v>
      </c>
      <c r="I48" s="42">
        <f t="shared" si="7"/>
        <v>1.5371688715710317</v>
      </c>
      <c r="J48" s="28">
        <f>SUM($J$29:J35)</f>
        <v>0.92807424593967514</v>
      </c>
    </row>
    <row r="49" spans="1:11" x14ac:dyDescent="0.35">
      <c r="A49">
        <v>179.03</v>
      </c>
      <c r="B49">
        <f t="shared" si="2"/>
        <v>1.8799999999999955</v>
      </c>
      <c r="F49">
        <f t="shared" si="0"/>
        <v>-8.4531966912558196E-3</v>
      </c>
      <c r="G49">
        <f t="shared" si="1"/>
        <v>0.23930012082666516</v>
      </c>
      <c r="I49" s="42">
        <f t="shared" si="7"/>
        <v>2.0213752360810524</v>
      </c>
      <c r="J49" s="28">
        <f>SUM($J$29:J36)</f>
        <v>0.9814385150812065</v>
      </c>
    </row>
    <row r="50" spans="1:11" ht="16" thickBot="1" x14ac:dyDescent="0.4">
      <c r="A50">
        <v>194.74</v>
      </c>
      <c r="B50">
        <f t="shared" si="2"/>
        <v>15.710000000000008</v>
      </c>
      <c r="F50">
        <f t="shared" si="0"/>
        <v>0.3485842889831739</v>
      </c>
      <c r="G50">
        <f t="shared" si="1"/>
        <v>1.9361866510169705</v>
      </c>
      <c r="I50" s="56">
        <f>J13</f>
        <v>2.5055816005910732</v>
      </c>
      <c r="J50" s="30">
        <f>SUM($J$29:J37)</f>
        <v>1</v>
      </c>
    </row>
    <row r="51" spans="1:11" x14ac:dyDescent="0.35">
      <c r="A51">
        <v>206.89</v>
      </c>
      <c r="B51">
        <f t="shared" si="2"/>
        <v>12.149999999999977</v>
      </c>
      <c r="F51">
        <f t="shared" si="0"/>
        <v>0.62471448955251263</v>
      </c>
      <c r="G51">
        <f t="shared" si="1"/>
        <v>1.4993886721682694</v>
      </c>
    </row>
    <row r="52" spans="1:11" x14ac:dyDescent="0.35">
      <c r="A52">
        <v>215.09</v>
      </c>
      <c r="B52">
        <f t="shared" si="2"/>
        <v>8.2000000000000171</v>
      </c>
      <c r="F52">
        <f t="shared" si="0"/>
        <v>0.81107396647996832</v>
      </c>
      <c r="G52">
        <f t="shared" si="1"/>
        <v>1.0147392293445796</v>
      </c>
      <c r="I52" s="60" t="s">
        <v>2072</v>
      </c>
      <c r="J52" s="60"/>
      <c r="K52" s="60"/>
    </row>
    <row r="53" spans="1:11" x14ac:dyDescent="0.35">
      <c r="A53">
        <v>213.2</v>
      </c>
      <c r="B53">
        <f t="shared" si="2"/>
        <v>-1.8900000000000148</v>
      </c>
      <c r="F53">
        <f t="shared" si="0"/>
        <v>0.76812037972473746</v>
      </c>
      <c r="G53">
        <f t="shared" si="1"/>
        <v>-0.2232640309316474</v>
      </c>
      <c r="I53" t="s">
        <v>2069</v>
      </c>
    </row>
    <row r="54" spans="1:11" x14ac:dyDescent="0.35">
      <c r="A54">
        <v>219.92</v>
      </c>
      <c r="B54">
        <f t="shared" si="2"/>
        <v>6.7199999999999989</v>
      </c>
      <c r="F54">
        <f t="shared" si="0"/>
        <v>0.92084424374333484</v>
      </c>
      <c r="G54">
        <f t="shared" si="1"/>
        <v>0.83314905836253461</v>
      </c>
      <c r="I54" s="60" t="s">
        <v>2070</v>
      </c>
      <c r="J54" s="60"/>
      <c r="K54" s="17">
        <f>_xlfn.NORM.INV(0.5%,0,1)</f>
        <v>-2.5758293035488999</v>
      </c>
    </row>
    <row r="55" spans="1:11" x14ac:dyDescent="0.35">
      <c r="A55">
        <v>223.75</v>
      </c>
      <c r="B55">
        <f t="shared" si="2"/>
        <v>3.8300000000000125</v>
      </c>
      <c r="F55">
        <f t="shared" si="0"/>
        <v>1.0078877555277441</v>
      </c>
      <c r="G55">
        <f t="shared" si="1"/>
        <v>0.47855744070165585</v>
      </c>
      <c r="I55" s="60" t="s">
        <v>2071</v>
      </c>
      <c r="J55" s="60"/>
      <c r="K55" s="17">
        <f>-1*K54</f>
        <v>2.5758293035488999</v>
      </c>
    </row>
    <row r="56" spans="1:11" x14ac:dyDescent="0.35">
      <c r="A56">
        <v>236.25</v>
      </c>
      <c r="B56">
        <f t="shared" si="2"/>
        <v>12.5</v>
      </c>
      <c r="F56">
        <f t="shared" si="0"/>
        <v>1.2919723240147187</v>
      </c>
      <c r="G56">
        <f t="shared" si="1"/>
        <v>1.5423322936842958</v>
      </c>
      <c r="I56" s="60" t="s">
        <v>2073</v>
      </c>
      <c r="J56" s="60"/>
      <c r="K56" s="60"/>
    </row>
    <row r="57" spans="1:11" x14ac:dyDescent="0.35">
      <c r="A57">
        <v>227.94</v>
      </c>
      <c r="B57">
        <f t="shared" si="2"/>
        <v>-8.3100000000000023</v>
      </c>
      <c r="F57">
        <f t="shared" si="0"/>
        <v>1.1031129028845779</v>
      </c>
      <c r="G57">
        <f t="shared" si="1"/>
        <v>-1.010972745596993</v>
      </c>
      <c r="I57" s="60" t="s">
        <v>2070</v>
      </c>
      <c r="J57" s="60"/>
      <c r="K57" s="32">
        <f>$D$3+$D$4*K54</f>
        <v>66.062929994604744</v>
      </c>
    </row>
    <row r="58" spans="1:11" x14ac:dyDescent="0.35">
      <c r="A58">
        <v>230.05</v>
      </c>
      <c r="B58">
        <f t="shared" si="2"/>
        <v>2.1100000000000136</v>
      </c>
      <c r="F58">
        <f t="shared" si="0"/>
        <v>1.1510663780451795</v>
      </c>
      <c r="G58">
        <f t="shared" si="1"/>
        <v>0.26752021496576861</v>
      </c>
      <c r="I58" s="60" t="s">
        <v>2071</v>
      </c>
      <c r="J58" s="60"/>
      <c r="K58" s="32">
        <f>$D$3+$D$4*K55</f>
        <v>292.74096791722809</v>
      </c>
    </row>
    <row r="59" spans="1:11" x14ac:dyDescent="0.35">
      <c r="A59">
        <v>211.52</v>
      </c>
      <c r="B59">
        <f t="shared" si="2"/>
        <v>-18.53</v>
      </c>
      <c r="F59">
        <f t="shared" si="0"/>
        <v>0.72993941372008853</v>
      </c>
      <c r="G59">
        <f t="shared" si="1"/>
        <v>-2.2649264938648819</v>
      </c>
    </row>
    <row r="60" spans="1:11" x14ac:dyDescent="0.35">
      <c r="A60">
        <v>224.11</v>
      </c>
      <c r="B60">
        <f t="shared" si="2"/>
        <v>12.590000000000003</v>
      </c>
      <c r="F60">
        <f t="shared" si="0"/>
        <v>1.0160693911001693</v>
      </c>
      <c r="G60">
        <f t="shared" si="1"/>
        <v>1.553374939216988</v>
      </c>
    </row>
    <row r="61" spans="1:11" x14ac:dyDescent="0.35">
      <c r="A61">
        <v>232.35</v>
      </c>
      <c r="B61">
        <f t="shared" si="2"/>
        <v>8.2399999999999807</v>
      </c>
      <c r="F61">
        <f t="shared" si="0"/>
        <v>1.2033379386467824</v>
      </c>
      <c r="G61">
        <f t="shared" si="1"/>
        <v>1.0196470718035493</v>
      </c>
    </row>
    <row r="62" spans="1:11" x14ac:dyDescent="0.35">
      <c r="A62">
        <v>239.81</v>
      </c>
      <c r="B62">
        <f t="shared" si="2"/>
        <v>7.460000000000008</v>
      </c>
      <c r="F62">
        <f t="shared" si="0"/>
        <v>1.372879609119809</v>
      </c>
      <c r="G62">
        <f t="shared" si="1"/>
        <v>0.92394414385355705</v>
      </c>
    </row>
    <row r="63" spans="1:11" x14ac:dyDescent="0.35">
      <c r="A63">
        <v>219.96</v>
      </c>
      <c r="B63">
        <f t="shared" si="2"/>
        <v>-19.849999999999994</v>
      </c>
      <c r="F63">
        <f t="shared" si="0"/>
        <v>0.92175331436249364</v>
      </c>
      <c r="G63">
        <f t="shared" si="1"/>
        <v>-2.4268852950110271</v>
      </c>
    </row>
    <row r="64" spans="1:11" x14ac:dyDescent="0.35">
      <c r="A64">
        <v>225</v>
      </c>
      <c r="B64">
        <f t="shared" si="2"/>
        <v>5.039999999999992</v>
      </c>
      <c r="F64">
        <f t="shared" si="0"/>
        <v>1.0362962123764416</v>
      </c>
      <c r="G64">
        <f t="shared" si="1"/>
        <v>0.62701967508562062</v>
      </c>
    </row>
    <row r="65" spans="1:7" x14ac:dyDescent="0.35">
      <c r="A65">
        <v>232.09</v>
      </c>
      <c r="B65">
        <f t="shared" si="2"/>
        <v>7.0900000000000034</v>
      </c>
      <c r="F65">
        <f t="shared" si="0"/>
        <v>1.1974289796222537</v>
      </c>
      <c r="G65">
        <f t="shared" si="1"/>
        <v>0.87854660110804583</v>
      </c>
    </row>
    <row r="66" spans="1:7" x14ac:dyDescent="0.35">
      <c r="A66">
        <v>240.01</v>
      </c>
      <c r="B66">
        <f t="shared" si="2"/>
        <v>7.9199999999999875</v>
      </c>
      <c r="F66">
        <f t="shared" si="0"/>
        <v>1.3774249622156003</v>
      </c>
      <c r="G66">
        <f t="shared" si="1"/>
        <v>0.98038433213175702</v>
      </c>
    </row>
    <row r="67" spans="1:7" x14ac:dyDescent="0.35">
      <c r="A67">
        <v>244.01</v>
      </c>
      <c r="B67">
        <f t="shared" si="2"/>
        <v>4</v>
      </c>
      <c r="F67">
        <f t="shared" si="0"/>
        <v>1.4683320241314322</v>
      </c>
      <c r="G67">
        <f t="shared" si="1"/>
        <v>0.4994157711522943</v>
      </c>
    </row>
    <row r="68" spans="1:7" x14ac:dyDescent="0.35">
      <c r="A68">
        <v>227</v>
      </c>
      <c r="B68">
        <f t="shared" si="2"/>
        <v>-17.009999999999991</v>
      </c>
      <c r="F68">
        <f t="shared" si="0"/>
        <v>1.0817497433343575</v>
      </c>
      <c r="G68">
        <f t="shared" si="1"/>
        <v>-2.078428480423864</v>
      </c>
    </row>
    <row r="69" spans="1:7" x14ac:dyDescent="0.35">
      <c r="A69">
        <v>234.3</v>
      </c>
      <c r="B69">
        <f t="shared" si="2"/>
        <v>7.3000000000000114</v>
      </c>
      <c r="F69">
        <f t="shared" ref="F69:F132" si="8">STANDARDIZE(A69,$D$3,$D$4)</f>
        <v>1.2476551313307509</v>
      </c>
      <c r="G69">
        <f t="shared" ref="G69:G132" si="9">STANDARDIZE(B69,$E$3,$E$4)</f>
        <v>0.90431277401766097</v>
      </c>
    </row>
    <row r="70" spans="1:7" x14ac:dyDescent="0.35">
      <c r="A70">
        <v>228.6</v>
      </c>
      <c r="B70">
        <f t="shared" ref="B70:B133" si="10">A70-A69</f>
        <v>-5.7000000000000171</v>
      </c>
      <c r="F70">
        <f t="shared" si="8"/>
        <v>1.11811256810069</v>
      </c>
      <c r="G70">
        <f t="shared" si="9"/>
        <v>-0.69073602514893317</v>
      </c>
    </row>
    <row r="71" spans="1:7" x14ac:dyDescent="0.35">
      <c r="A71">
        <v>215.54</v>
      </c>
      <c r="B71">
        <f t="shared" si="10"/>
        <v>-13.060000000000002</v>
      </c>
      <c r="F71">
        <f t="shared" si="8"/>
        <v>0.82130101094549912</v>
      </c>
      <c r="G71">
        <f t="shared" si="9"/>
        <v>-1.5937790376001704</v>
      </c>
    </row>
    <row r="72" spans="1:7" x14ac:dyDescent="0.35">
      <c r="A72">
        <v>218.15</v>
      </c>
      <c r="B72">
        <f t="shared" si="10"/>
        <v>2.6100000000000136</v>
      </c>
      <c r="F72">
        <f t="shared" si="8"/>
        <v>0.88061786884557969</v>
      </c>
      <c r="G72">
        <f t="shared" si="9"/>
        <v>0.32886824570294515</v>
      </c>
    </row>
    <row r="73" spans="1:7" x14ac:dyDescent="0.35">
      <c r="A73">
        <v>217.18</v>
      </c>
      <c r="B73">
        <f t="shared" si="10"/>
        <v>-0.96999999999999886</v>
      </c>
      <c r="F73">
        <f t="shared" si="8"/>
        <v>0.85857290633099048</v>
      </c>
      <c r="G73">
        <f t="shared" si="9"/>
        <v>-0.11038365437524059</v>
      </c>
    </row>
    <row r="74" spans="1:7" x14ac:dyDescent="0.35">
      <c r="A74">
        <v>233</v>
      </c>
      <c r="B74">
        <f t="shared" si="10"/>
        <v>15.819999999999993</v>
      </c>
      <c r="F74">
        <f t="shared" si="8"/>
        <v>1.2181103362081054</v>
      </c>
      <c r="G74">
        <f t="shared" si="9"/>
        <v>1.9496832177791474</v>
      </c>
    </row>
    <row r="75" spans="1:7" x14ac:dyDescent="0.35">
      <c r="A75">
        <v>239.32</v>
      </c>
      <c r="B75">
        <f t="shared" si="10"/>
        <v>6.3199999999999932</v>
      </c>
      <c r="F75">
        <f t="shared" si="8"/>
        <v>1.3617434940351194</v>
      </c>
      <c r="G75">
        <f t="shared" si="9"/>
        <v>0.78407063377279274</v>
      </c>
    </row>
    <row r="76" spans="1:7" x14ac:dyDescent="0.35">
      <c r="A76">
        <v>248.7</v>
      </c>
      <c r="B76">
        <f t="shared" si="10"/>
        <v>9.3799999999999955</v>
      </c>
      <c r="F76">
        <f t="shared" si="8"/>
        <v>1.5749205542277449</v>
      </c>
      <c r="G76">
        <f t="shared" si="9"/>
        <v>1.1595205818843135</v>
      </c>
    </row>
    <row r="77" spans="1:7" x14ac:dyDescent="0.35">
      <c r="A77">
        <v>232.77</v>
      </c>
      <c r="B77">
        <f t="shared" si="10"/>
        <v>-15.929999999999978</v>
      </c>
      <c r="F77">
        <f t="shared" si="8"/>
        <v>1.2128831801479452</v>
      </c>
      <c r="G77">
        <f t="shared" si="9"/>
        <v>-1.9459167340315608</v>
      </c>
    </row>
    <row r="78" spans="1:7" x14ac:dyDescent="0.35">
      <c r="A78">
        <v>237.75</v>
      </c>
      <c r="B78">
        <f t="shared" si="10"/>
        <v>4.9799999999999898</v>
      </c>
      <c r="F78">
        <f t="shared" si="8"/>
        <v>1.3260624722331555</v>
      </c>
      <c r="G78">
        <f t="shared" si="9"/>
        <v>0.61965791139715909</v>
      </c>
    </row>
    <row r="79" spans="1:7" x14ac:dyDescent="0.35">
      <c r="A79">
        <v>245.5</v>
      </c>
      <c r="B79">
        <f t="shared" si="10"/>
        <v>7.75</v>
      </c>
      <c r="F79">
        <f t="shared" si="8"/>
        <v>1.5021949046950798</v>
      </c>
      <c r="G79">
        <f t="shared" si="9"/>
        <v>0.95952600168111857</v>
      </c>
    </row>
    <row r="80" spans="1:7" x14ac:dyDescent="0.35">
      <c r="A80">
        <v>260.3</v>
      </c>
      <c r="B80">
        <f t="shared" si="10"/>
        <v>14.800000000000011</v>
      </c>
      <c r="F80">
        <f t="shared" si="8"/>
        <v>1.8385510337836579</v>
      </c>
      <c r="G80">
        <f t="shared" si="9"/>
        <v>1.8245332350753094</v>
      </c>
    </row>
    <row r="81" spans="1:7" x14ac:dyDescent="0.35">
      <c r="A81">
        <v>269.39999999999998</v>
      </c>
      <c r="B81">
        <f t="shared" si="10"/>
        <v>9.0999999999999659</v>
      </c>
      <c r="F81">
        <f t="shared" si="8"/>
        <v>2.0453645996421743</v>
      </c>
      <c r="G81">
        <f t="shared" si="9"/>
        <v>1.125165684671491</v>
      </c>
    </row>
    <row r="82" spans="1:7" x14ac:dyDescent="0.35">
      <c r="A82">
        <v>277.8</v>
      </c>
      <c r="B82">
        <f t="shared" si="10"/>
        <v>8.4000000000000341</v>
      </c>
      <c r="F82">
        <f t="shared" si="8"/>
        <v>2.236269429665422</v>
      </c>
      <c r="G82">
        <f t="shared" si="9"/>
        <v>1.0392784416394523</v>
      </c>
    </row>
    <row r="83" spans="1:7" x14ac:dyDescent="0.35">
      <c r="A83">
        <v>270.45</v>
      </c>
      <c r="B83">
        <f t="shared" si="10"/>
        <v>-7.3500000000000227</v>
      </c>
      <c r="F83">
        <f t="shared" si="8"/>
        <v>2.0692277033950806</v>
      </c>
      <c r="G83">
        <f t="shared" si="9"/>
        <v>-0.89318452658161651</v>
      </c>
    </row>
    <row r="84" spans="1:7" x14ac:dyDescent="0.35">
      <c r="A84">
        <v>253.2</v>
      </c>
      <c r="B84">
        <f t="shared" si="10"/>
        <v>-17.25</v>
      </c>
      <c r="F84">
        <f t="shared" si="8"/>
        <v>1.6771909988830558</v>
      </c>
      <c r="G84">
        <f t="shared" si="9"/>
        <v>-2.1078755351777096</v>
      </c>
    </row>
    <row r="85" spans="1:7" x14ac:dyDescent="0.35">
      <c r="A85">
        <v>255.32</v>
      </c>
      <c r="B85">
        <f t="shared" si="10"/>
        <v>2.1200000000000045</v>
      </c>
      <c r="F85">
        <f t="shared" si="8"/>
        <v>1.7253717416984469</v>
      </c>
      <c r="G85">
        <f t="shared" si="9"/>
        <v>0.26874717558051103</v>
      </c>
    </row>
    <row r="86" spans="1:7" x14ac:dyDescent="0.35">
      <c r="A86">
        <v>252.51</v>
      </c>
      <c r="B86">
        <f t="shared" si="10"/>
        <v>-2.8100000000000023</v>
      </c>
      <c r="F86">
        <f t="shared" si="8"/>
        <v>1.6615095307025749</v>
      </c>
      <c r="G86">
        <f t="shared" si="9"/>
        <v>-0.33614440748805074</v>
      </c>
    </row>
    <row r="87" spans="1:7" x14ac:dyDescent="0.35">
      <c r="A87">
        <v>264.5</v>
      </c>
      <c r="B87">
        <f t="shared" si="10"/>
        <v>11.990000000000009</v>
      </c>
      <c r="F87">
        <f t="shared" si="8"/>
        <v>1.9340034487952811</v>
      </c>
      <c r="G87">
        <f t="shared" si="9"/>
        <v>1.4797573023323769</v>
      </c>
    </row>
    <row r="88" spans="1:7" x14ac:dyDescent="0.35">
      <c r="A88">
        <v>281.16000000000003</v>
      </c>
      <c r="B88">
        <f t="shared" si="10"/>
        <v>16.660000000000025</v>
      </c>
      <c r="F88">
        <f t="shared" si="8"/>
        <v>2.3126313616747214</v>
      </c>
      <c r="G88">
        <f t="shared" si="9"/>
        <v>2.052747909417608</v>
      </c>
    </row>
    <row r="89" spans="1:7" x14ac:dyDescent="0.35">
      <c r="A89">
        <v>276.02999999999997</v>
      </c>
      <c r="B89">
        <f t="shared" si="10"/>
        <v>-5.1300000000000523</v>
      </c>
      <c r="F89">
        <f t="shared" si="8"/>
        <v>2.1960430547676659</v>
      </c>
      <c r="G89">
        <f t="shared" si="9"/>
        <v>-0.62079927010855618</v>
      </c>
    </row>
    <row r="90" spans="1:7" x14ac:dyDescent="0.35">
      <c r="A90">
        <v>289.64999999999998</v>
      </c>
      <c r="B90">
        <f t="shared" si="10"/>
        <v>13.620000000000005</v>
      </c>
      <c r="F90">
        <f t="shared" si="8"/>
        <v>2.5055816005910732</v>
      </c>
      <c r="G90">
        <f t="shared" si="9"/>
        <v>1.6797518825355719</v>
      </c>
    </row>
    <row r="91" spans="1:7" x14ac:dyDescent="0.35">
      <c r="A91">
        <v>236</v>
      </c>
      <c r="B91">
        <f t="shared" si="10"/>
        <v>-53.649999999999977</v>
      </c>
      <c r="F91">
        <f t="shared" si="8"/>
        <v>1.2862906326449792</v>
      </c>
      <c r="G91">
        <f t="shared" si="9"/>
        <v>-6.574012172844161</v>
      </c>
    </row>
    <row r="92" spans="1:7" x14ac:dyDescent="0.35">
      <c r="A92">
        <v>223</v>
      </c>
      <c r="B92">
        <f t="shared" si="10"/>
        <v>-13</v>
      </c>
      <c r="F92">
        <f t="shared" si="8"/>
        <v>0.99084268141852572</v>
      </c>
      <c r="G92">
        <f t="shared" si="9"/>
        <v>-1.5864172739117088</v>
      </c>
    </row>
    <row r="93" spans="1:7" x14ac:dyDescent="0.35">
      <c r="A93">
        <v>238.82</v>
      </c>
      <c r="B93">
        <f t="shared" si="10"/>
        <v>15.819999999999993</v>
      </c>
      <c r="F93">
        <f t="shared" si="8"/>
        <v>1.3503801112956404</v>
      </c>
      <c r="G93">
        <f t="shared" si="9"/>
        <v>1.9496832177791474</v>
      </c>
    </row>
    <row r="94" spans="1:7" x14ac:dyDescent="0.35">
      <c r="A94">
        <v>247.08</v>
      </c>
      <c r="B94">
        <f t="shared" si="10"/>
        <v>8.2600000000000193</v>
      </c>
      <c r="F94">
        <f t="shared" si="8"/>
        <v>1.5381031941518337</v>
      </c>
      <c r="G94">
        <f t="shared" si="9"/>
        <v>1.0221009930330409</v>
      </c>
    </row>
    <row r="95" spans="1:7" x14ac:dyDescent="0.35">
      <c r="A95">
        <v>247.58</v>
      </c>
      <c r="B95">
        <f t="shared" si="10"/>
        <v>0.5</v>
      </c>
      <c r="F95">
        <f t="shared" si="8"/>
        <v>1.5494665768913127</v>
      </c>
      <c r="G95">
        <f t="shared" si="9"/>
        <v>6.9979555992058379E-2</v>
      </c>
    </row>
    <row r="96" spans="1:7" x14ac:dyDescent="0.35">
      <c r="A96">
        <v>272.19</v>
      </c>
      <c r="B96">
        <f t="shared" si="10"/>
        <v>24.609999999999985</v>
      </c>
      <c r="F96">
        <f t="shared" si="8"/>
        <v>2.1087722753284677</v>
      </c>
      <c r="G96">
        <f t="shared" si="9"/>
        <v>3.0281815981387106</v>
      </c>
    </row>
    <row r="97" spans="1:7" x14ac:dyDescent="0.35">
      <c r="A97">
        <v>262.52999999999997</v>
      </c>
      <c r="B97">
        <f t="shared" si="10"/>
        <v>-9.660000000000025</v>
      </c>
      <c r="F97">
        <f t="shared" si="8"/>
        <v>1.8892317208017333</v>
      </c>
      <c r="G97">
        <f t="shared" si="9"/>
        <v>-1.1766124285873725</v>
      </c>
    </row>
    <row r="98" spans="1:7" x14ac:dyDescent="0.35">
      <c r="A98">
        <v>246.75</v>
      </c>
      <c r="B98">
        <f t="shared" si="10"/>
        <v>-15.779999999999973</v>
      </c>
      <c r="F98">
        <f t="shared" si="8"/>
        <v>1.5306033615437773</v>
      </c>
      <c r="G98">
        <f t="shared" si="9"/>
        <v>-1.9275123248104074</v>
      </c>
    </row>
    <row r="99" spans="1:7" x14ac:dyDescent="0.35">
      <c r="A99">
        <v>245.02</v>
      </c>
      <c r="B99">
        <f t="shared" si="10"/>
        <v>-1.7299999999999898</v>
      </c>
      <c r="F99">
        <f t="shared" si="8"/>
        <v>1.4912860572651803</v>
      </c>
      <c r="G99">
        <f t="shared" si="9"/>
        <v>-0.20363266109574782</v>
      </c>
    </row>
    <row r="100" spans="1:7" x14ac:dyDescent="0.35">
      <c r="A100">
        <v>233.75</v>
      </c>
      <c r="B100">
        <f t="shared" si="10"/>
        <v>-11.27000000000001</v>
      </c>
      <c r="F100">
        <f t="shared" si="8"/>
        <v>1.2351554103173237</v>
      </c>
      <c r="G100">
        <f t="shared" si="9"/>
        <v>-1.3741530875610792</v>
      </c>
    </row>
    <row r="101" spans="1:7" x14ac:dyDescent="0.35">
      <c r="A101">
        <v>238.57</v>
      </c>
      <c r="B101">
        <f t="shared" si="10"/>
        <v>4.8199999999999932</v>
      </c>
      <c r="F101">
        <f t="shared" si="8"/>
        <v>1.3446984199259009</v>
      </c>
      <c r="G101">
        <f t="shared" si="9"/>
        <v>0.600026541561263</v>
      </c>
    </row>
    <row r="102" spans="1:7" x14ac:dyDescent="0.35">
      <c r="A102">
        <v>213.75</v>
      </c>
      <c r="B102">
        <f t="shared" si="10"/>
        <v>-24.819999999999993</v>
      </c>
      <c r="F102">
        <f t="shared" si="8"/>
        <v>0.78062010073816457</v>
      </c>
      <c r="G102">
        <f t="shared" si="9"/>
        <v>-3.0366847205385619</v>
      </c>
    </row>
    <row r="103" spans="1:7" x14ac:dyDescent="0.35">
      <c r="A103">
        <v>224</v>
      </c>
      <c r="B103">
        <f t="shared" si="10"/>
        <v>10.25</v>
      </c>
      <c r="F103">
        <f t="shared" si="8"/>
        <v>1.0135694468974836</v>
      </c>
      <c r="G103">
        <f t="shared" si="9"/>
        <v>1.2662661553670014</v>
      </c>
    </row>
    <row r="104" spans="1:7" x14ac:dyDescent="0.35">
      <c r="A104">
        <v>226.38</v>
      </c>
      <c r="B104">
        <f t="shared" si="10"/>
        <v>2.3799999999999955</v>
      </c>
      <c r="F104">
        <f t="shared" si="8"/>
        <v>1.0676591487374034</v>
      </c>
      <c r="G104">
        <f t="shared" si="9"/>
        <v>0.30064815156384173</v>
      </c>
    </row>
    <row r="105" spans="1:7" x14ac:dyDescent="0.35">
      <c r="A105">
        <v>231.5</v>
      </c>
      <c r="B105">
        <f t="shared" si="10"/>
        <v>5.1200000000000045</v>
      </c>
      <c r="F105">
        <f t="shared" si="8"/>
        <v>1.1840201879896683</v>
      </c>
      <c r="G105">
        <f t="shared" si="9"/>
        <v>0.63683536000357033</v>
      </c>
    </row>
    <row r="106" spans="1:7" x14ac:dyDescent="0.35">
      <c r="A106">
        <v>230.27</v>
      </c>
      <c r="B106">
        <f t="shared" si="10"/>
        <v>-1.2299999999999898</v>
      </c>
      <c r="F106">
        <f t="shared" si="8"/>
        <v>1.1560662664505503</v>
      </c>
      <c r="G106">
        <f t="shared" si="9"/>
        <v>-0.14228463035857125</v>
      </c>
    </row>
    <row r="107" spans="1:7" x14ac:dyDescent="0.35">
      <c r="A107">
        <v>224.51</v>
      </c>
      <c r="B107">
        <f t="shared" si="10"/>
        <v>-5.7600000000000193</v>
      </c>
      <c r="F107">
        <f t="shared" si="8"/>
        <v>1.0251600972917521</v>
      </c>
      <c r="G107">
        <f t="shared" si="9"/>
        <v>-0.69809778883739459</v>
      </c>
    </row>
    <row r="108" spans="1:7" x14ac:dyDescent="0.35">
      <c r="A108">
        <v>222.49</v>
      </c>
      <c r="B108">
        <f t="shared" si="10"/>
        <v>-2.0199999999999818</v>
      </c>
      <c r="F108">
        <f t="shared" si="8"/>
        <v>0.97925203102425729</v>
      </c>
      <c r="G108">
        <f t="shared" si="9"/>
        <v>-0.23921451892330925</v>
      </c>
    </row>
    <row r="109" spans="1:7" x14ac:dyDescent="0.35">
      <c r="A109">
        <v>215.3</v>
      </c>
      <c r="B109">
        <f t="shared" si="10"/>
        <v>-7.1899999999999977</v>
      </c>
      <c r="F109">
        <f t="shared" si="8"/>
        <v>0.81584658723054959</v>
      </c>
      <c r="G109">
        <f t="shared" si="9"/>
        <v>-0.87355315674571699</v>
      </c>
    </row>
    <row r="110" spans="1:7" x14ac:dyDescent="0.35">
      <c r="A110">
        <v>228.93</v>
      </c>
      <c r="B110">
        <f t="shared" si="10"/>
        <v>13.629999999999995</v>
      </c>
      <c r="F110">
        <f t="shared" si="8"/>
        <v>1.1256124007087465</v>
      </c>
      <c r="G110">
        <f t="shared" si="9"/>
        <v>1.6809788431503143</v>
      </c>
    </row>
    <row r="111" spans="1:7" x14ac:dyDescent="0.35">
      <c r="A111">
        <v>221.99</v>
      </c>
      <c r="B111">
        <f t="shared" si="10"/>
        <v>-6.9399999999999977</v>
      </c>
      <c r="F111">
        <f t="shared" si="8"/>
        <v>0.96788864828477839</v>
      </c>
      <c r="G111">
        <f t="shared" si="9"/>
        <v>-0.84287914137712872</v>
      </c>
    </row>
    <row r="112" spans="1:7" x14ac:dyDescent="0.35">
      <c r="A112">
        <v>239.5</v>
      </c>
      <c r="B112">
        <f t="shared" si="10"/>
        <v>17.509999999999991</v>
      </c>
      <c r="F112">
        <f t="shared" si="8"/>
        <v>1.3658343118213321</v>
      </c>
      <c r="G112">
        <f t="shared" si="9"/>
        <v>2.1570395616708038</v>
      </c>
    </row>
    <row r="113" spans="1:7" x14ac:dyDescent="0.35">
      <c r="A113">
        <v>243</v>
      </c>
      <c r="B113">
        <f t="shared" si="10"/>
        <v>3.5</v>
      </c>
      <c r="F113">
        <f t="shared" si="8"/>
        <v>1.4453779909976849</v>
      </c>
      <c r="G113">
        <f t="shared" si="9"/>
        <v>0.43806774041511776</v>
      </c>
    </row>
    <row r="114" spans="1:7" x14ac:dyDescent="0.35">
      <c r="A114">
        <v>236.15</v>
      </c>
      <c r="B114">
        <f t="shared" si="10"/>
        <v>-6.8499999999999943</v>
      </c>
      <c r="F114">
        <f t="shared" si="8"/>
        <v>1.289699647466823</v>
      </c>
      <c r="G114">
        <f t="shared" si="9"/>
        <v>-0.83183649584443642</v>
      </c>
    </row>
    <row r="115" spans="1:7" x14ac:dyDescent="0.35">
      <c r="A115">
        <v>235.26</v>
      </c>
      <c r="B115">
        <f t="shared" si="10"/>
        <v>-0.89000000000001478</v>
      </c>
      <c r="F115">
        <f t="shared" si="8"/>
        <v>1.2694728261905501</v>
      </c>
      <c r="G115">
        <f t="shared" si="9"/>
        <v>-0.10056796945729428</v>
      </c>
    </row>
    <row r="116" spans="1:7" x14ac:dyDescent="0.35">
      <c r="A116">
        <v>225.73</v>
      </c>
      <c r="B116">
        <f t="shared" si="10"/>
        <v>-9.5300000000000011</v>
      </c>
      <c r="F116">
        <f t="shared" si="8"/>
        <v>1.0528867511760807</v>
      </c>
      <c r="G116">
        <f t="shared" si="9"/>
        <v>-1.1606619405957037</v>
      </c>
    </row>
    <row r="117" spans="1:7" x14ac:dyDescent="0.35">
      <c r="A117">
        <v>224.85</v>
      </c>
      <c r="B117">
        <f t="shared" si="10"/>
        <v>-0.87999999999999545</v>
      </c>
      <c r="F117">
        <f t="shared" si="8"/>
        <v>1.0328871975545977</v>
      </c>
      <c r="G117">
        <f t="shared" si="9"/>
        <v>-9.9341008842548387E-2</v>
      </c>
    </row>
    <row r="118" spans="1:7" x14ac:dyDescent="0.35">
      <c r="A118">
        <v>222.5</v>
      </c>
      <c r="B118">
        <f t="shared" si="10"/>
        <v>-2.3499999999999943</v>
      </c>
      <c r="F118">
        <f t="shared" si="8"/>
        <v>0.97947929867904671</v>
      </c>
      <c r="G118">
        <f t="shared" si="9"/>
        <v>-0.27970421920984734</v>
      </c>
    </row>
    <row r="119" spans="1:7" x14ac:dyDescent="0.35">
      <c r="A119">
        <v>215.98</v>
      </c>
      <c r="B119">
        <f t="shared" si="10"/>
        <v>-6.5200000000000102</v>
      </c>
      <c r="F119">
        <f t="shared" si="8"/>
        <v>0.83130078775624061</v>
      </c>
      <c r="G119">
        <f t="shared" si="9"/>
        <v>-0.79134679555790188</v>
      </c>
    </row>
    <row r="120" spans="1:7" x14ac:dyDescent="0.35">
      <c r="A120">
        <v>221.78</v>
      </c>
      <c r="B120">
        <f t="shared" si="10"/>
        <v>5.8000000000000114</v>
      </c>
      <c r="F120">
        <f t="shared" si="8"/>
        <v>0.96311602753419701</v>
      </c>
      <c r="G120">
        <f t="shared" si="9"/>
        <v>0.72026868180613135</v>
      </c>
    </row>
    <row r="121" spans="1:7" x14ac:dyDescent="0.35">
      <c r="A121">
        <v>222.98</v>
      </c>
      <c r="B121">
        <f t="shared" si="10"/>
        <v>1.1999999999999886</v>
      </c>
      <c r="F121">
        <f t="shared" si="8"/>
        <v>0.99038814610894632</v>
      </c>
      <c r="G121">
        <f t="shared" si="9"/>
        <v>0.15586679902410419</v>
      </c>
    </row>
    <row r="122" spans="1:7" x14ac:dyDescent="0.35">
      <c r="A122">
        <v>221.96</v>
      </c>
      <c r="B122">
        <f t="shared" si="10"/>
        <v>-1.0199999999999818</v>
      </c>
      <c r="F122">
        <f t="shared" si="8"/>
        <v>0.96720684532040957</v>
      </c>
      <c r="G122">
        <f t="shared" si="9"/>
        <v>-0.11651845744895614</v>
      </c>
    </row>
    <row r="123" spans="1:7" x14ac:dyDescent="0.35">
      <c r="A123">
        <v>212.6</v>
      </c>
      <c r="B123">
        <f t="shared" si="10"/>
        <v>-9.3600000000000136</v>
      </c>
      <c r="F123">
        <f t="shared" si="8"/>
        <v>0.7544843204373628</v>
      </c>
      <c r="G123">
        <f t="shared" si="9"/>
        <v>-1.1398036101450653</v>
      </c>
    </row>
    <row r="124" spans="1:7" x14ac:dyDescent="0.35">
      <c r="A124">
        <v>218.01</v>
      </c>
      <c r="B124">
        <f t="shared" si="10"/>
        <v>5.4099999999999966</v>
      </c>
      <c r="F124">
        <f t="shared" si="8"/>
        <v>0.87743612167852525</v>
      </c>
      <c r="G124">
        <f t="shared" si="9"/>
        <v>0.67241721783113173</v>
      </c>
    </row>
    <row r="125" spans="1:7" x14ac:dyDescent="0.35">
      <c r="A125">
        <v>217.61</v>
      </c>
      <c r="B125">
        <f t="shared" si="10"/>
        <v>-0.39999999999997726</v>
      </c>
      <c r="F125">
        <f t="shared" si="8"/>
        <v>0.86834541548694255</v>
      </c>
      <c r="G125">
        <f t="shared" si="9"/>
        <v>-4.0446899334856637E-2</v>
      </c>
    </row>
    <row r="126" spans="1:7" x14ac:dyDescent="0.35">
      <c r="A126">
        <v>223.01</v>
      </c>
      <c r="B126">
        <f t="shared" si="10"/>
        <v>5.3999999999999773</v>
      </c>
      <c r="F126">
        <f t="shared" si="8"/>
        <v>0.99106994907331503</v>
      </c>
      <c r="G126">
        <f t="shared" si="9"/>
        <v>0.67119025721638592</v>
      </c>
    </row>
    <row r="127" spans="1:7" x14ac:dyDescent="0.35">
      <c r="A127">
        <v>233.92</v>
      </c>
      <c r="B127">
        <f t="shared" si="10"/>
        <v>10.909999999999997</v>
      </c>
      <c r="F127">
        <f t="shared" si="8"/>
        <v>1.2390189604487463</v>
      </c>
      <c r="G127">
        <f t="shared" si="9"/>
        <v>1.347245555940074</v>
      </c>
    </row>
    <row r="128" spans="1:7" x14ac:dyDescent="0.35">
      <c r="A128">
        <v>229.6</v>
      </c>
      <c r="B128">
        <f t="shared" si="10"/>
        <v>-4.3199999999999932</v>
      </c>
      <c r="F128">
        <f t="shared" si="8"/>
        <v>1.1408393335796481</v>
      </c>
      <c r="G128">
        <f t="shared" si="9"/>
        <v>-0.52141546031432295</v>
      </c>
    </row>
    <row r="129" spans="1:7" x14ac:dyDescent="0.35">
      <c r="A129">
        <v>238.25</v>
      </c>
      <c r="B129">
        <f t="shared" si="10"/>
        <v>8.6500000000000057</v>
      </c>
      <c r="F129">
        <f t="shared" si="8"/>
        <v>1.3374258549726346</v>
      </c>
      <c r="G129">
        <f t="shared" si="9"/>
        <v>1.069952457008037</v>
      </c>
    </row>
    <row r="130" spans="1:7" x14ac:dyDescent="0.35">
      <c r="A130">
        <v>228.07</v>
      </c>
      <c r="B130">
        <f t="shared" si="10"/>
        <v>-10.180000000000007</v>
      </c>
      <c r="F130">
        <f t="shared" si="8"/>
        <v>1.1060673823968423</v>
      </c>
      <c r="G130">
        <f t="shared" si="9"/>
        <v>-1.240414380554034</v>
      </c>
    </row>
    <row r="131" spans="1:7" x14ac:dyDescent="0.35">
      <c r="A131">
        <v>248.42</v>
      </c>
      <c r="B131">
        <f t="shared" si="10"/>
        <v>20.349999999999994</v>
      </c>
      <c r="F131">
        <f t="shared" si="8"/>
        <v>1.5685570598936367</v>
      </c>
      <c r="G131">
        <f t="shared" si="9"/>
        <v>2.5054963762579674</v>
      </c>
    </row>
    <row r="132" spans="1:7" x14ac:dyDescent="0.35">
      <c r="A132">
        <v>259</v>
      </c>
      <c r="B132">
        <f t="shared" si="10"/>
        <v>10.580000000000013</v>
      </c>
      <c r="F132">
        <f t="shared" si="8"/>
        <v>1.8090062386610122</v>
      </c>
      <c r="G132">
        <f t="shared" si="9"/>
        <v>1.3067558556535395</v>
      </c>
    </row>
    <row r="133" spans="1:7" x14ac:dyDescent="0.35">
      <c r="A133">
        <v>259.5</v>
      </c>
      <c r="B133">
        <f t="shared" si="10"/>
        <v>0.5</v>
      </c>
      <c r="F133">
        <f t="shared" ref="F133:F196" si="11">STANDARDIZE(A133,$D$3,$D$4)</f>
        <v>1.8203696214004912</v>
      </c>
      <c r="G133">
        <f t="shared" ref="G133:G196" si="12">STANDARDIZE(B133,$E$3,$E$4)</f>
        <v>6.9979555992058379E-2</v>
      </c>
    </row>
    <row r="134" spans="1:7" x14ac:dyDescent="0.35">
      <c r="A134">
        <v>272.58999999999997</v>
      </c>
      <c r="B134">
        <f t="shared" ref="B134:B197" si="13">A134-A133</f>
        <v>13.089999999999975</v>
      </c>
      <c r="F134">
        <f t="shared" si="11"/>
        <v>2.1178629815200503</v>
      </c>
      <c r="G134">
        <f t="shared" si="12"/>
        <v>1.6147229699541612</v>
      </c>
    </row>
    <row r="135" spans="1:7" x14ac:dyDescent="0.35">
      <c r="A135">
        <v>267.75</v>
      </c>
      <c r="B135">
        <f t="shared" si="13"/>
        <v>-4.839999999999975</v>
      </c>
      <c r="F135">
        <f t="shared" si="11"/>
        <v>2.0078654366018944</v>
      </c>
      <c r="G135">
        <f t="shared" si="12"/>
        <v>-0.58521741228098434</v>
      </c>
    </row>
    <row r="136" spans="1:7" x14ac:dyDescent="0.35">
      <c r="A136">
        <v>267.89999999999998</v>
      </c>
      <c r="B136">
        <f t="shared" si="13"/>
        <v>0.14999999999997726</v>
      </c>
      <c r="F136">
        <f t="shared" si="11"/>
        <v>2.0112744514237377</v>
      </c>
      <c r="G136">
        <f t="shared" si="12"/>
        <v>2.7035934476032003E-2</v>
      </c>
    </row>
    <row r="137" spans="1:7" x14ac:dyDescent="0.35">
      <c r="A137">
        <v>258.11</v>
      </c>
      <c r="B137">
        <f t="shared" si="13"/>
        <v>-9.7899999999999636</v>
      </c>
      <c r="F137">
        <f t="shared" si="11"/>
        <v>1.78877941738474</v>
      </c>
      <c r="G137">
        <f t="shared" si="12"/>
        <v>-1.1925629165790308</v>
      </c>
    </row>
    <row r="138" spans="1:7" x14ac:dyDescent="0.35">
      <c r="A138">
        <v>257.12</v>
      </c>
      <c r="B138">
        <f t="shared" si="13"/>
        <v>-0.99000000000000909</v>
      </c>
      <c r="F138">
        <f t="shared" si="11"/>
        <v>1.7662799195605714</v>
      </c>
      <c r="G138">
        <f t="shared" si="12"/>
        <v>-0.1128375756047289</v>
      </c>
    </row>
    <row r="139" spans="1:7" x14ac:dyDescent="0.35">
      <c r="A139">
        <v>258.57</v>
      </c>
      <c r="B139">
        <f t="shared" si="13"/>
        <v>1.4499999999999886</v>
      </c>
      <c r="F139">
        <f t="shared" si="11"/>
        <v>1.7992337295050602</v>
      </c>
      <c r="G139">
        <f t="shared" si="12"/>
        <v>0.18654081439269246</v>
      </c>
    </row>
    <row r="140" spans="1:7" x14ac:dyDescent="0.35">
      <c r="A140">
        <v>247</v>
      </c>
      <c r="B140">
        <f t="shared" si="13"/>
        <v>-11.569999999999993</v>
      </c>
      <c r="F140">
        <f t="shared" si="11"/>
        <v>1.5362850529135168</v>
      </c>
      <c r="G140">
        <f t="shared" si="12"/>
        <v>-1.4109619060033831</v>
      </c>
    </row>
    <row r="141" spans="1:7" x14ac:dyDescent="0.35">
      <c r="A141">
        <v>257.68</v>
      </c>
      <c r="B141">
        <f t="shared" si="13"/>
        <v>10.680000000000007</v>
      </c>
      <c r="F141">
        <f t="shared" si="11"/>
        <v>1.7790069082287878</v>
      </c>
      <c r="G141">
        <f t="shared" si="12"/>
        <v>1.319025461800974</v>
      </c>
    </row>
    <row r="142" spans="1:7" x14ac:dyDescent="0.35">
      <c r="A142">
        <v>257.01</v>
      </c>
      <c r="B142">
        <f t="shared" si="13"/>
        <v>-0.67000000000001592</v>
      </c>
      <c r="F142">
        <f t="shared" si="11"/>
        <v>1.7637799753578858</v>
      </c>
      <c r="G142">
        <f t="shared" si="12"/>
        <v>-7.3574835932936733E-2</v>
      </c>
    </row>
    <row r="143" spans="1:7" x14ac:dyDescent="0.35">
      <c r="A143">
        <v>265.81</v>
      </c>
      <c r="B143">
        <f t="shared" si="13"/>
        <v>8.8000000000000114</v>
      </c>
      <c r="F143">
        <f t="shared" si="11"/>
        <v>1.963775511572716</v>
      </c>
      <c r="G143">
        <f t="shared" si="12"/>
        <v>1.0883568662291907</v>
      </c>
    </row>
    <row r="144" spans="1:7" x14ac:dyDescent="0.35">
      <c r="A144">
        <v>257.52999999999997</v>
      </c>
      <c r="B144">
        <f t="shared" si="13"/>
        <v>-8.2800000000000296</v>
      </c>
      <c r="F144">
        <f t="shared" si="11"/>
        <v>1.7755978934069434</v>
      </c>
      <c r="G144">
        <f t="shared" si="12"/>
        <v>-1.0072918637527657</v>
      </c>
    </row>
    <row r="145" spans="1:7" x14ac:dyDescent="0.35">
      <c r="A145">
        <v>256.05</v>
      </c>
      <c r="B145">
        <f t="shared" si="13"/>
        <v>-1.4799999999999613</v>
      </c>
      <c r="F145">
        <f t="shared" si="11"/>
        <v>1.7419622804980865</v>
      </c>
      <c r="G145">
        <f t="shared" si="12"/>
        <v>-0.17295864572715605</v>
      </c>
    </row>
    <row r="146" spans="1:7" x14ac:dyDescent="0.35">
      <c r="A146">
        <v>251.25</v>
      </c>
      <c r="B146">
        <f t="shared" si="13"/>
        <v>-4.8000000000000114</v>
      </c>
      <c r="F146">
        <f t="shared" si="11"/>
        <v>1.6328738061990882</v>
      </c>
      <c r="G146">
        <f t="shared" si="12"/>
        <v>-0.58030956982201465</v>
      </c>
    </row>
    <row r="147" spans="1:7" x14ac:dyDescent="0.35">
      <c r="A147">
        <v>240.01</v>
      </c>
      <c r="B147">
        <f t="shared" si="13"/>
        <v>-11.240000000000009</v>
      </c>
      <c r="F147">
        <f t="shared" si="11"/>
        <v>1.3774249622156003</v>
      </c>
      <c r="G147">
        <f t="shared" si="12"/>
        <v>-1.3704722057168486</v>
      </c>
    </row>
    <row r="148" spans="1:7" x14ac:dyDescent="0.35">
      <c r="A148">
        <v>242.79</v>
      </c>
      <c r="B148">
        <f t="shared" si="13"/>
        <v>2.7800000000000011</v>
      </c>
      <c r="F148">
        <f t="shared" si="11"/>
        <v>1.4406053702471036</v>
      </c>
      <c r="G148">
        <f t="shared" si="12"/>
        <v>0.34972657615358366</v>
      </c>
    </row>
    <row r="149" spans="1:7" x14ac:dyDescent="0.35">
      <c r="A149">
        <v>247.02</v>
      </c>
      <c r="B149">
        <f t="shared" si="13"/>
        <v>4.2300000000000182</v>
      </c>
      <c r="F149">
        <f t="shared" si="11"/>
        <v>1.5367395882230961</v>
      </c>
      <c r="G149">
        <f t="shared" si="12"/>
        <v>0.52763586529139772</v>
      </c>
    </row>
    <row r="150" spans="1:7" x14ac:dyDescent="0.35">
      <c r="A150">
        <v>230.5</v>
      </c>
      <c r="B150">
        <f t="shared" si="13"/>
        <v>-16.52000000000001</v>
      </c>
      <c r="F150">
        <f t="shared" si="11"/>
        <v>1.1612934225107103</v>
      </c>
      <c r="G150">
        <f t="shared" si="12"/>
        <v>-2.0183074103014333</v>
      </c>
    </row>
    <row r="151" spans="1:7" x14ac:dyDescent="0.35">
      <c r="A151">
        <v>229</v>
      </c>
      <c r="B151">
        <f t="shared" si="13"/>
        <v>-1.5</v>
      </c>
      <c r="F151">
        <f t="shared" si="11"/>
        <v>1.1272032742922735</v>
      </c>
      <c r="G151">
        <f t="shared" si="12"/>
        <v>-0.17541256695664786</v>
      </c>
    </row>
    <row r="152" spans="1:7" x14ac:dyDescent="0.35">
      <c r="A152">
        <v>233.89</v>
      </c>
      <c r="B152">
        <f t="shared" si="13"/>
        <v>4.8899999999999864</v>
      </c>
      <c r="F152">
        <f t="shared" si="11"/>
        <v>1.2383371574843776</v>
      </c>
      <c r="G152">
        <f t="shared" si="12"/>
        <v>0.6086152658644669</v>
      </c>
    </row>
    <row r="153" spans="1:7" x14ac:dyDescent="0.35">
      <c r="A153">
        <v>230.2</v>
      </c>
      <c r="B153">
        <f t="shared" si="13"/>
        <v>-3.6899999999999977</v>
      </c>
      <c r="F153">
        <f t="shared" si="11"/>
        <v>1.1544753928670228</v>
      </c>
      <c r="G153">
        <f t="shared" si="12"/>
        <v>-0.44411694158548093</v>
      </c>
    </row>
    <row r="154" spans="1:7" x14ac:dyDescent="0.35">
      <c r="A154">
        <v>234.5</v>
      </c>
      <c r="B154">
        <f t="shared" si="13"/>
        <v>4.3000000000000114</v>
      </c>
      <c r="F154">
        <f t="shared" si="11"/>
        <v>1.2522004844265422</v>
      </c>
      <c r="G154">
        <f t="shared" si="12"/>
        <v>0.53622458959460162</v>
      </c>
    </row>
    <row r="155" spans="1:7" x14ac:dyDescent="0.35">
      <c r="A155">
        <v>244.45</v>
      </c>
      <c r="B155">
        <f t="shared" si="13"/>
        <v>9.9499999999999886</v>
      </c>
      <c r="F155">
        <f t="shared" si="11"/>
        <v>1.4783318009421738</v>
      </c>
      <c r="G155">
        <f t="shared" si="12"/>
        <v>1.2294573369246939</v>
      </c>
    </row>
    <row r="156" spans="1:7" x14ac:dyDescent="0.35">
      <c r="A156">
        <v>236</v>
      </c>
      <c r="B156">
        <f t="shared" si="13"/>
        <v>-8.4499999999999886</v>
      </c>
      <c r="F156">
        <f t="shared" si="11"/>
        <v>1.2862906326449792</v>
      </c>
      <c r="G156">
        <f t="shared" si="12"/>
        <v>-1.0281501942034008</v>
      </c>
    </row>
    <row r="157" spans="1:7" x14ac:dyDescent="0.35">
      <c r="A157">
        <v>234.75</v>
      </c>
      <c r="B157">
        <f t="shared" si="13"/>
        <v>-1.25</v>
      </c>
      <c r="F157">
        <f t="shared" si="11"/>
        <v>1.2578821757962817</v>
      </c>
      <c r="G157">
        <f t="shared" si="12"/>
        <v>-0.14473855158805959</v>
      </c>
    </row>
    <row r="158" spans="1:7" x14ac:dyDescent="0.35">
      <c r="A158">
        <v>231.38</v>
      </c>
      <c r="B158">
        <f t="shared" si="13"/>
        <v>-3.3700000000000045</v>
      </c>
      <c r="F158">
        <f t="shared" si="11"/>
        <v>1.1812929761321933</v>
      </c>
      <c r="G158">
        <f t="shared" si="12"/>
        <v>-0.40485420191368876</v>
      </c>
    </row>
    <row r="159" spans="1:7" x14ac:dyDescent="0.35">
      <c r="A159">
        <v>230</v>
      </c>
      <c r="B159">
        <f t="shared" si="13"/>
        <v>-1.3799999999999955</v>
      </c>
      <c r="F159">
        <f t="shared" si="11"/>
        <v>1.1499300397712313</v>
      </c>
      <c r="G159">
        <f t="shared" si="12"/>
        <v>-0.16068903957972494</v>
      </c>
    </row>
    <row r="160" spans="1:7" x14ac:dyDescent="0.35">
      <c r="A160">
        <v>231.08</v>
      </c>
      <c r="B160">
        <f t="shared" si="13"/>
        <v>1.0800000000000125</v>
      </c>
      <c r="F160">
        <f t="shared" si="11"/>
        <v>1.1744749464885063</v>
      </c>
      <c r="G160">
        <f t="shared" si="12"/>
        <v>0.14114327164718474</v>
      </c>
    </row>
    <row r="161" spans="1:7" x14ac:dyDescent="0.35">
      <c r="A161">
        <v>235.5</v>
      </c>
      <c r="B161">
        <f t="shared" si="13"/>
        <v>4.4199999999999875</v>
      </c>
      <c r="F161">
        <f t="shared" si="11"/>
        <v>1.2749272499055002</v>
      </c>
      <c r="G161">
        <f t="shared" si="12"/>
        <v>0.55094811697152102</v>
      </c>
    </row>
    <row r="162" spans="1:7" x14ac:dyDescent="0.35">
      <c r="A162">
        <v>231</v>
      </c>
      <c r="B162">
        <f t="shared" si="13"/>
        <v>-4.5</v>
      </c>
      <c r="F162">
        <f t="shared" si="11"/>
        <v>1.1726568052501893</v>
      </c>
      <c r="G162">
        <f t="shared" si="12"/>
        <v>-0.54350075137970733</v>
      </c>
    </row>
    <row r="163" spans="1:7" x14ac:dyDescent="0.35">
      <c r="A163">
        <v>231.57</v>
      </c>
      <c r="B163">
        <f t="shared" si="13"/>
        <v>0.56999999999999318</v>
      </c>
      <c r="F163">
        <f t="shared" si="11"/>
        <v>1.1856110615731952</v>
      </c>
      <c r="G163">
        <f t="shared" si="12"/>
        <v>7.8568280295262263E-2</v>
      </c>
    </row>
    <row r="164" spans="1:7" x14ac:dyDescent="0.35">
      <c r="A164">
        <v>228.82</v>
      </c>
      <c r="B164">
        <f t="shared" si="13"/>
        <v>-2.75</v>
      </c>
      <c r="F164">
        <f t="shared" si="11"/>
        <v>1.1231124565060608</v>
      </c>
      <c r="G164">
        <f t="shared" si="12"/>
        <v>-0.32878264379958927</v>
      </c>
    </row>
    <row r="165" spans="1:7" x14ac:dyDescent="0.35">
      <c r="A165">
        <v>233.37</v>
      </c>
      <c r="B165">
        <f t="shared" si="13"/>
        <v>4.5500000000000114</v>
      </c>
      <c r="F165">
        <f t="shared" si="11"/>
        <v>1.2265192394353199</v>
      </c>
      <c r="G165">
        <f t="shared" si="12"/>
        <v>0.56689860496318989</v>
      </c>
    </row>
    <row r="166" spans="1:7" x14ac:dyDescent="0.35">
      <c r="A166">
        <v>231.19</v>
      </c>
      <c r="B166">
        <f t="shared" si="13"/>
        <v>-2.1800000000000068</v>
      </c>
      <c r="F166">
        <f t="shared" si="11"/>
        <v>1.1769748906911914</v>
      </c>
      <c r="G166">
        <f t="shared" si="12"/>
        <v>-0.25884588875920883</v>
      </c>
    </row>
    <row r="167" spans="1:7" x14ac:dyDescent="0.35">
      <c r="A167">
        <v>231.57</v>
      </c>
      <c r="B167">
        <f t="shared" si="13"/>
        <v>0.37999999999999545</v>
      </c>
      <c r="F167">
        <f t="shared" si="11"/>
        <v>1.1856110615731952</v>
      </c>
      <c r="G167">
        <f t="shared" si="12"/>
        <v>5.5256028615135455E-2</v>
      </c>
    </row>
    <row r="168" spans="1:7" x14ac:dyDescent="0.35">
      <c r="A168">
        <v>229.81</v>
      </c>
      <c r="B168">
        <f t="shared" si="13"/>
        <v>-1.7599999999999909</v>
      </c>
      <c r="F168">
        <f t="shared" si="11"/>
        <v>1.1456119543302294</v>
      </c>
      <c r="G168">
        <f t="shared" si="12"/>
        <v>-0.20731354293997856</v>
      </c>
    </row>
    <row r="169" spans="1:7" x14ac:dyDescent="0.35">
      <c r="A169">
        <v>231.87</v>
      </c>
      <c r="B169">
        <f t="shared" si="13"/>
        <v>2.0600000000000023</v>
      </c>
      <c r="F169">
        <f t="shared" si="11"/>
        <v>1.1924290912168829</v>
      </c>
      <c r="G169">
        <f t="shared" si="12"/>
        <v>0.26138541189204956</v>
      </c>
    </row>
    <row r="170" spans="1:7" x14ac:dyDescent="0.35">
      <c r="A170">
        <v>235.44</v>
      </c>
      <c r="B170">
        <f t="shared" si="13"/>
        <v>3.5699999999999932</v>
      </c>
      <c r="F170">
        <f t="shared" si="11"/>
        <v>1.2735636439767626</v>
      </c>
      <c r="G170">
        <f t="shared" si="12"/>
        <v>0.44665646471832166</v>
      </c>
    </row>
    <row r="171" spans="1:7" x14ac:dyDescent="0.35">
      <c r="A171">
        <v>227.04</v>
      </c>
      <c r="B171">
        <f t="shared" si="13"/>
        <v>-8.4000000000000057</v>
      </c>
      <c r="F171">
        <f t="shared" si="11"/>
        <v>1.0826588139535156</v>
      </c>
      <c r="G171">
        <f t="shared" si="12"/>
        <v>-1.0220153911296852</v>
      </c>
    </row>
    <row r="172" spans="1:7" x14ac:dyDescent="0.35">
      <c r="A172">
        <v>233.2</v>
      </c>
      <c r="B172">
        <f t="shared" si="13"/>
        <v>6.1599999999999966</v>
      </c>
      <c r="F172">
        <f t="shared" si="11"/>
        <v>1.2226556893038967</v>
      </c>
      <c r="G172">
        <f t="shared" si="12"/>
        <v>0.76443926393689665</v>
      </c>
    </row>
    <row r="173" spans="1:7" x14ac:dyDescent="0.35">
      <c r="A173">
        <v>227.3</v>
      </c>
      <c r="B173">
        <f t="shared" si="13"/>
        <v>-5.8999999999999773</v>
      </c>
      <c r="F173">
        <f t="shared" si="11"/>
        <v>1.0885677729780452</v>
      </c>
      <c r="G173">
        <f t="shared" si="12"/>
        <v>-0.71527523744379895</v>
      </c>
    </row>
    <row r="174" spans="1:7" x14ac:dyDescent="0.35">
      <c r="A174">
        <v>226.99</v>
      </c>
      <c r="B174">
        <f t="shared" si="13"/>
        <v>-0.31000000000000227</v>
      </c>
      <c r="F174">
        <f t="shared" si="11"/>
        <v>1.0815224756795681</v>
      </c>
      <c r="G174">
        <f t="shared" si="12"/>
        <v>-2.9404253802167928E-2</v>
      </c>
    </row>
    <row r="175" spans="1:7" x14ac:dyDescent="0.35">
      <c r="A175">
        <v>228.81</v>
      </c>
      <c r="B175">
        <f t="shared" si="13"/>
        <v>1.8199999999999932</v>
      </c>
      <c r="F175">
        <f t="shared" si="11"/>
        <v>1.1228851888512714</v>
      </c>
      <c r="G175">
        <f t="shared" si="12"/>
        <v>0.23193835713820368</v>
      </c>
    </row>
    <row r="176" spans="1:7" x14ac:dyDescent="0.35">
      <c r="A176">
        <v>226.81</v>
      </c>
      <c r="B176">
        <f t="shared" si="13"/>
        <v>-2</v>
      </c>
      <c r="F176">
        <f t="shared" si="11"/>
        <v>1.0774316578933556</v>
      </c>
      <c r="G176">
        <f t="shared" si="12"/>
        <v>-0.23676059769382443</v>
      </c>
    </row>
    <row r="177" spans="1:7" x14ac:dyDescent="0.35">
      <c r="A177">
        <v>227.6</v>
      </c>
      <c r="B177">
        <f t="shared" si="13"/>
        <v>0.78999999999999204</v>
      </c>
      <c r="F177">
        <f t="shared" si="11"/>
        <v>1.0953858026217322</v>
      </c>
      <c r="G177">
        <f t="shared" si="12"/>
        <v>0.10556141381961981</v>
      </c>
    </row>
    <row r="178" spans="1:7" x14ac:dyDescent="0.35">
      <c r="A178">
        <v>230.62</v>
      </c>
      <c r="B178">
        <f t="shared" si="13"/>
        <v>3.0200000000000102</v>
      </c>
      <c r="F178">
        <f t="shared" si="11"/>
        <v>1.1640206343681854</v>
      </c>
      <c r="G178">
        <f t="shared" si="12"/>
        <v>0.37917363090742956</v>
      </c>
    </row>
    <row r="179" spans="1:7" x14ac:dyDescent="0.35">
      <c r="A179">
        <v>230.6</v>
      </c>
      <c r="B179">
        <f t="shared" si="13"/>
        <v>-2.0000000000010232E-2</v>
      </c>
      <c r="F179">
        <f t="shared" si="11"/>
        <v>1.1635660990586061</v>
      </c>
      <c r="G179">
        <f t="shared" si="12"/>
        <v>6.1776040253935021E-3</v>
      </c>
    </row>
    <row r="180" spans="1:7" x14ac:dyDescent="0.35">
      <c r="A180">
        <v>223.75</v>
      </c>
      <c r="B180">
        <f t="shared" si="13"/>
        <v>-6.8499999999999943</v>
      </c>
      <c r="F180">
        <f t="shared" si="11"/>
        <v>1.0078877555277441</v>
      </c>
      <c r="G180">
        <f t="shared" si="12"/>
        <v>-0.83183649584443642</v>
      </c>
    </row>
    <row r="181" spans="1:7" x14ac:dyDescent="0.35">
      <c r="A181">
        <v>222.97</v>
      </c>
      <c r="B181">
        <f t="shared" si="13"/>
        <v>-0.78000000000000114</v>
      </c>
      <c r="F181">
        <f t="shared" si="11"/>
        <v>0.9901608784541569</v>
      </c>
      <c r="G181">
        <f t="shared" si="12"/>
        <v>-8.7071402695113764E-2</v>
      </c>
    </row>
    <row r="182" spans="1:7" x14ac:dyDescent="0.35">
      <c r="A182">
        <v>219.75</v>
      </c>
      <c r="B182">
        <f t="shared" si="13"/>
        <v>-3.2199999999999989</v>
      </c>
      <c r="F182">
        <f t="shared" si="11"/>
        <v>0.91698069361191226</v>
      </c>
      <c r="G182">
        <f t="shared" si="12"/>
        <v>-0.3864497926925351</v>
      </c>
    </row>
    <row r="183" spans="1:7" x14ac:dyDescent="0.35">
      <c r="A183">
        <v>220.39</v>
      </c>
      <c r="B183">
        <f t="shared" si="13"/>
        <v>0.63999999999998636</v>
      </c>
      <c r="F183">
        <f t="shared" si="11"/>
        <v>0.93152582351844515</v>
      </c>
      <c r="G183">
        <f t="shared" si="12"/>
        <v>8.7157004598466148E-2</v>
      </c>
    </row>
    <row r="184" spans="1:7" x14ac:dyDescent="0.35">
      <c r="A184">
        <v>217.3</v>
      </c>
      <c r="B184">
        <f t="shared" si="13"/>
        <v>-3.089999999999975</v>
      </c>
      <c r="F184">
        <f t="shared" si="11"/>
        <v>0.86130011818846552</v>
      </c>
      <c r="G184">
        <f t="shared" si="12"/>
        <v>-0.37049930470086628</v>
      </c>
    </row>
    <row r="185" spans="1:7" x14ac:dyDescent="0.35">
      <c r="A185">
        <v>215.32</v>
      </c>
      <c r="B185">
        <f t="shared" si="13"/>
        <v>-1.9800000000000182</v>
      </c>
      <c r="F185">
        <f t="shared" si="11"/>
        <v>0.81630112254012843</v>
      </c>
      <c r="G185">
        <f t="shared" si="12"/>
        <v>-0.23430667646433959</v>
      </c>
    </row>
    <row r="186" spans="1:7" x14ac:dyDescent="0.35">
      <c r="A186">
        <v>190.4</v>
      </c>
      <c r="B186">
        <f t="shared" si="13"/>
        <v>-24.919999999999987</v>
      </c>
      <c r="F186">
        <f t="shared" si="11"/>
        <v>0.2499501268044963</v>
      </c>
      <c r="G186">
        <f t="shared" si="12"/>
        <v>-3.0489543266859966</v>
      </c>
    </row>
    <row r="187" spans="1:7" x14ac:dyDescent="0.35">
      <c r="A187">
        <v>158.91</v>
      </c>
      <c r="B187">
        <f t="shared" si="13"/>
        <v>-31.490000000000009</v>
      </c>
      <c r="F187">
        <f t="shared" si="11"/>
        <v>-0.46571571812789009</v>
      </c>
      <c r="G187">
        <f t="shared" si="12"/>
        <v>-3.8550674505724993</v>
      </c>
    </row>
    <row r="188" spans="1:7" x14ac:dyDescent="0.35">
      <c r="A188">
        <v>165.36</v>
      </c>
      <c r="B188">
        <f t="shared" si="13"/>
        <v>6.4500000000000171</v>
      </c>
      <c r="F188">
        <f t="shared" si="11"/>
        <v>-0.31912808078861088</v>
      </c>
      <c r="G188">
        <f t="shared" si="12"/>
        <v>0.8000211217644615</v>
      </c>
    </row>
    <row r="189" spans="1:7" x14ac:dyDescent="0.35">
      <c r="A189">
        <v>160.01</v>
      </c>
      <c r="B189">
        <f t="shared" si="13"/>
        <v>-5.3500000000000227</v>
      </c>
      <c r="F189">
        <f t="shared" si="11"/>
        <v>-0.44071627610103647</v>
      </c>
      <c r="G189">
        <f t="shared" si="12"/>
        <v>-0.64779240363291024</v>
      </c>
    </row>
    <row r="190" spans="1:7" x14ac:dyDescent="0.35">
      <c r="A190">
        <v>163.18</v>
      </c>
      <c r="B190">
        <f t="shared" si="13"/>
        <v>3.1700000000000159</v>
      </c>
      <c r="F190">
        <f t="shared" si="11"/>
        <v>-0.36867242953273938</v>
      </c>
      <c r="G190">
        <f t="shared" si="12"/>
        <v>0.39757804012858322</v>
      </c>
    </row>
    <row r="191" spans="1:7" x14ac:dyDescent="0.35">
      <c r="A191">
        <v>158.5</v>
      </c>
      <c r="B191">
        <f t="shared" si="13"/>
        <v>-4.6800000000000068</v>
      </c>
      <c r="F191">
        <f t="shared" si="11"/>
        <v>-0.47503369197426276</v>
      </c>
      <c r="G191">
        <f t="shared" si="12"/>
        <v>-0.5655860424450917</v>
      </c>
    </row>
    <row r="192" spans="1:7" x14ac:dyDescent="0.35">
      <c r="A192">
        <v>162.80000000000001</v>
      </c>
      <c r="B192">
        <f t="shared" si="13"/>
        <v>4.3000000000000114</v>
      </c>
      <c r="F192">
        <f t="shared" si="11"/>
        <v>-0.37730860041474329</v>
      </c>
      <c r="G192">
        <f t="shared" si="12"/>
        <v>0.53622458959460162</v>
      </c>
    </row>
    <row r="193" spans="1:7" x14ac:dyDescent="0.35">
      <c r="A193">
        <v>177.8</v>
      </c>
      <c r="B193">
        <f t="shared" si="13"/>
        <v>15</v>
      </c>
      <c r="F193">
        <f t="shared" si="11"/>
        <v>-3.6407118230373882E-2</v>
      </c>
      <c r="G193">
        <f t="shared" si="12"/>
        <v>1.8490724473701787</v>
      </c>
    </row>
    <row r="194" spans="1:7" x14ac:dyDescent="0.35">
      <c r="A194">
        <v>177.62</v>
      </c>
      <c r="B194">
        <f t="shared" si="13"/>
        <v>-0.18000000000000682</v>
      </c>
      <c r="F194">
        <f t="shared" si="11"/>
        <v>-4.0497936016586467E-2</v>
      </c>
      <c r="G194">
        <f t="shared" si="12"/>
        <v>-1.3453765810502579E-2</v>
      </c>
    </row>
    <row r="195" spans="1:7" x14ac:dyDescent="0.35">
      <c r="A195">
        <v>171.51</v>
      </c>
      <c r="B195">
        <f t="shared" si="13"/>
        <v>-6.1100000000000136</v>
      </c>
      <c r="F195">
        <f t="shared" si="11"/>
        <v>-0.17935847309301992</v>
      </c>
      <c r="G195">
        <f t="shared" si="12"/>
        <v>-0.74104141035341753</v>
      </c>
    </row>
    <row r="196" spans="1:7" x14ac:dyDescent="0.35">
      <c r="A196">
        <v>169.35</v>
      </c>
      <c r="B196">
        <f t="shared" si="13"/>
        <v>-2.1599999999999966</v>
      </c>
      <c r="F196">
        <f t="shared" si="11"/>
        <v>-0.22844828652756904</v>
      </c>
      <c r="G196">
        <f t="shared" si="12"/>
        <v>-0.25639196752972049</v>
      </c>
    </row>
    <row r="197" spans="1:7" x14ac:dyDescent="0.35">
      <c r="A197">
        <v>167.93</v>
      </c>
      <c r="B197">
        <f t="shared" si="13"/>
        <v>-1.4199999999999875</v>
      </c>
      <c r="F197">
        <f t="shared" ref="F197:F260" si="14">STANDARDIZE(A197,$D$3,$D$4)</f>
        <v>-0.26072029350768905</v>
      </c>
      <c r="G197">
        <f t="shared" ref="G197:G260" si="15">STANDARDIZE(B197,$E$3,$E$4)</f>
        <v>-0.16559688203869807</v>
      </c>
    </row>
    <row r="198" spans="1:7" x14ac:dyDescent="0.35">
      <c r="A198">
        <v>173.76</v>
      </c>
      <c r="B198">
        <f t="shared" ref="B198:B261" si="16">A198-A197</f>
        <v>5.8299999999999841</v>
      </c>
      <c r="F198">
        <f t="shared" si="14"/>
        <v>-0.1282232507653645</v>
      </c>
      <c r="G198">
        <f t="shared" si="15"/>
        <v>0.72394956365035856</v>
      </c>
    </row>
    <row r="199" spans="1:7" x14ac:dyDescent="0.35">
      <c r="A199">
        <v>173.85</v>
      </c>
      <c r="B199">
        <f t="shared" si="16"/>
        <v>9.0000000000003411E-2</v>
      </c>
      <c r="F199">
        <f t="shared" si="14"/>
        <v>-0.12617784187225822</v>
      </c>
      <c r="G199">
        <f t="shared" si="15"/>
        <v>1.9674170787574021E-2</v>
      </c>
    </row>
    <row r="200" spans="1:7" x14ac:dyDescent="0.35">
      <c r="A200">
        <v>170.95</v>
      </c>
      <c r="B200">
        <f t="shared" si="16"/>
        <v>-2.9000000000000057</v>
      </c>
      <c r="F200">
        <f t="shared" si="14"/>
        <v>-0.19208546176123642</v>
      </c>
      <c r="G200">
        <f t="shared" si="15"/>
        <v>-0.34718705302074293</v>
      </c>
    </row>
    <row r="201" spans="1:7" x14ac:dyDescent="0.35">
      <c r="A201">
        <v>168.75</v>
      </c>
      <c r="B201">
        <f t="shared" si="16"/>
        <v>-2.1999999999999886</v>
      </c>
      <c r="F201">
        <f t="shared" si="14"/>
        <v>-0.24208434581494367</v>
      </c>
      <c r="G201">
        <f t="shared" si="15"/>
        <v>-0.26129980998869368</v>
      </c>
    </row>
    <row r="202" spans="1:7" x14ac:dyDescent="0.35">
      <c r="A202">
        <v>175.28</v>
      </c>
      <c r="B202">
        <f t="shared" si="16"/>
        <v>6.5300000000000011</v>
      </c>
      <c r="F202">
        <f t="shared" si="14"/>
        <v>-9.3678567237348173E-2</v>
      </c>
      <c r="G202">
        <f t="shared" si="15"/>
        <v>0.80983680668240787</v>
      </c>
    </row>
    <row r="203" spans="1:7" x14ac:dyDescent="0.35">
      <c r="A203">
        <v>168.71</v>
      </c>
      <c r="B203">
        <f t="shared" si="16"/>
        <v>-6.5699999999999932</v>
      </c>
      <c r="F203">
        <f t="shared" si="14"/>
        <v>-0.24299341643410183</v>
      </c>
      <c r="G203">
        <f t="shared" si="15"/>
        <v>-0.79748159863161749</v>
      </c>
    </row>
    <row r="204" spans="1:7" x14ac:dyDescent="0.35">
      <c r="A204">
        <v>164.98</v>
      </c>
      <c r="B204">
        <f t="shared" si="16"/>
        <v>-3.7300000000000182</v>
      </c>
      <c r="F204">
        <f t="shared" si="14"/>
        <v>-0.3277642516706154</v>
      </c>
      <c r="G204">
        <f t="shared" si="15"/>
        <v>-0.44902478404445756</v>
      </c>
    </row>
    <row r="205" spans="1:7" x14ac:dyDescent="0.35">
      <c r="A205">
        <v>167.78</v>
      </c>
      <c r="B205">
        <f t="shared" si="16"/>
        <v>2.8000000000000114</v>
      </c>
      <c r="F205">
        <f t="shared" si="14"/>
        <v>-0.26412930832953285</v>
      </c>
      <c r="G205">
        <f t="shared" si="15"/>
        <v>0.352180497383072</v>
      </c>
    </row>
    <row r="206" spans="1:7" x14ac:dyDescent="0.35">
      <c r="A206">
        <v>166.38</v>
      </c>
      <c r="B206">
        <f t="shared" si="16"/>
        <v>-1.4000000000000057</v>
      </c>
      <c r="F206">
        <f t="shared" si="14"/>
        <v>-0.29594678000007413</v>
      </c>
      <c r="G206">
        <f t="shared" si="15"/>
        <v>-0.16314296080921326</v>
      </c>
    </row>
    <row r="207" spans="1:7" x14ac:dyDescent="0.35">
      <c r="A207">
        <v>175.44</v>
      </c>
      <c r="B207">
        <f t="shared" si="16"/>
        <v>9.0600000000000023</v>
      </c>
      <c r="F207">
        <f t="shared" si="14"/>
        <v>-9.0042284760714977E-2</v>
      </c>
      <c r="G207">
        <f t="shared" si="15"/>
        <v>1.1202578422125213</v>
      </c>
    </row>
    <row r="208" spans="1:7" x14ac:dyDescent="0.35">
      <c r="A208">
        <v>172.49</v>
      </c>
      <c r="B208">
        <f t="shared" si="16"/>
        <v>-2.9499999999999886</v>
      </c>
      <c r="F208">
        <f t="shared" si="14"/>
        <v>-0.15708624292364071</v>
      </c>
      <c r="G208">
        <f t="shared" si="15"/>
        <v>-0.35332185609445849</v>
      </c>
    </row>
    <row r="209" spans="1:7" x14ac:dyDescent="0.35">
      <c r="A209">
        <v>172</v>
      </c>
      <c r="B209">
        <f t="shared" si="16"/>
        <v>-0.49000000000000909</v>
      </c>
      <c r="F209">
        <f t="shared" si="14"/>
        <v>-0.1682223580083303</v>
      </c>
      <c r="G209">
        <f t="shared" si="15"/>
        <v>-5.1489544867552327E-2</v>
      </c>
    </row>
    <row r="210" spans="1:7" x14ac:dyDescent="0.35">
      <c r="A210">
        <v>167.38</v>
      </c>
      <c r="B210">
        <f t="shared" si="16"/>
        <v>-4.6200000000000045</v>
      </c>
      <c r="F210">
        <f t="shared" si="14"/>
        <v>-0.27322001452111622</v>
      </c>
      <c r="G210">
        <f t="shared" si="15"/>
        <v>-0.55822427875663028</v>
      </c>
    </row>
    <row r="211" spans="1:7" x14ac:dyDescent="0.35">
      <c r="A211">
        <v>183</v>
      </c>
      <c r="B211">
        <f t="shared" si="16"/>
        <v>15.620000000000005</v>
      </c>
      <c r="F211">
        <f t="shared" si="14"/>
        <v>8.1772062260207251E-2</v>
      </c>
      <c r="G211">
        <f t="shared" si="15"/>
        <v>1.9251440054842781</v>
      </c>
    </row>
    <row r="212" spans="1:7" x14ac:dyDescent="0.35">
      <c r="A212">
        <v>182.65</v>
      </c>
      <c r="B212">
        <f t="shared" si="16"/>
        <v>-0.34999999999999432</v>
      </c>
      <c r="F212">
        <f t="shared" si="14"/>
        <v>7.3817694342572099E-2</v>
      </c>
      <c r="G212">
        <f t="shared" si="15"/>
        <v>-3.4312096261141074E-2</v>
      </c>
    </row>
    <row r="213" spans="1:7" x14ac:dyDescent="0.35">
      <c r="A213">
        <v>171.06</v>
      </c>
      <c r="B213">
        <f t="shared" si="16"/>
        <v>-11.590000000000003</v>
      </c>
      <c r="F213">
        <f t="shared" si="14"/>
        <v>-0.18958551755855074</v>
      </c>
      <c r="G213">
        <f t="shared" si="15"/>
        <v>-1.4134158272328714</v>
      </c>
    </row>
    <row r="214" spans="1:7" x14ac:dyDescent="0.35">
      <c r="A214">
        <v>178.08</v>
      </c>
      <c r="B214">
        <f t="shared" si="16"/>
        <v>7.0200000000000102</v>
      </c>
      <c r="F214">
        <f t="shared" si="14"/>
        <v>-3.0043623896265626E-2</v>
      </c>
      <c r="G214">
        <f t="shared" si="15"/>
        <v>0.86995787680484205</v>
      </c>
    </row>
    <row r="215" spans="1:7" x14ac:dyDescent="0.35">
      <c r="A215">
        <v>171.73</v>
      </c>
      <c r="B215">
        <f t="shared" si="16"/>
        <v>-6.3500000000000227</v>
      </c>
      <c r="F215">
        <f t="shared" si="14"/>
        <v>-0.1743585846876492</v>
      </c>
      <c r="G215">
        <f t="shared" si="15"/>
        <v>-0.77048846510726343</v>
      </c>
    </row>
    <row r="216" spans="1:7" x14ac:dyDescent="0.35">
      <c r="A216">
        <v>170.3</v>
      </c>
      <c r="B216">
        <f t="shared" si="16"/>
        <v>-1.4299999999999784</v>
      </c>
      <c r="F216">
        <f t="shared" si="14"/>
        <v>-0.2068578593225586</v>
      </c>
      <c r="G216">
        <f t="shared" si="15"/>
        <v>-0.1668238426534405</v>
      </c>
    </row>
    <row r="217" spans="1:7" x14ac:dyDescent="0.35">
      <c r="A217">
        <v>164.3</v>
      </c>
      <c r="B217">
        <f t="shared" si="16"/>
        <v>-6</v>
      </c>
      <c r="F217">
        <f t="shared" si="14"/>
        <v>-0.34321845219630637</v>
      </c>
      <c r="G217">
        <f t="shared" si="15"/>
        <v>-0.72754484359123706</v>
      </c>
    </row>
    <row r="218" spans="1:7" x14ac:dyDescent="0.35">
      <c r="A218">
        <v>166.01</v>
      </c>
      <c r="B218">
        <f t="shared" si="16"/>
        <v>1.7099999999999795</v>
      </c>
      <c r="F218">
        <f t="shared" si="14"/>
        <v>-0.30435568322728868</v>
      </c>
      <c r="G218">
        <f t="shared" si="15"/>
        <v>0.21844179037602318</v>
      </c>
    </row>
    <row r="219" spans="1:7" x14ac:dyDescent="0.35">
      <c r="A219">
        <v>156.19999999999999</v>
      </c>
      <c r="B219">
        <f t="shared" si="16"/>
        <v>-9.8100000000000023</v>
      </c>
      <c r="F219">
        <f t="shared" si="14"/>
        <v>-0.52730525257586636</v>
      </c>
      <c r="G219">
        <f t="shared" si="15"/>
        <v>-1.1950168378085226</v>
      </c>
    </row>
    <row r="220" spans="1:7" x14ac:dyDescent="0.35">
      <c r="A220">
        <v>161.21</v>
      </c>
      <c r="B220">
        <f t="shared" si="16"/>
        <v>5.0100000000000193</v>
      </c>
      <c r="F220">
        <f t="shared" si="14"/>
        <v>-0.41344415752628655</v>
      </c>
      <c r="G220">
        <f t="shared" si="15"/>
        <v>0.6233387932413933</v>
      </c>
    </row>
    <row r="221" spans="1:7" x14ac:dyDescent="0.35">
      <c r="A221">
        <v>166.05</v>
      </c>
      <c r="B221">
        <f t="shared" si="16"/>
        <v>4.8400000000000034</v>
      </c>
      <c r="F221">
        <f t="shared" si="14"/>
        <v>-0.30344661260812994</v>
      </c>
      <c r="G221">
        <f t="shared" si="15"/>
        <v>0.60248046279075129</v>
      </c>
    </row>
    <row r="222" spans="1:7" x14ac:dyDescent="0.35">
      <c r="A222">
        <v>166.78</v>
      </c>
      <c r="B222">
        <f t="shared" si="16"/>
        <v>0.72999999999998977</v>
      </c>
      <c r="F222">
        <f t="shared" si="14"/>
        <v>-0.28685607380849082</v>
      </c>
      <c r="G222">
        <f t="shared" si="15"/>
        <v>9.8199650131158348E-2</v>
      </c>
    </row>
    <row r="223" spans="1:7" x14ac:dyDescent="0.35">
      <c r="A223">
        <v>166.13</v>
      </c>
      <c r="B223">
        <f t="shared" si="16"/>
        <v>-0.65000000000000568</v>
      </c>
      <c r="F223">
        <f t="shared" si="14"/>
        <v>-0.30162847136981363</v>
      </c>
      <c r="G223">
        <f t="shared" si="15"/>
        <v>-7.1120914703448418E-2</v>
      </c>
    </row>
    <row r="224" spans="1:7" x14ac:dyDescent="0.35">
      <c r="A224">
        <v>160.66999999999999</v>
      </c>
      <c r="B224">
        <f t="shared" si="16"/>
        <v>-5.460000000000008</v>
      </c>
      <c r="F224">
        <f t="shared" si="14"/>
        <v>-0.4257166108849243</v>
      </c>
      <c r="G224">
        <f t="shared" si="15"/>
        <v>-0.66128897039508727</v>
      </c>
    </row>
    <row r="225" spans="1:7" x14ac:dyDescent="0.35">
      <c r="A225">
        <v>150.69999999999999</v>
      </c>
      <c r="B225">
        <f t="shared" si="16"/>
        <v>-9.9699999999999989</v>
      </c>
      <c r="F225">
        <f t="shared" si="14"/>
        <v>-0.65230246271013514</v>
      </c>
      <c r="G225">
        <f t="shared" si="15"/>
        <v>-1.2146482076444187</v>
      </c>
    </row>
    <row r="226" spans="1:7" x14ac:dyDescent="0.35">
      <c r="A226">
        <v>158.94</v>
      </c>
      <c r="B226">
        <f t="shared" si="16"/>
        <v>8.2400000000000091</v>
      </c>
      <c r="F226">
        <f t="shared" si="14"/>
        <v>-0.46503391516352133</v>
      </c>
      <c r="G226">
        <f t="shared" si="15"/>
        <v>1.0196470718035526</v>
      </c>
    </row>
    <row r="227" spans="1:7" x14ac:dyDescent="0.35">
      <c r="A227">
        <v>156.30000000000001</v>
      </c>
      <c r="B227">
        <f t="shared" si="16"/>
        <v>-2.6399999999999864</v>
      </c>
      <c r="F227">
        <f t="shared" si="14"/>
        <v>-0.52503257602797004</v>
      </c>
      <c r="G227">
        <f t="shared" si="15"/>
        <v>-0.31528607703740874</v>
      </c>
    </row>
    <row r="228" spans="1:7" x14ac:dyDescent="0.35">
      <c r="A228">
        <v>163.5</v>
      </c>
      <c r="B228">
        <f t="shared" si="16"/>
        <v>7.1999999999999886</v>
      </c>
      <c r="F228">
        <f t="shared" si="14"/>
        <v>-0.36139986457947298</v>
      </c>
      <c r="G228">
        <f t="shared" si="15"/>
        <v>0.89204316787022286</v>
      </c>
    </row>
    <row r="229" spans="1:7" x14ac:dyDescent="0.35">
      <c r="A229">
        <v>163.32</v>
      </c>
      <c r="B229">
        <f t="shared" si="16"/>
        <v>-0.18000000000000682</v>
      </c>
      <c r="F229">
        <f t="shared" si="14"/>
        <v>-0.36549068236568555</v>
      </c>
      <c r="G229">
        <f t="shared" si="15"/>
        <v>-1.3453765810502579E-2</v>
      </c>
    </row>
    <row r="230" spans="1:7" x14ac:dyDescent="0.35">
      <c r="A230">
        <v>155.06</v>
      </c>
      <c r="B230">
        <f t="shared" si="16"/>
        <v>-8.2599999999999909</v>
      </c>
      <c r="F230">
        <f t="shared" si="14"/>
        <v>-0.55321376522187815</v>
      </c>
      <c r="G230">
        <f t="shared" si="15"/>
        <v>-1.0048379425232739</v>
      </c>
    </row>
    <row r="231" spans="1:7" x14ac:dyDescent="0.35">
      <c r="A231">
        <v>156.99</v>
      </c>
      <c r="B231">
        <f t="shared" si="16"/>
        <v>1.9300000000000068</v>
      </c>
      <c r="F231">
        <f t="shared" si="14"/>
        <v>-0.50935110784748905</v>
      </c>
      <c r="G231">
        <f t="shared" si="15"/>
        <v>0.24543492390038421</v>
      </c>
    </row>
    <row r="232" spans="1:7" x14ac:dyDescent="0.35">
      <c r="A232">
        <v>155.28</v>
      </c>
      <c r="B232">
        <f t="shared" si="16"/>
        <v>-1.710000000000008</v>
      </c>
      <c r="F232">
        <f t="shared" si="14"/>
        <v>-0.54821387681650735</v>
      </c>
      <c r="G232">
        <f t="shared" si="15"/>
        <v>-0.201178739866263</v>
      </c>
    </row>
    <row r="233" spans="1:7" x14ac:dyDescent="0.35">
      <c r="A233">
        <v>151.6</v>
      </c>
      <c r="B233">
        <f t="shared" si="16"/>
        <v>-3.6800000000000068</v>
      </c>
      <c r="F233">
        <f t="shared" si="14"/>
        <v>-0.63184837377907288</v>
      </c>
      <c r="G233">
        <f t="shared" si="15"/>
        <v>-0.44288998097073851</v>
      </c>
    </row>
    <row r="234" spans="1:7" x14ac:dyDescent="0.35">
      <c r="A234">
        <v>157.1</v>
      </c>
      <c r="B234">
        <f t="shared" si="16"/>
        <v>5.5</v>
      </c>
      <c r="F234">
        <f t="shared" si="14"/>
        <v>-0.50685116364480409</v>
      </c>
      <c r="G234">
        <f t="shared" si="15"/>
        <v>0.68345986336382403</v>
      </c>
    </row>
    <row r="235" spans="1:7" x14ac:dyDescent="0.35">
      <c r="A235">
        <v>158.25</v>
      </c>
      <c r="B235">
        <f t="shared" si="16"/>
        <v>1.1500000000000057</v>
      </c>
      <c r="F235">
        <f t="shared" si="14"/>
        <v>-0.48071538334400227</v>
      </c>
      <c r="G235">
        <f t="shared" si="15"/>
        <v>0.14973199595038864</v>
      </c>
    </row>
    <row r="236" spans="1:7" x14ac:dyDescent="0.35">
      <c r="A236">
        <v>154</v>
      </c>
      <c r="B236">
        <f t="shared" si="16"/>
        <v>-4.25</v>
      </c>
      <c r="F236">
        <f t="shared" si="14"/>
        <v>-0.57730413662957358</v>
      </c>
      <c r="G236">
        <f t="shared" si="15"/>
        <v>-0.51282673601111906</v>
      </c>
    </row>
    <row r="237" spans="1:7" x14ac:dyDescent="0.35">
      <c r="A237">
        <v>145.94</v>
      </c>
      <c r="B237">
        <f t="shared" si="16"/>
        <v>-8.0600000000000023</v>
      </c>
      <c r="F237">
        <f t="shared" si="14"/>
        <v>-0.76048186638997484</v>
      </c>
      <c r="G237">
        <f t="shared" si="15"/>
        <v>-0.98029873022840475</v>
      </c>
    </row>
    <row r="238" spans="1:7" x14ac:dyDescent="0.35">
      <c r="A238">
        <v>144</v>
      </c>
      <c r="B238">
        <f t="shared" si="16"/>
        <v>-1.9399999999999977</v>
      </c>
      <c r="F238">
        <f t="shared" si="14"/>
        <v>-0.80457179141915325</v>
      </c>
      <c r="G238">
        <f t="shared" si="15"/>
        <v>-0.22939883400536296</v>
      </c>
    </row>
    <row r="239" spans="1:7" x14ac:dyDescent="0.35">
      <c r="A239">
        <v>135.37</v>
      </c>
      <c r="B239">
        <f t="shared" si="16"/>
        <v>-8.6299999999999955</v>
      </c>
      <c r="F239">
        <f t="shared" si="14"/>
        <v>-1.0007037775025602</v>
      </c>
      <c r="G239">
        <f t="shared" si="15"/>
        <v>-1.0502354852687852</v>
      </c>
    </row>
    <row r="240" spans="1:7" x14ac:dyDescent="0.35">
      <c r="A240">
        <v>138.36000000000001</v>
      </c>
      <c r="B240">
        <f t="shared" si="16"/>
        <v>2.9900000000000091</v>
      </c>
      <c r="F240">
        <f t="shared" si="14"/>
        <v>-0.93275074872047581</v>
      </c>
      <c r="G240">
        <f t="shared" si="15"/>
        <v>0.37549274906319879</v>
      </c>
    </row>
    <row r="241" spans="1:7" x14ac:dyDescent="0.35">
      <c r="A241">
        <v>142.63</v>
      </c>
      <c r="B241">
        <f t="shared" si="16"/>
        <v>4.2699999999999818</v>
      </c>
      <c r="F241">
        <f t="shared" si="14"/>
        <v>-0.83570746012532571</v>
      </c>
      <c r="G241">
        <f t="shared" si="15"/>
        <v>0.53254370775036741</v>
      </c>
    </row>
    <row r="242" spans="1:7" x14ac:dyDescent="0.35">
      <c r="A242">
        <v>143.51</v>
      </c>
      <c r="B242">
        <f t="shared" si="16"/>
        <v>0.87999999999999545</v>
      </c>
      <c r="F242">
        <f t="shared" si="14"/>
        <v>-0.81570790650384284</v>
      </c>
      <c r="G242">
        <f t="shared" si="15"/>
        <v>0.11660405935231201</v>
      </c>
    </row>
    <row r="243" spans="1:7" x14ac:dyDescent="0.35">
      <c r="A243">
        <v>133.57</v>
      </c>
      <c r="B243">
        <f t="shared" si="16"/>
        <v>-9.9399999999999977</v>
      </c>
      <c r="F243">
        <f t="shared" si="14"/>
        <v>-1.041611955364685</v>
      </c>
      <c r="G243">
        <f t="shared" si="15"/>
        <v>-1.2109673258001881</v>
      </c>
    </row>
    <row r="244" spans="1:7" x14ac:dyDescent="0.35">
      <c r="A244">
        <v>141.79</v>
      </c>
      <c r="B244">
        <f t="shared" si="16"/>
        <v>8.2199999999999989</v>
      </c>
      <c r="F244">
        <f t="shared" si="14"/>
        <v>-0.85479794312765045</v>
      </c>
      <c r="G244">
        <f t="shared" si="15"/>
        <v>1.0171931505740643</v>
      </c>
    </row>
    <row r="245" spans="1:7" x14ac:dyDescent="0.35">
      <c r="A245">
        <v>139.52000000000001</v>
      </c>
      <c r="B245">
        <f t="shared" si="16"/>
        <v>-2.2699999999999818</v>
      </c>
      <c r="F245">
        <f t="shared" si="14"/>
        <v>-0.90638770076488462</v>
      </c>
      <c r="G245">
        <f t="shared" si="15"/>
        <v>-0.26988853429189752</v>
      </c>
    </row>
    <row r="246" spans="1:7" x14ac:dyDescent="0.35">
      <c r="A246">
        <v>145.91</v>
      </c>
      <c r="B246">
        <f t="shared" si="16"/>
        <v>6.3899999999999864</v>
      </c>
      <c r="F246">
        <f t="shared" si="14"/>
        <v>-0.76116366935434354</v>
      </c>
      <c r="G246">
        <f t="shared" si="15"/>
        <v>0.79265935807599663</v>
      </c>
    </row>
    <row r="247" spans="1:7" x14ac:dyDescent="0.35">
      <c r="A247">
        <v>140</v>
      </c>
      <c r="B247">
        <f t="shared" si="16"/>
        <v>-5.9099999999999966</v>
      </c>
      <c r="F247">
        <f t="shared" si="14"/>
        <v>-0.895478853334985</v>
      </c>
      <c r="G247">
        <f t="shared" si="15"/>
        <v>-0.71650219805854476</v>
      </c>
    </row>
    <row r="248" spans="1:7" x14ac:dyDescent="0.35">
      <c r="A248">
        <v>140.5</v>
      </c>
      <c r="B248">
        <f t="shared" si="16"/>
        <v>0.5</v>
      </c>
      <c r="F248">
        <f t="shared" si="14"/>
        <v>-0.8841154705955061</v>
      </c>
      <c r="G248">
        <f t="shared" si="15"/>
        <v>6.9979555992058379E-2</v>
      </c>
    </row>
    <row r="249" spans="1:7" x14ac:dyDescent="0.35">
      <c r="A249">
        <v>138</v>
      </c>
      <c r="B249">
        <f t="shared" si="16"/>
        <v>-2.5</v>
      </c>
      <c r="F249">
        <f t="shared" si="14"/>
        <v>-0.94093238429290094</v>
      </c>
      <c r="G249">
        <f t="shared" si="15"/>
        <v>-0.298108628431001</v>
      </c>
    </row>
    <row r="250" spans="1:7" x14ac:dyDescent="0.35">
      <c r="A250">
        <v>139</v>
      </c>
      <c r="B250">
        <f t="shared" si="16"/>
        <v>1</v>
      </c>
      <c r="F250">
        <f t="shared" si="14"/>
        <v>-0.91820561881394303</v>
      </c>
      <c r="G250">
        <f t="shared" si="15"/>
        <v>0.13132758672923495</v>
      </c>
    </row>
    <row r="251" spans="1:7" x14ac:dyDescent="0.35">
      <c r="A251">
        <v>137.5</v>
      </c>
      <c r="B251">
        <f t="shared" si="16"/>
        <v>-1.5</v>
      </c>
      <c r="F251">
        <f t="shared" si="14"/>
        <v>-0.95229576703237995</v>
      </c>
      <c r="G251">
        <f t="shared" si="15"/>
        <v>-0.17541256695664786</v>
      </c>
    </row>
    <row r="252" spans="1:7" x14ac:dyDescent="0.35">
      <c r="A252">
        <v>154</v>
      </c>
      <c r="B252">
        <f t="shared" si="16"/>
        <v>16.5</v>
      </c>
      <c r="F252">
        <f t="shared" si="14"/>
        <v>-0.57730413662957358</v>
      </c>
      <c r="G252">
        <f t="shared" si="15"/>
        <v>2.0331165395817083</v>
      </c>
    </row>
    <row r="253" spans="1:7" x14ac:dyDescent="0.35">
      <c r="A253">
        <v>164.1</v>
      </c>
      <c r="B253">
        <f t="shared" si="16"/>
        <v>10.099999999999994</v>
      </c>
      <c r="F253">
        <f t="shared" si="14"/>
        <v>-0.34776380529209833</v>
      </c>
      <c r="G253">
        <f t="shared" si="15"/>
        <v>1.2478617461458477</v>
      </c>
    </row>
    <row r="254" spans="1:7" x14ac:dyDescent="0.35">
      <c r="A254">
        <v>174.2</v>
      </c>
      <c r="B254">
        <f t="shared" si="16"/>
        <v>10.099999999999994</v>
      </c>
      <c r="F254">
        <f t="shared" si="14"/>
        <v>-0.11822347395462306</v>
      </c>
      <c r="G254">
        <f t="shared" si="15"/>
        <v>1.2478617461458477</v>
      </c>
    </row>
    <row r="255" spans="1:7" x14ac:dyDescent="0.35">
      <c r="A255">
        <v>129.55000000000001</v>
      </c>
      <c r="B255">
        <f t="shared" si="16"/>
        <v>-44.649999999999977</v>
      </c>
      <c r="F255">
        <f t="shared" si="14"/>
        <v>-1.1329735525900955</v>
      </c>
      <c r="G255">
        <f t="shared" si="15"/>
        <v>-5.4697476195749823</v>
      </c>
    </row>
    <row r="256" spans="1:7" x14ac:dyDescent="0.35">
      <c r="A256">
        <v>132.80000000000001</v>
      </c>
      <c r="B256">
        <f t="shared" si="16"/>
        <v>3.25</v>
      </c>
      <c r="F256">
        <f t="shared" si="14"/>
        <v>-1.0591115647834821</v>
      </c>
      <c r="G256">
        <f t="shared" si="15"/>
        <v>0.40739372504652949</v>
      </c>
    </row>
    <row r="257" spans="1:7" x14ac:dyDescent="0.35">
      <c r="A257">
        <v>134</v>
      </c>
      <c r="B257">
        <f t="shared" si="16"/>
        <v>1.1999999999999886</v>
      </c>
      <c r="F257">
        <f t="shared" si="14"/>
        <v>-1.0318394462087328</v>
      </c>
      <c r="G257">
        <f t="shared" si="15"/>
        <v>0.15586679902410419</v>
      </c>
    </row>
    <row r="258" spans="1:7" x14ac:dyDescent="0.35">
      <c r="A258">
        <v>116.7</v>
      </c>
      <c r="B258">
        <f t="shared" si="16"/>
        <v>-17.299999999999997</v>
      </c>
      <c r="F258">
        <f t="shared" si="14"/>
        <v>-1.4250124889947056</v>
      </c>
      <c r="G258">
        <f t="shared" si="15"/>
        <v>-2.1140103382514268</v>
      </c>
    </row>
    <row r="259" spans="1:7" x14ac:dyDescent="0.35">
      <c r="A259">
        <v>136.30000000000001</v>
      </c>
      <c r="B259">
        <f t="shared" si="16"/>
        <v>19.600000000000009</v>
      </c>
      <c r="F259">
        <f t="shared" si="14"/>
        <v>-0.97956788560712926</v>
      </c>
      <c r="G259">
        <f t="shared" si="15"/>
        <v>2.4134743301522041</v>
      </c>
    </row>
    <row r="260" spans="1:7" x14ac:dyDescent="0.35">
      <c r="A260">
        <v>133.25</v>
      </c>
      <c r="B260">
        <f t="shared" si="16"/>
        <v>-3.0500000000000114</v>
      </c>
      <c r="F260">
        <f t="shared" si="14"/>
        <v>-1.0488845203179513</v>
      </c>
      <c r="G260">
        <f t="shared" si="15"/>
        <v>-0.36559146224189659</v>
      </c>
    </row>
    <row r="261" spans="1:7" x14ac:dyDescent="0.35">
      <c r="A261">
        <v>128.4</v>
      </c>
      <c r="B261">
        <f t="shared" si="16"/>
        <v>-4.8499999999999943</v>
      </c>
      <c r="F261">
        <f t="shared" ref="F261:F324" si="17">STANDARDIZE(A261,$D$3,$D$4)</f>
        <v>-1.1591093328908972</v>
      </c>
      <c r="G261">
        <f t="shared" ref="G261:G324" si="18">STANDARDIZE(B261,$E$3,$E$4)</f>
        <v>-0.58644437289573026</v>
      </c>
    </row>
    <row r="262" spans="1:7" x14ac:dyDescent="0.35">
      <c r="A262">
        <v>135.75</v>
      </c>
      <c r="B262">
        <f t="shared" ref="B262:B325" si="19">A262-A261</f>
        <v>7.3499999999999943</v>
      </c>
      <c r="F262">
        <f t="shared" si="17"/>
        <v>-0.99206760662055637</v>
      </c>
      <c r="G262">
        <f t="shared" si="18"/>
        <v>0.91044757709137658</v>
      </c>
    </row>
    <row r="263" spans="1:7" x14ac:dyDescent="0.35">
      <c r="A263">
        <v>136</v>
      </c>
      <c r="B263">
        <f t="shared" si="19"/>
        <v>0.25</v>
      </c>
      <c r="F263">
        <f t="shared" si="17"/>
        <v>-0.98638591525081687</v>
      </c>
      <c r="G263">
        <f t="shared" si="18"/>
        <v>3.9305540623470102E-2</v>
      </c>
    </row>
    <row r="264" spans="1:7" x14ac:dyDescent="0.35">
      <c r="A264">
        <v>156</v>
      </c>
      <c r="B264">
        <f t="shared" si="19"/>
        <v>20</v>
      </c>
      <c r="F264">
        <f t="shared" si="17"/>
        <v>-0.53185060567165765</v>
      </c>
      <c r="G264">
        <f t="shared" si="18"/>
        <v>2.4625527547419446</v>
      </c>
    </row>
    <row r="265" spans="1:7" x14ac:dyDescent="0.35">
      <c r="A265">
        <v>174.7</v>
      </c>
      <c r="B265">
        <f t="shared" si="19"/>
        <v>18.699999999999989</v>
      </c>
      <c r="F265">
        <f t="shared" si="17"/>
        <v>-0.10686009121514407</v>
      </c>
      <c r="G265">
        <f t="shared" si="18"/>
        <v>2.3030478748252841</v>
      </c>
    </row>
    <row r="266" spans="1:7" x14ac:dyDescent="0.35">
      <c r="A266">
        <v>173.05</v>
      </c>
      <c r="B266">
        <f t="shared" si="19"/>
        <v>-1.6499999999999773</v>
      </c>
      <c r="F266">
        <f t="shared" si="17"/>
        <v>-0.1443592542554242</v>
      </c>
      <c r="G266">
        <f t="shared" si="18"/>
        <v>-0.19381697617779806</v>
      </c>
    </row>
    <row r="267" spans="1:7" x14ac:dyDescent="0.35">
      <c r="A267">
        <v>185.7</v>
      </c>
      <c r="B267">
        <f t="shared" si="19"/>
        <v>12.649999999999977</v>
      </c>
      <c r="F267">
        <f t="shared" si="17"/>
        <v>0.14313432905339349</v>
      </c>
      <c r="G267">
        <f t="shared" si="18"/>
        <v>1.560736702905446</v>
      </c>
    </row>
    <row r="268" spans="1:7" x14ac:dyDescent="0.35">
      <c r="A268">
        <v>177.8</v>
      </c>
      <c r="B268">
        <f t="shared" si="19"/>
        <v>-7.8999999999999773</v>
      </c>
      <c r="F268">
        <f t="shared" si="17"/>
        <v>-3.6407118230373882E-2</v>
      </c>
      <c r="G268">
        <f t="shared" si="18"/>
        <v>-0.96066736039250511</v>
      </c>
    </row>
    <row r="269" spans="1:7" x14ac:dyDescent="0.35">
      <c r="A269">
        <v>169.75</v>
      </c>
      <c r="B269">
        <f t="shared" si="19"/>
        <v>-8.0500000000000114</v>
      </c>
      <c r="F269">
        <f t="shared" si="17"/>
        <v>-0.21935758033598571</v>
      </c>
      <c r="G269">
        <f t="shared" si="18"/>
        <v>-0.97907176961366227</v>
      </c>
    </row>
    <row r="270" spans="1:7" x14ac:dyDescent="0.35">
      <c r="A270">
        <v>180.55</v>
      </c>
      <c r="B270">
        <f t="shared" si="19"/>
        <v>10.800000000000011</v>
      </c>
      <c r="F270">
        <f t="shared" si="17"/>
        <v>2.6091486836760512E-2</v>
      </c>
      <c r="G270">
        <f t="shared" si="18"/>
        <v>1.3337489891778969</v>
      </c>
    </row>
    <row r="271" spans="1:7" x14ac:dyDescent="0.35">
      <c r="A271">
        <v>161.19999999999999</v>
      </c>
      <c r="B271">
        <f t="shared" si="19"/>
        <v>-19.350000000000023</v>
      </c>
      <c r="F271">
        <f t="shared" si="17"/>
        <v>-0.41367142518107652</v>
      </c>
      <c r="G271">
        <f t="shared" si="18"/>
        <v>-2.3655372642738541</v>
      </c>
    </row>
    <row r="272" spans="1:7" x14ac:dyDescent="0.35">
      <c r="A272">
        <v>158</v>
      </c>
      <c r="B272">
        <f t="shared" si="19"/>
        <v>-3.1999999999999886</v>
      </c>
      <c r="F272">
        <f t="shared" si="17"/>
        <v>-0.48639707471374177</v>
      </c>
      <c r="G272">
        <f t="shared" si="18"/>
        <v>-0.38399587146304681</v>
      </c>
    </row>
    <row r="273" spans="1:7" x14ac:dyDescent="0.35">
      <c r="A273">
        <v>146.05000000000001</v>
      </c>
      <c r="B273">
        <f t="shared" si="19"/>
        <v>-11.949999999999989</v>
      </c>
      <c r="F273">
        <f t="shared" si="17"/>
        <v>-0.7579819221872891</v>
      </c>
      <c r="G273">
        <f t="shared" si="18"/>
        <v>-1.4575864093636368</v>
      </c>
    </row>
    <row r="274" spans="1:7" x14ac:dyDescent="0.35">
      <c r="A274">
        <v>161.69999999999999</v>
      </c>
      <c r="B274">
        <f t="shared" si="19"/>
        <v>15.649999999999977</v>
      </c>
      <c r="F274">
        <f t="shared" si="17"/>
        <v>-0.40230804244159757</v>
      </c>
      <c r="G274">
        <f t="shared" si="18"/>
        <v>1.9288248873285054</v>
      </c>
    </row>
    <row r="275" spans="1:7" x14ac:dyDescent="0.35">
      <c r="A275">
        <v>162</v>
      </c>
      <c r="B275">
        <f t="shared" si="19"/>
        <v>0.30000000000001137</v>
      </c>
      <c r="F275">
        <f t="shared" si="17"/>
        <v>-0.39549001279790991</v>
      </c>
      <c r="G275">
        <f t="shared" si="18"/>
        <v>4.5440343697189155E-2</v>
      </c>
    </row>
    <row r="276" spans="1:7" x14ac:dyDescent="0.35">
      <c r="A276">
        <v>154.5</v>
      </c>
      <c r="B276">
        <f t="shared" si="19"/>
        <v>-7.5</v>
      </c>
      <c r="F276">
        <f t="shared" si="17"/>
        <v>-0.56594075389009457</v>
      </c>
      <c r="G276">
        <f t="shared" si="18"/>
        <v>-0.91158893580276668</v>
      </c>
    </row>
    <row r="277" spans="1:7" x14ac:dyDescent="0.35">
      <c r="A277">
        <v>154.5</v>
      </c>
      <c r="B277">
        <f t="shared" si="19"/>
        <v>0</v>
      </c>
      <c r="F277">
        <f t="shared" si="17"/>
        <v>-0.56594075389009457</v>
      </c>
      <c r="G277">
        <f t="shared" si="18"/>
        <v>8.6315252548818198E-3</v>
      </c>
    </row>
    <row r="278" spans="1:7" x14ac:dyDescent="0.35">
      <c r="A278">
        <v>151.05000000000001</v>
      </c>
      <c r="B278">
        <f t="shared" si="19"/>
        <v>-3.4499999999999886</v>
      </c>
      <c r="F278">
        <f t="shared" si="17"/>
        <v>-0.64434809479249933</v>
      </c>
      <c r="G278">
        <f t="shared" si="18"/>
        <v>-0.41466988683163508</v>
      </c>
    </row>
    <row r="279" spans="1:7" x14ac:dyDescent="0.35">
      <c r="A279">
        <v>154.15</v>
      </c>
      <c r="B279">
        <f t="shared" si="19"/>
        <v>3.0999999999999943</v>
      </c>
      <c r="F279">
        <f t="shared" si="17"/>
        <v>-0.57389512180772972</v>
      </c>
      <c r="G279">
        <f t="shared" si="18"/>
        <v>0.38898931582537583</v>
      </c>
    </row>
    <row r="280" spans="1:7" x14ac:dyDescent="0.35">
      <c r="A280">
        <v>156.9</v>
      </c>
      <c r="B280">
        <f t="shared" si="19"/>
        <v>2.75</v>
      </c>
      <c r="F280">
        <f t="shared" si="17"/>
        <v>-0.51139651674059539</v>
      </c>
      <c r="G280">
        <f t="shared" si="18"/>
        <v>0.34604569430935295</v>
      </c>
    </row>
    <row r="281" spans="1:7" x14ac:dyDescent="0.35">
      <c r="A281">
        <v>155.4</v>
      </c>
      <c r="B281">
        <f t="shared" si="19"/>
        <v>-1.5</v>
      </c>
      <c r="F281">
        <f t="shared" si="17"/>
        <v>-0.54548666495903231</v>
      </c>
      <c r="G281">
        <f t="shared" si="18"/>
        <v>-0.17541256695664786</v>
      </c>
    </row>
    <row r="282" spans="1:7" x14ac:dyDescent="0.35">
      <c r="A282">
        <v>140.4</v>
      </c>
      <c r="B282">
        <f t="shared" si="19"/>
        <v>-15</v>
      </c>
      <c r="F282">
        <f t="shared" si="17"/>
        <v>-0.88638814714340175</v>
      </c>
      <c r="G282">
        <f t="shared" si="18"/>
        <v>-1.8318093968604152</v>
      </c>
    </row>
    <row r="283" spans="1:7" x14ac:dyDescent="0.35">
      <c r="A283">
        <v>150.6</v>
      </c>
      <c r="B283">
        <f t="shared" si="19"/>
        <v>10.199999999999989</v>
      </c>
      <c r="F283">
        <f t="shared" si="17"/>
        <v>-0.65457513925803079</v>
      </c>
      <c r="G283">
        <f t="shared" si="18"/>
        <v>1.2601313522932822</v>
      </c>
    </row>
    <row r="284" spans="1:7" x14ac:dyDescent="0.35">
      <c r="A284">
        <v>150.30000000000001</v>
      </c>
      <c r="B284">
        <f t="shared" si="19"/>
        <v>-0.29999999999998295</v>
      </c>
      <c r="F284">
        <f t="shared" si="17"/>
        <v>-0.66139316890171784</v>
      </c>
      <c r="G284">
        <f t="shared" si="18"/>
        <v>-2.8177293187422025E-2</v>
      </c>
    </row>
    <row r="285" spans="1:7" x14ac:dyDescent="0.35">
      <c r="A285">
        <v>149.4</v>
      </c>
      <c r="B285">
        <f t="shared" si="19"/>
        <v>-0.90000000000000568</v>
      </c>
      <c r="F285">
        <f t="shared" si="17"/>
        <v>-0.68184725783278011</v>
      </c>
      <c r="G285">
        <f t="shared" si="18"/>
        <v>-0.1017949300720367</v>
      </c>
    </row>
    <row r="286" spans="1:7" x14ac:dyDescent="0.35">
      <c r="A286">
        <v>144.35</v>
      </c>
      <c r="B286">
        <f t="shared" si="19"/>
        <v>-5.0500000000000114</v>
      </c>
      <c r="F286">
        <f t="shared" si="17"/>
        <v>-0.7966174235015181</v>
      </c>
      <c r="G286">
        <f t="shared" si="18"/>
        <v>-0.61098358519060292</v>
      </c>
    </row>
    <row r="287" spans="1:7" x14ac:dyDescent="0.35">
      <c r="A287">
        <v>146.05000000000001</v>
      </c>
      <c r="B287">
        <f t="shared" si="19"/>
        <v>1.7000000000000171</v>
      </c>
      <c r="F287">
        <f t="shared" si="17"/>
        <v>-0.7579819221872891</v>
      </c>
      <c r="G287">
        <f t="shared" si="18"/>
        <v>0.21721482976128423</v>
      </c>
    </row>
    <row r="288" spans="1:7" x14ac:dyDescent="0.35">
      <c r="A288">
        <v>145.85</v>
      </c>
      <c r="B288">
        <f t="shared" si="19"/>
        <v>-0.20000000000001705</v>
      </c>
      <c r="F288">
        <f t="shared" si="17"/>
        <v>-0.76252727528308106</v>
      </c>
      <c r="G288">
        <f t="shared" si="18"/>
        <v>-1.5907687039990896E-2</v>
      </c>
    </row>
    <row r="289" spans="1:7" x14ac:dyDescent="0.35">
      <c r="A289">
        <v>153.6</v>
      </c>
      <c r="B289">
        <f t="shared" si="19"/>
        <v>7.75</v>
      </c>
      <c r="F289">
        <f t="shared" si="17"/>
        <v>-0.58639484282115695</v>
      </c>
      <c r="G289">
        <f t="shared" si="18"/>
        <v>0.95952600168111857</v>
      </c>
    </row>
    <row r="290" spans="1:7" x14ac:dyDescent="0.35">
      <c r="A290">
        <v>146.55000000000001</v>
      </c>
      <c r="B290">
        <f t="shared" si="19"/>
        <v>-7.0499999999999829</v>
      </c>
      <c r="F290">
        <f t="shared" si="17"/>
        <v>-0.7466185394478102</v>
      </c>
      <c r="G290">
        <f t="shared" si="18"/>
        <v>-0.85637570813930575</v>
      </c>
    </row>
    <row r="291" spans="1:7" x14ac:dyDescent="0.35">
      <c r="A291">
        <v>162.30000000000001</v>
      </c>
      <c r="B291">
        <f t="shared" si="19"/>
        <v>15.75</v>
      </c>
      <c r="F291">
        <f t="shared" si="17"/>
        <v>-0.38867198315422224</v>
      </c>
      <c r="G291">
        <f t="shared" si="18"/>
        <v>1.9410944934759435</v>
      </c>
    </row>
    <row r="292" spans="1:7" x14ac:dyDescent="0.35">
      <c r="A292">
        <v>180.45</v>
      </c>
      <c r="B292">
        <f t="shared" si="19"/>
        <v>18.149999999999977</v>
      </c>
      <c r="F292">
        <f t="shared" si="17"/>
        <v>2.3818810288864199E-2</v>
      </c>
      <c r="G292">
        <f t="shared" si="18"/>
        <v>2.2355650410143881</v>
      </c>
    </row>
    <row r="293" spans="1:7" x14ac:dyDescent="0.35">
      <c r="A293">
        <v>190.75</v>
      </c>
      <c r="B293">
        <f t="shared" si="19"/>
        <v>10.300000000000011</v>
      </c>
      <c r="F293">
        <f t="shared" si="17"/>
        <v>0.25790449472213145</v>
      </c>
      <c r="G293">
        <f t="shared" si="18"/>
        <v>1.2724009584407203</v>
      </c>
    </row>
    <row r="294" spans="1:7" x14ac:dyDescent="0.35">
      <c r="A294">
        <v>197.25</v>
      </c>
      <c r="B294">
        <f t="shared" si="19"/>
        <v>6.5</v>
      </c>
      <c r="F294">
        <f t="shared" si="17"/>
        <v>0.4056284703353582</v>
      </c>
      <c r="G294">
        <f t="shared" si="18"/>
        <v>0.80615592483817711</v>
      </c>
    </row>
    <row r="295" spans="1:7" x14ac:dyDescent="0.35">
      <c r="A295">
        <v>201.7</v>
      </c>
      <c r="B295">
        <f t="shared" si="19"/>
        <v>4.4499999999999886</v>
      </c>
      <c r="F295">
        <f t="shared" si="17"/>
        <v>0.50676257671672087</v>
      </c>
      <c r="G295">
        <f t="shared" si="18"/>
        <v>0.55462899881575178</v>
      </c>
    </row>
    <row r="296" spans="1:7" x14ac:dyDescent="0.35">
      <c r="A296">
        <v>204.9</v>
      </c>
      <c r="B296">
        <f t="shared" si="19"/>
        <v>3.2000000000000171</v>
      </c>
      <c r="F296">
        <f t="shared" si="17"/>
        <v>0.57948822624938667</v>
      </c>
      <c r="G296">
        <f t="shared" si="18"/>
        <v>0.40125892197281393</v>
      </c>
    </row>
    <row r="297" spans="1:7" x14ac:dyDescent="0.35">
      <c r="A297">
        <v>207.45</v>
      </c>
      <c r="B297">
        <f t="shared" si="19"/>
        <v>2.5499999999999829</v>
      </c>
      <c r="F297">
        <f t="shared" si="17"/>
        <v>0.63744147822072916</v>
      </c>
      <c r="G297">
        <f t="shared" si="18"/>
        <v>0.32150648201448023</v>
      </c>
    </row>
    <row r="298" spans="1:7" x14ac:dyDescent="0.35">
      <c r="A298">
        <v>200.7</v>
      </c>
      <c r="B298">
        <f t="shared" si="19"/>
        <v>-6.75</v>
      </c>
      <c r="F298">
        <f t="shared" si="17"/>
        <v>0.4840358112377629</v>
      </c>
      <c r="G298">
        <f t="shared" si="18"/>
        <v>-0.81956688969700187</v>
      </c>
    </row>
    <row r="299" spans="1:7" x14ac:dyDescent="0.35">
      <c r="A299">
        <v>185.05</v>
      </c>
      <c r="B299">
        <f t="shared" si="19"/>
        <v>-15.649999999999977</v>
      </c>
      <c r="F299">
        <f t="shared" si="17"/>
        <v>0.12836193149207134</v>
      </c>
      <c r="G299">
        <f t="shared" si="18"/>
        <v>-1.9115618368187419</v>
      </c>
    </row>
    <row r="300" spans="1:7" x14ac:dyDescent="0.35">
      <c r="A300">
        <v>182.75</v>
      </c>
      <c r="B300">
        <f t="shared" si="19"/>
        <v>-2.3000000000000114</v>
      </c>
      <c r="F300">
        <f t="shared" si="17"/>
        <v>7.6090370890467773E-2</v>
      </c>
      <c r="G300">
        <f t="shared" si="18"/>
        <v>-0.27356941613613178</v>
      </c>
    </row>
    <row r="301" spans="1:7" x14ac:dyDescent="0.35">
      <c r="A301">
        <v>186.1</v>
      </c>
      <c r="B301">
        <f t="shared" si="19"/>
        <v>3.3499999999999943</v>
      </c>
      <c r="F301">
        <f t="shared" si="17"/>
        <v>0.1522250352449768</v>
      </c>
      <c r="G301">
        <f t="shared" si="18"/>
        <v>0.4196633311939641</v>
      </c>
    </row>
    <row r="302" spans="1:7" x14ac:dyDescent="0.35">
      <c r="A302">
        <v>175.35</v>
      </c>
      <c r="B302">
        <f t="shared" si="19"/>
        <v>-10.75</v>
      </c>
      <c r="F302">
        <f t="shared" si="17"/>
        <v>-9.2087693653821273E-2</v>
      </c>
      <c r="G302">
        <f t="shared" si="18"/>
        <v>-1.3103511355944144</v>
      </c>
    </row>
    <row r="303" spans="1:7" x14ac:dyDescent="0.35">
      <c r="A303">
        <v>156.15</v>
      </c>
      <c r="B303">
        <f t="shared" si="19"/>
        <v>-19.199999999999989</v>
      </c>
      <c r="F303">
        <f t="shared" si="17"/>
        <v>-0.5284415908498139</v>
      </c>
      <c r="G303">
        <f t="shared" si="18"/>
        <v>-2.3471328550526969</v>
      </c>
    </row>
    <row r="304" spans="1:7" x14ac:dyDescent="0.35">
      <c r="A304">
        <v>155</v>
      </c>
      <c r="B304">
        <f t="shared" si="19"/>
        <v>-1.1500000000000057</v>
      </c>
      <c r="F304">
        <f t="shared" si="17"/>
        <v>-0.55457737115061567</v>
      </c>
      <c r="G304">
        <f t="shared" si="18"/>
        <v>-0.13246894544062496</v>
      </c>
    </row>
    <row r="305" spans="1:7" x14ac:dyDescent="0.35">
      <c r="A305">
        <v>156.35</v>
      </c>
      <c r="B305">
        <f t="shared" si="19"/>
        <v>1.3499999999999943</v>
      </c>
      <c r="F305">
        <f t="shared" si="17"/>
        <v>-0.5238962377540225</v>
      </c>
      <c r="G305">
        <f t="shared" si="18"/>
        <v>0.17427120824525785</v>
      </c>
    </row>
    <row r="306" spans="1:7" x14ac:dyDescent="0.35">
      <c r="A306">
        <v>164.5</v>
      </c>
      <c r="B306">
        <f t="shared" si="19"/>
        <v>8.1500000000000057</v>
      </c>
      <c r="F306">
        <f t="shared" si="17"/>
        <v>-0.33867309910051502</v>
      </c>
      <c r="G306">
        <f t="shared" si="18"/>
        <v>1.0086044262708604</v>
      </c>
    </row>
    <row r="307" spans="1:7" x14ac:dyDescent="0.35">
      <c r="A307">
        <v>169</v>
      </c>
      <c r="B307">
        <f t="shared" si="19"/>
        <v>4.5</v>
      </c>
      <c r="F307">
        <f t="shared" si="17"/>
        <v>-0.2364026544452042</v>
      </c>
      <c r="G307">
        <f t="shared" si="18"/>
        <v>0.56076380188947084</v>
      </c>
    </row>
    <row r="308" spans="1:7" x14ac:dyDescent="0.35">
      <c r="A308">
        <v>175.7</v>
      </c>
      <c r="B308">
        <f t="shared" si="19"/>
        <v>6.6999999999999886</v>
      </c>
      <c r="F308">
        <f t="shared" si="17"/>
        <v>-8.4133325736186107E-2</v>
      </c>
      <c r="G308">
        <f t="shared" si="18"/>
        <v>0.83069513713304632</v>
      </c>
    </row>
    <row r="309" spans="1:7" x14ac:dyDescent="0.35">
      <c r="A309">
        <v>177.5</v>
      </c>
      <c r="B309">
        <f t="shared" si="19"/>
        <v>1.8000000000000114</v>
      </c>
      <c r="F309">
        <f t="shared" si="17"/>
        <v>-4.3225147874061523E-2</v>
      </c>
      <c r="G309">
        <f t="shared" si="18"/>
        <v>0.22948443590871886</v>
      </c>
    </row>
    <row r="310" spans="1:7" x14ac:dyDescent="0.35">
      <c r="A310">
        <v>181.95</v>
      </c>
      <c r="B310">
        <f t="shared" si="19"/>
        <v>4.4499999999999886</v>
      </c>
      <c r="F310">
        <f t="shared" si="17"/>
        <v>5.7908958507301142E-2</v>
      </c>
      <c r="G310">
        <f t="shared" si="18"/>
        <v>0.55462899881575178</v>
      </c>
    </row>
    <row r="311" spans="1:7" x14ac:dyDescent="0.35">
      <c r="A311">
        <v>184.05</v>
      </c>
      <c r="B311">
        <f t="shared" si="19"/>
        <v>2.1000000000000227</v>
      </c>
      <c r="F311">
        <f t="shared" si="17"/>
        <v>0.10563516601311337</v>
      </c>
      <c r="G311">
        <f t="shared" si="18"/>
        <v>0.26629325435102619</v>
      </c>
    </row>
    <row r="312" spans="1:7" x14ac:dyDescent="0.35">
      <c r="A312">
        <v>178.95</v>
      </c>
      <c r="B312">
        <f t="shared" si="19"/>
        <v>-5.1000000000000227</v>
      </c>
      <c r="F312">
        <f t="shared" si="17"/>
        <v>-1.0271337929572742E-2</v>
      </c>
      <c r="G312">
        <f t="shared" si="18"/>
        <v>-0.61711838826432197</v>
      </c>
    </row>
    <row r="313" spans="1:7" x14ac:dyDescent="0.35">
      <c r="A313">
        <v>177</v>
      </c>
      <c r="B313">
        <f t="shared" si="19"/>
        <v>-1.9499999999999886</v>
      </c>
      <c r="F313">
        <f t="shared" si="17"/>
        <v>-5.4588530613540506E-2</v>
      </c>
      <c r="G313">
        <f t="shared" si="18"/>
        <v>-0.23062579462010538</v>
      </c>
    </row>
    <row r="314" spans="1:7" x14ac:dyDescent="0.35">
      <c r="A314">
        <v>178</v>
      </c>
      <c r="B314">
        <f t="shared" si="19"/>
        <v>1</v>
      </c>
      <c r="F314">
        <f t="shared" si="17"/>
        <v>-3.1861765134582547E-2</v>
      </c>
      <c r="G314">
        <f t="shared" si="18"/>
        <v>0.13132758672923495</v>
      </c>
    </row>
    <row r="315" spans="1:7" x14ac:dyDescent="0.35">
      <c r="A315">
        <v>178.35</v>
      </c>
      <c r="B315">
        <f t="shared" si="19"/>
        <v>0.34999999999999432</v>
      </c>
      <c r="F315">
        <f t="shared" si="17"/>
        <v>-2.3907397216947388E-2</v>
      </c>
      <c r="G315">
        <f t="shared" si="18"/>
        <v>5.1575146770904717E-2</v>
      </c>
    </row>
    <row r="316" spans="1:7" x14ac:dyDescent="0.35">
      <c r="A316">
        <v>173.75</v>
      </c>
      <c r="B316">
        <f t="shared" si="19"/>
        <v>-4.5999999999999943</v>
      </c>
      <c r="F316">
        <f t="shared" si="17"/>
        <v>-0.12845051842015387</v>
      </c>
      <c r="G316">
        <f t="shared" si="18"/>
        <v>-0.55577035752714188</v>
      </c>
    </row>
    <row r="317" spans="1:7" x14ac:dyDescent="0.35">
      <c r="A317">
        <v>172.55</v>
      </c>
      <c r="B317">
        <f t="shared" si="19"/>
        <v>-1.1999999999999886</v>
      </c>
      <c r="F317">
        <f t="shared" si="17"/>
        <v>-0.15572263699490319</v>
      </c>
      <c r="G317">
        <f t="shared" si="18"/>
        <v>-0.13860374851434054</v>
      </c>
    </row>
    <row r="318" spans="1:7" x14ac:dyDescent="0.35">
      <c r="A318">
        <v>170.9</v>
      </c>
      <c r="B318">
        <f t="shared" si="19"/>
        <v>-1.6500000000000057</v>
      </c>
      <c r="F318">
        <f t="shared" si="17"/>
        <v>-0.19322180003518394</v>
      </c>
      <c r="G318">
        <f t="shared" si="18"/>
        <v>-0.19381697617780153</v>
      </c>
    </row>
    <row r="319" spans="1:7" x14ac:dyDescent="0.35">
      <c r="A319">
        <v>163.95</v>
      </c>
      <c r="B319">
        <f t="shared" si="19"/>
        <v>-6.9500000000000171</v>
      </c>
      <c r="F319">
        <f t="shared" si="17"/>
        <v>-0.35117282011394213</v>
      </c>
      <c r="G319">
        <f t="shared" si="18"/>
        <v>-0.84410610199187452</v>
      </c>
    </row>
    <row r="320" spans="1:7" x14ac:dyDescent="0.35">
      <c r="A320">
        <v>160.44999999999999</v>
      </c>
      <c r="B320">
        <f t="shared" si="19"/>
        <v>-3.5</v>
      </c>
      <c r="F320">
        <f t="shared" si="17"/>
        <v>-0.43071649929029504</v>
      </c>
      <c r="G320">
        <f t="shared" si="18"/>
        <v>-0.42080468990535413</v>
      </c>
    </row>
    <row r="321" spans="1:7" x14ac:dyDescent="0.35">
      <c r="A321">
        <v>161.85</v>
      </c>
      <c r="B321">
        <f t="shared" si="19"/>
        <v>1.4000000000000057</v>
      </c>
      <c r="F321">
        <f t="shared" si="17"/>
        <v>-0.39889902761975377</v>
      </c>
      <c r="G321">
        <f t="shared" si="18"/>
        <v>0.18040601131897691</v>
      </c>
    </row>
    <row r="322" spans="1:7" x14ac:dyDescent="0.35">
      <c r="A322">
        <v>162.30000000000001</v>
      </c>
      <c r="B322">
        <f t="shared" si="19"/>
        <v>0.45000000000001705</v>
      </c>
      <c r="F322">
        <f t="shared" si="17"/>
        <v>-0.38867198315422224</v>
      </c>
      <c r="G322">
        <f t="shared" si="18"/>
        <v>6.3844752918342809E-2</v>
      </c>
    </row>
    <row r="323" spans="1:7" x14ac:dyDescent="0.35">
      <c r="A323">
        <v>168.85</v>
      </c>
      <c r="B323">
        <f t="shared" si="19"/>
        <v>6.5499999999999829</v>
      </c>
      <c r="F323">
        <f t="shared" si="17"/>
        <v>-0.23981166926704803</v>
      </c>
      <c r="G323">
        <f t="shared" si="18"/>
        <v>0.81229072791189272</v>
      </c>
    </row>
    <row r="324" spans="1:7" x14ac:dyDescent="0.35">
      <c r="A324">
        <v>159.19999999999999</v>
      </c>
      <c r="B324">
        <f t="shared" si="19"/>
        <v>-9.6500000000000057</v>
      </c>
      <c r="F324">
        <f t="shared" si="17"/>
        <v>-0.45912495613899246</v>
      </c>
      <c r="G324">
        <f t="shared" si="18"/>
        <v>-1.1753854679726266</v>
      </c>
    </row>
    <row r="325" spans="1:7" x14ac:dyDescent="0.35">
      <c r="A325">
        <v>165.45</v>
      </c>
      <c r="B325">
        <f t="shared" si="19"/>
        <v>6.25</v>
      </c>
      <c r="F325">
        <f t="shared" ref="F325:F388" si="20">STANDARDIZE(A325,$D$3,$D$4)</f>
        <v>-0.31708267189550521</v>
      </c>
      <c r="G325">
        <f t="shared" ref="G325:G388" si="21">STANDARDIZE(B325,$E$3,$E$4)</f>
        <v>0.77548190946958884</v>
      </c>
    </row>
    <row r="326" spans="1:7" x14ac:dyDescent="0.35">
      <c r="A326">
        <v>163.95</v>
      </c>
      <c r="B326">
        <f t="shared" ref="B326:B389" si="22">A326-A325</f>
        <v>-1.5</v>
      </c>
      <c r="F326">
        <f t="shared" si="20"/>
        <v>-0.35117282011394213</v>
      </c>
      <c r="G326">
        <f t="shared" si="21"/>
        <v>-0.17541256695664786</v>
      </c>
    </row>
    <row r="327" spans="1:7" x14ac:dyDescent="0.35">
      <c r="A327">
        <v>164.35</v>
      </c>
      <c r="B327">
        <f t="shared" si="22"/>
        <v>0.40000000000000568</v>
      </c>
      <c r="F327">
        <f t="shared" si="20"/>
        <v>-0.34208211392235882</v>
      </c>
      <c r="G327">
        <f t="shared" si="21"/>
        <v>5.770994984462377E-2</v>
      </c>
    </row>
    <row r="328" spans="1:7" x14ac:dyDescent="0.35">
      <c r="A328">
        <v>163.69999999999999</v>
      </c>
      <c r="B328">
        <f t="shared" si="22"/>
        <v>-0.65000000000000568</v>
      </c>
      <c r="F328">
        <f t="shared" si="20"/>
        <v>-0.35685451148368164</v>
      </c>
      <c r="G328">
        <f t="shared" si="21"/>
        <v>-7.1120914703448418E-2</v>
      </c>
    </row>
    <row r="329" spans="1:7" x14ac:dyDescent="0.35">
      <c r="A329">
        <v>164.7</v>
      </c>
      <c r="B329">
        <f t="shared" si="22"/>
        <v>1</v>
      </c>
      <c r="F329">
        <f t="shared" si="20"/>
        <v>-0.33412774600472367</v>
      </c>
      <c r="G329">
        <f t="shared" si="21"/>
        <v>0.13132758672923495</v>
      </c>
    </row>
    <row r="330" spans="1:7" x14ac:dyDescent="0.35">
      <c r="A330">
        <v>163.4</v>
      </c>
      <c r="B330">
        <f t="shared" si="22"/>
        <v>-1.2999999999999829</v>
      </c>
      <c r="F330">
        <f t="shared" si="20"/>
        <v>-0.36367254112736863</v>
      </c>
      <c r="G330">
        <f t="shared" si="21"/>
        <v>-0.15087335466177515</v>
      </c>
    </row>
    <row r="331" spans="1:7" x14ac:dyDescent="0.35">
      <c r="A331">
        <v>164.3</v>
      </c>
      <c r="B331">
        <f t="shared" si="22"/>
        <v>0.90000000000000568</v>
      </c>
      <c r="F331">
        <f t="shared" si="20"/>
        <v>-0.34321845219630637</v>
      </c>
      <c r="G331">
        <f t="shared" si="21"/>
        <v>0.11905798058180032</v>
      </c>
    </row>
    <row r="332" spans="1:7" x14ac:dyDescent="0.35">
      <c r="A332">
        <v>163.75</v>
      </c>
      <c r="B332">
        <f t="shared" si="22"/>
        <v>-0.55000000000001137</v>
      </c>
      <c r="F332">
        <f t="shared" si="20"/>
        <v>-0.35571817320973348</v>
      </c>
      <c r="G332">
        <f t="shared" si="21"/>
        <v>-5.8851308556013796E-2</v>
      </c>
    </row>
    <row r="333" spans="1:7" x14ac:dyDescent="0.35">
      <c r="A333">
        <v>169</v>
      </c>
      <c r="B333">
        <f t="shared" si="22"/>
        <v>5.25</v>
      </c>
      <c r="F333">
        <f t="shared" si="20"/>
        <v>-0.2364026544452042</v>
      </c>
      <c r="G333">
        <f t="shared" si="21"/>
        <v>0.65278584799523576</v>
      </c>
    </row>
    <row r="334" spans="1:7" x14ac:dyDescent="0.35">
      <c r="A334">
        <v>171.05</v>
      </c>
      <c r="B334">
        <f t="shared" si="22"/>
        <v>2.0500000000000114</v>
      </c>
      <c r="F334">
        <f t="shared" si="20"/>
        <v>-0.18981278521334011</v>
      </c>
      <c r="G334">
        <f t="shared" si="21"/>
        <v>0.26015845127730713</v>
      </c>
    </row>
    <row r="335" spans="1:7" x14ac:dyDescent="0.35">
      <c r="A335">
        <v>173.45</v>
      </c>
      <c r="B335">
        <f t="shared" si="22"/>
        <v>2.3999999999999773</v>
      </c>
      <c r="F335">
        <f t="shared" si="20"/>
        <v>-0.13526854806384153</v>
      </c>
      <c r="G335">
        <f t="shared" si="21"/>
        <v>0.30310207279332657</v>
      </c>
    </row>
    <row r="336" spans="1:7" x14ac:dyDescent="0.35">
      <c r="A336">
        <v>175.4</v>
      </c>
      <c r="B336">
        <f t="shared" si="22"/>
        <v>1.9500000000000171</v>
      </c>
      <c r="F336">
        <f t="shared" si="20"/>
        <v>-9.0951355379873117E-2</v>
      </c>
      <c r="G336">
        <f t="shared" si="21"/>
        <v>0.24788884512987253</v>
      </c>
    </row>
    <row r="337" spans="1:7" x14ac:dyDescent="0.35">
      <c r="A337">
        <v>190</v>
      </c>
      <c r="B337">
        <f t="shared" si="22"/>
        <v>14.599999999999994</v>
      </c>
      <c r="F337">
        <f t="shared" si="20"/>
        <v>0.24085942061291299</v>
      </c>
      <c r="G337">
        <f t="shared" si="21"/>
        <v>1.7999940227804367</v>
      </c>
    </row>
    <row r="338" spans="1:7" x14ac:dyDescent="0.35">
      <c r="A338">
        <v>180</v>
      </c>
      <c r="B338">
        <f t="shared" si="22"/>
        <v>-10</v>
      </c>
      <c r="F338">
        <f t="shared" si="20"/>
        <v>1.3591765823333376E-2</v>
      </c>
      <c r="G338">
        <f t="shared" si="21"/>
        <v>-1.2183290894886496</v>
      </c>
    </row>
    <row r="339" spans="1:7" x14ac:dyDescent="0.35">
      <c r="A339">
        <v>177</v>
      </c>
      <c r="B339">
        <f t="shared" si="22"/>
        <v>-3</v>
      </c>
      <c r="F339">
        <f t="shared" si="20"/>
        <v>-5.4588530613540506E-2</v>
      </c>
      <c r="G339">
        <f t="shared" si="21"/>
        <v>-0.35945665916817754</v>
      </c>
    </row>
    <row r="340" spans="1:7" x14ac:dyDescent="0.35">
      <c r="A340">
        <v>182</v>
      </c>
      <c r="B340">
        <f t="shared" si="22"/>
        <v>5</v>
      </c>
      <c r="F340">
        <f t="shared" si="20"/>
        <v>5.9045296781249298E-2</v>
      </c>
      <c r="G340">
        <f t="shared" si="21"/>
        <v>0.62211183262664738</v>
      </c>
    </row>
    <row r="341" spans="1:7" x14ac:dyDescent="0.35">
      <c r="A341">
        <v>180.65</v>
      </c>
      <c r="B341">
        <f t="shared" si="22"/>
        <v>-1.3499999999999943</v>
      </c>
      <c r="F341">
        <f t="shared" si="20"/>
        <v>2.836416338465618E-2</v>
      </c>
      <c r="G341">
        <f t="shared" si="21"/>
        <v>-0.1570081577354942</v>
      </c>
    </row>
    <row r="342" spans="1:7" x14ac:dyDescent="0.35">
      <c r="A342">
        <v>181.2</v>
      </c>
      <c r="B342">
        <f t="shared" si="22"/>
        <v>0.54999999999998295</v>
      </c>
      <c r="F342">
        <f t="shared" si="20"/>
        <v>4.0863884398082667E-2</v>
      </c>
      <c r="G342">
        <f t="shared" si="21"/>
        <v>7.6114359065773948E-2</v>
      </c>
    </row>
    <row r="343" spans="1:7" x14ac:dyDescent="0.35">
      <c r="A343">
        <v>186.1</v>
      </c>
      <c r="B343">
        <f t="shared" si="22"/>
        <v>4.9000000000000057</v>
      </c>
      <c r="F343">
        <f t="shared" si="20"/>
        <v>0.1522250352449768</v>
      </c>
      <c r="G343">
        <f t="shared" si="21"/>
        <v>0.60984222647921282</v>
      </c>
    </row>
    <row r="344" spans="1:7" x14ac:dyDescent="0.35">
      <c r="A344">
        <v>184.85</v>
      </c>
      <c r="B344">
        <f t="shared" si="22"/>
        <v>-1.25</v>
      </c>
      <c r="F344">
        <f t="shared" si="20"/>
        <v>0.12381657839627935</v>
      </c>
      <c r="G344">
        <f t="shared" si="21"/>
        <v>-0.14473855158805959</v>
      </c>
    </row>
    <row r="345" spans="1:7" x14ac:dyDescent="0.35">
      <c r="A345">
        <v>187.85</v>
      </c>
      <c r="B345">
        <f t="shared" si="22"/>
        <v>3</v>
      </c>
      <c r="F345">
        <f t="shared" si="20"/>
        <v>0.19199687483315322</v>
      </c>
      <c r="G345">
        <f t="shared" si="21"/>
        <v>0.37671970967794122</v>
      </c>
    </row>
    <row r="346" spans="1:7" x14ac:dyDescent="0.35">
      <c r="A346">
        <v>190.15</v>
      </c>
      <c r="B346">
        <f t="shared" si="22"/>
        <v>2.3000000000000114</v>
      </c>
      <c r="F346">
        <f t="shared" si="20"/>
        <v>0.24426843543475679</v>
      </c>
      <c r="G346">
        <f t="shared" si="21"/>
        <v>0.2908324666458954</v>
      </c>
    </row>
    <row r="347" spans="1:7" x14ac:dyDescent="0.35">
      <c r="A347">
        <v>191.4</v>
      </c>
      <c r="B347">
        <f t="shared" si="22"/>
        <v>1.25</v>
      </c>
      <c r="F347">
        <f t="shared" si="20"/>
        <v>0.27267689228345426</v>
      </c>
      <c r="G347">
        <f t="shared" si="21"/>
        <v>0.16200160209782324</v>
      </c>
    </row>
    <row r="348" spans="1:7" x14ac:dyDescent="0.35">
      <c r="A348">
        <v>194</v>
      </c>
      <c r="B348">
        <f t="shared" si="22"/>
        <v>2.5999999999999943</v>
      </c>
      <c r="F348">
        <f t="shared" si="20"/>
        <v>0.3317664825287448</v>
      </c>
      <c r="G348">
        <f t="shared" si="21"/>
        <v>0.32764128508819929</v>
      </c>
    </row>
    <row r="349" spans="1:7" x14ac:dyDescent="0.35">
      <c r="A349">
        <v>190</v>
      </c>
      <c r="B349">
        <f t="shared" si="22"/>
        <v>-4</v>
      </c>
      <c r="F349">
        <f t="shared" si="20"/>
        <v>0.24085942061291299</v>
      </c>
      <c r="G349">
        <f t="shared" si="21"/>
        <v>-0.48215272064253067</v>
      </c>
    </row>
    <row r="350" spans="1:7" x14ac:dyDescent="0.35">
      <c r="A350">
        <v>184</v>
      </c>
      <c r="B350">
        <f t="shared" si="22"/>
        <v>-6</v>
      </c>
      <c r="F350">
        <f t="shared" si="20"/>
        <v>0.10449882773916522</v>
      </c>
      <c r="G350">
        <f t="shared" si="21"/>
        <v>-0.72754484359123706</v>
      </c>
    </row>
    <row r="351" spans="1:7" x14ac:dyDescent="0.35">
      <c r="A351">
        <v>181.05</v>
      </c>
      <c r="B351">
        <f t="shared" si="22"/>
        <v>-2.9499999999999886</v>
      </c>
      <c r="F351">
        <f t="shared" si="20"/>
        <v>3.7454869576239495E-2</v>
      </c>
      <c r="G351">
        <f t="shared" si="21"/>
        <v>-0.35332185609445849</v>
      </c>
    </row>
    <row r="352" spans="1:7" x14ac:dyDescent="0.35">
      <c r="A352">
        <v>178.2</v>
      </c>
      <c r="B352">
        <f t="shared" si="22"/>
        <v>-2.8500000000000227</v>
      </c>
      <c r="F352">
        <f t="shared" si="20"/>
        <v>-2.7316412038791212E-2</v>
      </c>
      <c r="G352">
        <f t="shared" si="21"/>
        <v>-0.34105224994702737</v>
      </c>
    </row>
    <row r="353" spans="1:7" x14ac:dyDescent="0.35">
      <c r="A353">
        <v>174.35</v>
      </c>
      <c r="B353">
        <f t="shared" si="22"/>
        <v>-3.8499999999999943</v>
      </c>
      <c r="F353">
        <f t="shared" si="20"/>
        <v>-0.11481445913277923</v>
      </c>
      <c r="G353">
        <f t="shared" si="21"/>
        <v>-0.46374831142137701</v>
      </c>
    </row>
    <row r="354" spans="1:7" x14ac:dyDescent="0.35">
      <c r="A354">
        <v>166</v>
      </c>
      <c r="B354">
        <f t="shared" si="22"/>
        <v>-8.3499999999999943</v>
      </c>
      <c r="F354">
        <f t="shared" si="20"/>
        <v>-0.3045829508820781</v>
      </c>
      <c r="G354">
        <f t="shared" si="21"/>
        <v>-1.0158805880559663</v>
      </c>
    </row>
    <row r="355" spans="1:7" x14ac:dyDescent="0.35">
      <c r="A355">
        <v>165.6</v>
      </c>
      <c r="B355">
        <f t="shared" si="22"/>
        <v>-0.40000000000000568</v>
      </c>
      <c r="F355">
        <f t="shared" si="20"/>
        <v>-0.3136736570736614</v>
      </c>
      <c r="G355">
        <f t="shared" si="21"/>
        <v>-4.0446899334860127E-2</v>
      </c>
    </row>
    <row r="356" spans="1:7" x14ac:dyDescent="0.35">
      <c r="A356">
        <v>166</v>
      </c>
      <c r="B356">
        <f t="shared" si="22"/>
        <v>0.40000000000000568</v>
      </c>
      <c r="F356">
        <f t="shared" si="20"/>
        <v>-0.3045829508820781</v>
      </c>
      <c r="G356">
        <f t="shared" si="21"/>
        <v>5.770994984462377E-2</v>
      </c>
    </row>
    <row r="357" spans="1:7" x14ac:dyDescent="0.35">
      <c r="A357">
        <v>166.2</v>
      </c>
      <c r="B357">
        <f t="shared" si="22"/>
        <v>0.19999999999998863</v>
      </c>
      <c r="F357">
        <f t="shared" si="20"/>
        <v>-0.30003759778628675</v>
      </c>
      <c r="G357">
        <f t="shared" si="21"/>
        <v>3.3170737549751056E-2</v>
      </c>
    </row>
    <row r="358" spans="1:7" x14ac:dyDescent="0.35">
      <c r="A358">
        <v>167.4</v>
      </c>
      <c r="B358">
        <f t="shared" si="22"/>
        <v>1.2000000000000171</v>
      </c>
      <c r="F358">
        <f t="shared" si="20"/>
        <v>-0.27276547921153682</v>
      </c>
      <c r="G358">
        <f t="shared" si="21"/>
        <v>0.15586679902410769</v>
      </c>
    </row>
    <row r="359" spans="1:7" x14ac:dyDescent="0.35">
      <c r="A359">
        <v>167</v>
      </c>
      <c r="B359">
        <f t="shared" si="22"/>
        <v>-0.40000000000000568</v>
      </c>
      <c r="F359">
        <f t="shared" si="20"/>
        <v>-0.28185618540312013</v>
      </c>
      <c r="G359">
        <f t="shared" si="21"/>
        <v>-4.0446899334860127E-2</v>
      </c>
    </row>
    <row r="360" spans="1:7" x14ac:dyDescent="0.35">
      <c r="A360">
        <v>167.4</v>
      </c>
      <c r="B360">
        <f t="shared" si="22"/>
        <v>0.40000000000000568</v>
      </c>
      <c r="F360">
        <f t="shared" si="20"/>
        <v>-0.27276547921153682</v>
      </c>
      <c r="G360">
        <f t="shared" si="21"/>
        <v>5.770994984462377E-2</v>
      </c>
    </row>
    <row r="361" spans="1:7" x14ac:dyDescent="0.35">
      <c r="A361">
        <v>167.2</v>
      </c>
      <c r="B361">
        <f t="shared" si="22"/>
        <v>-0.20000000000001705</v>
      </c>
      <c r="F361">
        <f t="shared" si="20"/>
        <v>-0.27731083230732878</v>
      </c>
      <c r="G361">
        <f t="shared" si="21"/>
        <v>-1.5907687039990896E-2</v>
      </c>
    </row>
    <row r="362" spans="1:7" x14ac:dyDescent="0.35">
      <c r="A362">
        <v>167.85</v>
      </c>
      <c r="B362">
        <f t="shared" si="22"/>
        <v>0.65000000000000568</v>
      </c>
      <c r="F362">
        <f t="shared" si="20"/>
        <v>-0.26253843474600597</v>
      </c>
      <c r="G362">
        <f t="shared" si="21"/>
        <v>8.838396521321204E-2</v>
      </c>
    </row>
    <row r="363" spans="1:7" x14ac:dyDescent="0.35">
      <c r="A363">
        <v>168.6</v>
      </c>
      <c r="B363">
        <f t="shared" si="22"/>
        <v>0.75</v>
      </c>
      <c r="F363">
        <f t="shared" si="20"/>
        <v>-0.24549336063678751</v>
      </c>
      <c r="G363">
        <f t="shared" si="21"/>
        <v>0.10065357136064666</v>
      </c>
    </row>
    <row r="364" spans="1:7" x14ac:dyDescent="0.35">
      <c r="A364">
        <v>166.25</v>
      </c>
      <c r="B364">
        <f t="shared" si="22"/>
        <v>-2.3499999999999943</v>
      </c>
      <c r="F364">
        <f t="shared" si="20"/>
        <v>-0.29890125951233859</v>
      </c>
      <c r="G364">
        <f t="shared" si="21"/>
        <v>-0.27970421920984734</v>
      </c>
    </row>
    <row r="365" spans="1:7" x14ac:dyDescent="0.35">
      <c r="A365">
        <v>165.2</v>
      </c>
      <c r="B365">
        <f t="shared" si="22"/>
        <v>-1.0500000000000114</v>
      </c>
      <c r="F365">
        <f t="shared" si="20"/>
        <v>-0.32276436326524471</v>
      </c>
      <c r="G365">
        <f t="shared" si="21"/>
        <v>-0.12019933929319036</v>
      </c>
    </row>
    <row r="366" spans="1:7" x14ac:dyDescent="0.35">
      <c r="A366">
        <v>165</v>
      </c>
      <c r="B366">
        <f t="shared" si="22"/>
        <v>-0.19999999999998863</v>
      </c>
      <c r="F366">
        <f t="shared" si="20"/>
        <v>-0.32730971636103601</v>
      </c>
      <c r="G366">
        <f t="shared" si="21"/>
        <v>-1.5907687039987409E-2</v>
      </c>
    </row>
    <row r="367" spans="1:7" x14ac:dyDescent="0.35">
      <c r="A367">
        <v>165.25</v>
      </c>
      <c r="B367">
        <f t="shared" si="22"/>
        <v>0.25</v>
      </c>
      <c r="F367">
        <f t="shared" si="20"/>
        <v>-0.32162802499129656</v>
      </c>
      <c r="G367">
        <f t="shared" si="21"/>
        <v>3.9305540623470102E-2</v>
      </c>
    </row>
    <row r="368" spans="1:7" x14ac:dyDescent="0.35">
      <c r="A368">
        <v>169.75</v>
      </c>
      <c r="B368">
        <f t="shared" si="22"/>
        <v>4.5</v>
      </c>
      <c r="F368">
        <f t="shared" si="20"/>
        <v>-0.21935758033598571</v>
      </c>
      <c r="G368">
        <f t="shared" si="21"/>
        <v>0.56076380188947084</v>
      </c>
    </row>
    <row r="369" spans="1:7" x14ac:dyDescent="0.35">
      <c r="A369">
        <v>170</v>
      </c>
      <c r="B369">
        <f t="shared" si="22"/>
        <v>0.25</v>
      </c>
      <c r="F369">
        <f t="shared" si="20"/>
        <v>-0.21367588896624623</v>
      </c>
      <c r="G369">
        <f t="shared" si="21"/>
        <v>3.9305540623470102E-2</v>
      </c>
    </row>
    <row r="370" spans="1:7" x14ac:dyDescent="0.35">
      <c r="A370">
        <v>168.25</v>
      </c>
      <c r="B370">
        <f t="shared" si="22"/>
        <v>-1.75</v>
      </c>
      <c r="F370">
        <f t="shared" si="20"/>
        <v>-0.25344772855442266</v>
      </c>
      <c r="G370">
        <f t="shared" si="21"/>
        <v>-0.20608658232523613</v>
      </c>
    </row>
    <row r="371" spans="1:7" x14ac:dyDescent="0.35">
      <c r="A371">
        <v>169</v>
      </c>
      <c r="B371">
        <f t="shared" si="22"/>
        <v>0.75</v>
      </c>
      <c r="F371">
        <f t="shared" si="20"/>
        <v>-0.2364026544452042</v>
      </c>
      <c r="G371">
        <f t="shared" si="21"/>
        <v>0.10065357136064666</v>
      </c>
    </row>
    <row r="372" spans="1:7" x14ac:dyDescent="0.35">
      <c r="A372">
        <v>167.1</v>
      </c>
      <c r="B372">
        <f t="shared" si="22"/>
        <v>-1.9000000000000057</v>
      </c>
      <c r="F372">
        <f t="shared" si="20"/>
        <v>-0.27958350885522443</v>
      </c>
      <c r="G372">
        <f t="shared" si="21"/>
        <v>-0.22449099154638982</v>
      </c>
    </row>
    <row r="373" spans="1:7" x14ac:dyDescent="0.35">
      <c r="A373">
        <v>166.3</v>
      </c>
      <c r="B373">
        <f t="shared" si="22"/>
        <v>-0.79999999999998295</v>
      </c>
      <c r="F373">
        <f t="shared" si="20"/>
        <v>-0.29776492123839043</v>
      </c>
      <c r="G373">
        <f t="shared" si="21"/>
        <v>-8.9525323924598596E-2</v>
      </c>
    </row>
    <row r="374" spans="1:7" x14ac:dyDescent="0.35">
      <c r="A374">
        <v>167</v>
      </c>
      <c r="B374">
        <f t="shared" si="22"/>
        <v>0.69999999999998863</v>
      </c>
      <c r="F374">
        <f t="shared" si="20"/>
        <v>-0.28185618540312013</v>
      </c>
      <c r="G374">
        <f t="shared" si="21"/>
        <v>9.451876828692761E-2</v>
      </c>
    </row>
    <row r="375" spans="1:7" x14ac:dyDescent="0.35">
      <c r="A375">
        <v>167.15</v>
      </c>
      <c r="B375">
        <f t="shared" si="22"/>
        <v>0.15000000000000568</v>
      </c>
      <c r="F375">
        <f t="shared" si="20"/>
        <v>-0.27844717058127627</v>
      </c>
      <c r="G375">
        <f t="shared" si="21"/>
        <v>2.703593447603549E-2</v>
      </c>
    </row>
    <row r="376" spans="1:7" x14ac:dyDescent="0.35">
      <c r="A376">
        <v>168.75</v>
      </c>
      <c r="B376">
        <f t="shared" si="22"/>
        <v>1.5999999999999943</v>
      </c>
      <c r="F376">
        <f t="shared" si="20"/>
        <v>-0.24208434581494367</v>
      </c>
      <c r="G376">
        <f t="shared" si="21"/>
        <v>0.20494522361384615</v>
      </c>
    </row>
    <row r="377" spans="1:7" x14ac:dyDescent="0.35">
      <c r="A377">
        <v>167</v>
      </c>
      <c r="B377">
        <f t="shared" si="22"/>
        <v>-1.75</v>
      </c>
      <c r="F377">
        <f t="shared" si="20"/>
        <v>-0.28185618540312013</v>
      </c>
      <c r="G377">
        <f t="shared" si="21"/>
        <v>-0.20608658232523613</v>
      </c>
    </row>
    <row r="378" spans="1:7" x14ac:dyDescent="0.35">
      <c r="A378">
        <v>163.1</v>
      </c>
      <c r="B378">
        <f t="shared" si="22"/>
        <v>-3.9000000000000057</v>
      </c>
      <c r="F378">
        <f t="shared" si="20"/>
        <v>-0.37049057077105629</v>
      </c>
      <c r="G378">
        <f t="shared" si="21"/>
        <v>-0.46988311449509607</v>
      </c>
    </row>
    <row r="379" spans="1:7" x14ac:dyDescent="0.35">
      <c r="A379">
        <v>160.94999999999999</v>
      </c>
      <c r="B379">
        <f t="shared" si="22"/>
        <v>-2.1500000000000057</v>
      </c>
      <c r="F379">
        <f t="shared" si="20"/>
        <v>-0.41935311655081603</v>
      </c>
      <c r="G379">
        <f t="shared" si="21"/>
        <v>-0.25516500691497812</v>
      </c>
    </row>
    <row r="380" spans="1:7" x14ac:dyDescent="0.35">
      <c r="A380">
        <v>160.05000000000001</v>
      </c>
      <c r="B380">
        <f t="shared" si="22"/>
        <v>-0.89999999999997726</v>
      </c>
      <c r="F380">
        <f t="shared" si="20"/>
        <v>-0.43980720548187768</v>
      </c>
      <c r="G380">
        <f t="shared" si="21"/>
        <v>-0.1017949300720332</v>
      </c>
    </row>
    <row r="381" spans="1:7" x14ac:dyDescent="0.35">
      <c r="A381">
        <v>151.80000000000001</v>
      </c>
      <c r="B381">
        <f t="shared" si="22"/>
        <v>-8.25</v>
      </c>
      <c r="F381">
        <f t="shared" si="20"/>
        <v>-0.62730302068328081</v>
      </c>
      <c r="G381">
        <f t="shared" si="21"/>
        <v>-1.0036109819085315</v>
      </c>
    </row>
    <row r="382" spans="1:7" x14ac:dyDescent="0.35">
      <c r="A382">
        <v>149.9</v>
      </c>
      <c r="B382">
        <f t="shared" si="22"/>
        <v>-1.9000000000000057</v>
      </c>
      <c r="F382">
        <f t="shared" si="20"/>
        <v>-0.6704838750933011</v>
      </c>
      <c r="G382">
        <f t="shared" si="21"/>
        <v>-0.22449099154638982</v>
      </c>
    </row>
    <row r="383" spans="1:7" x14ac:dyDescent="0.35">
      <c r="A383">
        <v>156.94999999999999</v>
      </c>
      <c r="B383">
        <f t="shared" si="22"/>
        <v>7.0499999999999829</v>
      </c>
      <c r="F383">
        <f t="shared" si="20"/>
        <v>-0.51026017846664784</v>
      </c>
      <c r="G383">
        <f t="shared" si="21"/>
        <v>0.87363875864906926</v>
      </c>
    </row>
    <row r="384" spans="1:7" x14ac:dyDescent="0.35">
      <c r="A384">
        <v>148.55000000000001</v>
      </c>
      <c r="B384">
        <f t="shared" si="22"/>
        <v>-8.3999999999999773</v>
      </c>
      <c r="F384">
        <f t="shared" si="20"/>
        <v>-0.70116500848989427</v>
      </c>
      <c r="G384">
        <f t="shared" si="21"/>
        <v>-1.0220153911296816</v>
      </c>
    </row>
    <row r="385" spans="1:7" x14ac:dyDescent="0.35">
      <c r="A385">
        <v>141.55000000000001</v>
      </c>
      <c r="B385">
        <f t="shared" si="22"/>
        <v>-7</v>
      </c>
      <c r="F385">
        <f t="shared" si="20"/>
        <v>-0.86025236684259998</v>
      </c>
      <c r="G385">
        <f t="shared" si="21"/>
        <v>-0.85024090506559014</v>
      </c>
    </row>
    <row r="386" spans="1:7" x14ac:dyDescent="0.35">
      <c r="A386">
        <v>139.65</v>
      </c>
      <c r="B386">
        <f t="shared" si="22"/>
        <v>-1.9000000000000057</v>
      </c>
      <c r="F386">
        <f t="shared" si="20"/>
        <v>-0.90343322125262016</v>
      </c>
      <c r="G386">
        <f t="shared" si="21"/>
        <v>-0.22449099154638982</v>
      </c>
    </row>
    <row r="387" spans="1:7" x14ac:dyDescent="0.35">
      <c r="A387">
        <v>129.55000000000001</v>
      </c>
      <c r="B387">
        <f t="shared" si="22"/>
        <v>-10.099999999999994</v>
      </c>
      <c r="F387">
        <f t="shared" si="20"/>
        <v>-1.1329735525900955</v>
      </c>
      <c r="G387">
        <f t="shared" si="21"/>
        <v>-1.2305986956360841</v>
      </c>
    </row>
    <row r="388" spans="1:7" x14ac:dyDescent="0.35">
      <c r="A388">
        <v>130</v>
      </c>
      <c r="B388">
        <f t="shared" si="22"/>
        <v>0.44999999999998863</v>
      </c>
      <c r="F388">
        <f t="shared" si="20"/>
        <v>-1.1227465081245647</v>
      </c>
      <c r="G388">
        <f t="shared" si="21"/>
        <v>6.3844752918339326E-2</v>
      </c>
    </row>
    <row r="389" spans="1:7" x14ac:dyDescent="0.35">
      <c r="A389">
        <v>127.3</v>
      </c>
      <c r="B389">
        <f t="shared" si="22"/>
        <v>-2.7000000000000028</v>
      </c>
      <c r="F389">
        <f t="shared" ref="F389:F434" si="23">STANDARDIZE(A389,$D$3,$D$4)</f>
        <v>-1.1841087749177512</v>
      </c>
      <c r="G389">
        <f t="shared" ref="G389:G434" si="24">STANDARDIZE(B389,$E$3,$E$4)</f>
        <v>-0.32264784072587199</v>
      </c>
    </row>
    <row r="390" spans="1:7" x14ac:dyDescent="0.35">
      <c r="A390">
        <v>128.30000000000001</v>
      </c>
      <c r="B390">
        <f t="shared" ref="B390:B434" si="25">A390-A389</f>
        <v>1.0000000000000142</v>
      </c>
      <c r="F390">
        <f t="shared" si="23"/>
        <v>-1.161382009438793</v>
      </c>
      <c r="G390">
        <f t="shared" si="24"/>
        <v>0.13132758672923669</v>
      </c>
    </row>
    <row r="391" spans="1:7" x14ac:dyDescent="0.35">
      <c r="A391">
        <v>124.45</v>
      </c>
      <c r="B391">
        <f t="shared" si="25"/>
        <v>-3.8500000000000085</v>
      </c>
      <c r="F391">
        <f t="shared" si="23"/>
        <v>-1.2488800565327813</v>
      </c>
      <c r="G391">
        <f t="shared" si="24"/>
        <v>-0.46374831142137879</v>
      </c>
    </row>
    <row r="392" spans="1:7" x14ac:dyDescent="0.35">
      <c r="A392">
        <v>125</v>
      </c>
      <c r="B392">
        <f t="shared" si="25"/>
        <v>0.54999999999999716</v>
      </c>
      <c r="F392">
        <f t="shared" si="23"/>
        <v>-1.2363803355193546</v>
      </c>
      <c r="G392">
        <f t="shared" si="24"/>
        <v>7.6114359065775683E-2</v>
      </c>
    </row>
    <row r="393" spans="1:7" x14ac:dyDescent="0.35">
      <c r="A393">
        <v>132.19999999999999</v>
      </c>
      <c r="B393">
        <f t="shared" si="25"/>
        <v>7.1999999999999886</v>
      </c>
      <c r="F393">
        <f t="shared" si="23"/>
        <v>-1.0727476240708573</v>
      </c>
      <c r="G393">
        <f t="shared" si="24"/>
        <v>0.89204316787022286</v>
      </c>
    </row>
    <row r="394" spans="1:7" x14ac:dyDescent="0.35">
      <c r="A394">
        <v>131.44999999999999</v>
      </c>
      <c r="B394">
        <f t="shared" si="25"/>
        <v>-0.75</v>
      </c>
      <c r="F394">
        <f t="shared" si="23"/>
        <v>-1.0897926981800758</v>
      </c>
      <c r="G394">
        <f t="shared" si="24"/>
        <v>-8.3390520850883026E-2</v>
      </c>
    </row>
    <row r="395" spans="1:7" x14ac:dyDescent="0.35">
      <c r="A395">
        <v>129.94999999999999</v>
      </c>
      <c r="B395">
        <f t="shared" si="25"/>
        <v>-1.5</v>
      </c>
      <c r="F395">
        <f t="shared" si="23"/>
        <v>-1.1238828463985129</v>
      </c>
      <c r="G395">
        <f t="shared" si="24"/>
        <v>-0.17541256695664786</v>
      </c>
    </row>
    <row r="396" spans="1:7" x14ac:dyDescent="0.35">
      <c r="A396">
        <v>131.30000000000001</v>
      </c>
      <c r="B396">
        <f t="shared" si="25"/>
        <v>1.3500000000000227</v>
      </c>
      <c r="F396">
        <f t="shared" si="23"/>
        <v>-1.0932017130019192</v>
      </c>
      <c r="G396">
        <f t="shared" si="24"/>
        <v>0.17427120824526135</v>
      </c>
    </row>
    <row r="397" spans="1:7" x14ac:dyDescent="0.35">
      <c r="A397">
        <v>131.5</v>
      </c>
      <c r="B397">
        <f t="shared" si="25"/>
        <v>0.19999999999998863</v>
      </c>
      <c r="F397">
        <f t="shared" si="23"/>
        <v>-1.0886563599061276</v>
      </c>
      <c r="G397">
        <f t="shared" si="24"/>
        <v>3.3170737549751056E-2</v>
      </c>
    </row>
    <row r="398" spans="1:7" x14ac:dyDescent="0.35">
      <c r="A398">
        <v>138.6</v>
      </c>
      <c r="B398">
        <f t="shared" si="25"/>
        <v>7.0999999999999943</v>
      </c>
      <c r="F398">
        <f t="shared" si="23"/>
        <v>-0.92729632500552628</v>
      </c>
      <c r="G398">
        <f t="shared" si="24"/>
        <v>0.87977356172278831</v>
      </c>
    </row>
    <row r="399" spans="1:7" x14ac:dyDescent="0.35">
      <c r="A399">
        <v>144.9</v>
      </c>
      <c r="B399">
        <f t="shared" si="25"/>
        <v>6.3000000000000114</v>
      </c>
      <c r="F399">
        <f t="shared" si="23"/>
        <v>-0.78411770248809087</v>
      </c>
      <c r="G399">
        <f t="shared" si="24"/>
        <v>0.78161671254330789</v>
      </c>
    </row>
    <row r="400" spans="1:7" x14ac:dyDescent="0.35">
      <c r="A400">
        <v>138.44999999999999</v>
      </c>
      <c r="B400">
        <f t="shared" si="25"/>
        <v>-6.4500000000000171</v>
      </c>
      <c r="F400">
        <f t="shared" si="23"/>
        <v>-0.93070533982737014</v>
      </c>
      <c r="G400">
        <f t="shared" si="24"/>
        <v>-0.78275807125469798</v>
      </c>
    </row>
    <row r="401" spans="1:7" x14ac:dyDescent="0.35">
      <c r="A401">
        <v>137.69999999999999</v>
      </c>
      <c r="B401">
        <f t="shared" si="25"/>
        <v>-0.75</v>
      </c>
      <c r="F401">
        <f t="shared" si="23"/>
        <v>-0.94775041393658865</v>
      </c>
      <c r="G401">
        <f t="shared" si="24"/>
        <v>-8.3390520850883026E-2</v>
      </c>
    </row>
    <row r="402" spans="1:7" x14ac:dyDescent="0.35">
      <c r="A402">
        <v>145</v>
      </c>
      <c r="B402">
        <f t="shared" si="25"/>
        <v>7.3000000000000114</v>
      </c>
      <c r="F402">
        <f t="shared" si="23"/>
        <v>-0.78184502594019523</v>
      </c>
      <c r="G402">
        <f t="shared" si="24"/>
        <v>0.90431277401766097</v>
      </c>
    </row>
    <row r="403" spans="1:7" x14ac:dyDescent="0.35">
      <c r="A403">
        <v>145.85</v>
      </c>
      <c r="B403">
        <f t="shared" si="25"/>
        <v>0.84999999999999432</v>
      </c>
      <c r="F403">
        <f t="shared" si="23"/>
        <v>-0.76252727528308106</v>
      </c>
      <c r="G403">
        <f t="shared" si="24"/>
        <v>0.11292317750808127</v>
      </c>
    </row>
    <row r="404" spans="1:7" x14ac:dyDescent="0.35">
      <c r="A404">
        <v>137.5</v>
      </c>
      <c r="B404">
        <f t="shared" si="25"/>
        <v>-8.3499999999999943</v>
      </c>
      <c r="F404">
        <f t="shared" si="23"/>
        <v>-0.95229576703237995</v>
      </c>
      <c r="G404">
        <f t="shared" si="24"/>
        <v>-1.0158805880559663</v>
      </c>
    </row>
    <row r="405" spans="1:7" x14ac:dyDescent="0.35">
      <c r="A405">
        <v>137.1</v>
      </c>
      <c r="B405">
        <f t="shared" si="25"/>
        <v>-0.40000000000000568</v>
      </c>
      <c r="F405">
        <f t="shared" si="23"/>
        <v>-0.96138647322396331</v>
      </c>
      <c r="G405">
        <f t="shared" si="24"/>
        <v>-4.0446899334860127E-2</v>
      </c>
    </row>
    <row r="406" spans="1:7" x14ac:dyDescent="0.35">
      <c r="A406">
        <v>136.5</v>
      </c>
      <c r="B406">
        <f t="shared" si="25"/>
        <v>-0.59999999999999432</v>
      </c>
      <c r="F406">
        <f t="shared" si="23"/>
        <v>-0.97502253251133786</v>
      </c>
      <c r="G406">
        <f t="shared" si="24"/>
        <v>-6.4986111629729365E-2</v>
      </c>
    </row>
    <row r="407" spans="1:7" x14ac:dyDescent="0.35">
      <c r="A407">
        <v>131.44999999999999</v>
      </c>
      <c r="B407">
        <f t="shared" si="25"/>
        <v>-5.0500000000000114</v>
      </c>
      <c r="F407">
        <f t="shared" si="23"/>
        <v>-1.0897926981800758</v>
      </c>
      <c r="G407">
        <f t="shared" si="24"/>
        <v>-0.61098358519060292</v>
      </c>
    </row>
    <row r="408" spans="1:7" x14ac:dyDescent="0.35">
      <c r="A408">
        <v>131.25</v>
      </c>
      <c r="B408">
        <f t="shared" si="25"/>
        <v>-0.19999999999998863</v>
      </c>
      <c r="F408">
        <f t="shared" si="23"/>
        <v>-1.0943380512758671</v>
      </c>
      <c r="G408">
        <f t="shared" si="24"/>
        <v>-1.5907687039987409E-2</v>
      </c>
    </row>
    <row r="409" spans="1:7" x14ac:dyDescent="0.35">
      <c r="A409">
        <v>129.65</v>
      </c>
      <c r="B409">
        <f t="shared" si="25"/>
        <v>-1.5999999999999943</v>
      </c>
      <c r="F409">
        <f t="shared" si="23"/>
        <v>-1.1307008760421997</v>
      </c>
      <c r="G409">
        <f t="shared" si="24"/>
        <v>-0.18768217310408247</v>
      </c>
    </row>
    <row r="410" spans="1:7" x14ac:dyDescent="0.35">
      <c r="A410">
        <v>130.30000000000001</v>
      </c>
      <c r="B410">
        <f t="shared" si="25"/>
        <v>0.65000000000000568</v>
      </c>
      <c r="F410">
        <f t="shared" si="23"/>
        <v>-1.115928478480877</v>
      </c>
      <c r="G410">
        <f t="shared" si="24"/>
        <v>8.838396521321204E-2</v>
      </c>
    </row>
    <row r="411" spans="1:7" x14ac:dyDescent="0.35">
      <c r="A411">
        <v>130.44999999999999</v>
      </c>
      <c r="B411">
        <f t="shared" si="25"/>
        <v>0.14999999999997726</v>
      </c>
      <c r="F411">
        <f t="shared" si="23"/>
        <v>-1.1125194636590339</v>
      </c>
      <c r="G411">
        <f t="shared" si="24"/>
        <v>2.7035934476032003E-2</v>
      </c>
    </row>
    <row r="412" spans="1:7" x14ac:dyDescent="0.35">
      <c r="A412">
        <v>129.75</v>
      </c>
      <c r="B412">
        <f t="shared" si="25"/>
        <v>-0.69999999999998863</v>
      </c>
      <c r="F412">
        <f t="shared" si="23"/>
        <v>-1.1284281994943042</v>
      </c>
      <c r="G412">
        <f t="shared" si="24"/>
        <v>-7.7255717777163974E-2</v>
      </c>
    </row>
    <row r="413" spans="1:7" x14ac:dyDescent="0.35">
      <c r="A413">
        <v>128.5</v>
      </c>
      <c r="B413">
        <f t="shared" si="25"/>
        <v>-1.25</v>
      </c>
      <c r="F413">
        <f t="shared" si="23"/>
        <v>-1.1568366563430017</v>
      </c>
      <c r="G413">
        <f t="shared" si="24"/>
        <v>-0.14473855158805959</v>
      </c>
    </row>
    <row r="414" spans="1:7" x14ac:dyDescent="0.35">
      <c r="A414">
        <v>127.75</v>
      </c>
      <c r="B414">
        <f t="shared" si="25"/>
        <v>-0.75</v>
      </c>
      <c r="F414">
        <f t="shared" si="23"/>
        <v>-1.17388173045222</v>
      </c>
      <c r="G414">
        <f t="shared" si="24"/>
        <v>-8.3390520850883026E-2</v>
      </c>
    </row>
    <row r="415" spans="1:7" x14ac:dyDescent="0.35">
      <c r="A415">
        <v>127.15</v>
      </c>
      <c r="B415">
        <f t="shared" si="25"/>
        <v>-0.59999999999999432</v>
      </c>
      <c r="F415">
        <f t="shared" si="23"/>
        <v>-1.1875177897395948</v>
      </c>
      <c r="G415">
        <f t="shared" si="24"/>
        <v>-6.4986111629729365E-2</v>
      </c>
    </row>
    <row r="416" spans="1:7" x14ac:dyDescent="0.35">
      <c r="A416">
        <v>121.4</v>
      </c>
      <c r="B416">
        <f t="shared" si="25"/>
        <v>-5.75</v>
      </c>
      <c r="F416">
        <f t="shared" si="23"/>
        <v>-1.3181966912436029</v>
      </c>
      <c r="G416">
        <f t="shared" si="24"/>
        <v>-0.69687082822264867</v>
      </c>
    </row>
    <row r="417" spans="1:7" x14ac:dyDescent="0.35">
      <c r="A417">
        <v>117.5</v>
      </c>
      <c r="B417">
        <f t="shared" si="25"/>
        <v>-3.9000000000000057</v>
      </c>
      <c r="F417">
        <f t="shared" si="23"/>
        <v>-1.4068310766115391</v>
      </c>
      <c r="G417">
        <f t="shared" si="24"/>
        <v>-0.46988311449509607</v>
      </c>
    </row>
    <row r="418" spans="1:7" x14ac:dyDescent="0.35">
      <c r="A418">
        <v>121</v>
      </c>
      <c r="B418">
        <f t="shared" si="25"/>
        <v>3.5</v>
      </c>
      <c r="F418">
        <f t="shared" si="23"/>
        <v>-1.3272873974351862</v>
      </c>
      <c r="G418">
        <f t="shared" si="24"/>
        <v>0.43806774041511776</v>
      </c>
    </row>
    <row r="419" spans="1:7" x14ac:dyDescent="0.35">
      <c r="A419">
        <v>124.15</v>
      </c>
      <c r="B419">
        <f t="shared" si="25"/>
        <v>3.1500000000000057</v>
      </c>
      <c r="F419">
        <f t="shared" si="23"/>
        <v>-1.2556980861764686</v>
      </c>
      <c r="G419">
        <f t="shared" si="24"/>
        <v>0.39512411889909488</v>
      </c>
    </row>
    <row r="420" spans="1:7" x14ac:dyDescent="0.35">
      <c r="A420">
        <v>123.8</v>
      </c>
      <c r="B420">
        <f t="shared" si="25"/>
        <v>-0.35000000000000853</v>
      </c>
      <c r="F420">
        <f t="shared" si="23"/>
        <v>-1.2636524540941041</v>
      </c>
      <c r="G420">
        <f t="shared" si="24"/>
        <v>-3.4312096261142816E-2</v>
      </c>
    </row>
    <row r="421" spans="1:7" x14ac:dyDescent="0.35">
      <c r="A421">
        <v>128</v>
      </c>
      <c r="B421">
        <f t="shared" si="25"/>
        <v>4.2000000000000028</v>
      </c>
      <c r="F421">
        <f t="shared" si="23"/>
        <v>-1.1682000390824805</v>
      </c>
      <c r="G421">
        <f t="shared" si="24"/>
        <v>0.52395498344716529</v>
      </c>
    </row>
    <row r="422" spans="1:7" x14ac:dyDescent="0.35">
      <c r="A422">
        <v>115.85</v>
      </c>
      <c r="B422">
        <f t="shared" si="25"/>
        <v>-12.150000000000006</v>
      </c>
      <c r="F422">
        <f t="shared" si="23"/>
        <v>-1.4443302396518198</v>
      </c>
      <c r="G422">
        <f t="shared" si="24"/>
        <v>-1.4821256216585095</v>
      </c>
    </row>
    <row r="423" spans="1:7" x14ac:dyDescent="0.35">
      <c r="A423">
        <v>107.65</v>
      </c>
      <c r="B423">
        <f t="shared" si="25"/>
        <v>-8.1999999999999886</v>
      </c>
      <c r="F423">
        <f t="shared" si="23"/>
        <v>-1.6306897165792749</v>
      </c>
      <c r="G423">
        <f t="shared" si="24"/>
        <v>-0.99747617883481254</v>
      </c>
    </row>
    <row r="424" spans="1:7" x14ac:dyDescent="0.35">
      <c r="A424">
        <v>107.7</v>
      </c>
      <c r="B424">
        <f t="shared" si="25"/>
        <v>4.9999999999997158E-2</v>
      </c>
      <c r="F424">
        <f t="shared" si="23"/>
        <v>-1.6295533783053271</v>
      </c>
      <c r="G424">
        <f t="shared" si="24"/>
        <v>1.4766328328599128E-2</v>
      </c>
    </row>
    <row r="425" spans="1:7" x14ac:dyDescent="0.35">
      <c r="A425">
        <v>105.4</v>
      </c>
      <c r="B425">
        <f t="shared" si="25"/>
        <v>-2.2999999999999972</v>
      </c>
      <c r="F425">
        <f t="shared" si="23"/>
        <v>-1.6818249389069304</v>
      </c>
      <c r="G425">
        <f t="shared" si="24"/>
        <v>-0.27356941613613001</v>
      </c>
    </row>
    <row r="426" spans="1:7" x14ac:dyDescent="0.35">
      <c r="A426">
        <v>102.5</v>
      </c>
      <c r="B426">
        <f t="shared" si="25"/>
        <v>-2.9000000000000057</v>
      </c>
      <c r="F426">
        <f t="shared" si="23"/>
        <v>-1.7477325587959085</v>
      </c>
      <c r="G426">
        <f t="shared" si="24"/>
        <v>-0.34718705302074293</v>
      </c>
    </row>
    <row r="427" spans="1:7" x14ac:dyDescent="0.35">
      <c r="A427">
        <v>102.05</v>
      </c>
      <c r="B427">
        <f t="shared" si="25"/>
        <v>-0.45000000000000284</v>
      </c>
      <c r="F427">
        <f t="shared" si="23"/>
        <v>-1.7579596032614397</v>
      </c>
      <c r="G427">
        <f t="shared" si="24"/>
        <v>-4.6581702408577431E-2</v>
      </c>
    </row>
    <row r="428" spans="1:7" x14ac:dyDescent="0.35">
      <c r="A428">
        <v>100</v>
      </c>
      <c r="B428">
        <f t="shared" si="25"/>
        <v>-2.0499999999999972</v>
      </c>
      <c r="F428">
        <f t="shared" si="23"/>
        <v>-1.8045494724933036</v>
      </c>
      <c r="G428">
        <f t="shared" si="24"/>
        <v>-0.24289540076754174</v>
      </c>
    </row>
    <row r="429" spans="1:7" x14ac:dyDescent="0.35">
      <c r="A429">
        <v>111.05</v>
      </c>
      <c r="B429">
        <f t="shared" si="25"/>
        <v>11.049999999999997</v>
      </c>
      <c r="F429">
        <f t="shared" si="23"/>
        <v>-1.553418713950818</v>
      </c>
      <c r="G429">
        <f t="shared" si="24"/>
        <v>1.3644230045464836</v>
      </c>
    </row>
    <row r="430" spans="1:7" x14ac:dyDescent="0.35">
      <c r="A430">
        <v>113.25</v>
      </c>
      <c r="B430">
        <f t="shared" si="25"/>
        <v>2.2000000000000028</v>
      </c>
      <c r="F430">
        <f t="shared" si="23"/>
        <v>-1.5034198298971104</v>
      </c>
      <c r="G430">
        <f t="shared" si="24"/>
        <v>0.27856286049845908</v>
      </c>
    </row>
    <row r="431" spans="1:7" x14ac:dyDescent="0.35">
      <c r="A431">
        <v>117.5</v>
      </c>
      <c r="B431">
        <f t="shared" si="25"/>
        <v>4.25</v>
      </c>
      <c r="F431">
        <f t="shared" si="23"/>
        <v>-1.4068310766115391</v>
      </c>
      <c r="G431">
        <f t="shared" si="24"/>
        <v>0.53008978652088257</v>
      </c>
    </row>
    <row r="432" spans="1:7" x14ac:dyDescent="0.35">
      <c r="A432">
        <v>121.9</v>
      </c>
      <c r="B432">
        <f t="shared" si="25"/>
        <v>4.4000000000000057</v>
      </c>
      <c r="F432">
        <f t="shared" si="23"/>
        <v>-1.3068333085041239</v>
      </c>
      <c r="G432">
        <f t="shared" si="24"/>
        <v>0.54849419574203628</v>
      </c>
    </row>
    <row r="433" spans="1:7" x14ac:dyDescent="0.35">
      <c r="A433">
        <v>111.6</v>
      </c>
      <c r="B433">
        <f t="shared" si="25"/>
        <v>-10.300000000000011</v>
      </c>
      <c r="F433">
        <f t="shared" si="23"/>
        <v>-1.5409189929373912</v>
      </c>
      <c r="G433">
        <f t="shared" si="24"/>
        <v>-1.2551379079309568</v>
      </c>
    </row>
    <row r="434" spans="1:7" x14ac:dyDescent="0.35">
      <c r="A434">
        <v>111.75</v>
      </c>
      <c r="B434">
        <f t="shared" si="25"/>
        <v>0.15000000000000568</v>
      </c>
      <c r="F434">
        <f t="shared" si="23"/>
        <v>-1.5375099781155475</v>
      </c>
      <c r="G434">
        <f t="shared" si="24"/>
        <v>2.703593447603549E-2</v>
      </c>
    </row>
  </sheetData>
  <sortState ref="Q18:Q25">
    <sortCondition ref="Q18"/>
  </sortState>
  <mergeCells count="14">
    <mergeCell ref="I58:J58"/>
    <mergeCell ref="I54:J54"/>
    <mergeCell ref="I55:J55"/>
    <mergeCell ref="I52:K52"/>
    <mergeCell ref="I56:K56"/>
    <mergeCell ref="I57:J57"/>
    <mergeCell ref="I1:J2"/>
    <mergeCell ref="R1:S2"/>
    <mergeCell ref="L12:N14"/>
    <mergeCell ref="A2:B2"/>
    <mergeCell ref="A1:B1"/>
    <mergeCell ref="C1:E1"/>
    <mergeCell ref="F1:G2"/>
    <mergeCell ref="C5:D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workbookViewId="0">
      <selection activeCell="P433" sqref="P433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5" max="5" width="2.9140625" customWidth="1"/>
    <col min="6" max="6" width="10.4140625" bestFit="1" customWidth="1"/>
    <col min="7" max="7" width="9.9140625" bestFit="1" customWidth="1"/>
    <col min="8" max="8" width="3.4140625" customWidth="1"/>
    <col min="9" max="9" width="9.4140625" bestFit="1" customWidth="1"/>
    <col min="10" max="10" width="11.9140625" bestFit="1" customWidth="1"/>
    <col min="11" max="11" width="3" customWidth="1"/>
    <col min="12" max="12" width="11.4140625" bestFit="1" customWidth="1"/>
    <col min="13" max="13" width="10.9140625" bestFit="1" customWidth="1"/>
    <col min="14" max="14" width="2.6640625" customWidth="1"/>
    <col min="15" max="15" width="11.4140625" bestFit="1" customWidth="1"/>
    <col min="16" max="16" width="9.9140625" bestFit="1" customWidth="1"/>
  </cols>
  <sheetData>
    <row r="1" spans="1:16" x14ac:dyDescent="0.35">
      <c r="A1" s="61" t="s">
        <v>2016</v>
      </c>
      <c r="C1" s="60" t="s">
        <v>0</v>
      </c>
      <c r="D1" s="60"/>
      <c r="E1" s="2"/>
      <c r="F1" s="60" t="s">
        <v>402</v>
      </c>
      <c r="G1" s="60"/>
      <c r="H1" s="2"/>
      <c r="I1" s="60" t="s">
        <v>810</v>
      </c>
      <c r="J1" s="60"/>
      <c r="K1" s="2"/>
      <c r="L1" s="60" t="s">
        <v>1207</v>
      </c>
      <c r="M1" s="60"/>
      <c r="N1" s="2"/>
      <c r="O1" s="60" t="s">
        <v>2015</v>
      </c>
      <c r="P1" s="60"/>
    </row>
    <row r="2" spans="1:16" x14ac:dyDescent="0.35">
      <c r="A2" s="61"/>
      <c r="C2" s="2" t="s">
        <v>808</v>
      </c>
      <c r="D2" s="2" t="s">
        <v>809</v>
      </c>
      <c r="E2" s="2"/>
      <c r="F2" s="2" t="s">
        <v>808</v>
      </c>
      <c r="G2" s="2" t="s">
        <v>809</v>
      </c>
      <c r="H2" s="2"/>
      <c r="I2" s="2" t="s">
        <v>808</v>
      </c>
      <c r="J2" s="2" t="s">
        <v>809</v>
      </c>
      <c r="K2" s="2"/>
      <c r="L2" s="2" t="s">
        <v>808</v>
      </c>
      <c r="M2" s="2" t="s">
        <v>809</v>
      </c>
      <c r="N2" s="2"/>
      <c r="O2" s="2" t="s">
        <v>808</v>
      </c>
      <c r="P2" s="2" t="s">
        <v>809</v>
      </c>
    </row>
    <row r="3" spans="1:16" x14ac:dyDescent="0.35">
      <c r="A3" s="1">
        <v>40189</v>
      </c>
      <c r="B3" s="1"/>
      <c r="C3" s="6">
        <v>142</v>
      </c>
      <c r="D3">
        <v>18012514</v>
      </c>
      <c r="F3" s="6">
        <v>27.486999999999998</v>
      </c>
      <c r="G3">
        <v>100512600</v>
      </c>
      <c r="I3" s="6">
        <v>1.2569999999999999</v>
      </c>
      <c r="J3">
        <v>2292854200</v>
      </c>
      <c r="L3" s="6">
        <v>88.15</v>
      </c>
      <c r="M3">
        <v>660945851</v>
      </c>
      <c r="O3" s="6">
        <v>268.5</v>
      </c>
      <c r="P3">
        <v>40768680</v>
      </c>
    </row>
    <row r="4" spans="1:16" x14ac:dyDescent="0.35">
      <c r="A4" s="1">
        <v>40196</v>
      </c>
      <c r="B4" s="1"/>
      <c r="C4" s="6">
        <v>135.4</v>
      </c>
      <c r="D4">
        <v>10151667</v>
      </c>
      <c r="F4" s="6">
        <v>26.603999999999999</v>
      </c>
      <c r="G4">
        <v>109753900</v>
      </c>
      <c r="I4" s="6">
        <v>1.232</v>
      </c>
      <c r="J4">
        <v>2027112000</v>
      </c>
      <c r="L4" s="6">
        <v>86.5</v>
      </c>
      <c r="M4">
        <v>1109164608</v>
      </c>
      <c r="O4" s="6">
        <v>248.32</v>
      </c>
      <c r="P4">
        <v>47588311</v>
      </c>
    </row>
    <row r="5" spans="1:16" x14ac:dyDescent="0.35">
      <c r="A5" s="1">
        <v>40203</v>
      </c>
      <c r="B5" s="1"/>
      <c r="C5" s="6">
        <v>130.97</v>
      </c>
      <c r="D5">
        <v>13650622</v>
      </c>
      <c r="F5" s="6">
        <v>25.655000000000001</v>
      </c>
      <c r="G5">
        <v>140845100</v>
      </c>
      <c r="I5" s="6">
        <v>1.3</v>
      </c>
      <c r="J5">
        <v>3127849700</v>
      </c>
      <c r="L5" s="6">
        <v>88.41</v>
      </c>
      <c r="M5">
        <v>939670029</v>
      </c>
      <c r="O5" s="6">
        <v>236.25</v>
      </c>
      <c r="P5">
        <v>101166168</v>
      </c>
    </row>
    <row r="6" spans="1:16" x14ac:dyDescent="0.35">
      <c r="A6" s="1">
        <v>40210</v>
      </c>
      <c r="B6" s="1"/>
      <c r="C6" s="6">
        <v>131.72</v>
      </c>
      <c r="D6">
        <v>22094455</v>
      </c>
      <c r="F6" s="6">
        <v>24.7</v>
      </c>
      <c r="G6">
        <v>152042100</v>
      </c>
      <c r="I6" s="6">
        <v>1.232</v>
      </c>
      <c r="J6">
        <v>1983612100</v>
      </c>
      <c r="L6" s="6">
        <v>83.09</v>
      </c>
      <c r="M6">
        <v>931814642</v>
      </c>
      <c r="O6" s="6">
        <v>223.55</v>
      </c>
      <c r="P6">
        <v>122435761</v>
      </c>
    </row>
    <row r="7" spans="1:16" x14ac:dyDescent="0.35">
      <c r="A7" s="1">
        <v>40217</v>
      </c>
      <c r="B7" s="1"/>
      <c r="C7" s="6">
        <v>133.5</v>
      </c>
      <c r="D7">
        <v>12323576</v>
      </c>
      <c r="F7" s="6">
        <v>23.901</v>
      </c>
      <c r="G7">
        <v>140187400</v>
      </c>
      <c r="I7" s="6">
        <v>1.1819999999999999</v>
      </c>
      <c r="J7">
        <v>2037292000</v>
      </c>
      <c r="L7" s="6">
        <v>80</v>
      </c>
      <c r="M7">
        <v>1331580729</v>
      </c>
      <c r="O7" s="6">
        <v>222.6</v>
      </c>
      <c r="P7">
        <v>107164992</v>
      </c>
    </row>
    <row r="8" spans="1:16" x14ac:dyDescent="0.35">
      <c r="A8" s="1">
        <v>40224</v>
      </c>
      <c r="B8" s="1"/>
      <c r="C8" s="6">
        <v>132.19999999999999</v>
      </c>
      <c r="D8">
        <v>16730898</v>
      </c>
      <c r="F8" s="6">
        <v>25.009</v>
      </c>
      <c r="G8">
        <v>137140100</v>
      </c>
      <c r="I8" s="6">
        <v>1.284</v>
      </c>
      <c r="J8">
        <v>3326516000</v>
      </c>
      <c r="L8" s="6">
        <v>79.17</v>
      </c>
      <c r="M8">
        <v>993127255</v>
      </c>
      <c r="O8" s="6">
        <v>236.25</v>
      </c>
      <c r="P8">
        <v>91179397</v>
      </c>
    </row>
    <row r="9" spans="1:16" x14ac:dyDescent="0.35">
      <c r="A9" s="1">
        <v>40231</v>
      </c>
      <c r="B9" s="1"/>
      <c r="C9" s="6">
        <v>128.05000000000001</v>
      </c>
      <c r="D9">
        <v>9182366</v>
      </c>
      <c r="F9" s="6">
        <v>24.4</v>
      </c>
      <c r="G9">
        <v>75241300</v>
      </c>
      <c r="I9" s="6">
        <v>1.28</v>
      </c>
      <c r="J9">
        <v>2123248100</v>
      </c>
      <c r="L9" s="6">
        <v>76.3</v>
      </c>
      <c r="M9">
        <v>753210107</v>
      </c>
      <c r="O9" s="6">
        <v>231.2</v>
      </c>
      <c r="P9">
        <v>40221221</v>
      </c>
    </row>
    <row r="10" spans="1:16" x14ac:dyDescent="0.35">
      <c r="A10" s="1">
        <v>40238</v>
      </c>
      <c r="B10" s="1"/>
      <c r="C10" s="6">
        <v>124.19</v>
      </c>
      <c r="D10">
        <v>36666685</v>
      </c>
      <c r="F10" s="6">
        <v>26.202999999999999</v>
      </c>
      <c r="G10">
        <v>128476300</v>
      </c>
      <c r="I10" s="6">
        <v>1.33</v>
      </c>
      <c r="J10">
        <v>3011460600</v>
      </c>
      <c r="L10" s="6">
        <v>87.2</v>
      </c>
      <c r="M10">
        <v>1368934441</v>
      </c>
      <c r="O10" s="6">
        <v>243.44</v>
      </c>
      <c r="P10">
        <v>64334360</v>
      </c>
    </row>
    <row r="11" spans="1:16" x14ac:dyDescent="0.35">
      <c r="A11" s="1">
        <v>40245</v>
      </c>
      <c r="B11" s="1"/>
      <c r="C11" s="6">
        <v>126.17</v>
      </c>
      <c r="D11">
        <v>23276737</v>
      </c>
      <c r="F11" s="6">
        <v>25.82</v>
      </c>
      <c r="G11">
        <v>93893100</v>
      </c>
      <c r="I11" s="6">
        <v>1.4350000000000001</v>
      </c>
      <c r="J11">
        <v>3417564000</v>
      </c>
      <c r="L11" s="6">
        <v>89.1</v>
      </c>
      <c r="M11">
        <v>960018515</v>
      </c>
      <c r="O11" s="6">
        <v>239.17</v>
      </c>
      <c r="P11">
        <v>48969412</v>
      </c>
    </row>
    <row r="12" spans="1:16" x14ac:dyDescent="0.35">
      <c r="A12" s="1">
        <v>40252</v>
      </c>
      <c r="B12" s="1"/>
      <c r="C12" s="6">
        <v>125.48</v>
      </c>
      <c r="D12">
        <v>13881986</v>
      </c>
      <c r="F12" s="6">
        <v>27.97</v>
      </c>
      <c r="G12">
        <v>239783600</v>
      </c>
      <c r="I12" s="6">
        <v>1.4419999999999999</v>
      </c>
      <c r="J12">
        <v>4553145400</v>
      </c>
      <c r="L12" s="6">
        <v>88.04</v>
      </c>
      <c r="M12">
        <v>993904066</v>
      </c>
      <c r="O12" s="6">
        <v>228.52</v>
      </c>
      <c r="P12">
        <v>87018276</v>
      </c>
    </row>
    <row r="13" spans="1:16" x14ac:dyDescent="0.35">
      <c r="A13" s="1">
        <v>40259</v>
      </c>
      <c r="B13" s="1"/>
      <c r="C13" s="6">
        <v>122.49</v>
      </c>
      <c r="D13">
        <v>14171780</v>
      </c>
      <c r="F13" s="6">
        <v>28.129000000000001</v>
      </c>
      <c r="G13">
        <v>181020000</v>
      </c>
      <c r="I13" s="6">
        <v>1.476</v>
      </c>
      <c r="J13">
        <v>3265610600</v>
      </c>
      <c r="L13" s="6">
        <v>84.6</v>
      </c>
      <c r="M13">
        <v>918662287</v>
      </c>
      <c r="O13" s="6">
        <v>233.41</v>
      </c>
      <c r="P13">
        <v>65634373</v>
      </c>
    </row>
    <row r="14" spans="1:16" x14ac:dyDescent="0.35">
      <c r="A14" s="1">
        <v>40266</v>
      </c>
      <c r="B14" s="1"/>
      <c r="C14" s="6">
        <v>122.96</v>
      </c>
      <c r="D14">
        <v>13985148</v>
      </c>
      <c r="F14" s="6">
        <v>29.024999999999999</v>
      </c>
      <c r="G14">
        <v>162812600</v>
      </c>
      <c r="I14" s="6">
        <v>1.639</v>
      </c>
      <c r="J14">
        <v>4524815700</v>
      </c>
      <c r="L14" s="6">
        <v>88.18</v>
      </c>
      <c r="M14">
        <v>768298203</v>
      </c>
      <c r="O14" s="6">
        <v>235.82</v>
      </c>
      <c r="P14">
        <v>45182660</v>
      </c>
    </row>
    <row r="15" spans="1:16" x14ac:dyDescent="0.35">
      <c r="A15" s="1">
        <v>40273</v>
      </c>
      <c r="B15" s="1"/>
      <c r="C15" s="6">
        <v>134</v>
      </c>
      <c r="D15">
        <v>30019727</v>
      </c>
      <c r="F15" s="6">
        <v>29.100999999999999</v>
      </c>
      <c r="G15">
        <v>117717400</v>
      </c>
      <c r="I15" s="6">
        <v>1.7390000000000001</v>
      </c>
      <c r="J15">
        <v>5068710000</v>
      </c>
      <c r="L15" s="6">
        <v>86.88</v>
      </c>
      <c r="M15">
        <v>685535598</v>
      </c>
      <c r="O15" s="6">
        <v>254.95</v>
      </c>
      <c r="P15">
        <v>82992265</v>
      </c>
    </row>
    <row r="16" spans="1:16" x14ac:dyDescent="0.35">
      <c r="A16" s="1">
        <v>40280</v>
      </c>
      <c r="B16" s="1"/>
      <c r="C16" s="6">
        <v>130.5</v>
      </c>
      <c r="D16">
        <v>17864825</v>
      </c>
      <c r="F16" s="6">
        <v>28.95</v>
      </c>
      <c r="G16">
        <v>98790600</v>
      </c>
      <c r="I16" s="6">
        <v>1.669</v>
      </c>
      <c r="J16">
        <v>6330280900</v>
      </c>
      <c r="L16" s="6">
        <v>86.99</v>
      </c>
      <c r="M16">
        <v>668672894</v>
      </c>
      <c r="O16" s="6">
        <v>245</v>
      </c>
      <c r="P16">
        <v>54996151</v>
      </c>
    </row>
    <row r="17" spans="1:16" x14ac:dyDescent="0.35">
      <c r="A17" s="1">
        <v>40287</v>
      </c>
      <c r="B17" s="1"/>
      <c r="C17" s="6">
        <v>126.55</v>
      </c>
      <c r="D17">
        <v>12243971</v>
      </c>
      <c r="F17" s="6">
        <v>29.145</v>
      </c>
      <c r="G17">
        <v>114566500</v>
      </c>
      <c r="I17" s="6">
        <v>1.698</v>
      </c>
      <c r="J17">
        <v>4640035600</v>
      </c>
      <c r="L17" s="6">
        <v>84.42</v>
      </c>
      <c r="M17">
        <v>831606933</v>
      </c>
      <c r="O17" s="6">
        <v>242</v>
      </c>
      <c r="P17">
        <v>52223668</v>
      </c>
    </row>
    <row r="18" spans="1:16" x14ac:dyDescent="0.35">
      <c r="A18" s="1">
        <v>40294</v>
      </c>
      <c r="B18" s="1"/>
      <c r="C18" s="6">
        <v>125.5</v>
      </c>
      <c r="D18">
        <v>9280069</v>
      </c>
      <c r="F18" s="6">
        <v>29</v>
      </c>
      <c r="G18">
        <v>103431000</v>
      </c>
      <c r="I18" s="6">
        <v>1.6870000000000001</v>
      </c>
      <c r="J18">
        <v>4216785000</v>
      </c>
      <c r="L18" s="6">
        <v>78.599999999999994</v>
      </c>
      <c r="M18">
        <v>832271950</v>
      </c>
      <c r="O18" s="6">
        <v>237.19</v>
      </c>
      <c r="P18">
        <v>41245193</v>
      </c>
    </row>
    <row r="19" spans="1:16" x14ac:dyDescent="0.35">
      <c r="A19" s="1">
        <v>40301</v>
      </c>
      <c r="B19" s="1"/>
      <c r="C19" s="6">
        <v>109.86</v>
      </c>
      <c r="D19">
        <v>10933929</v>
      </c>
      <c r="F19" s="6">
        <v>27.710999999999999</v>
      </c>
      <c r="G19">
        <v>133423200</v>
      </c>
      <c r="I19" s="6">
        <v>1.4350000000000001</v>
      </c>
      <c r="J19">
        <v>3428891300</v>
      </c>
      <c r="L19" s="6">
        <v>70.349999999999994</v>
      </c>
      <c r="M19">
        <v>1168808905</v>
      </c>
      <c r="O19" s="6">
        <v>207.45</v>
      </c>
      <c r="P19">
        <v>48637590</v>
      </c>
    </row>
    <row r="20" spans="1:16" x14ac:dyDescent="0.35">
      <c r="A20" s="1">
        <v>40308</v>
      </c>
      <c r="B20" s="1"/>
      <c r="C20" s="6">
        <v>114.91</v>
      </c>
      <c r="D20">
        <v>9244181</v>
      </c>
      <c r="F20" s="6">
        <v>28.599</v>
      </c>
      <c r="G20">
        <v>120081800</v>
      </c>
      <c r="I20" s="6">
        <v>1.62</v>
      </c>
      <c r="J20">
        <v>3440076200</v>
      </c>
      <c r="L20" s="6">
        <v>77.430000000000007</v>
      </c>
      <c r="M20">
        <v>1307896226</v>
      </c>
      <c r="O20" s="6">
        <v>221.8</v>
      </c>
      <c r="P20">
        <v>50980848</v>
      </c>
    </row>
    <row r="21" spans="1:16" x14ac:dyDescent="0.35">
      <c r="A21" s="1">
        <v>40315</v>
      </c>
      <c r="B21" s="1"/>
      <c r="C21" s="6">
        <v>97.9</v>
      </c>
      <c r="D21">
        <v>13155613</v>
      </c>
      <c r="F21" s="6">
        <v>26.062000000000001</v>
      </c>
      <c r="G21">
        <v>145183700</v>
      </c>
      <c r="I21" s="6">
        <v>1.5509999999999999</v>
      </c>
      <c r="J21">
        <v>5187301000</v>
      </c>
      <c r="L21" s="6">
        <v>69.3</v>
      </c>
      <c r="M21">
        <v>1713201136</v>
      </c>
      <c r="O21" s="6">
        <v>208.89</v>
      </c>
      <c r="P21">
        <v>75569331</v>
      </c>
    </row>
    <row r="22" spans="1:16" x14ac:dyDescent="0.35">
      <c r="A22" s="1">
        <v>40322</v>
      </c>
      <c r="B22" s="1"/>
      <c r="C22" s="6">
        <v>114.5</v>
      </c>
      <c r="D22">
        <v>19305647</v>
      </c>
      <c r="F22" s="6">
        <v>27.399000000000001</v>
      </c>
      <c r="G22">
        <v>161124000</v>
      </c>
      <c r="I22" s="6">
        <v>1.64</v>
      </c>
      <c r="J22">
        <v>5370848400</v>
      </c>
      <c r="L22" s="6">
        <v>70.2</v>
      </c>
      <c r="M22">
        <v>1801807871</v>
      </c>
      <c r="O22" s="6">
        <v>225.96</v>
      </c>
      <c r="P22">
        <v>84284341</v>
      </c>
    </row>
    <row r="23" spans="1:16" x14ac:dyDescent="0.35">
      <c r="A23" s="1">
        <v>40329</v>
      </c>
      <c r="B23" s="1"/>
      <c r="C23" s="6">
        <v>117.21</v>
      </c>
      <c r="D23">
        <v>16496078</v>
      </c>
      <c r="F23" s="6">
        <v>27.611999999999998</v>
      </c>
      <c r="G23">
        <v>147843900</v>
      </c>
      <c r="I23" s="6">
        <v>1.6220000000000001</v>
      </c>
      <c r="J23">
        <v>3613648900</v>
      </c>
      <c r="L23" s="6">
        <v>70.25</v>
      </c>
      <c r="M23">
        <v>1200242265</v>
      </c>
      <c r="O23" s="6">
        <v>222.47</v>
      </c>
      <c r="P23">
        <v>74067139</v>
      </c>
    </row>
    <row r="24" spans="1:16" x14ac:dyDescent="0.35">
      <c r="A24" s="1">
        <v>40336</v>
      </c>
      <c r="B24" s="1"/>
      <c r="C24" s="6">
        <v>119.2</v>
      </c>
      <c r="D24">
        <v>8230831</v>
      </c>
      <c r="F24" s="6">
        <v>29.202999999999999</v>
      </c>
      <c r="G24">
        <v>164569500</v>
      </c>
      <c r="I24" s="6">
        <v>1.629</v>
      </c>
      <c r="J24">
        <v>2999702100</v>
      </c>
      <c r="L24" s="6">
        <v>72.19</v>
      </c>
      <c r="M24">
        <v>1277281889</v>
      </c>
      <c r="O24" s="6">
        <v>215.06</v>
      </c>
      <c r="P24">
        <v>71116099</v>
      </c>
    </row>
    <row r="25" spans="1:16" x14ac:dyDescent="0.35">
      <c r="A25" s="1">
        <v>40343</v>
      </c>
      <c r="B25" s="1"/>
      <c r="C25" s="6">
        <v>118.8</v>
      </c>
      <c r="D25">
        <v>9303569</v>
      </c>
      <c r="F25" s="6">
        <v>28.675000000000001</v>
      </c>
      <c r="G25">
        <v>112834400</v>
      </c>
      <c r="I25" s="6">
        <v>1.776</v>
      </c>
      <c r="J25">
        <v>5228552400</v>
      </c>
      <c r="L25" s="6">
        <v>80.3</v>
      </c>
      <c r="M25">
        <v>1078108761</v>
      </c>
      <c r="O25" s="6">
        <v>207.8</v>
      </c>
      <c r="P25">
        <v>106419001</v>
      </c>
    </row>
    <row r="26" spans="1:16" x14ac:dyDescent="0.35">
      <c r="A26" s="1">
        <v>40350</v>
      </c>
      <c r="B26" s="1"/>
      <c r="C26" s="6">
        <v>116.92</v>
      </c>
      <c r="D26">
        <v>6603522</v>
      </c>
      <c r="F26" s="6">
        <v>28.6</v>
      </c>
      <c r="G26">
        <v>104870100</v>
      </c>
      <c r="I26" s="6">
        <v>1.61</v>
      </c>
      <c r="J26">
        <v>3820741400</v>
      </c>
      <c r="L26" s="6">
        <v>78</v>
      </c>
      <c r="M26">
        <v>1020648335</v>
      </c>
      <c r="O26" s="6">
        <v>196.27</v>
      </c>
      <c r="P26">
        <v>86020481</v>
      </c>
    </row>
    <row r="27" spans="1:16" x14ac:dyDescent="0.35">
      <c r="A27" s="1">
        <v>40357</v>
      </c>
      <c r="B27" s="1"/>
      <c r="C27" s="6">
        <v>114.86</v>
      </c>
      <c r="D27">
        <v>9902465</v>
      </c>
      <c r="F27" s="6">
        <v>27.341000000000001</v>
      </c>
      <c r="G27">
        <v>121793600</v>
      </c>
      <c r="I27" s="6">
        <v>1.534</v>
      </c>
      <c r="J27">
        <v>5243099500</v>
      </c>
      <c r="L27" s="6">
        <v>72.98</v>
      </c>
      <c r="M27">
        <v>1137420854</v>
      </c>
      <c r="O27" s="6">
        <v>189.01</v>
      </c>
      <c r="P27">
        <v>88495004</v>
      </c>
    </row>
    <row r="28" spans="1:16" x14ac:dyDescent="0.35">
      <c r="A28" s="1">
        <v>40364</v>
      </c>
      <c r="B28" s="1"/>
      <c r="C28" s="6">
        <v>117.92</v>
      </c>
      <c r="D28">
        <v>5621841</v>
      </c>
      <c r="F28" s="6">
        <v>27.677</v>
      </c>
      <c r="G28">
        <v>90556200</v>
      </c>
      <c r="I28" s="6">
        <v>1.5449999999999999</v>
      </c>
      <c r="J28">
        <v>3164246200</v>
      </c>
      <c r="L28" s="6">
        <v>77.66</v>
      </c>
      <c r="M28">
        <v>1010899900</v>
      </c>
      <c r="O28" s="6">
        <v>187.72</v>
      </c>
      <c r="P28">
        <v>56227097</v>
      </c>
    </row>
    <row r="29" spans="1:16" x14ac:dyDescent="0.35">
      <c r="A29" s="1">
        <v>40371</v>
      </c>
      <c r="B29" s="1"/>
      <c r="C29" s="6">
        <v>122.48</v>
      </c>
      <c r="D29">
        <v>9114043</v>
      </c>
      <c r="F29" s="6">
        <v>27.646000000000001</v>
      </c>
      <c r="G29">
        <v>100986400</v>
      </c>
      <c r="I29" s="6">
        <v>1.5640000000000001</v>
      </c>
      <c r="J29">
        <v>3725322100</v>
      </c>
      <c r="L29" s="6">
        <v>79.069999999999993</v>
      </c>
      <c r="M29">
        <v>1260956820</v>
      </c>
      <c r="O29" s="6">
        <v>185.51</v>
      </c>
      <c r="P29">
        <v>70124419</v>
      </c>
    </row>
    <row r="30" spans="1:16" x14ac:dyDescent="0.35">
      <c r="A30" s="1">
        <v>40378</v>
      </c>
      <c r="B30" s="1"/>
      <c r="C30" s="6">
        <v>123.89</v>
      </c>
      <c r="D30">
        <v>5915873</v>
      </c>
      <c r="F30" s="6">
        <v>29.856000000000002</v>
      </c>
      <c r="G30">
        <v>99884200</v>
      </c>
      <c r="I30" s="6">
        <v>1.585</v>
      </c>
      <c r="J30">
        <v>2584425500</v>
      </c>
      <c r="L30" s="6">
        <v>83.01</v>
      </c>
      <c r="M30">
        <v>1042111407</v>
      </c>
      <c r="O30" s="6">
        <v>199.5</v>
      </c>
      <c r="P30">
        <v>73502175</v>
      </c>
    </row>
    <row r="31" spans="1:16" x14ac:dyDescent="0.35">
      <c r="A31" s="1">
        <v>40385</v>
      </c>
      <c r="B31" s="1"/>
      <c r="C31" s="6">
        <v>127.36</v>
      </c>
      <c r="D31">
        <v>12475700</v>
      </c>
      <c r="F31" s="6">
        <v>30.792000000000002</v>
      </c>
      <c r="G31">
        <v>123979900</v>
      </c>
      <c r="I31" s="6">
        <v>1.577</v>
      </c>
      <c r="J31">
        <v>2437414900</v>
      </c>
      <c r="L31" s="6">
        <v>84.56</v>
      </c>
      <c r="M31">
        <v>916858060</v>
      </c>
      <c r="O31" s="6">
        <v>203.19</v>
      </c>
      <c r="P31">
        <v>90045069</v>
      </c>
    </row>
    <row r="32" spans="1:16" x14ac:dyDescent="0.35">
      <c r="A32" s="1">
        <v>40392</v>
      </c>
      <c r="B32" s="1"/>
      <c r="C32" s="6">
        <v>137</v>
      </c>
      <c r="D32">
        <v>22428609</v>
      </c>
      <c r="F32" s="6">
        <v>30.210999999999999</v>
      </c>
      <c r="G32">
        <v>88936400</v>
      </c>
      <c r="I32" s="6">
        <v>1.611</v>
      </c>
      <c r="J32">
        <v>2597346500</v>
      </c>
      <c r="L32" s="6">
        <v>82.83</v>
      </c>
      <c r="M32">
        <v>768660873</v>
      </c>
      <c r="O32" s="6">
        <v>204.99</v>
      </c>
      <c r="P32">
        <v>56084635</v>
      </c>
    </row>
    <row r="33" spans="1:16" x14ac:dyDescent="0.35">
      <c r="A33" s="1">
        <v>40399</v>
      </c>
      <c r="B33" s="1"/>
      <c r="C33" s="6">
        <v>139.80000000000001</v>
      </c>
      <c r="D33">
        <v>14770042</v>
      </c>
      <c r="F33" s="6">
        <v>28.701000000000001</v>
      </c>
      <c r="G33">
        <v>88173700</v>
      </c>
      <c r="I33" s="6">
        <v>1.673</v>
      </c>
      <c r="J33">
        <v>3150572000</v>
      </c>
      <c r="L33" s="6">
        <v>80.709999999999994</v>
      </c>
      <c r="M33">
        <v>710619009</v>
      </c>
      <c r="O33" s="6">
        <v>200.1</v>
      </c>
      <c r="P33">
        <v>45068660</v>
      </c>
    </row>
    <row r="34" spans="1:16" x14ac:dyDescent="0.35">
      <c r="A34" s="1">
        <v>40406</v>
      </c>
      <c r="B34" s="1"/>
      <c r="C34" s="6">
        <v>141.86000000000001</v>
      </c>
      <c r="D34">
        <v>21904868</v>
      </c>
      <c r="F34" s="6">
        <v>27.54</v>
      </c>
      <c r="G34">
        <v>87181900</v>
      </c>
      <c r="I34" s="6">
        <v>1.613</v>
      </c>
      <c r="J34">
        <v>1633667900</v>
      </c>
      <c r="L34" s="6">
        <v>78.37</v>
      </c>
      <c r="M34">
        <v>757291176</v>
      </c>
      <c r="O34" s="6">
        <v>200.4</v>
      </c>
      <c r="P34">
        <v>34378975</v>
      </c>
    </row>
    <row r="35" spans="1:16" x14ac:dyDescent="0.35">
      <c r="A35" s="1">
        <v>40413</v>
      </c>
      <c r="B35" s="1"/>
      <c r="C35" s="6">
        <v>142.19</v>
      </c>
      <c r="D35">
        <v>9412066</v>
      </c>
      <c r="F35" s="6">
        <v>28.338000000000001</v>
      </c>
      <c r="G35">
        <v>87119000</v>
      </c>
      <c r="I35" s="6">
        <v>1.5860000000000001</v>
      </c>
      <c r="J35">
        <v>2161706100</v>
      </c>
      <c r="L35" s="6">
        <v>77.010000000000005</v>
      </c>
      <c r="M35">
        <v>1017479009</v>
      </c>
      <c r="O35" s="6">
        <v>197</v>
      </c>
      <c r="P35">
        <v>44513556</v>
      </c>
    </row>
    <row r="36" spans="1:16" x14ac:dyDescent="0.35">
      <c r="A36" s="1">
        <v>40420</v>
      </c>
      <c r="B36" s="1"/>
      <c r="C36" s="6">
        <v>145.54</v>
      </c>
      <c r="D36">
        <v>8899553</v>
      </c>
      <c r="F36" s="6">
        <v>30.31</v>
      </c>
      <c r="G36">
        <v>97174300</v>
      </c>
      <c r="I36" s="6">
        <v>1.6459999999999999</v>
      </c>
      <c r="J36">
        <v>2892582800</v>
      </c>
      <c r="L36" s="6">
        <v>81.72</v>
      </c>
      <c r="M36">
        <v>795829107</v>
      </c>
      <c r="O36" s="6">
        <v>202.5</v>
      </c>
      <c r="P36">
        <v>40999688</v>
      </c>
    </row>
    <row r="37" spans="1:16" x14ac:dyDescent="0.35">
      <c r="A37" s="1">
        <v>40427</v>
      </c>
      <c r="B37" s="1"/>
      <c r="C37" s="6">
        <v>146.5</v>
      </c>
      <c r="D37">
        <v>8531720</v>
      </c>
      <c r="F37" s="6">
        <v>30.709</v>
      </c>
      <c r="G37">
        <v>70851600</v>
      </c>
      <c r="I37" s="6">
        <v>1.637</v>
      </c>
      <c r="J37">
        <v>1949770700</v>
      </c>
      <c r="L37" s="6">
        <v>83.36</v>
      </c>
      <c r="M37">
        <v>751687014</v>
      </c>
      <c r="O37" s="6">
        <v>205.69</v>
      </c>
      <c r="P37">
        <v>47043749</v>
      </c>
    </row>
    <row r="38" spans="1:16" x14ac:dyDescent="0.35">
      <c r="A38" s="1">
        <v>40434</v>
      </c>
      <c r="B38" s="1"/>
      <c r="C38" s="6">
        <v>142.71</v>
      </c>
      <c r="D38">
        <v>5905073</v>
      </c>
      <c r="F38" s="6">
        <v>29.48</v>
      </c>
      <c r="G38">
        <v>97509100</v>
      </c>
      <c r="I38" s="6">
        <v>1.611</v>
      </c>
      <c r="J38">
        <v>1617923200</v>
      </c>
      <c r="L38" s="6">
        <v>82.15</v>
      </c>
      <c r="M38">
        <v>794697164</v>
      </c>
      <c r="O38" s="6">
        <v>201.71</v>
      </c>
      <c r="P38">
        <v>68787624</v>
      </c>
    </row>
    <row r="39" spans="1:16" x14ac:dyDescent="0.35">
      <c r="A39" s="1">
        <v>40441</v>
      </c>
      <c r="B39" s="1"/>
      <c r="C39" s="6">
        <v>137.5</v>
      </c>
      <c r="D39">
        <v>5949915</v>
      </c>
      <c r="F39" s="6">
        <v>28.51</v>
      </c>
      <c r="G39">
        <v>71920800</v>
      </c>
      <c r="I39" s="6">
        <v>1.5720000000000001</v>
      </c>
      <c r="J39">
        <v>1906901900</v>
      </c>
      <c r="L39" s="6">
        <v>84.81</v>
      </c>
      <c r="M39">
        <v>674311601</v>
      </c>
      <c r="O39" s="6">
        <v>201.9</v>
      </c>
      <c r="P39">
        <v>44791437</v>
      </c>
    </row>
    <row r="40" spans="1:16" x14ac:dyDescent="0.35">
      <c r="A40" s="1">
        <v>40448</v>
      </c>
      <c r="B40" s="1"/>
      <c r="C40" s="6">
        <v>134.19999999999999</v>
      </c>
      <c r="D40">
        <v>9299418</v>
      </c>
      <c r="F40" s="6">
        <v>29.449000000000002</v>
      </c>
      <c r="G40">
        <v>95732500</v>
      </c>
      <c r="I40" s="6">
        <v>1.573</v>
      </c>
      <c r="J40">
        <v>2868981100</v>
      </c>
      <c r="L40" s="6">
        <v>89.09</v>
      </c>
      <c r="M40">
        <v>874763909</v>
      </c>
      <c r="O40" s="6">
        <v>210.52</v>
      </c>
      <c r="P40">
        <v>69206636</v>
      </c>
    </row>
    <row r="41" spans="1:16" x14ac:dyDescent="0.35">
      <c r="A41" s="1">
        <v>40455</v>
      </c>
      <c r="B41" s="1"/>
      <c r="C41" s="6">
        <v>134.80000000000001</v>
      </c>
      <c r="D41">
        <v>9366936</v>
      </c>
      <c r="F41" s="6">
        <v>30.042999999999999</v>
      </c>
      <c r="G41">
        <v>92628300</v>
      </c>
      <c r="I41" s="6">
        <v>1.5860000000000001</v>
      </c>
      <c r="J41">
        <v>2514971500</v>
      </c>
      <c r="L41" s="6">
        <v>90.5</v>
      </c>
      <c r="M41">
        <v>873582673</v>
      </c>
      <c r="O41" s="6">
        <v>207.99</v>
      </c>
      <c r="P41">
        <v>80540795</v>
      </c>
    </row>
    <row r="42" spans="1:16" x14ac:dyDescent="0.35">
      <c r="A42" s="1">
        <v>40462</v>
      </c>
      <c r="B42" s="1"/>
      <c r="C42" s="6">
        <v>141.88999999999999</v>
      </c>
      <c r="D42">
        <v>10907693</v>
      </c>
      <c r="F42" s="6">
        <v>30.087</v>
      </c>
      <c r="G42">
        <v>75959300</v>
      </c>
      <c r="I42" s="6">
        <v>1.5980000000000001</v>
      </c>
      <c r="J42">
        <v>2798358500</v>
      </c>
      <c r="L42" s="6">
        <v>92.53</v>
      </c>
      <c r="M42">
        <v>760080924</v>
      </c>
      <c r="O42" s="6">
        <v>209.09</v>
      </c>
      <c r="P42">
        <v>71028600</v>
      </c>
    </row>
    <row r="43" spans="1:16" x14ac:dyDescent="0.35">
      <c r="A43" s="1">
        <v>40469</v>
      </c>
      <c r="B43" s="1"/>
      <c r="C43" s="6">
        <v>142</v>
      </c>
      <c r="D43">
        <v>8591826</v>
      </c>
      <c r="F43" s="6">
        <v>29.850999999999999</v>
      </c>
      <c r="G43">
        <v>71426900</v>
      </c>
      <c r="I43" s="6">
        <v>1.61</v>
      </c>
      <c r="J43">
        <v>3783513700</v>
      </c>
      <c r="L43" s="6">
        <v>101.9</v>
      </c>
      <c r="M43">
        <v>1315773497</v>
      </c>
      <c r="O43" s="6">
        <v>217.79</v>
      </c>
      <c r="P43">
        <v>78788268</v>
      </c>
    </row>
    <row r="44" spans="1:16" x14ac:dyDescent="0.35">
      <c r="A44" s="1">
        <v>40476</v>
      </c>
      <c r="B44" s="1"/>
      <c r="C44" s="6">
        <v>153</v>
      </c>
      <c r="D44">
        <v>21729239</v>
      </c>
      <c r="F44" s="6">
        <v>30.27</v>
      </c>
      <c r="G44">
        <v>79767100</v>
      </c>
      <c r="I44" s="6">
        <v>1.5860000000000001</v>
      </c>
      <c r="J44">
        <v>2700591600</v>
      </c>
      <c r="L44" s="6">
        <v>101.36</v>
      </c>
      <c r="M44">
        <v>748422827</v>
      </c>
      <c r="O44" s="6">
        <v>216.01</v>
      </c>
      <c r="P44">
        <v>50009723</v>
      </c>
    </row>
    <row r="45" spans="1:16" x14ac:dyDescent="0.35">
      <c r="A45" s="1">
        <v>40483</v>
      </c>
      <c r="B45" s="1"/>
      <c r="C45" s="6">
        <v>163.49</v>
      </c>
      <c r="D45">
        <v>10297402</v>
      </c>
      <c r="F45" s="6">
        <v>30.427</v>
      </c>
      <c r="G45">
        <v>38796300</v>
      </c>
      <c r="I45" s="6">
        <v>1.571</v>
      </c>
      <c r="J45">
        <v>1572258400</v>
      </c>
      <c r="L45" s="6">
        <v>103.3</v>
      </c>
      <c r="M45">
        <v>341024293</v>
      </c>
      <c r="O45" s="6">
        <v>216.9</v>
      </c>
      <c r="P45">
        <v>22374366</v>
      </c>
    </row>
    <row r="46" spans="1:16" x14ac:dyDescent="0.35">
      <c r="A46" s="1">
        <v>40490</v>
      </c>
      <c r="B46" s="1"/>
      <c r="C46" s="6">
        <v>174.57</v>
      </c>
      <c r="D46">
        <v>20054446</v>
      </c>
      <c r="F46" s="6">
        <v>29.667000000000002</v>
      </c>
      <c r="G46">
        <v>87619700</v>
      </c>
      <c r="I46" s="6">
        <v>1.577</v>
      </c>
      <c r="J46">
        <v>2638832100</v>
      </c>
      <c r="L46" s="6">
        <v>97.8</v>
      </c>
      <c r="M46">
        <v>1018147586</v>
      </c>
      <c r="O46" s="6">
        <v>216.8</v>
      </c>
      <c r="P46">
        <v>59726572</v>
      </c>
    </row>
    <row r="47" spans="1:16" x14ac:dyDescent="0.35">
      <c r="A47" s="1">
        <v>40497</v>
      </c>
      <c r="B47" s="1"/>
      <c r="C47" s="6">
        <v>177.15</v>
      </c>
      <c r="D47">
        <v>15891999</v>
      </c>
      <c r="F47" s="6">
        <v>29.850999999999999</v>
      </c>
      <c r="G47">
        <v>102718100</v>
      </c>
      <c r="I47" s="6">
        <v>1.5680000000000001</v>
      </c>
      <c r="J47">
        <v>1649975100</v>
      </c>
      <c r="L47" s="6">
        <v>98.7</v>
      </c>
      <c r="M47">
        <v>1062726535</v>
      </c>
      <c r="O47" s="6">
        <v>215.29</v>
      </c>
      <c r="P47">
        <v>44369151</v>
      </c>
    </row>
    <row r="48" spans="1:16" x14ac:dyDescent="0.35">
      <c r="A48" s="1">
        <v>40504</v>
      </c>
      <c r="B48" s="1"/>
      <c r="C48" s="6">
        <v>179.03</v>
      </c>
      <c r="D48">
        <v>15126100</v>
      </c>
      <c r="F48" s="6">
        <v>29.728999999999999</v>
      </c>
      <c r="G48">
        <v>82009700</v>
      </c>
      <c r="I48" s="6">
        <v>1.6439999999999999</v>
      </c>
      <c r="J48">
        <v>3884477700</v>
      </c>
      <c r="L48" s="6">
        <v>101.36</v>
      </c>
      <c r="M48">
        <v>957997559</v>
      </c>
      <c r="O48" s="6">
        <v>211.5</v>
      </c>
      <c r="P48">
        <v>52788522</v>
      </c>
    </row>
    <row r="49" spans="1:16" x14ac:dyDescent="0.35">
      <c r="A49" s="1">
        <v>40511</v>
      </c>
      <c r="B49" s="1"/>
      <c r="C49" s="6">
        <v>194.74</v>
      </c>
      <c r="D49">
        <v>22723533</v>
      </c>
      <c r="F49" s="6">
        <v>30.530999999999999</v>
      </c>
      <c r="G49">
        <v>122758500</v>
      </c>
      <c r="I49" s="6">
        <v>1.6339999999999999</v>
      </c>
      <c r="J49">
        <v>2696811700</v>
      </c>
      <c r="L49" s="6">
        <v>103.03</v>
      </c>
      <c r="M49">
        <v>894588423</v>
      </c>
      <c r="O49" s="6">
        <v>217.7</v>
      </c>
      <c r="P49">
        <v>86593769</v>
      </c>
    </row>
    <row r="50" spans="1:16" x14ac:dyDescent="0.35">
      <c r="A50" s="1">
        <v>40518</v>
      </c>
      <c r="B50" s="1"/>
      <c r="C50" s="6">
        <v>206.89</v>
      </c>
      <c r="D50">
        <v>18014886</v>
      </c>
      <c r="F50" s="6">
        <v>30.126000000000001</v>
      </c>
      <c r="G50">
        <v>131860400</v>
      </c>
      <c r="I50" s="6">
        <v>1.621</v>
      </c>
      <c r="J50">
        <v>3567492800</v>
      </c>
      <c r="L50" s="6">
        <v>104.92</v>
      </c>
      <c r="M50">
        <v>1091361433</v>
      </c>
      <c r="O50" s="6">
        <v>221.23</v>
      </c>
      <c r="P50">
        <v>74414887</v>
      </c>
    </row>
    <row r="51" spans="1:16" x14ac:dyDescent="0.35">
      <c r="A51" s="1">
        <v>40525</v>
      </c>
      <c r="B51" s="1"/>
      <c r="C51" s="6">
        <v>215.09</v>
      </c>
      <c r="D51">
        <v>23551674</v>
      </c>
      <c r="F51" s="6">
        <v>30.54</v>
      </c>
      <c r="G51">
        <v>95572900</v>
      </c>
      <c r="I51" s="6">
        <v>1.641</v>
      </c>
      <c r="J51">
        <v>2104655300</v>
      </c>
      <c r="L51" s="6">
        <v>105.7</v>
      </c>
      <c r="M51">
        <v>650175626</v>
      </c>
      <c r="O51" s="6">
        <v>218.99</v>
      </c>
      <c r="P51">
        <v>66010450</v>
      </c>
    </row>
    <row r="52" spans="1:16" x14ac:dyDescent="0.35">
      <c r="A52" s="1">
        <v>40532</v>
      </c>
      <c r="B52" s="1"/>
      <c r="C52" s="6">
        <v>213.2</v>
      </c>
      <c r="D52">
        <v>20826577</v>
      </c>
      <c r="F52" s="6">
        <v>30.95</v>
      </c>
      <c r="G52">
        <v>47691300</v>
      </c>
      <c r="I52" s="6">
        <v>1.6439999999999999</v>
      </c>
      <c r="J52">
        <v>2276905800</v>
      </c>
      <c r="L52" s="6">
        <v>106.23</v>
      </c>
      <c r="M52">
        <v>333387273</v>
      </c>
      <c r="O52" s="6">
        <v>219.5</v>
      </c>
      <c r="P52">
        <v>31118088</v>
      </c>
    </row>
    <row r="53" spans="1:16" x14ac:dyDescent="0.35">
      <c r="A53" s="1">
        <v>40539</v>
      </c>
      <c r="B53" s="1"/>
      <c r="C53" s="6">
        <v>219.92</v>
      </c>
      <c r="D53">
        <v>7321593</v>
      </c>
      <c r="F53" s="6">
        <v>32.25</v>
      </c>
      <c r="G53">
        <v>35154400</v>
      </c>
      <c r="I53" s="6">
        <v>1.649</v>
      </c>
      <c r="J53">
        <v>1066875100</v>
      </c>
      <c r="L53" s="6">
        <v>104.18</v>
      </c>
      <c r="M53">
        <v>221465938</v>
      </c>
      <c r="O53" s="6">
        <v>218.85</v>
      </c>
      <c r="P53">
        <v>18851610</v>
      </c>
    </row>
    <row r="54" spans="1:16" x14ac:dyDescent="0.35">
      <c r="A54" s="1">
        <v>40553</v>
      </c>
      <c r="B54" s="1"/>
      <c r="C54" s="6">
        <v>223.75</v>
      </c>
      <c r="D54">
        <v>10850369</v>
      </c>
      <c r="F54" s="6">
        <v>35.289000000000001</v>
      </c>
      <c r="G54">
        <v>191490000</v>
      </c>
      <c r="I54" s="6">
        <v>1.6739999999999999</v>
      </c>
      <c r="J54">
        <v>3114584500</v>
      </c>
      <c r="L54" s="6">
        <v>107.21</v>
      </c>
      <c r="M54">
        <v>640698379</v>
      </c>
      <c r="O54" s="6">
        <v>232.51</v>
      </c>
      <c r="P54">
        <v>62276805</v>
      </c>
    </row>
    <row r="55" spans="1:16" x14ac:dyDescent="0.35">
      <c r="A55" s="1">
        <v>40560</v>
      </c>
      <c r="B55" s="1"/>
      <c r="C55" s="6">
        <v>236.25</v>
      </c>
      <c r="D55">
        <v>14529306</v>
      </c>
      <c r="F55" s="6">
        <v>34.459000000000003</v>
      </c>
      <c r="G55">
        <v>112968000</v>
      </c>
      <c r="I55" s="6">
        <v>1.6</v>
      </c>
      <c r="J55">
        <v>2877053400</v>
      </c>
      <c r="L55" s="6">
        <v>105.61</v>
      </c>
      <c r="M55">
        <v>795926657</v>
      </c>
      <c r="O55" s="6">
        <v>246.86</v>
      </c>
      <c r="P55">
        <v>120871433</v>
      </c>
    </row>
    <row r="56" spans="1:16" x14ac:dyDescent="0.35">
      <c r="A56" s="1">
        <v>40567</v>
      </c>
      <c r="B56" s="1"/>
      <c r="C56" s="6">
        <v>227.94</v>
      </c>
      <c r="D56">
        <v>14079796</v>
      </c>
      <c r="F56" s="6">
        <v>33.698999999999998</v>
      </c>
      <c r="G56">
        <v>115009800</v>
      </c>
      <c r="I56" s="6">
        <v>1.5049999999999999</v>
      </c>
      <c r="J56">
        <v>5693610900</v>
      </c>
      <c r="L56" s="6">
        <v>106.38</v>
      </c>
      <c r="M56">
        <v>776186386</v>
      </c>
      <c r="O56" s="6">
        <v>253</v>
      </c>
      <c r="P56">
        <v>80460171</v>
      </c>
    </row>
    <row r="57" spans="1:16" x14ac:dyDescent="0.35">
      <c r="A57" s="1">
        <v>40574</v>
      </c>
      <c r="B57" s="1"/>
      <c r="C57" s="6">
        <v>230.05</v>
      </c>
      <c r="D57">
        <v>10877036</v>
      </c>
      <c r="F57" s="6">
        <v>33.399000000000001</v>
      </c>
      <c r="G57">
        <v>154030300</v>
      </c>
      <c r="I57" s="6">
        <v>1.5109999999999999</v>
      </c>
      <c r="J57">
        <v>4362419800</v>
      </c>
      <c r="L57" s="6">
        <v>102.8</v>
      </c>
      <c r="M57">
        <v>804160144</v>
      </c>
      <c r="O57" s="6">
        <v>257.3</v>
      </c>
      <c r="P57">
        <v>80068782</v>
      </c>
    </row>
    <row r="58" spans="1:16" x14ac:dyDescent="0.35">
      <c r="A58" s="1">
        <v>40581</v>
      </c>
      <c r="B58" s="1"/>
      <c r="C58" s="6">
        <v>211.52</v>
      </c>
      <c r="D58">
        <v>16353029</v>
      </c>
      <c r="F58" s="6">
        <v>31.803999999999998</v>
      </c>
      <c r="G58">
        <v>107263900</v>
      </c>
      <c r="I58" s="6">
        <v>1.492</v>
      </c>
      <c r="J58">
        <v>2810805500</v>
      </c>
      <c r="L58" s="6">
        <v>101.04</v>
      </c>
      <c r="M58">
        <v>1066340493</v>
      </c>
      <c r="O58" s="6">
        <v>255.7</v>
      </c>
      <c r="P58">
        <v>67193147</v>
      </c>
    </row>
    <row r="59" spans="1:16" x14ac:dyDescent="0.35">
      <c r="A59" s="1">
        <v>40588</v>
      </c>
      <c r="B59" s="1"/>
      <c r="C59" s="6">
        <v>224.11</v>
      </c>
      <c r="D59">
        <v>14462552</v>
      </c>
      <c r="F59" s="6">
        <v>31.388999999999999</v>
      </c>
      <c r="G59">
        <v>71655900</v>
      </c>
      <c r="I59" s="6">
        <v>1.462</v>
      </c>
      <c r="J59">
        <v>3159440100</v>
      </c>
      <c r="L59" s="6">
        <v>100.82</v>
      </c>
      <c r="M59">
        <v>887877077</v>
      </c>
      <c r="O59" s="6">
        <v>255</v>
      </c>
      <c r="P59">
        <v>57496996</v>
      </c>
    </row>
    <row r="60" spans="1:16" x14ac:dyDescent="0.35">
      <c r="A60" s="1">
        <v>40595</v>
      </c>
      <c r="B60" s="1"/>
      <c r="C60" s="6">
        <v>232.35</v>
      </c>
      <c r="D60">
        <v>13733015</v>
      </c>
      <c r="F60" s="6">
        <v>33.076999999999998</v>
      </c>
      <c r="G60">
        <v>121970900</v>
      </c>
      <c r="I60" s="6">
        <v>1.47</v>
      </c>
      <c r="J60">
        <v>2256935200</v>
      </c>
      <c r="L60" s="6">
        <v>100.34</v>
      </c>
      <c r="M60">
        <v>734359794</v>
      </c>
      <c r="O60" s="6">
        <v>272.17</v>
      </c>
      <c r="P60">
        <v>68382213</v>
      </c>
    </row>
    <row r="61" spans="1:16" x14ac:dyDescent="0.35">
      <c r="A61" s="1">
        <v>40602</v>
      </c>
      <c r="B61" s="1"/>
      <c r="C61" s="6">
        <v>239.81</v>
      </c>
      <c r="D61">
        <v>17214899</v>
      </c>
      <c r="F61" s="6">
        <v>33.215000000000003</v>
      </c>
      <c r="G61">
        <v>152369800</v>
      </c>
      <c r="I61" s="6">
        <v>1.4698</v>
      </c>
      <c r="J61">
        <v>1972882700</v>
      </c>
      <c r="L61" s="6">
        <v>101.55</v>
      </c>
      <c r="M61">
        <v>893897691</v>
      </c>
      <c r="O61" s="6">
        <v>269.5</v>
      </c>
      <c r="P61">
        <v>63558680</v>
      </c>
    </row>
    <row r="62" spans="1:16" x14ac:dyDescent="0.35">
      <c r="A62" s="1">
        <v>40609</v>
      </c>
      <c r="B62" s="1"/>
      <c r="C62" s="6">
        <v>219.96</v>
      </c>
      <c r="D62">
        <v>10084680</v>
      </c>
      <c r="F62" s="6">
        <v>32.466999999999999</v>
      </c>
      <c r="G62">
        <v>79010300</v>
      </c>
      <c r="I62" s="6">
        <v>1.4291</v>
      </c>
      <c r="J62">
        <v>1416236000</v>
      </c>
      <c r="L62" s="6">
        <v>98.75</v>
      </c>
      <c r="M62">
        <v>644657040</v>
      </c>
      <c r="O62" s="6">
        <v>253.75</v>
      </c>
      <c r="P62">
        <v>50551760</v>
      </c>
    </row>
    <row r="63" spans="1:16" x14ac:dyDescent="0.35">
      <c r="A63" s="1">
        <v>40616</v>
      </c>
      <c r="B63" s="1"/>
      <c r="C63" s="6">
        <v>225</v>
      </c>
      <c r="D63">
        <v>22506020</v>
      </c>
      <c r="F63" s="6">
        <v>29.375</v>
      </c>
      <c r="G63">
        <v>247251500</v>
      </c>
      <c r="I63" s="6">
        <v>1.3743000000000001</v>
      </c>
      <c r="J63">
        <v>3500287000</v>
      </c>
      <c r="L63" s="6">
        <v>100.16</v>
      </c>
      <c r="M63">
        <v>1248250360</v>
      </c>
      <c r="O63" s="6">
        <v>255.83</v>
      </c>
      <c r="P63">
        <v>74919890</v>
      </c>
    </row>
    <row r="64" spans="1:16" x14ac:dyDescent="0.35">
      <c r="A64" s="1">
        <v>40623</v>
      </c>
      <c r="B64" s="1"/>
      <c r="C64" s="6">
        <v>232.09</v>
      </c>
      <c r="D64">
        <v>12994620</v>
      </c>
      <c r="F64" s="6">
        <v>30.39</v>
      </c>
      <c r="G64">
        <v>210101100</v>
      </c>
      <c r="I64" s="6">
        <v>1.4369000000000001</v>
      </c>
      <c r="J64">
        <v>4029917000</v>
      </c>
      <c r="L64" s="6">
        <v>106.94</v>
      </c>
      <c r="M64">
        <v>1142001800</v>
      </c>
      <c r="O64" s="6">
        <v>267.99</v>
      </c>
      <c r="P64">
        <v>61026040</v>
      </c>
    </row>
    <row r="65" spans="1:16" x14ac:dyDescent="0.35">
      <c r="A65" s="1">
        <v>40630</v>
      </c>
      <c r="B65" s="1"/>
      <c r="C65" s="6">
        <v>240.01</v>
      </c>
      <c r="D65">
        <v>14233560</v>
      </c>
      <c r="F65" s="6">
        <v>31.155000000000001</v>
      </c>
      <c r="G65">
        <v>144434900</v>
      </c>
      <c r="I65" s="6">
        <v>1.4475</v>
      </c>
      <c r="J65">
        <v>3202163000</v>
      </c>
      <c r="L65" s="6">
        <v>108.72</v>
      </c>
      <c r="M65">
        <v>732362640</v>
      </c>
      <c r="O65" s="6">
        <v>263.89999999999998</v>
      </c>
      <c r="P65">
        <v>62849530</v>
      </c>
    </row>
    <row r="66" spans="1:16" x14ac:dyDescent="0.35">
      <c r="A66" s="1">
        <v>40637</v>
      </c>
      <c r="B66" s="1"/>
      <c r="C66" s="6">
        <v>244.01</v>
      </c>
      <c r="D66">
        <v>15187800</v>
      </c>
      <c r="F66" s="6">
        <v>31.524999999999999</v>
      </c>
      <c r="G66">
        <v>149271600</v>
      </c>
      <c r="I66" s="6">
        <v>1.4731000000000001</v>
      </c>
      <c r="J66">
        <v>3482939000</v>
      </c>
      <c r="L66" s="6">
        <v>109.1</v>
      </c>
      <c r="M66">
        <v>764408020</v>
      </c>
      <c r="O66" s="6">
        <v>265.64</v>
      </c>
      <c r="P66">
        <v>54772780</v>
      </c>
    </row>
    <row r="67" spans="1:16" x14ac:dyDescent="0.35">
      <c r="A67" s="1">
        <v>40644</v>
      </c>
      <c r="B67" s="1"/>
      <c r="C67" s="6">
        <v>227</v>
      </c>
      <c r="D67">
        <v>16438430</v>
      </c>
      <c r="F67" s="6">
        <v>29.423999999999999</v>
      </c>
      <c r="G67">
        <v>147728700</v>
      </c>
      <c r="I67" s="6">
        <v>1.4339</v>
      </c>
      <c r="J67">
        <v>2118249000</v>
      </c>
      <c r="L67" s="6">
        <v>105.92</v>
      </c>
      <c r="M67">
        <v>815570990</v>
      </c>
      <c r="O67" s="6">
        <v>247.69</v>
      </c>
      <c r="P67">
        <v>85628120</v>
      </c>
    </row>
    <row r="68" spans="1:16" x14ac:dyDescent="0.35">
      <c r="A68" s="1">
        <v>40651</v>
      </c>
      <c r="B68" s="1"/>
      <c r="C68" s="6">
        <v>234.3</v>
      </c>
      <c r="D68">
        <v>10859920</v>
      </c>
      <c r="F68" s="6">
        <v>29.72</v>
      </c>
      <c r="G68">
        <v>124387900</v>
      </c>
      <c r="I68" s="6">
        <v>1.444</v>
      </c>
      <c r="J68">
        <v>2092863000</v>
      </c>
      <c r="L68" s="6">
        <v>103.92</v>
      </c>
      <c r="M68">
        <v>676684940</v>
      </c>
      <c r="O68" s="6">
        <v>251.7</v>
      </c>
      <c r="P68">
        <v>64731890</v>
      </c>
    </row>
    <row r="69" spans="1:16" x14ac:dyDescent="0.35">
      <c r="A69" s="1">
        <v>40658</v>
      </c>
      <c r="B69" s="1"/>
      <c r="C69" s="6">
        <v>228.6</v>
      </c>
      <c r="D69">
        <v>9767380</v>
      </c>
      <c r="F69" s="6">
        <v>28.7</v>
      </c>
      <c r="G69">
        <v>98039200</v>
      </c>
      <c r="I69" s="6">
        <v>1.39</v>
      </c>
      <c r="J69">
        <v>2369334000</v>
      </c>
      <c r="L69" s="6">
        <v>100</v>
      </c>
      <c r="M69">
        <v>617665750</v>
      </c>
      <c r="O69" s="6">
        <v>243.6</v>
      </c>
      <c r="P69">
        <v>61795420</v>
      </c>
    </row>
    <row r="70" spans="1:16" x14ac:dyDescent="0.35">
      <c r="A70" s="1">
        <v>40665</v>
      </c>
      <c r="B70" s="1"/>
      <c r="C70" s="6">
        <v>215.54</v>
      </c>
      <c r="D70">
        <v>12627060</v>
      </c>
      <c r="F70" s="6">
        <v>27.8</v>
      </c>
      <c r="G70">
        <v>107373600</v>
      </c>
      <c r="I70" s="6">
        <v>1.3823000000000001</v>
      </c>
      <c r="J70">
        <v>1924769000</v>
      </c>
      <c r="L70" s="6">
        <v>98.2</v>
      </c>
      <c r="M70">
        <v>727204500</v>
      </c>
      <c r="O70" s="6">
        <v>235.73</v>
      </c>
      <c r="P70">
        <v>53453190</v>
      </c>
    </row>
    <row r="71" spans="1:16" x14ac:dyDescent="0.35">
      <c r="A71" s="1">
        <v>40672</v>
      </c>
      <c r="B71" s="1"/>
      <c r="C71" s="6">
        <v>218.15</v>
      </c>
      <c r="D71">
        <v>12084170</v>
      </c>
      <c r="F71" s="6">
        <v>26.699000000000002</v>
      </c>
      <c r="G71">
        <v>129642400</v>
      </c>
      <c r="I71" s="6">
        <v>1.3783000000000001</v>
      </c>
      <c r="J71">
        <v>1635283000</v>
      </c>
      <c r="L71" s="6">
        <v>97.99</v>
      </c>
      <c r="M71">
        <v>595702900</v>
      </c>
      <c r="O71" s="6">
        <v>230.46</v>
      </c>
      <c r="P71">
        <v>41496460</v>
      </c>
    </row>
    <row r="72" spans="1:16" x14ac:dyDescent="0.35">
      <c r="A72" s="1">
        <v>40679</v>
      </c>
      <c r="B72" s="1"/>
      <c r="C72" s="6">
        <v>217.18</v>
      </c>
      <c r="D72">
        <v>14763500</v>
      </c>
      <c r="F72" s="6">
        <v>26.568999999999999</v>
      </c>
      <c r="G72">
        <v>123017200</v>
      </c>
      <c r="I72" s="6">
        <v>1.3683000000000001</v>
      </c>
      <c r="J72">
        <v>2085638000</v>
      </c>
      <c r="L72" s="6">
        <v>94</v>
      </c>
      <c r="M72">
        <v>675446200</v>
      </c>
      <c r="O72" s="6">
        <v>227.5</v>
      </c>
      <c r="P72">
        <v>49575160</v>
      </c>
    </row>
    <row r="73" spans="1:16" x14ac:dyDescent="0.35">
      <c r="A73" s="1">
        <v>40686</v>
      </c>
      <c r="B73" s="1"/>
      <c r="C73" s="6">
        <v>233</v>
      </c>
      <c r="D73">
        <v>21819290</v>
      </c>
      <c r="F73" s="6">
        <v>26.600999999999999</v>
      </c>
      <c r="G73">
        <v>134382600</v>
      </c>
      <c r="I73" s="6">
        <v>1.3411</v>
      </c>
      <c r="J73">
        <v>2018655000</v>
      </c>
      <c r="L73" s="6">
        <v>97.1</v>
      </c>
      <c r="M73">
        <v>723403050</v>
      </c>
      <c r="O73" s="6">
        <v>240.55</v>
      </c>
      <c r="P73">
        <v>59198910</v>
      </c>
    </row>
    <row r="74" spans="1:16" x14ac:dyDescent="0.35">
      <c r="A74" s="1">
        <v>40693</v>
      </c>
      <c r="B74" s="1"/>
      <c r="C74" s="6">
        <v>239.32</v>
      </c>
      <c r="D74">
        <v>20197790</v>
      </c>
      <c r="F74" s="6">
        <v>26.55</v>
      </c>
      <c r="G74">
        <v>167964900</v>
      </c>
      <c r="I74" s="6">
        <v>1.333</v>
      </c>
      <c r="J74">
        <v>2203976000</v>
      </c>
      <c r="L74" s="6">
        <v>95.02</v>
      </c>
      <c r="M74">
        <v>548048970</v>
      </c>
      <c r="O74" s="6">
        <v>235.4</v>
      </c>
      <c r="P74">
        <v>48091630</v>
      </c>
    </row>
    <row r="75" spans="1:16" x14ac:dyDescent="0.35">
      <c r="A75" s="1">
        <v>40700</v>
      </c>
      <c r="B75" s="1"/>
      <c r="C75" s="6">
        <v>248.7</v>
      </c>
      <c r="D75">
        <v>18371420</v>
      </c>
      <c r="F75" s="6">
        <v>27.24</v>
      </c>
      <c r="G75">
        <v>144101000</v>
      </c>
      <c r="I75" s="6">
        <v>1.38</v>
      </c>
      <c r="J75">
        <v>2205043000</v>
      </c>
      <c r="L75" s="6">
        <v>97.55</v>
      </c>
      <c r="M75">
        <v>726884370</v>
      </c>
      <c r="O75" s="6">
        <v>248.39</v>
      </c>
      <c r="P75">
        <v>57529730</v>
      </c>
    </row>
    <row r="76" spans="1:16" x14ac:dyDescent="0.35">
      <c r="A76" s="1">
        <v>40707</v>
      </c>
      <c r="B76" s="1"/>
      <c r="C76" s="6">
        <v>232.77</v>
      </c>
      <c r="D76">
        <v>20745600</v>
      </c>
      <c r="F76" s="6">
        <v>27.777000000000001</v>
      </c>
      <c r="G76">
        <v>144301100</v>
      </c>
      <c r="I76" s="6">
        <v>1.3415999999999999</v>
      </c>
      <c r="J76">
        <v>2732464000</v>
      </c>
      <c r="L76" s="6">
        <v>95.33</v>
      </c>
      <c r="M76">
        <v>496655910</v>
      </c>
      <c r="O76" s="6">
        <v>240.93</v>
      </c>
      <c r="P76">
        <v>44218100</v>
      </c>
    </row>
    <row r="77" spans="1:16" x14ac:dyDescent="0.35">
      <c r="A77" s="1">
        <v>40714</v>
      </c>
      <c r="B77" s="1"/>
      <c r="C77" s="6">
        <v>237.75</v>
      </c>
      <c r="D77">
        <v>16055930</v>
      </c>
      <c r="F77" s="6">
        <v>27.439</v>
      </c>
      <c r="G77">
        <v>115020800</v>
      </c>
      <c r="I77" s="6">
        <v>1.3312999999999999</v>
      </c>
      <c r="J77">
        <v>2240907000</v>
      </c>
      <c r="L77" s="6">
        <v>97.15</v>
      </c>
      <c r="M77">
        <v>582964960</v>
      </c>
      <c r="O77" s="6">
        <v>231.81</v>
      </c>
      <c r="P77">
        <v>40606900</v>
      </c>
    </row>
    <row r="78" spans="1:16" x14ac:dyDescent="0.35">
      <c r="A78" s="1">
        <v>40721</v>
      </c>
      <c r="B78" s="1"/>
      <c r="C78" s="6">
        <v>245.5</v>
      </c>
      <c r="D78">
        <v>19869300</v>
      </c>
      <c r="F78" s="6">
        <v>28.288</v>
      </c>
      <c r="G78">
        <v>104546600</v>
      </c>
      <c r="I78" s="6">
        <v>1.3441000000000001</v>
      </c>
      <c r="J78">
        <v>1981408000</v>
      </c>
      <c r="L78" s="6">
        <v>104.5</v>
      </c>
      <c r="M78">
        <v>852726380</v>
      </c>
      <c r="O78" s="6">
        <v>235.29</v>
      </c>
      <c r="P78">
        <v>45348240</v>
      </c>
    </row>
    <row r="79" spans="1:16" x14ac:dyDescent="0.35">
      <c r="A79" s="1">
        <v>40728</v>
      </c>
      <c r="B79" s="1"/>
      <c r="C79" s="6">
        <v>260.3</v>
      </c>
      <c r="D79">
        <v>42970000</v>
      </c>
      <c r="F79" s="6">
        <v>28.911000000000001</v>
      </c>
      <c r="G79">
        <v>106924300</v>
      </c>
      <c r="I79" s="6">
        <v>1.3834</v>
      </c>
      <c r="J79">
        <v>3371131000</v>
      </c>
      <c r="L79" s="6">
        <v>105.27</v>
      </c>
      <c r="M79">
        <v>746623490</v>
      </c>
      <c r="O79" s="6">
        <v>239.14</v>
      </c>
      <c r="P79">
        <v>40736890</v>
      </c>
    </row>
    <row r="80" spans="1:16" x14ac:dyDescent="0.35">
      <c r="A80" s="1">
        <v>40735</v>
      </c>
      <c r="B80" s="1"/>
      <c r="C80" s="6">
        <v>269.39999999999998</v>
      </c>
      <c r="D80">
        <v>15038010</v>
      </c>
      <c r="F80" s="6">
        <v>27.751999999999999</v>
      </c>
      <c r="G80">
        <v>109429800</v>
      </c>
      <c r="I80" s="6">
        <v>1.355</v>
      </c>
      <c r="J80">
        <v>2397150000</v>
      </c>
      <c r="L80" s="6">
        <v>105.46</v>
      </c>
      <c r="M80">
        <v>892330090</v>
      </c>
      <c r="O80" s="6">
        <v>234</v>
      </c>
      <c r="P80">
        <v>40861630</v>
      </c>
    </row>
    <row r="81" spans="1:16" x14ac:dyDescent="0.35">
      <c r="A81" s="1">
        <v>40742</v>
      </c>
      <c r="B81" s="1"/>
      <c r="C81" s="6">
        <v>277.8</v>
      </c>
      <c r="D81">
        <v>13049450</v>
      </c>
      <c r="F81" s="6">
        <v>28.401</v>
      </c>
      <c r="G81">
        <v>103371200</v>
      </c>
      <c r="I81" s="6">
        <v>1.3333999999999999</v>
      </c>
      <c r="J81">
        <v>2394763000</v>
      </c>
      <c r="L81" s="6">
        <v>101.8</v>
      </c>
      <c r="M81">
        <v>925139410</v>
      </c>
      <c r="O81" s="6">
        <v>241.69</v>
      </c>
      <c r="P81">
        <v>50011250</v>
      </c>
    </row>
    <row r="82" spans="1:16" x14ac:dyDescent="0.35">
      <c r="A82" s="1">
        <v>40749</v>
      </c>
      <c r="B82" s="1"/>
      <c r="C82" s="6">
        <v>270.45</v>
      </c>
      <c r="D82">
        <v>11608890</v>
      </c>
      <c r="F82" s="6">
        <v>27.771000000000001</v>
      </c>
      <c r="G82">
        <v>95230800</v>
      </c>
      <c r="I82" s="6">
        <v>1.381</v>
      </c>
      <c r="J82">
        <v>2607297000</v>
      </c>
      <c r="L82" s="6">
        <v>101.75</v>
      </c>
      <c r="M82">
        <v>610374950</v>
      </c>
      <c r="O82" s="6">
        <v>235.8</v>
      </c>
      <c r="P82">
        <v>36288330</v>
      </c>
    </row>
    <row r="83" spans="1:16" x14ac:dyDescent="0.35">
      <c r="A83" s="1">
        <v>40756</v>
      </c>
      <c r="B83" s="1"/>
      <c r="C83" s="6">
        <v>253.2</v>
      </c>
      <c r="D83">
        <v>22795110</v>
      </c>
      <c r="F83" s="6">
        <v>25.948</v>
      </c>
      <c r="G83">
        <v>157383100</v>
      </c>
      <c r="I83" s="6">
        <v>1.3171999999999999</v>
      </c>
      <c r="J83">
        <v>4050605000</v>
      </c>
      <c r="L83" s="6">
        <v>95.85</v>
      </c>
      <c r="M83">
        <v>1021864420</v>
      </c>
      <c r="O83" s="6">
        <v>219.37</v>
      </c>
      <c r="P83">
        <v>64460060</v>
      </c>
    </row>
    <row r="84" spans="1:16" x14ac:dyDescent="0.35">
      <c r="A84" s="1">
        <v>40763</v>
      </c>
      <c r="B84" s="1"/>
      <c r="C84" s="6">
        <v>255.32</v>
      </c>
      <c r="D84">
        <v>37537740</v>
      </c>
      <c r="F84" s="6">
        <v>22.411999999999999</v>
      </c>
      <c r="G84">
        <v>310608300</v>
      </c>
      <c r="I84" s="6">
        <v>1.1850000000000001</v>
      </c>
      <c r="J84">
        <v>5516304000</v>
      </c>
      <c r="L84" s="6">
        <v>85.5</v>
      </c>
      <c r="M84">
        <v>1978755620</v>
      </c>
      <c r="O84" s="6">
        <v>202.5</v>
      </c>
      <c r="P84">
        <v>123901860</v>
      </c>
    </row>
    <row r="85" spans="1:16" x14ac:dyDescent="0.35">
      <c r="A85" s="1">
        <v>40770</v>
      </c>
      <c r="B85" s="1"/>
      <c r="C85" s="6">
        <v>252.51</v>
      </c>
      <c r="D85">
        <v>20839180</v>
      </c>
      <c r="F85" s="6">
        <v>22.72</v>
      </c>
      <c r="G85">
        <v>175411000</v>
      </c>
      <c r="I85" s="6">
        <v>1.1639999999999999</v>
      </c>
      <c r="J85">
        <v>3337032000</v>
      </c>
      <c r="L85" s="6">
        <v>78.78</v>
      </c>
      <c r="M85">
        <v>1259769470</v>
      </c>
      <c r="O85" s="6">
        <v>200</v>
      </c>
      <c r="P85">
        <v>68268790</v>
      </c>
    </row>
    <row r="86" spans="1:16" x14ac:dyDescent="0.35">
      <c r="A86" s="1">
        <v>40777</v>
      </c>
      <c r="B86" s="1"/>
      <c r="C86" s="6">
        <v>264.5</v>
      </c>
      <c r="D86">
        <v>17783090</v>
      </c>
      <c r="F86" s="6">
        <v>23.196000000000002</v>
      </c>
      <c r="G86">
        <v>177835600</v>
      </c>
      <c r="I86" s="6">
        <v>1.2025999999999999</v>
      </c>
      <c r="J86">
        <v>2387811000</v>
      </c>
      <c r="L86" s="6">
        <v>77.790000000000006</v>
      </c>
      <c r="M86">
        <v>1683478650</v>
      </c>
      <c r="O86" s="6">
        <v>206.1</v>
      </c>
      <c r="P86">
        <v>70266610</v>
      </c>
    </row>
    <row r="87" spans="1:16" x14ac:dyDescent="0.35">
      <c r="A87" s="1">
        <v>40784</v>
      </c>
      <c r="B87" s="1"/>
      <c r="C87" s="6">
        <v>281.16000000000003</v>
      </c>
      <c r="D87">
        <v>17462990</v>
      </c>
      <c r="F87" s="6">
        <v>24.041</v>
      </c>
      <c r="G87">
        <v>183134800</v>
      </c>
      <c r="I87" s="6">
        <v>1.2150000000000001</v>
      </c>
      <c r="J87">
        <v>2326287000</v>
      </c>
      <c r="L87" s="6">
        <v>82.4</v>
      </c>
      <c r="M87">
        <v>1328799570</v>
      </c>
      <c r="O87" s="6">
        <v>227.05</v>
      </c>
      <c r="P87">
        <v>116122180</v>
      </c>
    </row>
    <row r="88" spans="1:16" x14ac:dyDescent="0.35">
      <c r="A88" s="1">
        <v>40791</v>
      </c>
      <c r="B88" s="1"/>
      <c r="C88" s="6">
        <v>276.02999999999997</v>
      </c>
      <c r="D88">
        <v>14044140</v>
      </c>
      <c r="F88" s="6">
        <v>23.488</v>
      </c>
      <c r="G88">
        <v>175003200</v>
      </c>
      <c r="I88" s="6">
        <v>1.2509999999999999</v>
      </c>
      <c r="J88">
        <v>3224073000</v>
      </c>
      <c r="L88" s="6">
        <v>83.2</v>
      </c>
      <c r="M88">
        <v>1388996930</v>
      </c>
      <c r="O88" s="6">
        <v>221.63</v>
      </c>
      <c r="P88">
        <v>64199320</v>
      </c>
    </row>
    <row r="89" spans="1:16" x14ac:dyDescent="0.35">
      <c r="A89" s="1">
        <v>40798</v>
      </c>
      <c r="B89" s="1"/>
      <c r="C89" s="6">
        <v>289.64999999999998</v>
      </c>
      <c r="D89">
        <v>20034540</v>
      </c>
      <c r="F89" s="6">
        <v>25.34</v>
      </c>
      <c r="G89">
        <v>285278000</v>
      </c>
      <c r="I89" s="6">
        <v>1.2712000000000001</v>
      </c>
      <c r="J89">
        <v>3330841000</v>
      </c>
      <c r="L89" s="6">
        <v>81.489999999999995</v>
      </c>
      <c r="M89">
        <v>1486053340</v>
      </c>
      <c r="O89" s="6">
        <v>212.8</v>
      </c>
      <c r="P89">
        <v>88254770</v>
      </c>
    </row>
    <row r="90" spans="1:16" x14ac:dyDescent="0.35">
      <c r="A90" s="1">
        <v>40805</v>
      </c>
      <c r="B90" s="1"/>
      <c r="C90" s="6">
        <v>236</v>
      </c>
      <c r="D90">
        <v>29530050</v>
      </c>
      <c r="F90" s="6">
        <v>24.196000000000002</v>
      </c>
      <c r="G90">
        <v>242263200</v>
      </c>
      <c r="I90" s="6">
        <v>1.0811999999999999</v>
      </c>
      <c r="J90">
        <v>2999055000</v>
      </c>
      <c r="L90" s="6">
        <v>69.989999999999995</v>
      </c>
      <c r="M90">
        <v>1549756750</v>
      </c>
      <c r="O90" s="6">
        <v>184</v>
      </c>
      <c r="P90">
        <v>96045920</v>
      </c>
    </row>
    <row r="91" spans="1:16" x14ac:dyDescent="0.35">
      <c r="A91" s="1">
        <v>40812</v>
      </c>
      <c r="B91" s="1"/>
      <c r="C91" s="6">
        <v>223</v>
      </c>
      <c r="D91">
        <v>37517460</v>
      </c>
      <c r="F91" s="6">
        <v>26.2</v>
      </c>
      <c r="G91">
        <v>200953200</v>
      </c>
      <c r="I91" s="6">
        <v>1.0470999999999999</v>
      </c>
      <c r="J91">
        <v>3494229000</v>
      </c>
      <c r="L91" s="6">
        <v>70.44</v>
      </c>
      <c r="M91">
        <v>1855544060</v>
      </c>
      <c r="O91" s="6">
        <v>190.28</v>
      </c>
      <c r="P91">
        <v>81208670</v>
      </c>
    </row>
    <row r="92" spans="1:16" x14ac:dyDescent="0.35">
      <c r="A92" s="1">
        <v>40819</v>
      </c>
      <c r="B92" s="1"/>
      <c r="C92" s="6">
        <v>238.82</v>
      </c>
      <c r="D92">
        <v>65633640</v>
      </c>
      <c r="F92" s="6">
        <v>25.222999999999999</v>
      </c>
      <c r="G92">
        <v>193592800</v>
      </c>
      <c r="I92" s="6">
        <v>1.1037999999999999</v>
      </c>
      <c r="J92">
        <v>3469481000</v>
      </c>
      <c r="L92" s="6">
        <v>68.22</v>
      </c>
      <c r="M92">
        <v>2139740140</v>
      </c>
      <c r="O92" s="6">
        <v>192.5</v>
      </c>
      <c r="P92">
        <v>89402760</v>
      </c>
    </row>
    <row r="93" spans="1:16" x14ac:dyDescent="0.35">
      <c r="A93" s="1">
        <v>40826</v>
      </c>
      <c r="B93" s="1"/>
      <c r="C93" s="6">
        <v>247.08</v>
      </c>
      <c r="D93">
        <v>45150660</v>
      </c>
      <c r="F93" s="6">
        <v>25.55</v>
      </c>
      <c r="G93">
        <v>146401500</v>
      </c>
      <c r="I93" s="6">
        <v>1.127</v>
      </c>
      <c r="J93">
        <v>2832910000</v>
      </c>
      <c r="L93" s="6">
        <v>80.72</v>
      </c>
      <c r="M93">
        <v>2261749030</v>
      </c>
      <c r="O93" s="6">
        <v>199.84</v>
      </c>
      <c r="P93">
        <v>87991450</v>
      </c>
    </row>
    <row r="94" spans="1:16" x14ac:dyDescent="0.35">
      <c r="A94" s="1">
        <v>40833</v>
      </c>
      <c r="B94" s="1"/>
      <c r="C94" s="6">
        <v>247.58</v>
      </c>
      <c r="D94">
        <v>26449030</v>
      </c>
      <c r="F94" s="6">
        <v>24.899000000000001</v>
      </c>
      <c r="G94">
        <v>162026100</v>
      </c>
      <c r="I94" s="6">
        <v>1.085</v>
      </c>
      <c r="J94">
        <v>3011651000</v>
      </c>
      <c r="L94" s="6">
        <v>81.900000000000006</v>
      </c>
      <c r="M94">
        <v>2489298150</v>
      </c>
      <c r="O94" s="6">
        <v>200.48</v>
      </c>
      <c r="P94">
        <v>78323900</v>
      </c>
    </row>
    <row r="95" spans="1:16" x14ac:dyDescent="0.35">
      <c r="A95" s="1">
        <v>40840</v>
      </c>
      <c r="B95" s="1"/>
      <c r="C95" s="6">
        <v>272.19</v>
      </c>
      <c r="D95">
        <v>26440530</v>
      </c>
      <c r="F95" s="6">
        <v>26.42</v>
      </c>
      <c r="G95">
        <v>161145300</v>
      </c>
      <c r="I95" s="6">
        <v>1.1479999999999999</v>
      </c>
      <c r="J95">
        <v>3890075000</v>
      </c>
      <c r="L95" s="6">
        <v>85.4</v>
      </c>
      <c r="M95">
        <v>1793340830</v>
      </c>
      <c r="O95" s="6">
        <v>225</v>
      </c>
      <c r="P95">
        <v>90349940</v>
      </c>
    </row>
    <row r="96" spans="1:16" x14ac:dyDescent="0.35">
      <c r="A96" s="1">
        <v>40847</v>
      </c>
      <c r="B96" s="1"/>
      <c r="C96" s="6">
        <v>262.52999999999997</v>
      </c>
      <c r="D96">
        <v>30472200</v>
      </c>
      <c r="F96" s="6">
        <v>26.684999999999999</v>
      </c>
      <c r="G96">
        <v>103991600</v>
      </c>
      <c r="I96" s="6">
        <v>1.1519999999999999</v>
      </c>
      <c r="J96">
        <v>2086125000</v>
      </c>
      <c r="L96" s="6">
        <v>80.900000000000006</v>
      </c>
      <c r="M96">
        <v>1581604700</v>
      </c>
      <c r="O96" s="6">
        <v>218.87</v>
      </c>
      <c r="P96">
        <v>53640120</v>
      </c>
    </row>
    <row r="97" spans="1:16" x14ac:dyDescent="0.35">
      <c r="A97" s="1">
        <v>40854</v>
      </c>
      <c r="B97" s="1"/>
      <c r="C97" s="6">
        <v>246.75</v>
      </c>
      <c r="D97">
        <v>23426900</v>
      </c>
      <c r="F97" s="6">
        <v>27.363</v>
      </c>
      <c r="G97">
        <v>117094500</v>
      </c>
      <c r="I97" s="6">
        <v>1.1721999999999999</v>
      </c>
      <c r="J97">
        <v>2427216000</v>
      </c>
      <c r="L97" s="6">
        <v>80.8</v>
      </c>
      <c r="M97">
        <v>1979130830</v>
      </c>
      <c r="O97" s="6">
        <v>218.51</v>
      </c>
      <c r="P97">
        <v>74723480</v>
      </c>
    </row>
    <row r="98" spans="1:16" x14ac:dyDescent="0.35">
      <c r="A98" s="1">
        <v>40861</v>
      </c>
      <c r="B98" s="1"/>
      <c r="C98" s="6">
        <v>245.02</v>
      </c>
      <c r="D98">
        <v>23964190</v>
      </c>
      <c r="F98" s="6">
        <v>28.37</v>
      </c>
      <c r="G98">
        <v>154485700</v>
      </c>
      <c r="I98" s="6">
        <v>1.1501999999999999</v>
      </c>
      <c r="J98">
        <v>1958722000</v>
      </c>
      <c r="L98" s="6">
        <v>80.03</v>
      </c>
      <c r="M98">
        <v>1647152850</v>
      </c>
      <c r="O98" s="6">
        <v>215.48</v>
      </c>
      <c r="P98">
        <v>66260520</v>
      </c>
    </row>
    <row r="99" spans="1:16" x14ac:dyDescent="0.35">
      <c r="A99" s="1">
        <v>40868</v>
      </c>
      <c r="B99" s="1"/>
      <c r="C99" s="6">
        <v>233.75</v>
      </c>
      <c r="D99">
        <v>36759510</v>
      </c>
      <c r="F99" s="6">
        <v>26.875</v>
      </c>
      <c r="G99">
        <v>123089400</v>
      </c>
      <c r="I99" s="6">
        <v>1.1332</v>
      </c>
      <c r="J99">
        <v>1932202000</v>
      </c>
      <c r="L99" s="6">
        <v>78.599999999999994</v>
      </c>
      <c r="M99">
        <v>1396555640</v>
      </c>
      <c r="O99" s="6">
        <v>206.75</v>
      </c>
      <c r="P99">
        <v>54525990</v>
      </c>
    </row>
    <row r="100" spans="1:16" x14ac:dyDescent="0.35">
      <c r="A100" s="1">
        <v>40875</v>
      </c>
      <c r="B100" s="1"/>
      <c r="C100" s="6">
        <v>238.57</v>
      </c>
      <c r="D100">
        <v>28126450</v>
      </c>
      <c r="F100" s="6">
        <v>29.417999999999999</v>
      </c>
      <c r="G100">
        <v>143090600</v>
      </c>
      <c r="I100" s="6">
        <v>1.1999</v>
      </c>
      <c r="J100">
        <v>3168303000</v>
      </c>
      <c r="L100" s="6">
        <v>89.5</v>
      </c>
      <c r="M100">
        <v>1820724840</v>
      </c>
      <c r="O100" s="6">
        <v>222.8</v>
      </c>
      <c r="P100">
        <v>63053930</v>
      </c>
    </row>
    <row r="101" spans="1:16" x14ac:dyDescent="0.35">
      <c r="A101" s="1">
        <v>40882</v>
      </c>
      <c r="B101" s="1"/>
      <c r="C101" s="6">
        <v>213.75</v>
      </c>
      <c r="D101">
        <v>28772170</v>
      </c>
      <c r="F101" s="6">
        <v>26.568999999999999</v>
      </c>
      <c r="G101">
        <v>143085300</v>
      </c>
      <c r="I101" s="6">
        <v>1.0705</v>
      </c>
      <c r="J101">
        <v>2896809000</v>
      </c>
      <c r="L101" s="6">
        <v>82.26</v>
      </c>
      <c r="M101">
        <v>1473704710</v>
      </c>
      <c r="O101" s="6">
        <v>208.34</v>
      </c>
      <c r="P101">
        <v>62996380</v>
      </c>
    </row>
    <row r="102" spans="1:16" x14ac:dyDescent="0.35">
      <c r="A102" s="1">
        <v>40889</v>
      </c>
      <c r="B102" s="1"/>
      <c r="C102" s="6">
        <v>224</v>
      </c>
      <c r="D102">
        <v>46652610</v>
      </c>
      <c r="F102" s="6">
        <v>24.901</v>
      </c>
      <c r="G102">
        <v>216809200</v>
      </c>
      <c r="I102" s="6">
        <v>1.0820000000000001</v>
      </c>
      <c r="J102">
        <v>3958158000</v>
      </c>
      <c r="L102" s="6">
        <v>80.62</v>
      </c>
      <c r="M102">
        <v>1555677230</v>
      </c>
      <c r="O102" s="6">
        <v>204.55</v>
      </c>
      <c r="P102">
        <v>75224760</v>
      </c>
    </row>
    <row r="103" spans="1:16" x14ac:dyDescent="0.35">
      <c r="A103" s="1">
        <v>40896</v>
      </c>
      <c r="B103" s="1"/>
      <c r="C103" s="6">
        <v>226.38</v>
      </c>
      <c r="D103">
        <v>35860430</v>
      </c>
      <c r="F103" s="6">
        <v>24.66</v>
      </c>
      <c r="G103">
        <v>120780500</v>
      </c>
      <c r="I103" s="6">
        <v>1.002</v>
      </c>
      <c r="J103">
        <v>2339075000</v>
      </c>
      <c r="L103" s="6">
        <v>80</v>
      </c>
      <c r="M103">
        <v>1000874380</v>
      </c>
      <c r="O103" s="6">
        <v>210.2</v>
      </c>
      <c r="P103">
        <v>42007270</v>
      </c>
    </row>
    <row r="104" spans="1:16" x14ac:dyDescent="0.35">
      <c r="A104" s="1">
        <v>40903</v>
      </c>
      <c r="B104" s="1"/>
      <c r="C104" s="6">
        <v>231.5</v>
      </c>
      <c r="D104">
        <v>10850060</v>
      </c>
      <c r="F104" s="6">
        <v>25.28</v>
      </c>
      <c r="G104">
        <v>56160600</v>
      </c>
      <c r="I104" s="6">
        <v>0.96579999999999999</v>
      </c>
      <c r="J104">
        <v>2291726000</v>
      </c>
      <c r="L104" s="6">
        <v>79.400000000000006</v>
      </c>
      <c r="M104">
        <v>404770940</v>
      </c>
      <c r="O104" s="6">
        <v>213.8</v>
      </c>
      <c r="P104">
        <v>21274270</v>
      </c>
    </row>
    <row r="105" spans="1:16" x14ac:dyDescent="0.35">
      <c r="A105" s="1">
        <v>40910</v>
      </c>
      <c r="B105" s="1"/>
      <c r="C105" s="6">
        <v>230.27</v>
      </c>
      <c r="D105">
        <v>9016650</v>
      </c>
      <c r="F105" s="6">
        <v>26</v>
      </c>
      <c r="G105">
        <v>56932900</v>
      </c>
      <c r="I105" s="6">
        <v>1.0029999999999999</v>
      </c>
      <c r="J105">
        <v>1112828000</v>
      </c>
      <c r="L105" s="6">
        <v>83.2</v>
      </c>
      <c r="M105">
        <v>451548560</v>
      </c>
      <c r="O105" s="6">
        <v>221.19</v>
      </c>
      <c r="P105">
        <v>19986760</v>
      </c>
    </row>
    <row r="106" spans="1:16" x14ac:dyDescent="0.35">
      <c r="A106" s="1">
        <v>40917</v>
      </c>
      <c r="B106" s="1"/>
      <c r="C106" s="6">
        <v>224.51</v>
      </c>
      <c r="D106">
        <v>24252510</v>
      </c>
      <c r="F106" s="6">
        <v>26.05</v>
      </c>
      <c r="G106">
        <v>103508700</v>
      </c>
      <c r="I106" s="6">
        <v>1.0271999999999999</v>
      </c>
      <c r="J106">
        <v>2339141000</v>
      </c>
      <c r="L106" s="6">
        <v>83.6</v>
      </c>
      <c r="M106">
        <v>972147330</v>
      </c>
      <c r="O106" s="6">
        <v>226</v>
      </c>
      <c r="P106">
        <v>39926680</v>
      </c>
    </row>
    <row r="107" spans="1:16" x14ac:dyDescent="0.35">
      <c r="A107" s="1">
        <v>40924</v>
      </c>
      <c r="B107" s="1"/>
      <c r="C107" s="6">
        <v>222.49</v>
      </c>
      <c r="D107">
        <v>17045060</v>
      </c>
      <c r="F107" s="6">
        <v>27.4</v>
      </c>
      <c r="G107">
        <v>139786900</v>
      </c>
      <c r="I107" s="6">
        <v>1.0498000000000001</v>
      </c>
      <c r="J107">
        <v>2522161000</v>
      </c>
      <c r="L107" s="6">
        <v>85.13</v>
      </c>
      <c r="M107">
        <v>882228060</v>
      </c>
      <c r="O107" s="6">
        <v>230.31</v>
      </c>
      <c r="P107">
        <v>45568060</v>
      </c>
    </row>
    <row r="108" spans="1:16" x14ac:dyDescent="0.35">
      <c r="A108" s="1">
        <v>40931</v>
      </c>
      <c r="B108" s="1"/>
      <c r="C108" s="6">
        <v>215.3</v>
      </c>
      <c r="D108">
        <v>26546620</v>
      </c>
      <c r="F108" s="6">
        <v>27.565000000000001</v>
      </c>
      <c r="G108">
        <v>127698500</v>
      </c>
      <c r="I108" s="6">
        <v>1.123</v>
      </c>
      <c r="J108">
        <v>3243615000</v>
      </c>
      <c r="L108" s="6">
        <v>90.8</v>
      </c>
      <c r="M108">
        <v>1300431320</v>
      </c>
      <c r="O108" s="6">
        <v>227.19</v>
      </c>
      <c r="P108">
        <v>46821620</v>
      </c>
    </row>
    <row r="109" spans="1:16" x14ac:dyDescent="0.35">
      <c r="A109" s="1">
        <v>40938</v>
      </c>
      <c r="B109" s="1"/>
      <c r="C109" s="6">
        <v>228.93</v>
      </c>
      <c r="D109">
        <v>21895570</v>
      </c>
      <c r="F109" s="6">
        <v>29.35</v>
      </c>
      <c r="G109">
        <v>125767600</v>
      </c>
      <c r="I109" s="6">
        <v>1.173</v>
      </c>
      <c r="J109">
        <v>3949076000</v>
      </c>
      <c r="L109" s="6">
        <v>94.52</v>
      </c>
      <c r="M109">
        <v>1011878100</v>
      </c>
      <c r="O109" s="6">
        <v>233.91</v>
      </c>
      <c r="P109">
        <v>44756900</v>
      </c>
    </row>
    <row r="110" spans="1:16" x14ac:dyDescent="0.35">
      <c r="A110" s="1">
        <v>40945</v>
      </c>
      <c r="B110" s="1"/>
      <c r="C110" s="6">
        <v>221.99</v>
      </c>
      <c r="D110">
        <v>17270780</v>
      </c>
      <c r="F110" s="6">
        <v>27.975000000000001</v>
      </c>
      <c r="G110">
        <v>123488500</v>
      </c>
      <c r="I110" s="6">
        <v>1.0885</v>
      </c>
      <c r="J110">
        <v>3475974000</v>
      </c>
      <c r="L110" s="6">
        <v>93.94</v>
      </c>
      <c r="M110">
        <v>912001160</v>
      </c>
      <c r="O110" s="6">
        <v>211.61</v>
      </c>
      <c r="P110">
        <v>118610830</v>
      </c>
    </row>
    <row r="111" spans="1:16" x14ac:dyDescent="0.35">
      <c r="A111" s="1">
        <v>40952</v>
      </c>
      <c r="B111" s="1"/>
      <c r="C111" s="6">
        <v>239.5</v>
      </c>
      <c r="D111">
        <v>26385100</v>
      </c>
      <c r="F111" s="6">
        <v>28.74</v>
      </c>
      <c r="G111">
        <v>110182300</v>
      </c>
      <c r="I111" s="6">
        <v>1.1400999999999999</v>
      </c>
      <c r="J111">
        <v>2827847000</v>
      </c>
      <c r="L111" s="6">
        <v>96.76</v>
      </c>
      <c r="M111">
        <v>833386280</v>
      </c>
      <c r="O111" s="6">
        <v>218.39</v>
      </c>
      <c r="P111">
        <v>65888050</v>
      </c>
    </row>
    <row r="112" spans="1:16" x14ac:dyDescent="0.35">
      <c r="A112" s="1">
        <v>40959</v>
      </c>
      <c r="B112" s="1"/>
      <c r="C112" s="6">
        <v>243</v>
      </c>
      <c r="D112">
        <v>14301890</v>
      </c>
      <c r="F112" s="6">
        <v>30.577000000000002</v>
      </c>
      <c r="G112">
        <v>139839900</v>
      </c>
      <c r="I112" s="6">
        <v>1.1778999999999999</v>
      </c>
      <c r="J112">
        <v>2565693000</v>
      </c>
      <c r="L112" s="6">
        <v>99.02</v>
      </c>
      <c r="M112">
        <v>596481130</v>
      </c>
      <c r="O112" s="6">
        <v>225.69</v>
      </c>
      <c r="P112">
        <v>52341520</v>
      </c>
    </row>
    <row r="113" spans="1:16" x14ac:dyDescent="0.35">
      <c r="A113" s="1">
        <v>40966</v>
      </c>
      <c r="B113" s="1"/>
      <c r="C113" s="6">
        <v>236.15</v>
      </c>
      <c r="D113">
        <v>15612950</v>
      </c>
      <c r="F113" s="6">
        <v>30.58</v>
      </c>
      <c r="G113">
        <v>163924100</v>
      </c>
      <c r="I113" s="6">
        <v>1.1960999999999999</v>
      </c>
      <c r="J113">
        <v>3566409000</v>
      </c>
      <c r="L113" s="6">
        <v>101.6</v>
      </c>
      <c r="M113">
        <v>818554280</v>
      </c>
      <c r="O113" s="6">
        <v>224.98</v>
      </c>
      <c r="P113">
        <v>81466320</v>
      </c>
    </row>
    <row r="114" spans="1:16" x14ac:dyDescent="0.35">
      <c r="A114" s="1">
        <v>40973</v>
      </c>
      <c r="B114" s="1"/>
      <c r="C114" s="6">
        <v>235.26</v>
      </c>
      <c r="D114">
        <v>10214150</v>
      </c>
      <c r="F114" s="6">
        <v>30.952999999999999</v>
      </c>
      <c r="G114">
        <v>96283100</v>
      </c>
      <c r="I114" s="6">
        <v>1.1883999999999999</v>
      </c>
      <c r="J114">
        <v>2283657000</v>
      </c>
      <c r="L114" s="6">
        <v>99.57</v>
      </c>
      <c r="M114">
        <v>604472910</v>
      </c>
      <c r="O114" s="6">
        <v>224.3</v>
      </c>
      <c r="P114">
        <v>42433270</v>
      </c>
    </row>
    <row r="115" spans="1:16" x14ac:dyDescent="0.35">
      <c r="A115" s="1">
        <v>40980</v>
      </c>
      <c r="B115" s="1"/>
      <c r="C115" s="6">
        <v>225.73</v>
      </c>
      <c r="D115">
        <v>29924470</v>
      </c>
      <c r="F115" s="6">
        <v>32.698999999999998</v>
      </c>
      <c r="G115">
        <v>224519100</v>
      </c>
      <c r="I115" s="6">
        <v>1.1464000000000001</v>
      </c>
      <c r="J115">
        <v>3475151000</v>
      </c>
      <c r="L115" s="6">
        <v>100.18</v>
      </c>
      <c r="M115">
        <v>1051654390</v>
      </c>
      <c r="O115" s="6">
        <v>219.31</v>
      </c>
      <c r="P115">
        <v>68242850</v>
      </c>
    </row>
    <row r="116" spans="1:16" x14ac:dyDescent="0.35">
      <c r="A116" s="1">
        <v>40987</v>
      </c>
      <c r="B116" s="1"/>
      <c r="C116" s="6">
        <v>224.85</v>
      </c>
      <c r="D116">
        <v>19788310</v>
      </c>
      <c r="F116" s="6">
        <v>29.8</v>
      </c>
      <c r="G116">
        <v>188375500</v>
      </c>
      <c r="I116" s="6">
        <v>1.1114999999999999</v>
      </c>
      <c r="J116">
        <v>3416083000</v>
      </c>
      <c r="L116" s="6">
        <v>97.6</v>
      </c>
      <c r="M116">
        <v>813968350</v>
      </c>
      <c r="O116" s="6">
        <v>210.55</v>
      </c>
      <c r="P116">
        <v>52198950</v>
      </c>
    </row>
    <row r="117" spans="1:16" x14ac:dyDescent="0.35">
      <c r="A117" s="1">
        <v>40994</v>
      </c>
      <c r="B117" s="1"/>
      <c r="C117" s="6">
        <v>222.5</v>
      </c>
      <c r="D117">
        <v>14497940</v>
      </c>
      <c r="F117" s="6">
        <v>28.8</v>
      </c>
      <c r="G117">
        <v>219130400</v>
      </c>
      <c r="I117" s="6">
        <v>1.0861000000000001</v>
      </c>
      <c r="J117">
        <v>2657372000</v>
      </c>
      <c r="L117" s="6">
        <v>94.86</v>
      </c>
      <c r="M117">
        <v>943943620</v>
      </c>
      <c r="O117" s="6">
        <v>210.19</v>
      </c>
      <c r="P117">
        <v>52432610</v>
      </c>
    </row>
    <row r="118" spans="1:16" x14ac:dyDescent="0.35">
      <c r="A118" s="1">
        <v>41001</v>
      </c>
      <c r="B118" s="1"/>
      <c r="C118" s="6">
        <v>215.98</v>
      </c>
      <c r="D118">
        <v>15132060</v>
      </c>
      <c r="F118" s="6">
        <v>28.219000000000001</v>
      </c>
      <c r="G118">
        <v>181822000</v>
      </c>
      <c r="I118" s="6">
        <v>1.0409999999999999</v>
      </c>
      <c r="J118">
        <v>1909904000</v>
      </c>
      <c r="L118" s="6">
        <v>95.64</v>
      </c>
      <c r="M118">
        <v>866404630</v>
      </c>
      <c r="O118" s="6">
        <v>207.8</v>
      </c>
      <c r="P118">
        <v>35936060</v>
      </c>
    </row>
    <row r="119" spans="1:16" x14ac:dyDescent="0.35">
      <c r="A119" s="1">
        <v>41008</v>
      </c>
      <c r="B119" s="1"/>
      <c r="C119" s="6">
        <v>221.78</v>
      </c>
      <c r="D119">
        <v>13604410</v>
      </c>
      <c r="F119" s="6">
        <v>28.67</v>
      </c>
      <c r="G119">
        <v>180674700</v>
      </c>
      <c r="I119" s="6">
        <v>1.0568</v>
      </c>
      <c r="J119">
        <v>1647156000</v>
      </c>
      <c r="L119" s="6">
        <v>94.18</v>
      </c>
      <c r="M119">
        <v>787546260</v>
      </c>
      <c r="O119" s="6">
        <v>210.6</v>
      </c>
      <c r="P119">
        <v>39211280</v>
      </c>
    </row>
    <row r="120" spans="1:16" x14ac:dyDescent="0.35">
      <c r="A120" s="1">
        <v>41015</v>
      </c>
      <c r="B120" s="1"/>
      <c r="C120" s="6">
        <v>222.98</v>
      </c>
      <c r="D120">
        <v>15051240</v>
      </c>
      <c r="F120" s="6">
        <v>29.28</v>
      </c>
      <c r="G120">
        <v>191970300</v>
      </c>
      <c r="I120" s="6">
        <v>1.085</v>
      </c>
      <c r="J120">
        <v>2497093000</v>
      </c>
      <c r="L120" s="6">
        <v>95</v>
      </c>
      <c r="M120">
        <v>758295370</v>
      </c>
      <c r="O120" s="6">
        <v>216.51</v>
      </c>
      <c r="P120">
        <v>61518500</v>
      </c>
    </row>
    <row r="121" spans="1:16" x14ac:dyDescent="0.35">
      <c r="A121" s="1">
        <v>41022</v>
      </c>
      <c r="B121" s="1"/>
      <c r="C121" s="6">
        <v>221.96</v>
      </c>
      <c r="D121">
        <v>16347280</v>
      </c>
      <c r="F121" s="6">
        <v>28.855</v>
      </c>
      <c r="G121">
        <v>111749200</v>
      </c>
      <c r="I121" s="6">
        <v>1.0403</v>
      </c>
      <c r="J121">
        <v>2555315000</v>
      </c>
      <c r="L121" s="6">
        <v>93.95</v>
      </c>
      <c r="M121">
        <v>568220670</v>
      </c>
      <c r="O121" s="6">
        <v>210.28</v>
      </c>
      <c r="P121">
        <v>33186260</v>
      </c>
    </row>
    <row r="122" spans="1:16" x14ac:dyDescent="0.35">
      <c r="A122" s="1">
        <v>41029</v>
      </c>
      <c r="B122" s="1"/>
      <c r="C122" s="6">
        <v>212.6</v>
      </c>
      <c r="D122">
        <v>10220070</v>
      </c>
      <c r="F122" s="6">
        <v>26.672999999999998</v>
      </c>
      <c r="G122">
        <v>92935900</v>
      </c>
      <c r="I122" s="6">
        <v>0.93799999999999994</v>
      </c>
      <c r="J122">
        <v>2037052000</v>
      </c>
      <c r="L122" s="6">
        <v>90.42</v>
      </c>
      <c r="M122">
        <v>390466540</v>
      </c>
      <c r="O122" s="6">
        <v>197.75</v>
      </c>
      <c r="P122">
        <v>31429200</v>
      </c>
    </row>
    <row r="123" spans="1:16" x14ac:dyDescent="0.35">
      <c r="A123" s="1">
        <v>41036</v>
      </c>
      <c r="B123" s="1"/>
      <c r="C123" s="6">
        <v>218.01</v>
      </c>
      <c r="D123">
        <v>9247520</v>
      </c>
      <c r="F123" s="6">
        <v>27.42</v>
      </c>
      <c r="G123">
        <v>85431600</v>
      </c>
      <c r="I123" s="6">
        <v>0.95</v>
      </c>
      <c r="J123">
        <v>1602432000</v>
      </c>
      <c r="L123" s="6">
        <v>90.99</v>
      </c>
      <c r="M123">
        <v>424775340</v>
      </c>
      <c r="O123" s="6">
        <v>203.39</v>
      </c>
      <c r="P123">
        <v>52056960</v>
      </c>
    </row>
    <row r="124" spans="1:16" x14ac:dyDescent="0.35">
      <c r="A124" s="1">
        <v>41043</v>
      </c>
      <c r="B124" s="1"/>
      <c r="C124" s="6">
        <v>217.61</v>
      </c>
      <c r="D124">
        <v>17795480</v>
      </c>
      <c r="F124" s="6">
        <v>24.789000000000001</v>
      </c>
      <c r="G124">
        <v>163974700</v>
      </c>
      <c r="I124" s="6">
        <v>0.80320000000000003</v>
      </c>
      <c r="J124">
        <v>3993291000</v>
      </c>
      <c r="L124" s="6">
        <v>78.19</v>
      </c>
      <c r="M124">
        <v>1154074770</v>
      </c>
      <c r="O124" s="6">
        <v>197.2</v>
      </c>
      <c r="P124">
        <v>67522370</v>
      </c>
    </row>
    <row r="125" spans="1:16" x14ac:dyDescent="0.35">
      <c r="A125" s="1">
        <v>41050</v>
      </c>
      <c r="B125" s="1"/>
      <c r="C125" s="6">
        <v>223.01</v>
      </c>
      <c r="D125">
        <v>20514040</v>
      </c>
      <c r="F125" s="6">
        <v>25.384</v>
      </c>
      <c r="G125">
        <v>133155500</v>
      </c>
      <c r="I125" s="6">
        <v>0.77600000000000002</v>
      </c>
      <c r="J125">
        <v>4372104000</v>
      </c>
      <c r="L125" s="6">
        <v>79.87</v>
      </c>
      <c r="M125">
        <v>978525920</v>
      </c>
      <c r="O125" s="6">
        <v>192.4</v>
      </c>
      <c r="P125">
        <v>71918820</v>
      </c>
    </row>
    <row r="126" spans="1:16" x14ac:dyDescent="0.35">
      <c r="A126" s="1">
        <v>41057</v>
      </c>
      <c r="B126" s="1"/>
      <c r="C126" s="6">
        <v>233.92</v>
      </c>
      <c r="D126">
        <v>26681610</v>
      </c>
      <c r="F126" s="6">
        <v>24.77</v>
      </c>
      <c r="G126">
        <v>127589600</v>
      </c>
      <c r="I126" s="6">
        <v>0.80449999999999999</v>
      </c>
      <c r="J126">
        <v>3226109000</v>
      </c>
      <c r="L126" s="6">
        <v>78.86</v>
      </c>
      <c r="M126">
        <v>984828480</v>
      </c>
      <c r="O126" s="6">
        <v>206.45</v>
      </c>
      <c r="P126">
        <v>64867120</v>
      </c>
    </row>
    <row r="127" spans="1:16" x14ac:dyDescent="0.35">
      <c r="A127" s="1">
        <v>41064</v>
      </c>
      <c r="B127" s="1"/>
      <c r="C127" s="6">
        <v>229.6</v>
      </c>
      <c r="D127">
        <v>16774940</v>
      </c>
      <c r="F127" s="6">
        <v>26.009</v>
      </c>
      <c r="G127">
        <v>146700000</v>
      </c>
      <c r="I127" s="6">
        <v>0.85099999999999998</v>
      </c>
      <c r="J127">
        <v>2931504000</v>
      </c>
      <c r="L127" s="6">
        <v>81.58</v>
      </c>
      <c r="M127">
        <v>893659960</v>
      </c>
      <c r="O127" s="6">
        <v>198.71</v>
      </c>
      <c r="P127">
        <v>67933730</v>
      </c>
    </row>
    <row r="128" spans="1:16" x14ac:dyDescent="0.35">
      <c r="A128" s="1">
        <v>41071</v>
      </c>
      <c r="B128" s="1"/>
      <c r="C128" s="6">
        <v>238.25</v>
      </c>
      <c r="D128">
        <v>24944390</v>
      </c>
      <c r="F128" s="6">
        <v>26.742999999999999</v>
      </c>
      <c r="G128">
        <v>95112400</v>
      </c>
      <c r="I128" s="6">
        <v>0.88219999999999998</v>
      </c>
      <c r="J128">
        <v>1786856000</v>
      </c>
      <c r="L128" s="6">
        <v>84.34</v>
      </c>
      <c r="M128">
        <v>382047880</v>
      </c>
      <c r="O128" s="6">
        <v>200.78</v>
      </c>
      <c r="P128">
        <v>33684720</v>
      </c>
    </row>
    <row r="129" spans="1:16" x14ac:dyDescent="0.35">
      <c r="A129" s="1">
        <v>41078</v>
      </c>
      <c r="B129" s="1"/>
      <c r="C129" s="6">
        <v>228.07</v>
      </c>
      <c r="D129">
        <v>15557550</v>
      </c>
      <c r="F129" s="6">
        <v>26.056000000000001</v>
      </c>
      <c r="G129">
        <v>128205200</v>
      </c>
      <c r="I129" s="6">
        <v>0.79300000000000004</v>
      </c>
      <c r="J129">
        <v>6268186000</v>
      </c>
      <c r="L129" s="6">
        <v>83.76</v>
      </c>
      <c r="M129">
        <v>590149000</v>
      </c>
      <c r="O129" s="6">
        <v>204.48</v>
      </c>
      <c r="P129">
        <v>76031470</v>
      </c>
    </row>
    <row r="130" spans="1:16" x14ac:dyDescent="0.35">
      <c r="A130" s="1">
        <v>41085</v>
      </c>
      <c r="B130" s="1"/>
      <c r="C130" s="6">
        <v>248.42</v>
      </c>
      <c r="D130">
        <v>16966400</v>
      </c>
      <c r="F130" s="6">
        <v>26.748000000000001</v>
      </c>
      <c r="G130">
        <v>126168700</v>
      </c>
      <c r="I130" s="6">
        <v>0.78800000000000003</v>
      </c>
      <c r="J130">
        <v>3761396000</v>
      </c>
      <c r="L130" s="6">
        <v>86.39</v>
      </c>
      <c r="M130">
        <v>541996550</v>
      </c>
      <c r="O130" s="6">
        <v>204.32</v>
      </c>
      <c r="P130">
        <v>41876030</v>
      </c>
    </row>
    <row r="131" spans="1:16" x14ac:dyDescent="0.35">
      <c r="A131" s="1">
        <v>41092</v>
      </c>
      <c r="B131" s="1"/>
      <c r="C131" s="6">
        <v>259</v>
      </c>
      <c r="D131">
        <v>15910590</v>
      </c>
      <c r="F131" s="6">
        <v>27.895</v>
      </c>
      <c r="G131">
        <v>148663500</v>
      </c>
      <c r="I131" s="6">
        <v>0.80759999999999998</v>
      </c>
      <c r="J131">
        <v>3368705000</v>
      </c>
      <c r="L131" s="6">
        <v>89.2</v>
      </c>
      <c r="M131">
        <v>643992460</v>
      </c>
      <c r="O131" s="6">
        <v>207.3</v>
      </c>
      <c r="P131">
        <v>34952740</v>
      </c>
    </row>
    <row r="132" spans="1:16" x14ac:dyDescent="0.35">
      <c r="A132" s="1">
        <v>41099</v>
      </c>
      <c r="B132" s="1"/>
      <c r="C132" s="6">
        <v>259.5</v>
      </c>
      <c r="D132">
        <v>15843900</v>
      </c>
      <c r="F132" s="6">
        <v>27.221</v>
      </c>
      <c r="G132">
        <v>134767500</v>
      </c>
      <c r="I132" s="6">
        <v>0.85840000000000005</v>
      </c>
      <c r="J132">
        <v>4846215000</v>
      </c>
      <c r="L132" s="6">
        <v>90.98</v>
      </c>
      <c r="M132">
        <v>528799950</v>
      </c>
      <c r="O132" s="6">
        <v>205.73</v>
      </c>
      <c r="P132">
        <v>29315110</v>
      </c>
    </row>
    <row r="133" spans="1:16" x14ac:dyDescent="0.35">
      <c r="A133" s="1">
        <v>41106</v>
      </c>
      <c r="B133" s="1"/>
      <c r="C133" s="6">
        <v>272.58999999999997</v>
      </c>
      <c r="D133">
        <v>14724830</v>
      </c>
      <c r="F133" s="6">
        <v>27.167000000000002</v>
      </c>
      <c r="G133">
        <v>99204500</v>
      </c>
      <c r="I133" s="6">
        <v>0.85270000000000001</v>
      </c>
      <c r="J133">
        <v>2396082000</v>
      </c>
      <c r="L133" s="6">
        <v>90.12</v>
      </c>
      <c r="M133">
        <v>437515250</v>
      </c>
      <c r="O133" s="6">
        <v>205.15</v>
      </c>
      <c r="P133">
        <v>24277050</v>
      </c>
    </row>
    <row r="134" spans="1:16" x14ac:dyDescent="0.35">
      <c r="A134" s="1">
        <v>41113</v>
      </c>
      <c r="B134" s="1"/>
      <c r="C134" s="6">
        <v>267.75</v>
      </c>
      <c r="D134">
        <v>13098360</v>
      </c>
      <c r="F134" s="6">
        <v>26.69</v>
      </c>
      <c r="G134">
        <v>147360700</v>
      </c>
      <c r="I134" s="6">
        <v>0.81920000000000004</v>
      </c>
      <c r="J134">
        <v>2348621000</v>
      </c>
      <c r="L134" s="6">
        <v>90.31</v>
      </c>
      <c r="M134">
        <v>765218060</v>
      </c>
      <c r="O134" s="6">
        <v>197.64</v>
      </c>
      <c r="P134">
        <v>48520380</v>
      </c>
    </row>
    <row r="135" spans="1:16" x14ac:dyDescent="0.35">
      <c r="A135" s="1">
        <v>41120</v>
      </c>
      <c r="B135" s="1"/>
      <c r="C135" s="6">
        <v>267.89999999999998</v>
      </c>
      <c r="D135">
        <v>12922210</v>
      </c>
      <c r="F135" s="6">
        <v>27.893999999999998</v>
      </c>
      <c r="G135">
        <v>144033000</v>
      </c>
      <c r="I135" s="6">
        <v>0.85560000000000003</v>
      </c>
      <c r="J135">
        <v>2844790000</v>
      </c>
      <c r="L135" s="6">
        <v>91.66</v>
      </c>
      <c r="M135">
        <v>567066600</v>
      </c>
      <c r="O135" s="6">
        <v>193.69</v>
      </c>
      <c r="P135">
        <v>42698750</v>
      </c>
    </row>
    <row r="136" spans="1:16" x14ac:dyDescent="0.35">
      <c r="A136" s="1">
        <v>41127</v>
      </c>
      <c r="B136" s="1"/>
      <c r="C136" s="6">
        <v>258.11</v>
      </c>
      <c r="D136">
        <v>14646100</v>
      </c>
      <c r="F136" s="6">
        <v>28.798999999999999</v>
      </c>
      <c r="G136">
        <v>135805200</v>
      </c>
      <c r="I136" s="6">
        <v>0.85809999999999997</v>
      </c>
      <c r="J136">
        <v>2209594000</v>
      </c>
      <c r="L136" s="6">
        <v>92.85</v>
      </c>
      <c r="M136">
        <v>593822120</v>
      </c>
      <c r="O136" s="6">
        <v>200.33</v>
      </c>
      <c r="P136">
        <v>35631760</v>
      </c>
    </row>
    <row r="137" spans="1:16" x14ac:dyDescent="0.35">
      <c r="A137" s="1">
        <v>41134</v>
      </c>
      <c r="B137" s="1"/>
      <c r="C137" s="6">
        <v>257.12</v>
      </c>
      <c r="D137">
        <v>10566130</v>
      </c>
      <c r="F137" s="6">
        <v>28.3</v>
      </c>
      <c r="G137">
        <v>123825300</v>
      </c>
      <c r="I137" s="6">
        <v>0.87619999999999998</v>
      </c>
      <c r="J137">
        <v>3302541000</v>
      </c>
      <c r="L137" s="6">
        <v>92.05</v>
      </c>
      <c r="M137">
        <v>447244020</v>
      </c>
      <c r="O137" s="6">
        <v>200.98</v>
      </c>
      <c r="P137">
        <v>30035610</v>
      </c>
    </row>
    <row r="138" spans="1:16" x14ac:dyDescent="0.35">
      <c r="A138" s="1">
        <v>41141</v>
      </c>
      <c r="B138" s="1"/>
      <c r="C138" s="6">
        <v>258.57</v>
      </c>
      <c r="D138">
        <v>10984620</v>
      </c>
      <c r="F138" s="6">
        <v>28.5</v>
      </c>
      <c r="G138">
        <v>124329400</v>
      </c>
      <c r="I138" s="6">
        <v>0.85599999999999998</v>
      </c>
      <c r="J138">
        <v>2235349000</v>
      </c>
      <c r="L138" s="6">
        <v>92.91</v>
      </c>
      <c r="M138">
        <v>521484670</v>
      </c>
      <c r="O138" s="6">
        <v>200.19</v>
      </c>
      <c r="P138">
        <v>32305210</v>
      </c>
    </row>
    <row r="139" spans="1:16" x14ac:dyDescent="0.35">
      <c r="A139" s="1">
        <v>41148</v>
      </c>
      <c r="B139" s="1"/>
      <c r="C139" s="6">
        <v>247</v>
      </c>
      <c r="D139">
        <v>10483980</v>
      </c>
      <c r="F139" s="6">
        <v>27.881</v>
      </c>
      <c r="G139">
        <v>78633900</v>
      </c>
      <c r="I139" s="6">
        <v>0.81699999999999995</v>
      </c>
      <c r="J139">
        <v>3347111000</v>
      </c>
      <c r="L139" s="6">
        <v>93.16</v>
      </c>
      <c r="M139">
        <v>496791270</v>
      </c>
      <c r="O139" s="6">
        <v>192.8</v>
      </c>
      <c r="P139">
        <v>32768410</v>
      </c>
    </row>
    <row r="140" spans="1:16" x14ac:dyDescent="0.35">
      <c r="A140" s="1">
        <v>41155</v>
      </c>
      <c r="B140" s="1"/>
      <c r="C140" s="6">
        <v>257.68</v>
      </c>
      <c r="D140">
        <v>13687560</v>
      </c>
      <c r="F140" s="6">
        <v>28.798999999999999</v>
      </c>
      <c r="G140">
        <v>143610300</v>
      </c>
      <c r="I140" s="6">
        <v>0.86450000000000005</v>
      </c>
      <c r="J140">
        <v>2642359000</v>
      </c>
      <c r="L140" s="6">
        <v>93.86</v>
      </c>
      <c r="M140">
        <v>532081400</v>
      </c>
      <c r="O140" s="6">
        <v>200.67</v>
      </c>
      <c r="P140">
        <v>27447570</v>
      </c>
    </row>
    <row r="141" spans="1:16" x14ac:dyDescent="0.35">
      <c r="A141" s="1">
        <v>41162</v>
      </c>
      <c r="B141" s="1"/>
      <c r="C141" s="6">
        <v>257.01</v>
      </c>
      <c r="D141">
        <v>22804230</v>
      </c>
      <c r="F141" s="6">
        <v>31.38</v>
      </c>
      <c r="G141">
        <v>162102500</v>
      </c>
      <c r="I141" s="6">
        <v>0.88519999999999999</v>
      </c>
      <c r="J141">
        <v>3801017000</v>
      </c>
      <c r="L141" s="6">
        <v>97.05</v>
      </c>
      <c r="M141">
        <v>580012790</v>
      </c>
      <c r="O141" s="6">
        <v>212.18</v>
      </c>
      <c r="P141">
        <v>40364390</v>
      </c>
    </row>
    <row r="142" spans="1:16" x14ac:dyDescent="0.35">
      <c r="A142" s="1">
        <v>41169</v>
      </c>
      <c r="B142" s="1"/>
      <c r="C142" s="6">
        <v>265.81</v>
      </c>
      <c r="D142">
        <v>40532030</v>
      </c>
      <c r="F142" s="6">
        <v>28.608000000000001</v>
      </c>
      <c r="G142">
        <v>236831600</v>
      </c>
      <c r="I142" s="6">
        <v>0.86550000000000005</v>
      </c>
      <c r="J142">
        <v>6671770000</v>
      </c>
      <c r="L142" s="6">
        <v>94.16</v>
      </c>
      <c r="M142">
        <v>919931800</v>
      </c>
      <c r="O142" s="6">
        <v>211.9</v>
      </c>
      <c r="P142">
        <v>52890760</v>
      </c>
    </row>
    <row r="143" spans="1:16" x14ac:dyDescent="0.35">
      <c r="A143" s="1">
        <v>41176</v>
      </c>
      <c r="B143" s="1"/>
      <c r="C143" s="6">
        <v>257.52999999999997</v>
      </c>
      <c r="D143">
        <v>12744680</v>
      </c>
      <c r="F143" s="6">
        <v>28.163</v>
      </c>
      <c r="G143">
        <v>155808300</v>
      </c>
      <c r="I143" s="6">
        <v>0.85450000000000004</v>
      </c>
      <c r="J143">
        <v>2636101000</v>
      </c>
      <c r="L143" s="6">
        <v>90.99</v>
      </c>
      <c r="M143">
        <v>521785380</v>
      </c>
      <c r="O143" s="6">
        <v>210.92</v>
      </c>
      <c r="P143">
        <v>33886460</v>
      </c>
    </row>
    <row r="144" spans="1:16" x14ac:dyDescent="0.35">
      <c r="A144" s="1">
        <v>41183</v>
      </c>
      <c r="B144" s="1"/>
      <c r="C144" s="6">
        <v>256.05</v>
      </c>
      <c r="D144">
        <v>13752000</v>
      </c>
      <c r="F144" s="6">
        <v>28.762</v>
      </c>
      <c r="G144">
        <v>144946200</v>
      </c>
      <c r="I144" s="6">
        <v>0.86850000000000005</v>
      </c>
      <c r="J144">
        <v>1891698000</v>
      </c>
      <c r="L144" s="6">
        <v>93.02</v>
      </c>
      <c r="M144">
        <v>474525400</v>
      </c>
      <c r="O144" s="6">
        <v>212.06</v>
      </c>
      <c r="P144">
        <v>33217440</v>
      </c>
    </row>
    <row r="145" spans="1:16" x14ac:dyDescent="0.35">
      <c r="A145" s="1">
        <v>41190</v>
      </c>
      <c r="B145" s="1"/>
      <c r="C145" s="6">
        <v>251.25</v>
      </c>
      <c r="D145">
        <v>8329190</v>
      </c>
      <c r="F145" s="6">
        <v>28.3</v>
      </c>
      <c r="G145">
        <v>100726200</v>
      </c>
      <c r="I145" s="6">
        <v>0.84299999999999997</v>
      </c>
      <c r="J145">
        <v>2994021000</v>
      </c>
      <c r="L145" s="6">
        <v>91.5</v>
      </c>
      <c r="M145">
        <v>342422420</v>
      </c>
      <c r="O145" s="6">
        <v>208.39</v>
      </c>
      <c r="P145">
        <v>24160780</v>
      </c>
    </row>
    <row r="146" spans="1:16" x14ac:dyDescent="0.35">
      <c r="A146" s="1">
        <v>41197</v>
      </c>
      <c r="B146" s="1"/>
      <c r="C146" s="6">
        <v>240.01</v>
      </c>
      <c r="D146">
        <v>21054690</v>
      </c>
      <c r="F146" s="6">
        <v>28.465</v>
      </c>
      <c r="G146">
        <v>99205900</v>
      </c>
      <c r="I146" s="6">
        <v>0.82669999999999999</v>
      </c>
      <c r="J146">
        <v>2332396000</v>
      </c>
      <c r="L146" s="6">
        <v>93.19</v>
      </c>
      <c r="M146">
        <v>358814930</v>
      </c>
      <c r="O146" s="6">
        <v>214.07</v>
      </c>
      <c r="P146">
        <v>45831110</v>
      </c>
    </row>
    <row r="147" spans="1:16" x14ac:dyDescent="0.35">
      <c r="A147" s="1">
        <v>41204</v>
      </c>
      <c r="B147" s="1"/>
      <c r="C147" s="6">
        <v>242.79</v>
      </c>
      <c r="D147">
        <v>12410530</v>
      </c>
      <c r="F147" s="6">
        <v>27.638000000000002</v>
      </c>
      <c r="G147">
        <v>114502300</v>
      </c>
      <c r="I147" s="6">
        <v>0.78190000000000004</v>
      </c>
      <c r="J147">
        <v>3606826000</v>
      </c>
      <c r="L147" s="6">
        <v>91.95</v>
      </c>
      <c r="M147">
        <v>357066060</v>
      </c>
      <c r="O147" s="6">
        <v>231.32</v>
      </c>
      <c r="P147">
        <v>145242680</v>
      </c>
    </row>
    <row r="148" spans="1:16" x14ac:dyDescent="0.35">
      <c r="A148" s="1">
        <v>41211</v>
      </c>
      <c r="B148" s="1"/>
      <c r="C148" s="6">
        <v>247.02</v>
      </c>
      <c r="D148">
        <v>12100370</v>
      </c>
      <c r="F148" s="6">
        <v>27.951000000000001</v>
      </c>
      <c r="G148">
        <v>102366100</v>
      </c>
      <c r="I148" s="6">
        <v>0.76300000000000001</v>
      </c>
      <c r="J148">
        <v>2454951000</v>
      </c>
      <c r="L148" s="6">
        <v>91.95</v>
      </c>
      <c r="M148">
        <v>288870730</v>
      </c>
      <c r="O148" s="6">
        <v>249.29</v>
      </c>
      <c r="P148">
        <v>92367520</v>
      </c>
    </row>
    <row r="149" spans="1:16" x14ac:dyDescent="0.35">
      <c r="A149" s="1">
        <v>41218</v>
      </c>
      <c r="B149" s="1"/>
      <c r="C149" s="6">
        <v>230.5</v>
      </c>
      <c r="D149">
        <v>13331550</v>
      </c>
      <c r="F149" s="6">
        <v>26.89</v>
      </c>
      <c r="G149">
        <v>93009900</v>
      </c>
      <c r="I149" s="6">
        <v>0.73609999999999998</v>
      </c>
      <c r="J149">
        <v>2475004000</v>
      </c>
      <c r="L149" s="6">
        <v>85.8</v>
      </c>
      <c r="M149">
        <v>377454300</v>
      </c>
      <c r="O149" s="6">
        <v>241.05</v>
      </c>
      <c r="P149">
        <v>43535240</v>
      </c>
    </row>
    <row r="150" spans="1:16" x14ac:dyDescent="0.35">
      <c r="A150" s="1">
        <v>41225</v>
      </c>
      <c r="B150" s="1"/>
      <c r="C150" s="6">
        <v>229</v>
      </c>
      <c r="D150">
        <v>14108300</v>
      </c>
      <c r="F150" s="6">
        <v>25.661000000000001</v>
      </c>
      <c r="G150">
        <v>120076400</v>
      </c>
      <c r="I150" s="6">
        <v>0.72340000000000004</v>
      </c>
      <c r="J150">
        <v>1807374000</v>
      </c>
      <c r="L150" s="6">
        <v>85.98</v>
      </c>
      <c r="M150">
        <v>385010450</v>
      </c>
      <c r="O150" s="6">
        <v>248.2</v>
      </c>
      <c r="P150">
        <v>42086700</v>
      </c>
    </row>
    <row r="151" spans="1:16" x14ac:dyDescent="0.35">
      <c r="A151" s="1">
        <v>41232</v>
      </c>
      <c r="B151" s="1"/>
      <c r="C151" s="6">
        <v>233.89</v>
      </c>
      <c r="D151">
        <v>9345670</v>
      </c>
      <c r="F151" s="6">
        <v>26.35</v>
      </c>
      <c r="G151">
        <v>88498800</v>
      </c>
      <c r="I151" s="6">
        <v>0.76849999999999996</v>
      </c>
      <c r="J151">
        <v>3668465000</v>
      </c>
      <c r="L151" s="6">
        <v>89.31</v>
      </c>
      <c r="M151">
        <v>316136620</v>
      </c>
      <c r="O151" s="6">
        <v>241.3</v>
      </c>
      <c r="P151">
        <v>36827060</v>
      </c>
    </row>
    <row r="152" spans="1:16" x14ac:dyDescent="0.35">
      <c r="A152" s="1">
        <v>41239</v>
      </c>
      <c r="B152" s="1"/>
      <c r="C152" s="6">
        <v>230.2</v>
      </c>
      <c r="D152">
        <v>8133630</v>
      </c>
      <c r="F152" s="6">
        <v>26.079000000000001</v>
      </c>
      <c r="G152">
        <v>107846900</v>
      </c>
      <c r="I152" s="6">
        <v>0.73550000000000004</v>
      </c>
      <c r="J152">
        <v>2048377000</v>
      </c>
      <c r="L152" s="6">
        <v>91.41</v>
      </c>
      <c r="M152">
        <v>500416420</v>
      </c>
      <c r="O152" s="6">
        <v>243.88</v>
      </c>
      <c r="P152">
        <v>39127540</v>
      </c>
    </row>
    <row r="153" spans="1:16" x14ac:dyDescent="0.35">
      <c r="A153" s="1">
        <v>41246</v>
      </c>
      <c r="B153" s="1"/>
      <c r="C153" s="6">
        <v>234.5</v>
      </c>
      <c r="D153">
        <v>13520020</v>
      </c>
      <c r="F153" s="6">
        <v>26.966999999999999</v>
      </c>
      <c r="G153">
        <v>118990500</v>
      </c>
      <c r="I153" s="6">
        <v>0.73550000000000004</v>
      </c>
      <c r="J153">
        <v>1854158000</v>
      </c>
      <c r="L153" s="6">
        <v>93.2</v>
      </c>
      <c r="M153">
        <v>416549300</v>
      </c>
      <c r="O153" s="6">
        <v>250.98</v>
      </c>
      <c r="P153">
        <v>28669270</v>
      </c>
    </row>
    <row r="154" spans="1:16" x14ac:dyDescent="0.35">
      <c r="A154" s="1">
        <v>41253</v>
      </c>
      <c r="B154" s="1"/>
      <c r="C154" s="6">
        <v>244.45</v>
      </c>
      <c r="D154">
        <v>12381110</v>
      </c>
      <c r="F154" s="6">
        <v>27.428000000000001</v>
      </c>
      <c r="G154">
        <v>112593900</v>
      </c>
      <c r="I154" s="6">
        <v>0.746</v>
      </c>
      <c r="J154">
        <v>4619251000</v>
      </c>
      <c r="L154" s="6">
        <v>93.42</v>
      </c>
      <c r="M154">
        <v>289695950</v>
      </c>
      <c r="O154" s="6">
        <v>258.88</v>
      </c>
      <c r="P154">
        <v>33359570</v>
      </c>
    </row>
    <row r="155" spans="1:16" x14ac:dyDescent="0.35">
      <c r="A155" s="1">
        <v>41260</v>
      </c>
      <c r="B155" s="1"/>
      <c r="C155" s="6">
        <v>236</v>
      </c>
      <c r="D155">
        <v>12611220</v>
      </c>
      <c r="F155" s="6">
        <v>27.027000000000001</v>
      </c>
      <c r="G155">
        <v>105610900</v>
      </c>
      <c r="I155" s="6">
        <v>0.74250000000000005</v>
      </c>
      <c r="J155">
        <v>3286878000</v>
      </c>
      <c r="L155" s="6">
        <v>93.5</v>
      </c>
      <c r="M155">
        <v>315332140</v>
      </c>
      <c r="O155" s="6">
        <v>262.31</v>
      </c>
      <c r="P155">
        <v>28497540</v>
      </c>
    </row>
    <row r="156" spans="1:16" x14ac:dyDescent="0.35">
      <c r="A156" s="1">
        <v>41267</v>
      </c>
      <c r="B156" s="1"/>
      <c r="C156" s="6">
        <v>234.75</v>
      </c>
      <c r="D156">
        <v>5660490</v>
      </c>
      <c r="F156" s="6">
        <v>26.8</v>
      </c>
      <c r="G156">
        <v>52624300</v>
      </c>
      <c r="I156" s="6">
        <v>0.73350000000000004</v>
      </c>
      <c r="J156">
        <v>1801654000</v>
      </c>
      <c r="L156" s="6">
        <v>92.94</v>
      </c>
      <c r="M156">
        <v>166194120</v>
      </c>
      <c r="O156" s="6">
        <v>270.01</v>
      </c>
      <c r="P156">
        <v>21565880</v>
      </c>
    </row>
    <row r="157" spans="1:16" x14ac:dyDescent="0.35">
      <c r="A157" s="1">
        <v>41281</v>
      </c>
      <c r="B157" s="1"/>
      <c r="C157" s="6">
        <v>231.38</v>
      </c>
      <c r="D157">
        <v>9811470</v>
      </c>
      <c r="F157" s="6">
        <v>27.97</v>
      </c>
      <c r="G157">
        <v>71814700</v>
      </c>
      <c r="I157" s="6">
        <v>0.74780000000000002</v>
      </c>
      <c r="J157">
        <v>2022337000</v>
      </c>
      <c r="L157" s="6">
        <v>99.56</v>
      </c>
      <c r="M157">
        <v>271572450</v>
      </c>
      <c r="O157" s="6">
        <v>265.27999999999997</v>
      </c>
      <c r="P157">
        <v>20405270</v>
      </c>
    </row>
    <row r="158" spans="1:16" x14ac:dyDescent="0.35">
      <c r="A158" s="1">
        <v>41288</v>
      </c>
      <c r="B158" s="1"/>
      <c r="C158" s="6">
        <v>230</v>
      </c>
      <c r="D158">
        <v>12650960</v>
      </c>
      <c r="F158" s="6">
        <v>28.702999999999999</v>
      </c>
      <c r="G158">
        <v>85620800</v>
      </c>
      <c r="I158" s="6">
        <v>0.78800000000000003</v>
      </c>
      <c r="J158">
        <v>4725824000</v>
      </c>
      <c r="L158" s="6">
        <v>103.48</v>
      </c>
      <c r="M158">
        <v>424892820</v>
      </c>
      <c r="O158" s="6">
        <v>262.44</v>
      </c>
      <c r="P158">
        <v>24914920</v>
      </c>
    </row>
    <row r="159" spans="1:16" x14ac:dyDescent="0.35">
      <c r="A159" s="1">
        <v>41295</v>
      </c>
      <c r="B159" s="1"/>
      <c r="C159" s="6">
        <v>231.08</v>
      </c>
      <c r="D159">
        <v>11164780</v>
      </c>
      <c r="F159" s="6">
        <v>29.492000000000001</v>
      </c>
      <c r="G159">
        <v>97260900</v>
      </c>
      <c r="I159" s="6">
        <v>0.78300000000000003</v>
      </c>
      <c r="J159">
        <v>1984377000</v>
      </c>
      <c r="L159" s="6">
        <v>103.67</v>
      </c>
      <c r="M159">
        <v>422720880</v>
      </c>
      <c r="O159" s="6">
        <v>272.62</v>
      </c>
      <c r="P159">
        <v>30838440</v>
      </c>
    </row>
    <row r="160" spans="1:16" x14ac:dyDescent="0.35">
      <c r="A160" s="1">
        <v>41302</v>
      </c>
      <c r="B160" s="1"/>
      <c r="C160" s="6">
        <v>235.5</v>
      </c>
      <c r="D160">
        <v>22440410</v>
      </c>
      <c r="F160" s="6">
        <v>31.387</v>
      </c>
      <c r="G160">
        <v>229955900</v>
      </c>
      <c r="I160" s="6">
        <v>0.75</v>
      </c>
      <c r="J160">
        <v>4883317000</v>
      </c>
      <c r="L160" s="6">
        <v>108.36</v>
      </c>
      <c r="M160">
        <v>713159410</v>
      </c>
      <c r="O160" s="6">
        <v>262.01</v>
      </c>
      <c r="P160">
        <v>36541950</v>
      </c>
    </row>
    <row r="161" spans="1:16" x14ac:dyDescent="0.35">
      <c r="A161" s="1">
        <v>41309</v>
      </c>
      <c r="B161" s="1"/>
      <c r="C161" s="6">
        <v>231</v>
      </c>
      <c r="D161">
        <v>14775060</v>
      </c>
      <c r="F161" s="6">
        <v>30.12</v>
      </c>
      <c r="G161">
        <v>128740500</v>
      </c>
      <c r="I161" s="6">
        <v>0.71899999999999997</v>
      </c>
      <c r="J161">
        <v>3100339000</v>
      </c>
      <c r="L161" s="6">
        <v>107.08</v>
      </c>
      <c r="M161">
        <v>397384010</v>
      </c>
      <c r="O161" s="6">
        <v>255.61</v>
      </c>
      <c r="P161">
        <v>29534800</v>
      </c>
    </row>
    <row r="162" spans="1:16" x14ac:dyDescent="0.35">
      <c r="A162" s="1">
        <v>41316</v>
      </c>
      <c r="B162" s="1"/>
      <c r="C162" s="6">
        <v>231.57</v>
      </c>
      <c r="D162">
        <v>13709870</v>
      </c>
      <c r="F162" s="6">
        <v>30.396000000000001</v>
      </c>
      <c r="G162">
        <v>137731600</v>
      </c>
      <c r="I162" s="6">
        <v>0.7137</v>
      </c>
      <c r="J162">
        <v>3063796000</v>
      </c>
      <c r="L162" s="6">
        <v>105.08</v>
      </c>
      <c r="M162">
        <v>476378090</v>
      </c>
      <c r="O162" s="6">
        <v>255.07</v>
      </c>
      <c r="P162">
        <v>34712630</v>
      </c>
    </row>
    <row r="163" spans="1:16" x14ac:dyDescent="0.35">
      <c r="A163" s="1">
        <v>41323</v>
      </c>
      <c r="B163" s="1"/>
      <c r="C163" s="6">
        <v>228.82</v>
      </c>
      <c r="D163">
        <v>9778050</v>
      </c>
      <c r="F163" s="6">
        <v>29.088999999999999</v>
      </c>
      <c r="G163">
        <v>93809400</v>
      </c>
      <c r="I163" s="6">
        <v>0.69720000000000004</v>
      </c>
      <c r="J163">
        <v>2380662000</v>
      </c>
      <c r="L163" s="6">
        <v>106.12</v>
      </c>
      <c r="M163">
        <v>354024230</v>
      </c>
      <c r="O163" s="6">
        <v>252.06</v>
      </c>
      <c r="P163">
        <v>24329660</v>
      </c>
    </row>
    <row r="164" spans="1:16" x14ac:dyDescent="0.35">
      <c r="A164" s="1">
        <v>41330</v>
      </c>
      <c r="B164" s="1"/>
      <c r="C164" s="6">
        <v>233.37</v>
      </c>
      <c r="D164">
        <v>10124160</v>
      </c>
      <c r="F164" s="6">
        <v>28.584</v>
      </c>
      <c r="G164">
        <v>103843200</v>
      </c>
      <c r="I164" s="6">
        <v>0.68020000000000003</v>
      </c>
      <c r="J164">
        <v>1735439000</v>
      </c>
      <c r="L164" s="6">
        <v>103.09</v>
      </c>
      <c r="M164">
        <v>326062830</v>
      </c>
      <c r="O164" s="6">
        <v>241.88</v>
      </c>
      <c r="P164">
        <v>20257480</v>
      </c>
    </row>
    <row r="165" spans="1:16" x14ac:dyDescent="0.35">
      <c r="A165" s="1">
        <v>41337</v>
      </c>
      <c r="B165" s="1"/>
      <c r="C165" s="6">
        <v>231.19</v>
      </c>
      <c r="D165">
        <v>6711440</v>
      </c>
      <c r="F165" s="6">
        <v>29.135999999999999</v>
      </c>
      <c r="G165">
        <v>70659800</v>
      </c>
      <c r="I165" s="6">
        <v>0.68500000000000005</v>
      </c>
      <c r="J165">
        <v>1466741000</v>
      </c>
      <c r="L165" s="6">
        <v>105.31</v>
      </c>
      <c r="M165">
        <v>246415630</v>
      </c>
      <c r="O165" s="6">
        <v>248.31</v>
      </c>
      <c r="P165">
        <v>16985070</v>
      </c>
    </row>
    <row r="166" spans="1:16" x14ac:dyDescent="0.35">
      <c r="A166" s="1">
        <v>41344</v>
      </c>
      <c r="B166" s="1"/>
      <c r="C166" s="6">
        <v>231.57</v>
      </c>
      <c r="D166">
        <v>12748550</v>
      </c>
      <c r="F166" s="6">
        <v>28.885999999999999</v>
      </c>
      <c r="G166">
        <v>119607600</v>
      </c>
      <c r="I166" s="6">
        <v>0.66049999999999998</v>
      </c>
      <c r="J166">
        <v>2177384000</v>
      </c>
      <c r="L166" s="6">
        <v>104.42</v>
      </c>
      <c r="M166">
        <v>344496610</v>
      </c>
      <c r="O166" s="6">
        <v>242.54</v>
      </c>
      <c r="P166">
        <v>21131390</v>
      </c>
    </row>
    <row r="167" spans="1:16" x14ac:dyDescent="0.35">
      <c r="A167" s="1">
        <v>41351</v>
      </c>
      <c r="B167" s="1"/>
      <c r="C167" s="6">
        <v>229.81</v>
      </c>
      <c r="D167">
        <v>13742330</v>
      </c>
      <c r="F167" s="6">
        <v>27.251999999999999</v>
      </c>
      <c r="G167">
        <v>125973000</v>
      </c>
      <c r="I167" s="6">
        <v>0.62749999999999995</v>
      </c>
      <c r="J167">
        <v>3932059000</v>
      </c>
      <c r="L167" s="6">
        <v>99.37</v>
      </c>
      <c r="M167">
        <v>557294640</v>
      </c>
      <c r="O167" s="6">
        <v>237.59</v>
      </c>
      <c r="P167">
        <v>29823740</v>
      </c>
    </row>
    <row r="168" spans="1:16" x14ac:dyDescent="0.35">
      <c r="A168" s="1">
        <v>41358</v>
      </c>
      <c r="B168" s="1"/>
      <c r="C168" s="6">
        <v>231.87</v>
      </c>
      <c r="D168">
        <v>8258050</v>
      </c>
      <c r="F168" s="6">
        <v>27.818000000000001</v>
      </c>
      <c r="G168">
        <v>107931400</v>
      </c>
      <c r="I168" s="6">
        <v>0.61360000000000003</v>
      </c>
      <c r="J168">
        <v>4013900000</v>
      </c>
      <c r="L168" s="6">
        <v>98.86</v>
      </c>
      <c r="M168">
        <v>476072480</v>
      </c>
      <c r="O168" s="6">
        <v>238.66</v>
      </c>
      <c r="P168">
        <v>29334590</v>
      </c>
    </row>
    <row r="169" spans="1:16" x14ac:dyDescent="0.35">
      <c r="A169" s="1">
        <v>41365</v>
      </c>
      <c r="B169" s="1"/>
      <c r="C169" s="6">
        <v>235.44</v>
      </c>
      <c r="D169">
        <v>8638140</v>
      </c>
      <c r="F169" s="6">
        <v>29.849</v>
      </c>
      <c r="G169">
        <v>170657100</v>
      </c>
      <c r="I169" s="6">
        <v>0.55200000000000005</v>
      </c>
      <c r="J169">
        <v>2799261000</v>
      </c>
      <c r="L169" s="6">
        <v>99.26</v>
      </c>
      <c r="M169">
        <v>355278600</v>
      </c>
      <c r="O169" s="6">
        <v>230.87</v>
      </c>
      <c r="P169">
        <v>28895580</v>
      </c>
    </row>
    <row r="170" spans="1:16" x14ac:dyDescent="0.35">
      <c r="A170" s="1">
        <v>41372</v>
      </c>
      <c r="B170" s="1"/>
      <c r="C170" s="6">
        <v>227.04</v>
      </c>
      <c r="D170">
        <v>16097580</v>
      </c>
      <c r="F170" s="6">
        <v>28.199000000000002</v>
      </c>
      <c r="G170">
        <v>105041900</v>
      </c>
      <c r="I170" s="6">
        <v>0.50019999999999998</v>
      </c>
      <c r="J170">
        <v>4689113000</v>
      </c>
      <c r="L170" s="6">
        <v>98.36</v>
      </c>
      <c r="M170">
        <v>322670030</v>
      </c>
      <c r="O170" s="6">
        <v>223.41</v>
      </c>
      <c r="P170">
        <v>27870260</v>
      </c>
    </row>
    <row r="171" spans="1:16" x14ac:dyDescent="0.35">
      <c r="A171" s="1">
        <v>41379</v>
      </c>
      <c r="B171" s="1"/>
      <c r="C171" s="6">
        <v>233.2</v>
      </c>
      <c r="D171">
        <v>36839590</v>
      </c>
      <c r="F171" s="6">
        <v>27.68</v>
      </c>
      <c r="G171">
        <v>143730900</v>
      </c>
      <c r="I171" s="6">
        <v>0.45369999999999999</v>
      </c>
      <c r="J171">
        <v>6394179000</v>
      </c>
      <c r="L171" s="6">
        <v>96.4</v>
      </c>
      <c r="M171">
        <v>386182330</v>
      </c>
      <c r="O171" s="6">
        <v>214.99</v>
      </c>
      <c r="P171">
        <v>28193510</v>
      </c>
    </row>
    <row r="172" spans="1:16" x14ac:dyDescent="0.35">
      <c r="A172" s="1">
        <v>41386</v>
      </c>
      <c r="B172" s="1"/>
      <c r="C172" s="6">
        <v>227.3</v>
      </c>
      <c r="D172">
        <v>26297450</v>
      </c>
      <c r="F172" s="6">
        <v>28.148</v>
      </c>
      <c r="G172">
        <v>205480100</v>
      </c>
      <c r="I172" s="6">
        <v>0.51390000000000002</v>
      </c>
      <c r="J172">
        <v>10126520000</v>
      </c>
      <c r="L172" s="6">
        <v>95.8</v>
      </c>
      <c r="M172">
        <v>377956060</v>
      </c>
      <c r="O172" s="6">
        <v>214.8</v>
      </c>
      <c r="P172">
        <v>40549900</v>
      </c>
    </row>
    <row r="173" spans="1:16" x14ac:dyDescent="0.35">
      <c r="A173" s="1">
        <v>41393</v>
      </c>
      <c r="B173" s="1"/>
      <c r="C173" s="6">
        <v>226.99</v>
      </c>
      <c r="D173">
        <v>10810680</v>
      </c>
      <c r="F173" s="6">
        <v>26.646000000000001</v>
      </c>
      <c r="G173">
        <v>169841900</v>
      </c>
      <c r="I173" s="6">
        <v>0.57669999999999999</v>
      </c>
      <c r="J173">
        <v>4707729000</v>
      </c>
      <c r="L173" s="6">
        <v>103</v>
      </c>
      <c r="M173">
        <v>232756960</v>
      </c>
      <c r="O173" s="6">
        <v>219.89</v>
      </c>
      <c r="P173">
        <v>17188160</v>
      </c>
    </row>
    <row r="174" spans="1:16" x14ac:dyDescent="0.35">
      <c r="A174" s="1">
        <v>41400</v>
      </c>
      <c r="B174" s="1"/>
      <c r="C174" s="6">
        <v>228.81</v>
      </c>
      <c r="D174">
        <v>7722280</v>
      </c>
      <c r="F174" s="6">
        <v>26.398</v>
      </c>
      <c r="G174">
        <v>90521700</v>
      </c>
      <c r="I174" s="6">
        <v>0.54069999999999996</v>
      </c>
      <c r="J174">
        <v>3745227000</v>
      </c>
      <c r="L174" s="6">
        <v>103.57</v>
      </c>
      <c r="M174">
        <v>248496350</v>
      </c>
      <c r="O174" s="6">
        <v>222.82</v>
      </c>
      <c r="P174">
        <v>27539780</v>
      </c>
    </row>
    <row r="175" spans="1:16" x14ac:dyDescent="0.35">
      <c r="A175" s="1">
        <v>41407</v>
      </c>
      <c r="B175" s="1"/>
      <c r="C175" s="6">
        <v>226.81</v>
      </c>
      <c r="D175">
        <v>7989050</v>
      </c>
      <c r="F175" s="6">
        <v>26.401</v>
      </c>
      <c r="G175">
        <v>147420700</v>
      </c>
      <c r="I175" s="6">
        <v>0.53259999999999996</v>
      </c>
      <c r="J175">
        <v>4919386000</v>
      </c>
      <c r="L175" s="6">
        <v>105.19</v>
      </c>
      <c r="M175">
        <v>327464220</v>
      </c>
      <c r="O175" s="6">
        <v>219.52</v>
      </c>
      <c r="P175">
        <v>28706890</v>
      </c>
    </row>
    <row r="176" spans="1:16" x14ac:dyDescent="0.35">
      <c r="A176" s="1">
        <v>41414</v>
      </c>
      <c r="B176" s="1"/>
      <c r="C176" s="6">
        <v>227.6</v>
      </c>
      <c r="D176">
        <v>25768520</v>
      </c>
      <c r="F176" s="6">
        <v>25.202000000000002</v>
      </c>
      <c r="G176">
        <v>135473500</v>
      </c>
      <c r="I176" s="6">
        <v>0.52590000000000003</v>
      </c>
      <c r="J176">
        <v>4497887000</v>
      </c>
      <c r="L176" s="6">
        <v>103.08</v>
      </c>
      <c r="M176">
        <v>461953870</v>
      </c>
      <c r="O176" s="6">
        <v>212.59</v>
      </c>
      <c r="P176">
        <v>32562160</v>
      </c>
    </row>
    <row r="177" spans="1:16" x14ac:dyDescent="0.35">
      <c r="A177" s="1">
        <v>41421</v>
      </c>
      <c r="B177" s="1"/>
      <c r="C177" s="6">
        <v>230.62</v>
      </c>
      <c r="D177">
        <v>50502730</v>
      </c>
      <c r="F177" s="6">
        <v>24.3</v>
      </c>
      <c r="G177">
        <v>158320500</v>
      </c>
      <c r="I177" s="6">
        <v>0.4698</v>
      </c>
      <c r="J177">
        <v>3652658000</v>
      </c>
      <c r="L177" s="6">
        <v>99.05</v>
      </c>
      <c r="M177">
        <v>363524730</v>
      </c>
      <c r="O177" s="6">
        <v>211.5</v>
      </c>
      <c r="P177">
        <v>36261630</v>
      </c>
    </row>
    <row r="178" spans="1:16" x14ac:dyDescent="0.35">
      <c r="A178" s="1">
        <v>41428</v>
      </c>
      <c r="B178" s="1"/>
      <c r="C178" s="6">
        <v>230.6</v>
      </c>
      <c r="D178">
        <v>28395760</v>
      </c>
      <c r="F178" s="6">
        <v>24.550999999999998</v>
      </c>
      <c r="G178">
        <v>159748300</v>
      </c>
      <c r="I178" s="6">
        <v>0.48299999999999998</v>
      </c>
      <c r="J178">
        <v>5545805000</v>
      </c>
      <c r="L178" s="6">
        <v>99.2</v>
      </c>
      <c r="M178">
        <v>407278370</v>
      </c>
      <c r="O178" s="6">
        <v>215.22</v>
      </c>
      <c r="P178">
        <v>30135410</v>
      </c>
    </row>
    <row r="179" spans="1:16" x14ac:dyDescent="0.35">
      <c r="A179" s="1">
        <v>41435</v>
      </c>
      <c r="B179" s="1"/>
      <c r="C179" s="6">
        <v>223.75</v>
      </c>
      <c r="D179">
        <v>23441990</v>
      </c>
      <c r="F179" s="6">
        <v>24.204999999999998</v>
      </c>
      <c r="G179">
        <v>157972200</v>
      </c>
      <c r="I179" s="6">
        <v>0.48399999999999999</v>
      </c>
      <c r="J179">
        <v>4246342000</v>
      </c>
      <c r="L179" s="6">
        <v>93.7</v>
      </c>
      <c r="M179">
        <v>372199260</v>
      </c>
      <c r="O179" s="6">
        <v>210.87</v>
      </c>
      <c r="P179">
        <v>25598190</v>
      </c>
    </row>
    <row r="180" spans="1:16" x14ac:dyDescent="0.35">
      <c r="A180" s="1">
        <v>41442</v>
      </c>
      <c r="B180" s="1"/>
      <c r="C180" s="6">
        <v>222.97</v>
      </c>
      <c r="D180">
        <v>28180290</v>
      </c>
      <c r="F180" s="6">
        <v>24.542999999999999</v>
      </c>
      <c r="G180">
        <v>145333600</v>
      </c>
      <c r="I180" s="6">
        <v>0.49399999999999999</v>
      </c>
      <c r="J180">
        <v>3728274000</v>
      </c>
      <c r="L180" s="6">
        <v>91.5</v>
      </c>
      <c r="M180">
        <v>388875230</v>
      </c>
      <c r="O180" s="6">
        <v>222.75</v>
      </c>
      <c r="P180">
        <v>52789030</v>
      </c>
    </row>
    <row r="181" spans="1:16" x14ac:dyDescent="0.35">
      <c r="A181" s="1">
        <v>41449</v>
      </c>
      <c r="B181" s="1"/>
      <c r="C181" s="6">
        <v>219.75</v>
      </c>
      <c r="D181">
        <v>38517500</v>
      </c>
      <c r="F181" s="6">
        <v>25.922999999999998</v>
      </c>
      <c r="G181">
        <v>124688100</v>
      </c>
      <c r="I181" s="6">
        <v>0.50490000000000002</v>
      </c>
      <c r="J181">
        <v>2942071000</v>
      </c>
      <c r="L181" s="6">
        <v>93.68</v>
      </c>
      <c r="M181">
        <v>431982280</v>
      </c>
      <c r="O181" s="6">
        <v>227.8</v>
      </c>
      <c r="P181">
        <v>54924380</v>
      </c>
    </row>
    <row r="182" spans="1:16" x14ac:dyDescent="0.35">
      <c r="A182" s="1">
        <v>41456</v>
      </c>
      <c r="B182" s="1"/>
      <c r="C182" s="6">
        <v>220.39</v>
      </c>
      <c r="D182">
        <v>22148290</v>
      </c>
      <c r="F182" s="6">
        <v>25.209</v>
      </c>
      <c r="G182">
        <v>86595600</v>
      </c>
      <c r="I182" s="6">
        <v>0.52370000000000005</v>
      </c>
      <c r="J182">
        <v>3206314000</v>
      </c>
      <c r="L182" s="6">
        <v>93.2</v>
      </c>
      <c r="M182">
        <v>304161790</v>
      </c>
      <c r="O182" s="6">
        <v>228.96</v>
      </c>
      <c r="P182">
        <v>18290870</v>
      </c>
    </row>
    <row r="183" spans="1:16" x14ac:dyDescent="0.35">
      <c r="A183" s="1">
        <v>41463</v>
      </c>
      <c r="B183" s="1"/>
      <c r="C183" s="6">
        <v>217.3</v>
      </c>
      <c r="D183">
        <v>24794220</v>
      </c>
      <c r="F183" s="6">
        <v>26.82</v>
      </c>
      <c r="G183">
        <v>142311200</v>
      </c>
      <c r="I183" s="6">
        <v>0.54949999999999999</v>
      </c>
      <c r="J183">
        <v>3020392000</v>
      </c>
      <c r="L183" s="6">
        <v>98.57</v>
      </c>
      <c r="M183">
        <v>384977260</v>
      </c>
      <c r="O183" s="6">
        <v>247.09</v>
      </c>
      <c r="P183">
        <v>26190770</v>
      </c>
    </row>
    <row r="184" spans="1:16" x14ac:dyDescent="0.35">
      <c r="A184" s="1">
        <v>41470</v>
      </c>
      <c r="B184" s="1"/>
      <c r="C184" s="6">
        <v>215.32</v>
      </c>
      <c r="D184">
        <v>29389350</v>
      </c>
      <c r="F184" s="6">
        <v>26.225000000000001</v>
      </c>
      <c r="G184">
        <v>135115800</v>
      </c>
      <c r="I184" s="6">
        <v>0.57430000000000003</v>
      </c>
      <c r="J184">
        <v>4290286000</v>
      </c>
      <c r="L184" s="6">
        <v>99.99</v>
      </c>
      <c r="M184">
        <v>446927380</v>
      </c>
      <c r="O184" s="6">
        <v>243.45</v>
      </c>
      <c r="P184">
        <v>25400520</v>
      </c>
    </row>
    <row r="185" spans="1:16" x14ac:dyDescent="0.35">
      <c r="A185" s="1">
        <v>41477</v>
      </c>
      <c r="B185" s="1"/>
      <c r="C185" s="6">
        <v>190.4</v>
      </c>
      <c r="D185">
        <v>43471950</v>
      </c>
      <c r="F185" s="6">
        <v>26.84</v>
      </c>
      <c r="G185">
        <v>72770800</v>
      </c>
      <c r="I185" s="6">
        <v>0.55779999999999996</v>
      </c>
      <c r="J185">
        <v>3877912000</v>
      </c>
      <c r="L185" s="6">
        <v>94.81</v>
      </c>
      <c r="M185">
        <v>411584300</v>
      </c>
      <c r="O185" s="6">
        <v>240.87</v>
      </c>
      <c r="P185">
        <v>12896400</v>
      </c>
    </row>
    <row r="186" spans="1:16" x14ac:dyDescent="0.35">
      <c r="A186" s="1">
        <v>41484</v>
      </c>
      <c r="B186" s="1"/>
      <c r="C186" s="6">
        <v>158.91</v>
      </c>
      <c r="D186">
        <v>157188550</v>
      </c>
      <c r="F186" s="6">
        <v>26.155999999999999</v>
      </c>
      <c r="G186">
        <v>105367400</v>
      </c>
      <c r="I186" s="6">
        <v>0.57750000000000001</v>
      </c>
      <c r="J186">
        <v>3884095000</v>
      </c>
      <c r="L186" s="6">
        <v>96.99</v>
      </c>
      <c r="M186">
        <v>287318740</v>
      </c>
      <c r="O186" s="6">
        <v>237.6</v>
      </c>
      <c r="P186">
        <v>19425730</v>
      </c>
    </row>
    <row r="187" spans="1:16" x14ac:dyDescent="0.35">
      <c r="A187" s="1">
        <v>41491</v>
      </c>
      <c r="B187" s="1"/>
      <c r="C187" s="6">
        <v>165.36</v>
      </c>
      <c r="D187">
        <v>75992620</v>
      </c>
      <c r="F187" s="6">
        <v>25.484000000000002</v>
      </c>
      <c r="G187">
        <v>103453200</v>
      </c>
      <c r="I187" s="6">
        <v>0.56910000000000005</v>
      </c>
      <c r="J187">
        <v>1666344000</v>
      </c>
      <c r="L187" s="6">
        <v>95.7</v>
      </c>
      <c r="M187">
        <v>245950430</v>
      </c>
      <c r="O187" s="6">
        <v>233.25</v>
      </c>
      <c r="P187">
        <v>16708640</v>
      </c>
    </row>
    <row r="188" spans="1:16" x14ac:dyDescent="0.35">
      <c r="A188" s="1">
        <v>41498</v>
      </c>
      <c r="B188" s="1"/>
      <c r="C188" s="6">
        <v>160.01</v>
      </c>
      <c r="D188">
        <v>26015670</v>
      </c>
      <c r="F188" s="6">
        <v>25.588999999999999</v>
      </c>
      <c r="G188">
        <v>91726300</v>
      </c>
      <c r="I188" s="6">
        <v>0.5655</v>
      </c>
      <c r="J188">
        <v>4024526000</v>
      </c>
      <c r="L188" s="6">
        <v>93.8</v>
      </c>
      <c r="M188">
        <v>314455530</v>
      </c>
      <c r="O188" s="6">
        <v>230.76</v>
      </c>
      <c r="P188">
        <v>18379390</v>
      </c>
    </row>
    <row r="189" spans="1:16" x14ac:dyDescent="0.35">
      <c r="A189" s="1">
        <v>41505</v>
      </c>
      <c r="B189" s="1"/>
      <c r="C189" s="6">
        <v>163.18</v>
      </c>
      <c r="D189">
        <v>21912560</v>
      </c>
      <c r="F189" s="6">
        <v>25.959</v>
      </c>
      <c r="G189">
        <v>78391500</v>
      </c>
      <c r="I189" s="6">
        <v>0.5696</v>
      </c>
      <c r="J189">
        <v>2294489000</v>
      </c>
      <c r="L189" s="6">
        <v>91.91</v>
      </c>
      <c r="M189">
        <v>398856710</v>
      </c>
      <c r="O189" s="6">
        <v>234.99</v>
      </c>
      <c r="P189">
        <v>35435000</v>
      </c>
    </row>
    <row r="190" spans="1:16" x14ac:dyDescent="0.35">
      <c r="A190" s="1">
        <v>41512</v>
      </c>
      <c r="B190" s="1"/>
      <c r="C190" s="6">
        <v>158.5</v>
      </c>
      <c r="D190">
        <v>23855850</v>
      </c>
      <c r="F190" s="6">
        <v>26.071999999999999</v>
      </c>
      <c r="G190">
        <v>88014900</v>
      </c>
      <c r="I190" s="6">
        <v>0.54049999999999998</v>
      </c>
      <c r="J190">
        <v>3347228000</v>
      </c>
      <c r="L190" s="6">
        <v>88.23</v>
      </c>
      <c r="M190">
        <v>331530950</v>
      </c>
      <c r="O190" s="6">
        <v>246.33</v>
      </c>
      <c r="P190">
        <v>41514390</v>
      </c>
    </row>
    <row r="191" spans="1:16" x14ac:dyDescent="0.35">
      <c r="A191" s="1">
        <v>41519</v>
      </c>
      <c r="B191" s="1"/>
      <c r="C191" s="6">
        <v>162.80000000000001</v>
      </c>
      <c r="D191">
        <v>19471870</v>
      </c>
      <c r="F191" s="6">
        <v>27.393999999999998</v>
      </c>
      <c r="G191">
        <v>118601900</v>
      </c>
      <c r="I191" s="6">
        <v>0.54320000000000002</v>
      </c>
      <c r="J191">
        <v>3902899000</v>
      </c>
      <c r="L191" s="6">
        <v>92.47</v>
      </c>
      <c r="M191">
        <v>466286010</v>
      </c>
      <c r="O191" s="6">
        <v>263.98</v>
      </c>
      <c r="P191">
        <v>39540460</v>
      </c>
    </row>
    <row r="192" spans="1:16" x14ac:dyDescent="0.35">
      <c r="A192" s="1">
        <v>41526</v>
      </c>
      <c r="B192" s="1"/>
      <c r="C192" s="6">
        <v>177.8</v>
      </c>
      <c r="D192">
        <v>75699840</v>
      </c>
      <c r="F192" s="6">
        <v>26.99</v>
      </c>
      <c r="G192">
        <v>136277100</v>
      </c>
      <c r="I192" s="6">
        <v>0.53739999999999999</v>
      </c>
      <c r="J192">
        <v>5864260000</v>
      </c>
      <c r="L192" s="6">
        <v>95.82</v>
      </c>
      <c r="M192">
        <v>450373180</v>
      </c>
      <c r="O192" s="6">
        <v>258.12</v>
      </c>
      <c r="P192">
        <v>46640750</v>
      </c>
    </row>
    <row r="193" spans="1:16" x14ac:dyDescent="0.35">
      <c r="A193" s="1">
        <v>41533</v>
      </c>
      <c r="B193" s="1"/>
      <c r="C193" s="6">
        <v>177.62</v>
      </c>
      <c r="D193">
        <v>40587130</v>
      </c>
      <c r="F193" s="6">
        <v>27.515000000000001</v>
      </c>
      <c r="G193">
        <v>134133000</v>
      </c>
      <c r="I193" s="6">
        <v>0.56279999999999997</v>
      </c>
      <c r="J193">
        <v>3634560000</v>
      </c>
      <c r="L193" s="6">
        <v>102.36</v>
      </c>
      <c r="M193">
        <v>527776860</v>
      </c>
      <c r="O193" s="6">
        <v>262.8</v>
      </c>
      <c r="P193">
        <v>40344450</v>
      </c>
    </row>
    <row r="194" spans="1:16" x14ac:dyDescent="0.35">
      <c r="A194" s="1">
        <v>41540</v>
      </c>
      <c r="B194" s="1"/>
      <c r="C194" s="6">
        <v>171.51</v>
      </c>
      <c r="D194">
        <v>39495070</v>
      </c>
      <c r="F194" s="6">
        <v>28.56</v>
      </c>
      <c r="G194">
        <v>114815500</v>
      </c>
      <c r="I194" s="6">
        <v>0.55000000000000004</v>
      </c>
      <c r="J194">
        <v>2478644000</v>
      </c>
      <c r="L194" s="6">
        <v>98.59</v>
      </c>
      <c r="M194">
        <v>398787340</v>
      </c>
      <c r="O194" s="6">
        <v>265.3</v>
      </c>
      <c r="P194">
        <v>35476470</v>
      </c>
    </row>
    <row r="195" spans="1:16" x14ac:dyDescent="0.35">
      <c r="A195" s="1">
        <v>41547</v>
      </c>
      <c r="B195" s="1"/>
      <c r="C195" s="6">
        <v>169.35</v>
      </c>
      <c r="D195">
        <v>19478950</v>
      </c>
      <c r="F195" s="6">
        <v>28.099</v>
      </c>
      <c r="G195">
        <v>116481800</v>
      </c>
      <c r="I195" s="6">
        <v>0.53280000000000005</v>
      </c>
      <c r="J195">
        <v>3426601000</v>
      </c>
      <c r="L195" s="6">
        <v>100.39</v>
      </c>
      <c r="M195">
        <v>382244250</v>
      </c>
      <c r="O195" s="6">
        <v>262.19</v>
      </c>
      <c r="P195">
        <v>29310320</v>
      </c>
    </row>
    <row r="196" spans="1:16" x14ac:dyDescent="0.35">
      <c r="A196" s="1">
        <v>41554</v>
      </c>
      <c r="B196" s="1"/>
      <c r="C196" s="6">
        <v>167.93</v>
      </c>
      <c r="D196">
        <v>21987070</v>
      </c>
      <c r="F196" s="6">
        <v>28.995999999999999</v>
      </c>
      <c r="G196">
        <v>96163000</v>
      </c>
      <c r="I196" s="6">
        <v>0.55200000000000005</v>
      </c>
      <c r="J196">
        <v>3129126000</v>
      </c>
      <c r="L196" s="6">
        <v>102.87</v>
      </c>
      <c r="M196">
        <v>496780500</v>
      </c>
      <c r="O196" s="6">
        <v>265.08999999999997</v>
      </c>
      <c r="P196">
        <v>33203430</v>
      </c>
    </row>
    <row r="197" spans="1:16" x14ac:dyDescent="0.35">
      <c r="A197" s="1">
        <v>41561</v>
      </c>
      <c r="B197" s="1"/>
      <c r="C197" s="6">
        <v>173.76</v>
      </c>
      <c r="D197">
        <v>23252470</v>
      </c>
      <c r="F197" s="6">
        <v>29.45</v>
      </c>
      <c r="G197">
        <v>130650100</v>
      </c>
      <c r="I197" s="6">
        <v>0.56299999999999994</v>
      </c>
      <c r="J197">
        <v>3124682000</v>
      </c>
      <c r="L197" s="6">
        <v>105.14</v>
      </c>
      <c r="M197">
        <v>450054730</v>
      </c>
      <c r="O197" s="6">
        <v>260.95999999999998</v>
      </c>
      <c r="P197">
        <v>35604120</v>
      </c>
    </row>
    <row r="198" spans="1:16" x14ac:dyDescent="0.35">
      <c r="A198" s="1">
        <v>41568</v>
      </c>
      <c r="B198" s="1"/>
      <c r="C198" s="6">
        <v>173.85</v>
      </c>
      <c r="D198">
        <v>29277150</v>
      </c>
      <c r="F198" s="6">
        <v>28.388000000000002</v>
      </c>
      <c r="G198">
        <v>116526700</v>
      </c>
      <c r="I198" s="6">
        <v>0.5423</v>
      </c>
      <c r="J198">
        <v>4015313000</v>
      </c>
      <c r="L198" s="6">
        <v>102.99</v>
      </c>
      <c r="M198">
        <v>359298160</v>
      </c>
      <c r="O198" s="6">
        <v>252.2</v>
      </c>
      <c r="P198">
        <v>40123710</v>
      </c>
    </row>
    <row r="199" spans="1:16" x14ac:dyDescent="0.35">
      <c r="A199" s="1">
        <v>41575</v>
      </c>
      <c r="B199" s="1"/>
      <c r="C199" s="6">
        <v>170.95</v>
      </c>
      <c r="D199">
        <v>14798680</v>
      </c>
      <c r="F199" s="6">
        <v>28.75</v>
      </c>
      <c r="G199">
        <v>104075400</v>
      </c>
      <c r="I199" s="6">
        <v>0.55879999999999996</v>
      </c>
      <c r="J199">
        <v>2352280000</v>
      </c>
      <c r="L199" s="6">
        <v>103.65</v>
      </c>
      <c r="M199">
        <v>366375090</v>
      </c>
      <c r="O199" s="6">
        <v>251.98</v>
      </c>
      <c r="P199">
        <v>44790590</v>
      </c>
    </row>
    <row r="200" spans="1:16" x14ac:dyDescent="0.35">
      <c r="A200" s="1">
        <v>41582</v>
      </c>
      <c r="B200" s="1"/>
      <c r="C200" s="6">
        <v>168.75</v>
      </c>
      <c r="D200">
        <v>19548830</v>
      </c>
      <c r="F200" s="6">
        <v>28.401</v>
      </c>
      <c r="G200">
        <v>98099200</v>
      </c>
      <c r="I200" s="6">
        <v>0.55430000000000001</v>
      </c>
      <c r="J200">
        <v>1812664000</v>
      </c>
      <c r="L200" s="6">
        <v>101.86</v>
      </c>
      <c r="M200">
        <v>291139790</v>
      </c>
      <c r="O200" s="6">
        <v>245.92</v>
      </c>
      <c r="P200">
        <v>31233410</v>
      </c>
    </row>
    <row r="201" spans="1:16" x14ac:dyDescent="0.35">
      <c r="A201" s="1">
        <v>41589</v>
      </c>
      <c r="B201" s="1"/>
      <c r="C201" s="6">
        <v>175.28</v>
      </c>
      <c r="D201">
        <v>20834240</v>
      </c>
      <c r="F201" s="6">
        <v>28.13</v>
      </c>
      <c r="G201">
        <v>117138900</v>
      </c>
      <c r="I201" s="6">
        <v>0.56010000000000004</v>
      </c>
      <c r="J201">
        <v>2273919000</v>
      </c>
      <c r="L201" s="6">
        <v>103.69</v>
      </c>
      <c r="M201">
        <v>488440110</v>
      </c>
      <c r="O201" s="6">
        <v>244.2</v>
      </c>
      <c r="P201">
        <v>28924620</v>
      </c>
    </row>
    <row r="202" spans="1:16" x14ac:dyDescent="0.35">
      <c r="A202" s="1">
        <v>41596</v>
      </c>
      <c r="B202" s="1"/>
      <c r="C202" s="6">
        <v>168.71</v>
      </c>
      <c r="D202">
        <v>30758140</v>
      </c>
      <c r="F202" s="6">
        <v>28.265000000000001</v>
      </c>
      <c r="G202">
        <v>100812000</v>
      </c>
      <c r="I202" s="6">
        <v>0.57779999999999998</v>
      </c>
      <c r="J202">
        <v>1723472000</v>
      </c>
      <c r="L202" s="6">
        <v>105.1</v>
      </c>
      <c r="M202">
        <v>418030770</v>
      </c>
      <c r="O202" s="6">
        <v>246.66</v>
      </c>
      <c r="P202">
        <v>31970080</v>
      </c>
    </row>
    <row r="203" spans="1:16" x14ac:dyDescent="0.35">
      <c r="A203" s="1">
        <v>41603</v>
      </c>
      <c r="B203" s="1"/>
      <c r="C203" s="6">
        <v>164.98</v>
      </c>
      <c r="D203">
        <v>18045450</v>
      </c>
      <c r="F203" s="6">
        <v>27.398</v>
      </c>
      <c r="G203">
        <v>126311500</v>
      </c>
      <c r="I203" s="6">
        <v>0.57099999999999995</v>
      </c>
      <c r="J203">
        <v>3160829000</v>
      </c>
      <c r="L203" s="6">
        <v>103.07</v>
      </c>
      <c r="M203">
        <v>388095560</v>
      </c>
      <c r="O203" s="6">
        <v>238.49</v>
      </c>
      <c r="P203">
        <v>40135350</v>
      </c>
    </row>
    <row r="204" spans="1:16" x14ac:dyDescent="0.35">
      <c r="A204" s="1">
        <v>41610</v>
      </c>
      <c r="B204" s="1"/>
      <c r="C204" s="6">
        <v>167.78</v>
      </c>
      <c r="D204">
        <v>25745390</v>
      </c>
      <c r="F204" s="6">
        <v>26.9</v>
      </c>
      <c r="G204">
        <v>164063100</v>
      </c>
      <c r="I204" s="6">
        <v>0.5615</v>
      </c>
      <c r="J204">
        <v>3503185000</v>
      </c>
      <c r="L204" s="6">
        <v>99.9</v>
      </c>
      <c r="M204">
        <v>481667700</v>
      </c>
      <c r="O204" s="6">
        <v>235.16</v>
      </c>
      <c r="P204">
        <v>35380210</v>
      </c>
    </row>
    <row r="205" spans="1:16" x14ac:dyDescent="0.35">
      <c r="A205" s="1">
        <v>41617</v>
      </c>
      <c r="B205" s="1"/>
      <c r="C205" s="6">
        <v>166.38</v>
      </c>
      <c r="D205">
        <v>14763020</v>
      </c>
      <c r="F205" s="6">
        <v>27.04</v>
      </c>
      <c r="G205">
        <v>130379500</v>
      </c>
      <c r="I205" s="6">
        <v>0.55800000000000005</v>
      </c>
      <c r="J205">
        <v>2540484000</v>
      </c>
      <c r="L205" s="6">
        <v>98.94</v>
      </c>
      <c r="M205">
        <v>452085030</v>
      </c>
      <c r="O205" s="6">
        <v>232.28</v>
      </c>
      <c r="P205">
        <v>28914600</v>
      </c>
    </row>
    <row r="206" spans="1:16" x14ac:dyDescent="0.35">
      <c r="A206" s="1">
        <v>41624</v>
      </c>
      <c r="B206" s="1"/>
      <c r="C206" s="6">
        <v>175.44</v>
      </c>
      <c r="D206">
        <v>18735980</v>
      </c>
      <c r="F206" s="6">
        <v>28.030999999999999</v>
      </c>
      <c r="G206">
        <v>140643000</v>
      </c>
      <c r="I206" s="6">
        <v>0.58850000000000002</v>
      </c>
      <c r="J206">
        <v>3667945000</v>
      </c>
      <c r="L206" s="6">
        <v>102.2</v>
      </c>
      <c r="M206">
        <v>397189240</v>
      </c>
      <c r="O206" s="6">
        <v>243.58</v>
      </c>
      <c r="P206">
        <v>65468250</v>
      </c>
    </row>
    <row r="207" spans="1:16" x14ac:dyDescent="0.35">
      <c r="A207" s="1">
        <v>41631</v>
      </c>
      <c r="B207" s="1"/>
      <c r="C207" s="6">
        <v>172.49</v>
      </c>
      <c r="D207">
        <v>11601040</v>
      </c>
      <c r="F207" s="6">
        <v>28.091000000000001</v>
      </c>
      <c r="G207">
        <v>53852700</v>
      </c>
      <c r="I207" s="6">
        <v>0.5696</v>
      </c>
      <c r="J207">
        <v>2200233000</v>
      </c>
      <c r="L207" s="6">
        <v>100.68</v>
      </c>
      <c r="M207">
        <v>187683690</v>
      </c>
      <c r="O207" s="6">
        <v>247.94</v>
      </c>
      <c r="P207">
        <v>18337480</v>
      </c>
    </row>
    <row r="208" spans="1:16" x14ac:dyDescent="0.35">
      <c r="A208" s="1">
        <v>41638</v>
      </c>
      <c r="B208" s="1"/>
      <c r="C208" s="6">
        <v>172</v>
      </c>
      <c r="D208">
        <v>3186720</v>
      </c>
      <c r="F208" s="6">
        <v>28.364000000000001</v>
      </c>
      <c r="G208">
        <v>8927400</v>
      </c>
      <c r="I208" s="6">
        <v>0.5675</v>
      </c>
      <c r="J208">
        <v>347892000</v>
      </c>
      <c r="L208" s="6">
        <v>101.17</v>
      </c>
      <c r="M208">
        <v>34094760</v>
      </c>
      <c r="O208" s="6">
        <v>251.6</v>
      </c>
      <c r="P208">
        <v>6589060</v>
      </c>
    </row>
    <row r="209" spans="1:16" x14ac:dyDescent="0.35">
      <c r="A209" s="1">
        <v>41645</v>
      </c>
      <c r="B209" s="1"/>
      <c r="C209" s="6">
        <v>167.38</v>
      </c>
      <c r="D209">
        <v>9398500</v>
      </c>
      <c r="F209" s="6">
        <v>27.51</v>
      </c>
      <c r="G209">
        <v>69694200</v>
      </c>
      <c r="I209" s="6">
        <v>0.56569999999999998</v>
      </c>
      <c r="J209">
        <v>1250199000</v>
      </c>
      <c r="L209" s="6">
        <v>99.2</v>
      </c>
      <c r="M209">
        <v>170507210</v>
      </c>
      <c r="O209" s="6">
        <v>242.43</v>
      </c>
      <c r="P209">
        <v>16999340</v>
      </c>
    </row>
    <row r="210" spans="1:16" x14ac:dyDescent="0.35">
      <c r="A210" s="1">
        <v>41652</v>
      </c>
      <c r="B210" s="1"/>
      <c r="C210" s="6">
        <v>183</v>
      </c>
      <c r="D210">
        <v>45676740</v>
      </c>
      <c r="F210" s="6">
        <v>27.701000000000001</v>
      </c>
      <c r="G210">
        <v>102242900</v>
      </c>
      <c r="I210" s="6">
        <v>0.5645</v>
      </c>
      <c r="J210">
        <v>1894461000</v>
      </c>
      <c r="L210" s="6">
        <v>101.17</v>
      </c>
      <c r="M210">
        <v>347947120</v>
      </c>
      <c r="O210" s="6">
        <v>248.77</v>
      </c>
      <c r="P210">
        <v>43125210</v>
      </c>
    </row>
    <row r="211" spans="1:16" x14ac:dyDescent="0.35">
      <c r="A211" s="1">
        <v>41659</v>
      </c>
      <c r="B211" s="1"/>
      <c r="C211" s="6">
        <v>182.65</v>
      </c>
      <c r="D211">
        <v>22224290</v>
      </c>
      <c r="F211" s="6">
        <v>28.417000000000002</v>
      </c>
      <c r="G211">
        <v>100740000</v>
      </c>
      <c r="I211" s="6">
        <v>0.56000000000000005</v>
      </c>
      <c r="J211">
        <v>1639508000</v>
      </c>
      <c r="L211" s="6">
        <v>99.7</v>
      </c>
      <c r="M211">
        <v>363905950</v>
      </c>
      <c r="O211" s="6">
        <v>247.91</v>
      </c>
      <c r="P211">
        <v>33820340</v>
      </c>
    </row>
    <row r="212" spans="1:16" x14ac:dyDescent="0.35">
      <c r="A212" s="1">
        <v>41666</v>
      </c>
      <c r="B212" s="1"/>
      <c r="C212" s="6">
        <v>171.06</v>
      </c>
      <c r="D212">
        <v>33422700</v>
      </c>
      <c r="F212" s="6">
        <v>26.945</v>
      </c>
      <c r="G212">
        <v>191594700</v>
      </c>
      <c r="I212" s="6">
        <v>0.55400000000000005</v>
      </c>
      <c r="J212">
        <v>3540790000</v>
      </c>
      <c r="L212" s="6">
        <v>94.7</v>
      </c>
      <c r="M212">
        <v>534185980</v>
      </c>
      <c r="O212" s="6">
        <v>245</v>
      </c>
      <c r="P212">
        <v>28672860</v>
      </c>
    </row>
    <row r="213" spans="1:16" x14ac:dyDescent="0.35">
      <c r="A213" s="1">
        <v>41673</v>
      </c>
      <c r="B213" s="1"/>
      <c r="C213" s="6">
        <v>178.08</v>
      </c>
      <c r="D213">
        <v>16917130</v>
      </c>
      <c r="F213" s="6">
        <v>27.298999999999999</v>
      </c>
      <c r="G213">
        <v>125849000</v>
      </c>
      <c r="I213" s="6">
        <v>0.56469999999999998</v>
      </c>
      <c r="J213">
        <v>2015133000</v>
      </c>
      <c r="L213" s="6">
        <v>96.53</v>
      </c>
      <c r="M213">
        <v>417532140</v>
      </c>
      <c r="O213" s="6">
        <v>246.1</v>
      </c>
      <c r="P213">
        <v>26616840</v>
      </c>
    </row>
    <row r="214" spans="1:16" x14ac:dyDescent="0.35">
      <c r="A214" s="1">
        <v>41680</v>
      </c>
      <c r="B214" s="1"/>
      <c r="C214" s="6">
        <v>171.73</v>
      </c>
      <c r="D214">
        <v>12592790</v>
      </c>
      <c r="F214" s="6">
        <v>27.283999999999999</v>
      </c>
      <c r="G214">
        <v>109992200</v>
      </c>
      <c r="I214" s="6">
        <v>0.56240000000000001</v>
      </c>
      <c r="J214">
        <v>1309486000</v>
      </c>
      <c r="L214" s="6">
        <v>96.65</v>
      </c>
      <c r="M214">
        <v>316389420</v>
      </c>
      <c r="O214" s="6">
        <v>247.19</v>
      </c>
      <c r="P214">
        <v>19369500</v>
      </c>
    </row>
    <row r="215" spans="1:16" x14ac:dyDescent="0.35">
      <c r="A215" s="1">
        <v>41687</v>
      </c>
      <c r="B215" s="1"/>
      <c r="C215" s="6">
        <v>170.3</v>
      </c>
      <c r="D215">
        <v>10854930</v>
      </c>
      <c r="F215" s="6">
        <v>27.683</v>
      </c>
      <c r="G215">
        <v>87329600</v>
      </c>
      <c r="I215" s="6">
        <v>0.56000000000000005</v>
      </c>
      <c r="J215">
        <v>1581918000</v>
      </c>
      <c r="L215" s="6">
        <v>95</v>
      </c>
      <c r="M215">
        <v>313628860</v>
      </c>
      <c r="O215" s="6">
        <v>250</v>
      </c>
      <c r="P215">
        <v>32025770</v>
      </c>
    </row>
    <row r="216" spans="1:16" x14ac:dyDescent="0.35">
      <c r="A216" s="1">
        <v>41694</v>
      </c>
      <c r="B216" s="1"/>
      <c r="C216" s="6">
        <v>164.3</v>
      </c>
      <c r="D216">
        <v>12093580</v>
      </c>
      <c r="F216" s="6">
        <v>27.35</v>
      </c>
      <c r="G216">
        <v>148122600</v>
      </c>
      <c r="I216" s="6">
        <v>0.5595</v>
      </c>
      <c r="J216">
        <v>2065192000</v>
      </c>
      <c r="L216" s="6">
        <v>91.16</v>
      </c>
      <c r="M216">
        <v>451438030</v>
      </c>
      <c r="O216" s="6">
        <v>243.95</v>
      </c>
      <c r="P216">
        <v>23199520</v>
      </c>
    </row>
    <row r="217" spans="1:16" x14ac:dyDescent="0.35">
      <c r="A217" s="1">
        <v>41701</v>
      </c>
      <c r="B217" s="1"/>
      <c r="C217" s="6">
        <v>166.01</v>
      </c>
      <c r="D217">
        <v>38710910</v>
      </c>
      <c r="F217" s="6">
        <v>26.931999999999999</v>
      </c>
      <c r="G217">
        <v>216391300</v>
      </c>
      <c r="I217" s="6">
        <v>0.5262</v>
      </c>
      <c r="J217">
        <v>3937662000</v>
      </c>
      <c r="L217" s="6">
        <v>79.989999999999995</v>
      </c>
      <c r="M217">
        <v>1443194180</v>
      </c>
      <c r="O217" s="6">
        <v>236.38</v>
      </c>
      <c r="P217">
        <v>47187650</v>
      </c>
    </row>
    <row r="218" spans="1:16" x14ac:dyDescent="0.35">
      <c r="A218" s="1">
        <v>41708</v>
      </c>
      <c r="B218" s="1"/>
      <c r="C218" s="6">
        <v>156.19999999999999</v>
      </c>
      <c r="D218">
        <v>18027280</v>
      </c>
      <c r="F218" s="6">
        <v>25.477</v>
      </c>
      <c r="G218">
        <v>178884800</v>
      </c>
      <c r="I218" s="6">
        <v>0.50760000000000005</v>
      </c>
      <c r="J218">
        <v>2795302000</v>
      </c>
      <c r="L218" s="6">
        <v>71.75</v>
      </c>
      <c r="M218">
        <v>976528730</v>
      </c>
      <c r="O218" s="6">
        <v>225.81</v>
      </c>
      <c r="P218">
        <v>31452670</v>
      </c>
    </row>
    <row r="219" spans="1:16" x14ac:dyDescent="0.35">
      <c r="A219" s="1">
        <v>41715</v>
      </c>
      <c r="B219" s="1"/>
      <c r="C219" s="6">
        <v>161.21</v>
      </c>
      <c r="D219">
        <v>29855980</v>
      </c>
      <c r="F219" s="6">
        <v>26.289000000000001</v>
      </c>
      <c r="G219">
        <v>215056600</v>
      </c>
      <c r="I219" s="6">
        <v>0.54320000000000002</v>
      </c>
      <c r="J219">
        <v>4814267000</v>
      </c>
      <c r="L219" s="6">
        <v>78.47</v>
      </c>
      <c r="M219">
        <v>1288107500</v>
      </c>
      <c r="O219" s="6">
        <v>231.21</v>
      </c>
      <c r="P219">
        <v>45941540</v>
      </c>
    </row>
    <row r="220" spans="1:16" x14ac:dyDescent="0.35">
      <c r="A220" s="1">
        <v>41722</v>
      </c>
      <c r="B220" s="1"/>
      <c r="C220" s="6">
        <v>166.05</v>
      </c>
      <c r="D220">
        <v>22479630</v>
      </c>
      <c r="F220" s="6">
        <v>25.521000000000001</v>
      </c>
      <c r="G220">
        <v>155885700</v>
      </c>
      <c r="I220" s="6">
        <v>0.56799999999999995</v>
      </c>
      <c r="J220">
        <v>2451889000</v>
      </c>
      <c r="L220" s="6">
        <v>81.47</v>
      </c>
      <c r="M220">
        <v>983292360</v>
      </c>
      <c r="O220" s="6">
        <v>231.4</v>
      </c>
      <c r="P220">
        <v>29995320</v>
      </c>
    </row>
    <row r="221" spans="1:16" x14ac:dyDescent="0.35">
      <c r="A221" s="1">
        <v>41729</v>
      </c>
      <c r="B221" s="1"/>
      <c r="C221" s="6">
        <v>166.78</v>
      </c>
      <c r="D221">
        <v>17003160</v>
      </c>
      <c r="F221" s="6">
        <v>26.146999999999998</v>
      </c>
      <c r="G221">
        <v>147442300</v>
      </c>
      <c r="I221" s="6">
        <v>0.56289999999999996</v>
      </c>
      <c r="J221">
        <v>2343894000</v>
      </c>
      <c r="L221" s="6">
        <v>82.98</v>
      </c>
      <c r="M221">
        <v>750823890</v>
      </c>
      <c r="O221" s="6">
        <v>232.49</v>
      </c>
      <c r="P221">
        <v>22307380</v>
      </c>
    </row>
    <row r="222" spans="1:16" x14ac:dyDescent="0.35">
      <c r="A222" s="1">
        <v>41736</v>
      </c>
      <c r="B222" s="1"/>
      <c r="C222" s="6">
        <v>166.13</v>
      </c>
      <c r="D222">
        <v>14297680</v>
      </c>
      <c r="F222" s="6">
        <v>25.9</v>
      </c>
      <c r="G222">
        <v>145031500</v>
      </c>
      <c r="I222" s="6">
        <v>0.56730000000000003</v>
      </c>
      <c r="J222">
        <v>2256509000</v>
      </c>
      <c r="L222" s="6">
        <v>79.75</v>
      </c>
      <c r="M222">
        <v>892832850</v>
      </c>
      <c r="O222" s="6">
        <v>232.52</v>
      </c>
      <c r="P222">
        <v>27800560</v>
      </c>
    </row>
    <row r="223" spans="1:16" x14ac:dyDescent="0.35">
      <c r="A223" s="1">
        <v>41743</v>
      </c>
      <c r="B223" s="1"/>
      <c r="C223" s="6">
        <v>160.66999999999999</v>
      </c>
      <c r="D223">
        <v>10309660</v>
      </c>
      <c r="F223" s="6">
        <v>25.7</v>
      </c>
      <c r="G223">
        <v>143217400</v>
      </c>
      <c r="I223" s="6">
        <v>0.54949999999999999</v>
      </c>
      <c r="J223">
        <v>1794344000</v>
      </c>
      <c r="L223" s="6">
        <v>78.819999999999993</v>
      </c>
      <c r="M223">
        <v>967619650</v>
      </c>
      <c r="O223" s="6">
        <v>231.77</v>
      </c>
      <c r="P223">
        <v>25789840</v>
      </c>
    </row>
    <row r="224" spans="1:16" x14ac:dyDescent="0.35">
      <c r="A224" s="1">
        <v>41750</v>
      </c>
      <c r="B224" s="1"/>
      <c r="C224" s="6">
        <v>150.69999999999999</v>
      </c>
      <c r="D224">
        <v>14874300</v>
      </c>
      <c r="F224" s="6">
        <v>24.574999999999999</v>
      </c>
      <c r="G224">
        <v>101851500</v>
      </c>
      <c r="I224" s="6">
        <v>0.53039999999999998</v>
      </c>
      <c r="J224">
        <v>1708285000</v>
      </c>
      <c r="L224" s="6">
        <v>69.91</v>
      </c>
      <c r="M224">
        <v>899963490</v>
      </c>
      <c r="O224" s="6">
        <v>223.62</v>
      </c>
      <c r="P224">
        <v>19583390</v>
      </c>
    </row>
    <row r="225" spans="1:16" x14ac:dyDescent="0.35">
      <c r="A225" s="1">
        <v>41757</v>
      </c>
      <c r="B225" s="1"/>
      <c r="C225" s="6">
        <v>158.94</v>
      </c>
      <c r="D225">
        <v>9108810</v>
      </c>
      <c r="F225" s="6">
        <v>24.82</v>
      </c>
      <c r="G225">
        <v>123008600</v>
      </c>
      <c r="I225" s="6">
        <v>0.57310000000000005</v>
      </c>
      <c r="J225">
        <v>1675908000</v>
      </c>
      <c r="L225" s="6">
        <v>72.22</v>
      </c>
      <c r="M225">
        <v>739599910</v>
      </c>
      <c r="O225" s="6">
        <v>222.8</v>
      </c>
      <c r="P225">
        <v>25038140</v>
      </c>
    </row>
    <row r="226" spans="1:16" x14ac:dyDescent="0.35">
      <c r="A226" s="1">
        <v>41764</v>
      </c>
      <c r="B226" s="1"/>
      <c r="C226" s="6">
        <v>156.30000000000001</v>
      </c>
      <c r="D226">
        <v>9603250</v>
      </c>
      <c r="F226" s="6">
        <v>25.27</v>
      </c>
      <c r="G226">
        <v>93590800</v>
      </c>
      <c r="I226" s="6">
        <v>0.56999999999999995</v>
      </c>
      <c r="J226">
        <v>2680801000</v>
      </c>
      <c r="L226" s="6">
        <v>78.8</v>
      </c>
      <c r="M226">
        <v>715948220</v>
      </c>
      <c r="O226" s="6">
        <v>226.67</v>
      </c>
      <c r="P226">
        <v>25160290</v>
      </c>
    </row>
    <row r="227" spans="1:16" x14ac:dyDescent="0.35">
      <c r="A227" s="1">
        <v>41771</v>
      </c>
      <c r="B227" s="1"/>
      <c r="C227" s="6">
        <v>163.5</v>
      </c>
      <c r="D227">
        <v>14643710</v>
      </c>
      <c r="F227" s="6">
        <v>25.574000000000002</v>
      </c>
      <c r="G227">
        <v>107268600</v>
      </c>
      <c r="I227" s="6">
        <v>0.59360000000000002</v>
      </c>
      <c r="J227">
        <v>2737693000</v>
      </c>
      <c r="L227" s="6">
        <v>79.2</v>
      </c>
      <c r="M227">
        <v>806530930</v>
      </c>
      <c r="O227" s="6">
        <v>227.24</v>
      </c>
      <c r="P227">
        <v>26511560</v>
      </c>
    </row>
    <row r="228" spans="1:16" x14ac:dyDescent="0.35">
      <c r="A228" s="1">
        <v>41778</v>
      </c>
      <c r="B228" s="1"/>
      <c r="C228" s="6">
        <v>163.32</v>
      </c>
      <c r="D228">
        <v>14507080</v>
      </c>
      <c r="F228" s="6">
        <v>26.306999999999999</v>
      </c>
      <c r="G228">
        <v>129162600</v>
      </c>
      <c r="I228" s="6">
        <v>0.6835</v>
      </c>
      <c r="J228">
        <v>6009657000</v>
      </c>
      <c r="L228" s="6">
        <v>85.83</v>
      </c>
      <c r="M228">
        <v>789942390</v>
      </c>
      <c r="O228" s="6">
        <v>232.9</v>
      </c>
      <c r="P228">
        <v>34854860</v>
      </c>
    </row>
    <row r="229" spans="1:16" x14ac:dyDescent="0.35">
      <c r="A229" s="1">
        <v>41785</v>
      </c>
      <c r="B229" s="1"/>
      <c r="C229" s="6">
        <v>155.06</v>
      </c>
      <c r="D229">
        <v>10362300</v>
      </c>
      <c r="F229" s="6">
        <v>25.088999999999999</v>
      </c>
      <c r="G229">
        <v>94363500</v>
      </c>
      <c r="I229" s="6">
        <v>0.68610000000000004</v>
      </c>
      <c r="J229">
        <v>3732245000</v>
      </c>
      <c r="L229" s="6">
        <v>84.5</v>
      </c>
      <c r="M229">
        <v>622555560</v>
      </c>
      <c r="O229" s="6">
        <v>226</v>
      </c>
      <c r="P229">
        <v>19899860</v>
      </c>
    </row>
    <row r="230" spans="1:16" x14ac:dyDescent="0.35">
      <c r="A230" s="1">
        <v>41792</v>
      </c>
      <c r="B230" s="1"/>
      <c r="C230" s="6">
        <v>156.99</v>
      </c>
      <c r="D230">
        <v>10649850</v>
      </c>
      <c r="F230" s="6">
        <v>27.138999999999999</v>
      </c>
      <c r="G230">
        <v>124745800</v>
      </c>
      <c r="I230" s="6">
        <v>0.74339999999999995</v>
      </c>
      <c r="J230">
        <v>3409111000</v>
      </c>
      <c r="L230" s="6">
        <v>89</v>
      </c>
      <c r="M230">
        <v>638574780</v>
      </c>
      <c r="O230" s="6">
        <v>237</v>
      </c>
      <c r="P230">
        <v>23688480</v>
      </c>
    </row>
    <row r="231" spans="1:16" x14ac:dyDescent="0.35">
      <c r="A231" s="1">
        <v>41799</v>
      </c>
      <c r="B231" s="1"/>
      <c r="C231" s="6">
        <v>155.28</v>
      </c>
      <c r="D231">
        <v>13024370</v>
      </c>
      <c r="F231" s="6">
        <v>27.559000000000001</v>
      </c>
      <c r="G231">
        <v>53140800</v>
      </c>
      <c r="I231" s="6">
        <v>0.74</v>
      </c>
      <c r="J231">
        <v>2395797000</v>
      </c>
      <c r="L231" s="6">
        <v>89</v>
      </c>
      <c r="M231">
        <v>238551510</v>
      </c>
      <c r="O231" s="6">
        <v>249.66</v>
      </c>
      <c r="P231">
        <v>24371640</v>
      </c>
    </row>
    <row r="232" spans="1:16" x14ac:dyDescent="0.35">
      <c r="A232" s="1">
        <v>41806</v>
      </c>
      <c r="B232" s="1"/>
      <c r="C232" s="6">
        <v>151.6</v>
      </c>
      <c r="D232">
        <v>25999360</v>
      </c>
      <c r="F232" s="6">
        <v>27.186</v>
      </c>
      <c r="G232">
        <v>159229800</v>
      </c>
      <c r="I232" s="6">
        <v>0.70799999999999996</v>
      </c>
      <c r="J232">
        <v>3904287000</v>
      </c>
      <c r="L232" s="6">
        <v>84.16</v>
      </c>
      <c r="M232">
        <v>527388800</v>
      </c>
      <c r="O232" s="6">
        <v>250.11</v>
      </c>
      <c r="P232">
        <v>50468140</v>
      </c>
    </row>
    <row r="233" spans="1:16" x14ac:dyDescent="0.35">
      <c r="A233" s="1">
        <v>41813</v>
      </c>
      <c r="B233" s="1"/>
      <c r="C233" s="6">
        <v>157.1</v>
      </c>
      <c r="D233">
        <v>24261680</v>
      </c>
      <c r="F233" s="6">
        <v>26.6</v>
      </c>
      <c r="G233">
        <v>78385300</v>
      </c>
      <c r="I233" s="6">
        <v>0.68020000000000003</v>
      </c>
      <c r="J233">
        <v>3354639000</v>
      </c>
      <c r="L233" s="6">
        <v>84.33</v>
      </c>
      <c r="M233">
        <v>520700160</v>
      </c>
      <c r="O233" s="6">
        <v>249.49</v>
      </c>
      <c r="P233">
        <v>28004290</v>
      </c>
    </row>
    <row r="234" spans="1:16" x14ac:dyDescent="0.35">
      <c r="A234" s="1">
        <v>41820</v>
      </c>
      <c r="B234" s="1"/>
      <c r="C234" s="6">
        <v>158.25</v>
      </c>
      <c r="D234">
        <v>16931360</v>
      </c>
      <c r="F234" s="6">
        <v>26.594999999999999</v>
      </c>
      <c r="G234">
        <v>74719000</v>
      </c>
      <c r="I234" s="6">
        <v>0.69299999999999995</v>
      </c>
      <c r="J234">
        <v>2983241000</v>
      </c>
      <c r="L234" s="6">
        <v>84</v>
      </c>
      <c r="M234">
        <v>401260330</v>
      </c>
      <c r="O234" s="6">
        <v>253.9</v>
      </c>
      <c r="P234">
        <v>22664240</v>
      </c>
    </row>
    <row r="235" spans="1:16" x14ac:dyDescent="0.35">
      <c r="A235" s="1">
        <v>41827</v>
      </c>
      <c r="B235" s="1"/>
      <c r="C235" s="6">
        <v>154</v>
      </c>
      <c r="D235">
        <v>12139930</v>
      </c>
      <c r="F235" s="6">
        <v>26.9</v>
      </c>
      <c r="G235">
        <v>89502800</v>
      </c>
      <c r="I235" s="6">
        <v>0.69410000000000005</v>
      </c>
      <c r="J235">
        <v>4177931000</v>
      </c>
      <c r="L235" s="6">
        <v>84.55</v>
      </c>
      <c r="M235">
        <v>443791270</v>
      </c>
      <c r="O235" s="6">
        <v>246.01</v>
      </c>
      <c r="P235">
        <v>29275830</v>
      </c>
    </row>
    <row r="236" spans="1:16" x14ac:dyDescent="0.35">
      <c r="A236" s="1">
        <v>41834</v>
      </c>
      <c r="B236" s="1"/>
      <c r="C236" s="6">
        <v>145.94</v>
      </c>
      <c r="D236">
        <v>12718590</v>
      </c>
      <c r="F236" s="6">
        <v>24.811</v>
      </c>
      <c r="G236">
        <v>111525500</v>
      </c>
      <c r="I236" s="6">
        <v>0.63449999999999995</v>
      </c>
      <c r="J236">
        <v>2663169000</v>
      </c>
      <c r="L236" s="6">
        <v>80.27</v>
      </c>
      <c r="M236">
        <v>527638880</v>
      </c>
      <c r="O236" s="6">
        <v>231.75</v>
      </c>
      <c r="P236">
        <v>31253420</v>
      </c>
    </row>
    <row r="237" spans="1:16" x14ac:dyDescent="0.35">
      <c r="A237" s="1">
        <v>41841</v>
      </c>
      <c r="B237" s="1"/>
      <c r="C237" s="6">
        <v>144</v>
      </c>
      <c r="D237">
        <v>15026810</v>
      </c>
      <c r="F237" s="6">
        <v>24.86</v>
      </c>
      <c r="G237">
        <v>103076800</v>
      </c>
      <c r="I237" s="6">
        <v>0.60760000000000003</v>
      </c>
      <c r="J237">
        <v>2566999000</v>
      </c>
      <c r="L237" s="6">
        <v>75.16</v>
      </c>
      <c r="M237">
        <v>641705210</v>
      </c>
      <c r="O237" s="6">
        <v>220.84</v>
      </c>
      <c r="P237">
        <v>32943580</v>
      </c>
    </row>
    <row r="238" spans="1:16" x14ac:dyDescent="0.35">
      <c r="A238" s="1">
        <v>41848</v>
      </c>
      <c r="B238" s="1"/>
      <c r="C238" s="6">
        <v>135.37</v>
      </c>
      <c r="D238">
        <v>13956170</v>
      </c>
      <c r="F238" s="6">
        <v>25.510999999999999</v>
      </c>
      <c r="G238">
        <v>89208300</v>
      </c>
      <c r="I238" s="6">
        <v>0.59989999999999999</v>
      </c>
      <c r="J238">
        <v>2460720000</v>
      </c>
      <c r="L238" s="6">
        <v>72.37</v>
      </c>
      <c r="M238">
        <v>798155080</v>
      </c>
      <c r="O238" s="6">
        <v>221.79</v>
      </c>
      <c r="P238">
        <v>36413330</v>
      </c>
    </row>
    <row r="239" spans="1:16" x14ac:dyDescent="0.35">
      <c r="A239" s="1">
        <v>41855</v>
      </c>
      <c r="B239" s="1"/>
      <c r="C239" s="6">
        <v>138.36000000000001</v>
      </c>
      <c r="D239">
        <v>10314660</v>
      </c>
      <c r="F239" s="6">
        <v>25.268999999999998</v>
      </c>
      <c r="G239">
        <v>136216600</v>
      </c>
      <c r="I239" s="6">
        <v>0.64149999999999996</v>
      </c>
      <c r="J239">
        <v>1908222000</v>
      </c>
      <c r="L239" s="6">
        <v>70.7</v>
      </c>
      <c r="M239">
        <v>878585840</v>
      </c>
      <c r="O239" s="6">
        <v>219.54</v>
      </c>
      <c r="P239">
        <v>24655150</v>
      </c>
    </row>
    <row r="240" spans="1:16" x14ac:dyDescent="0.35">
      <c r="A240" s="1">
        <v>41862</v>
      </c>
      <c r="B240" s="1"/>
      <c r="C240" s="6">
        <v>142.63</v>
      </c>
      <c r="D240">
        <v>9936060</v>
      </c>
      <c r="F240" s="6">
        <v>26.116</v>
      </c>
      <c r="G240">
        <v>88815600</v>
      </c>
      <c r="I240" s="6">
        <v>0.68500000000000005</v>
      </c>
      <c r="J240">
        <v>2597748000</v>
      </c>
      <c r="L240" s="6">
        <v>75.05</v>
      </c>
      <c r="M240">
        <v>746932350</v>
      </c>
      <c r="O240" s="6">
        <v>225</v>
      </c>
      <c r="P240">
        <v>22903730</v>
      </c>
    </row>
    <row r="241" spans="1:16" x14ac:dyDescent="0.35">
      <c r="A241" s="1">
        <v>41869</v>
      </c>
      <c r="B241" s="1"/>
      <c r="C241" s="6">
        <v>143.51</v>
      </c>
      <c r="D241">
        <v>8250940</v>
      </c>
      <c r="F241" s="6">
        <v>26.582999999999998</v>
      </c>
      <c r="G241">
        <v>79134900</v>
      </c>
      <c r="I241" s="6">
        <v>0.70299999999999996</v>
      </c>
      <c r="J241">
        <v>2102077000</v>
      </c>
      <c r="L241" s="6">
        <v>78.39</v>
      </c>
      <c r="M241">
        <v>561033910</v>
      </c>
      <c r="O241" s="6">
        <v>230.03</v>
      </c>
      <c r="P241">
        <v>24022670</v>
      </c>
    </row>
    <row r="242" spans="1:16" x14ac:dyDescent="0.35">
      <c r="A242" s="1">
        <v>41876</v>
      </c>
      <c r="B242" s="1"/>
      <c r="C242" s="6">
        <v>133.57</v>
      </c>
      <c r="D242">
        <v>11617700</v>
      </c>
      <c r="F242" s="6">
        <v>25.524999999999999</v>
      </c>
      <c r="G242">
        <v>83027400</v>
      </c>
      <c r="I242" s="6">
        <v>0.69330000000000003</v>
      </c>
      <c r="J242">
        <v>1785041000</v>
      </c>
      <c r="L242" s="6">
        <v>73.209999999999994</v>
      </c>
      <c r="M242">
        <v>704166440</v>
      </c>
      <c r="O242" s="6">
        <v>226</v>
      </c>
      <c r="P242">
        <v>16084880</v>
      </c>
    </row>
    <row r="243" spans="1:16" x14ac:dyDescent="0.35">
      <c r="A243" s="1">
        <v>41883</v>
      </c>
      <c r="B243" s="1"/>
      <c r="C243" s="6">
        <v>141.79</v>
      </c>
      <c r="D243">
        <v>17707720</v>
      </c>
      <c r="F243" s="6">
        <v>26.765999999999998</v>
      </c>
      <c r="G243">
        <v>89531700</v>
      </c>
      <c r="I243" s="6">
        <v>0.71750000000000003</v>
      </c>
      <c r="J243">
        <v>1703181000</v>
      </c>
      <c r="L243" s="6">
        <v>80.25</v>
      </c>
      <c r="M243">
        <v>863028040</v>
      </c>
      <c r="O243" s="6">
        <v>238</v>
      </c>
      <c r="P243">
        <v>25064920</v>
      </c>
    </row>
    <row r="244" spans="1:16" x14ac:dyDescent="0.35">
      <c r="A244" s="1">
        <v>41890</v>
      </c>
      <c r="B244" s="1"/>
      <c r="C244" s="6">
        <v>139.52000000000001</v>
      </c>
      <c r="D244">
        <v>8725340</v>
      </c>
      <c r="F244" s="6">
        <v>26.95</v>
      </c>
      <c r="G244">
        <v>80216800</v>
      </c>
      <c r="I244" s="6">
        <v>0.70699999999999996</v>
      </c>
      <c r="J244">
        <v>1214286000</v>
      </c>
      <c r="L244" s="6">
        <v>76.650000000000006</v>
      </c>
      <c r="M244">
        <v>598313460</v>
      </c>
      <c r="O244" s="6">
        <v>233.2</v>
      </c>
      <c r="P244">
        <v>17278900</v>
      </c>
    </row>
    <row r="245" spans="1:16" x14ac:dyDescent="0.35">
      <c r="A245" s="1">
        <v>41897</v>
      </c>
      <c r="B245" s="1"/>
      <c r="C245" s="6">
        <v>145.91</v>
      </c>
      <c r="D245">
        <v>26273570</v>
      </c>
      <c r="F245" s="6">
        <v>27.135999999999999</v>
      </c>
      <c r="G245">
        <v>123569600</v>
      </c>
      <c r="I245" s="6">
        <v>0.73</v>
      </c>
      <c r="J245">
        <v>2812809000</v>
      </c>
      <c r="L245" s="6">
        <v>77.400000000000006</v>
      </c>
      <c r="M245">
        <v>644044660</v>
      </c>
      <c r="O245" s="6">
        <v>233.5</v>
      </c>
      <c r="P245">
        <v>25331340</v>
      </c>
    </row>
    <row r="246" spans="1:16" x14ac:dyDescent="0.35">
      <c r="A246" s="1">
        <v>41904</v>
      </c>
      <c r="B246" s="1"/>
      <c r="C246" s="6">
        <v>140</v>
      </c>
      <c r="D246">
        <v>16201420</v>
      </c>
      <c r="F246" s="6">
        <v>26.977</v>
      </c>
      <c r="G246">
        <v>67230600</v>
      </c>
      <c r="I246" s="6">
        <v>0.7248</v>
      </c>
      <c r="J246">
        <v>2169700000</v>
      </c>
      <c r="L246" s="6">
        <v>77.599999999999994</v>
      </c>
      <c r="M246">
        <v>537909060</v>
      </c>
      <c r="O246" s="6">
        <v>232.39</v>
      </c>
      <c r="P246">
        <v>17133730</v>
      </c>
    </row>
    <row r="247" spans="1:16" x14ac:dyDescent="0.35">
      <c r="A247" s="1">
        <v>41911</v>
      </c>
      <c r="B247" s="1"/>
      <c r="C247" s="6">
        <v>140.5</v>
      </c>
      <c r="D247">
        <v>14801430</v>
      </c>
      <c r="F247" s="6">
        <v>26.01</v>
      </c>
      <c r="G247">
        <v>112110500</v>
      </c>
      <c r="I247" s="6">
        <v>0.67930000000000001</v>
      </c>
      <c r="J247">
        <v>1705149000</v>
      </c>
      <c r="L247" s="6">
        <v>73.77</v>
      </c>
      <c r="M247">
        <v>631842280</v>
      </c>
      <c r="O247" s="6">
        <v>227.73</v>
      </c>
      <c r="P247">
        <v>18185390</v>
      </c>
    </row>
    <row r="248" spans="1:16" x14ac:dyDescent="0.35">
      <c r="A248" s="1">
        <v>41918</v>
      </c>
      <c r="B248" s="1"/>
      <c r="C248" s="6">
        <v>138</v>
      </c>
      <c r="D248">
        <v>15265020</v>
      </c>
      <c r="F248" s="6">
        <v>25.75</v>
      </c>
      <c r="G248">
        <v>94585500</v>
      </c>
      <c r="I248" s="6">
        <v>0.69399999999999995</v>
      </c>
      <c r="J248">
        <v>1486069000</v>
      </c>
      <c r="L248" s="6">
        <v>73.5</v>
      </c>
      <c r="M248">
        <v>639920060</v>
      </c>
      <c r="O248" s="6">
        <v>222.3</v>
      </c>
      <c r="P248">
        <v>19601190</v>
      </c>
    </row>
    <row r="249" spans="1:16" x14ac:dyDescent="0.35">
      <c r="A249" s="1">
        <v>41925</v>
      </c>
      <c r="B249" s="1"/>
      <c r="C249" s="6">
        <v>139</v>
      </c>
      <c r="D249">
        <v>12202080</v>
      </c>
      <c r="F249" s="6">
        <v>26.965</v>
      </c>
      <c r="G249">
        <v>117878400</v>
      </c>
      <c r="I249" s="6">
        <v>0.69989999999999997</v>
      </c>
      <c r="J249">
        <v>1877975000</v>
      </c>
      <c r="L249" s="6">
        <v>73.150000000000006</v>
      </c>
      <c r="M249">
        <v>673940010</v>
      </c>
      <c r="O249" s="6">
        <v>228.69</v>
      </c>
      <c r="P249">
        <v>18890190</v>
      </c>
    </row>
    <row r="250" spans="1:16" x14ac:dyDescent="0.35">
      <c r="A250" s="1">
        <v>41932</v>
      </c>
      <c r="B250" s="1"/>
      <c r="C250" s="6">
        <v>137.5</v>
      </c>
      <c r="D250">
        <v>10222790</v>
      </c>
      <c r="F250" s="6">
        <v>26.215</v>
      </c>
      <c r="G250">
        <v>132803200</v>
      </c>
      <c r="I250" s="6">
        <v>0.67649999999999999</v>
      </c>
      <c r="J250">
        <v>1409609000</v>
      </c>
      <c r="L250" s="6">
        <v>72.489999999999995</v>
      </c>
      <c r="M250">
        <v>545072200</v>
      </c>
      <c r="O250" s="6">
        <v>225.88</v>
      </c>
      <c r="P250">
        <v>16205620</v>
      </c>
    </row>
    <row r="251" spans="1:16" x14ac:dyDescent="0.35">
      <c r="A251" s="1">
        <v>41939</v>
      </c>
      <c r="B251" s="1"/>
      <c r="C251" s="6">
        <v>154</v>
      </c>
      <c r="D251">
        <v>20673660</v>
      </c>
      <c r="F251" s="6">
        <v>28.795000000000002</v>
      </c>
      <c r="G251">
        <v>187600000</v>
      </c>
      <c r="I251" s="6">
        <v>0.69299999999999995</v>
      </c>
      <c r="J251">
        <v>1960855000</v>
      </c>
      <c r="L251" s="6">
        <v>76.23</v>
      </c>
      <c r="M251">
        <v>655759570</v>
      </c>
      <c r="O251" s="6">
        <v>239.9</v>
      </c>
      <c r="P251">
        <v>22005350</v>
      </c>
    </row>
    <row r="252" spans="1:16" x14ac:dyDescent="0.35">
      <c r="A252" s="1">
        <v>41946</v>
      </c>
      <c r="B252" s="1"/>
      <c r="C252" s="6">
        <v>164.1</v>
      </c>
      <c r="D252">
        <v>18920800</v>
      </c>
      <c r="F252" s="6">
        <v>27.765000000000001</v>
      </c>
      <c r="G252">
        <v>123623400</v>
      </c>
      <c r="I252" s="6">
        <v>0.67800000000000005</v>
      </c>
      <c r="J252">
        <v>1451780000</v>
      </c>
      <c r="L252" s="6">
        <v>75.69</v>
      </c>
      <c r="M252">
        <v>455435420</v>
      </c>
      <c r="O252" s="6">
        <v>239.02</v>
      </c>
      <c r="P252">
        <v>20310280</v>
      </c>
    </row>
    <row r="253" spans="1:16" x14ac:dyDescent="0.35">
      <c r="A253" s="1">
        <v>41953</v>
      </c>
      <c r="B253" s="1"/>
      <c r="C253" s="6">
        <v>174.2</v>
      </c>
      <c r="D253">
        <v>22171580</v>
      </c>
      <c r="F253" s="6">
        <v>28.95</v>
      </c>
      <c r="G253">
        <v>135029500</v>
      </c>
      <c r="I253" s="6">
        <v>0.6885</v>
      </c>
      <c r="J253">
        <v>1662705000</v>
      </c>
      <c r="L253" s="6">
        <v>74.150000000000006</v>
      </c>
      <c r="M253">
        <v>622197110</v>
      </c>
      <c r="O253" s="6">
        <v>233.79</v>
      </c>
      <c r="P253">
        <v>21459820</v>
      </c>
    </row>
    <row r="254" spans="1:16" x14ac:dyDescent="0.35">
      <c r="A254" s="1">
        <v>41960</v>
      </c>
      <c r="B254" s="1"/>
      <c r="C254" s="6">
        <v>129.55000000000001</v>
      </c>
      <c r="D254">
        <v>99336450</v>
      </c>
      <c r="F254" s="6">
        <v>29.7</v>
      </c>
      <c r="G254">
        <v>146216900</v>
      </c>
      <c r="I254" s="6">
        <v>0.67500000000000004</v>
      </c>
      <c r="J254">
        <v>1601305000</v>
      </c>
      <c r="L254" s="6">
        <v>74.39</v>
      </c>
      <c r="M254">
        <v>498317930</v>
      </c>
      <c r="O254" s="6">
        <v>240.4</v>
      </c>
      <c r="P254">
        <v>22214710</v>
      </c>
    </row>
    <row r="255" spans="1:16" x14ac:dyDescent="0.35">
      <c r="A255" s="1">
        <v>41967</v>
      </c>
      <c r="B255" s="1"/>
      <c r="C255" s="6">
        <v>132.80000000000001</v>
      </c>
      <c r="D255">
        <v>36758950</v>
      </c>
      <c r="F255" s="6">
        <v>29.2</v>
      </c>
      <c r="G255">
        <v>113258400</v>
      </c>
      <c r="I255" s="6">
        <v>0.6</v>
      </c>
      <c r="J255">
        <v>2671582000</v>
      </c>
      <c r="L255" s="6">
        <v>72.25</v>
      </c>
      <c r="M255">
        <v>452356250</v>
      </c>
      <c r="O255" s="6">
        <v>233.74</v>
      </c>
      <c r="P255">
        <v>18956290</v>
      </c>
    </row>
    <row r="256" spans="1:16" x14ac:dyDescent="0.35">
      <c r="A256" s="1">
        <v>41974</v>
      </c>
      <c r="B256" s="1"/>
      <c r="C256" s="6">
        <v>134</v>
      </c>
      <c r="D256">
        <v>20934160</v>
      </c>
      <c r="F256" s="6">
        <v>29.85</v>
      </c>
      <c r="G256">
        <v>176493500</v>
      </c>
      <c r="I256" s="6">
        <v>0.57899999999999996</v>
      </c>
      <c r="J256">
        <v>3484984000</v>
      </c>
      <c r="L256" s="6">
        <v>68.599999999999994</v>
      </c>
      <c r="M256">
        <v>710160930</v>
      </c>
      <c r="O256" s="6">
        <v>221.95</v>
      </c>
      <c r="P256">
        <v>36801730</v>
      </c>
    </row>
    <row r="257" spans="1:16" x14ac:dyDescent="0.35">
      <c r="A257" s="1">
        <v>41981</v>
      </c>
      <c r="B257" s="1"/>
      <c r="C257" s="6">
        <v>116.7</v>
      </c>
      <c r="D257">
        <v>24384040</v>
      </c>
      <c r="F257" s="6">
        <v>26.45</v>
      </c>
      <c r="G257">
        <v>200684000</v>
      </c>
      <c r="I257" s="6">
        <v>0.47499999999999998</v>
      </c>
      <c r="J257">
        <v>3366152000</v>
      </c>
      <c r="L257" s="6">
        <v>64.2</v>
      </c>
      <c r="M257">
        <v>883475170</v>
      </c>
      <c r="O257" s="6">
        <v>210.75</v>
      </c>
      <c r="P257">
        <v>33789380</v>
      </c>
    </row>
    <row r="258" spans="1:16" x14ac:dyDescent="0.35">
      <c r="A258" s="1">
        <v>41988</v>
      </c>
      <c r="B258" s="1"/>
      <c r="C258" s="6">
        <v>136.30000000000001</v>
      </c>
      <c r="D258">
        <v>36389070</v>
      </c>
      <c r="F258" s="6">
        <v>24.42</v>
      </c>
      <c r="G258">
        <v>335097200</v>
      </c>
      <c r="I258" s="6">
        <v>0.56000000000000005</v>
      </c>
      <c r="J258">
        <v>6346378000</v>
      </c>
      <c r="L258" s="6">
        <v>61.44</v>
      </c>
      <c r="M258">
        <v>1629277740</v>
      </c>
      <c r="O258" s="6">
        <v>194.15</v>
      </c>
      <c r="P258">
        <v>52881090</v>
      </c>
    </row>
    <row r="259" spans="1:16" x14ac:dyDescent="0.35">
      <c r="A259" s="1">
        <v>41995</v>
      </c>
      <c r="B259" s="1"/>
      <c r="C259" s="6">
        <v>133.25</v>
      </c>
      <c r="D259">
        <v>10564830</v>
      </c>
      <c r="F259" s="6">
        <v>24.3</v>
      </c>
      <c r="G259">
        <v>116965000</v>
      </c>
      <c r="I259" s="6">
        <v>0.53700000000000003</v>
      </c>
      <c r="J259">
        <v>2062869000</v>
      </c>
      <c r="L259" s="6">
        <v>57.13</v>
      </c>
      <c r="M259">
        <v>876522930</v>
      </c>
      <c r="O259" s="6">
        <v>196.75</v>
      </c>
      <c r="P259">
        <v>21174490</v>
      </c>
    </row>
    <row r="260" spans="1:16" x14ac:dyDescent="0.35">
      <c r="A260" s="1">
        <v>42002</v>
      </c>
      <c r="B260" s="1"/>
      <c r="C260" s="6">
        <v>128.4</v>
      </c>
      <c r="D260">
        <v>4723790</v>
      </c>
      <c r="F260" s="6">
        <v>23.52</v>
      </c>
      <c r="G260">
        <v>45284800</v>
      </c>
      <c r="I260" s="6">
        <v>0.54149999999999998</v>
      </c>
      <c r="J260">
        <v>701190000</v>
      </c>
      <c r="L260" s="6">
        <v>54.9</v>
      </c>
      <c r="M260">
        <v>233856770</v>
      </c>
      <c r="O260" s="6">
        <v>195.8</v>
      </c>
      <c r="P260">
        <v>8710400</v>
      </c>
    </row>
    <row r="261" spans="1:16" x14ac:dyDescent="0.35">
      <c r="A261" s="1">
        <v>42009</v>
      </c>
      <c r="B261" s="1"/>
      <c r="C261" s="6">
        <v>135.75</v>
      </c>
      <c r="D261">
        <v>8481330</v>
      </c>
      <c r="F261" s="6">
        <v>25.65</v>
      </c>
      <c r="G261">
        <v>78071200</v>
      </c>
      <c r="I261" s="6">
        <v>0.54979999999999996</v>
      </c>
      <c r="J261">
        <v>1108318000</v>
      </c>
      <c r="L261" s="6">
        <v>63.1</v>
      </c>
      <c r="M261">
        <v>428397380</v>
      </c>
      <c r="O261" s="6">
        <v>206.6</v>
      </c>
      <c r="P261">
        <v>16721300</v>
      </c>
    </row>
    <row r="262" spans="1:16" x14ac:dyDescent="0.35">
      <c r="A262" s="1">
        <v>42016</v>
      </c>
      <c r="B262" s="1"/>
      <c r="C262" s="6">
        <v>136</v>
      </c>
      <c r="D262">
        <v>11048240</v>
      </c>
      <c r="F262" s="6">
        <v>26.15</v>
      </c>
      <c r="G262">
        <v>104663800</v>
      </c>
      <c r="I262" s="6">
        <v>0.54600000000000004</v>
      </c>
      <c r="J262">
        <v>1589987000</v>
      </c>
      <c r="L262" s="6">
        <v>61.99</v>
      </c>
      <c r="M262">
        <v>746397300</v>
      </c>
      <c r="O262" s="6">
        <v>226</v>
      </c>
      <c r="P262">
        <v>24334960</v>
      </c>
    </row>
    <row r="263" spans="1:16" x14ac:dyDescent="0.35">
      <c r="A263" s="1">
        <v>42023</v>
      </c>
      <c r="B263" s="1"/>
      <c r="C263" s="6">
        <v>156</v>
      </c>
      <c r="D263">
        <v>20804230</v>
      </c>
      <c r="F263" s="6">
        <v>29.475000000000001</v>
      </c>
      <c r="G263">
        <v>221780800</v>
      </c>
      <c r="I263" s="6">
        <v>0.56089999999999995</v>
      </c>
      <c r="J263">
        <v>2475197000</v>
      </c>
      <c r="L263" s="6">
        <v>64.45</v>
      </c>
      <c r="M263">
        <v>688192950</v>
      </c>
      <c r="O263" s="6">
        <v>243.9</v>
      </c>
      <c r="P263">
        <v>40099760</v>
      </c>
    </row>
    <row r="264" spans="1:16" x14ac:dyDescent="0.35">
      <c r="A264" s="1">
        <v>42030</v>
      </c>
      <c r="B264" s="1"/>
      <c r="C264" s="6">
        <v>174.7</v>
      </c>
      <c r="D264">
        <v>40493520</v>
      </c>
      <c r="F264" s="6">
        <v>31.1</v>
      </c>
      <c r="G264">
        <v>251537700</v>
      </c>
      <c r="I264" s="6">
        <v>0.52510000000000001</v>
      </c>
      <c r="J264">
        <v>2428773000</v>
      </c>
      <c r="L264" s="6">
        <v>61.5</v>
      </c>
      <c r="M264">
        <v>826481980</v>
      </c>
      <c r="O264" s="6">
        <v>229.35</v>
      </c>
      <c r="P264">
        <v>28360470</v>
      </c>
    </row>
    <row r="265" spans="1:16" x14ac:dyDescent="0.35">
      <c r="A265" s="1">
        <v>42037</v>
      </c>
      <c r="B265" s="1"/>
      <c r="C265" s="6">
        <v>173.05</v>
      </c>
      <c r="D265">
        <v>22236570</v>
      </c>
      <c r="F265" s="6">
        <v>35.5</v>
      </c>
      <c r="G265">
        <v>233961500</v>
      </c>
      <c r="I265" s="6">
        <v>0.5292</v>
      </c>
      <c r="J265">
        <v>2509658000</v>
      </c>
      <c r="L265" s="6">
        <v>64.31</v>
      </c>
      <c r="M265">
        <v>772722270</v>
      </c>
      <c r="O265" s="6">
        <v>261</v>
      </c>
      <c r="P265">
        <v>50744370</v>
      </c>
    </row>
    <row r="266" spans="1:16" x14ac:dyDescent="0.35">
      <c r="A266" s="1">
        <v>42044</v>
      </c>
      <c r="B266" s="1"/>
      <c r="C266" s="6">
        <v>185.7</v>
      </c>
      <c r="D266">
        <v>17928940</v>
      </c>
      <c r="F266" s="6">
        <v>36.6</v>
      </c>
      <c r="G266">
        <v>314503500</v>
      </c>
      <c r="I266" s="6">
        <v>0.61</v>
      </c>
      <c r="J266">
        <v>4434260000</v>
      </c>
      <c r="L266" s="6">
        <v>70.599999999999994</v>
      </c>
      <c r="M266">
        <v>1265736000</v>
      </c>
      <c r="O266" s="6">
        <v>290.2</v>
      </c>
      <c r="P266">
        <v>45064720</v>
      </c>
    </row>
    <row r="267" spans="1:16" x14ac:dyDescent="0.35">
      <c r="A267" s="1">
        <v>42051</v>
      </c>
      <c r="B267" s="1"/>
      <c r="C267" s="6">
        <v>177.8</v>
      </c>
      <c r="D267">
        <v>14844870</v>
      </c>
      <c r="F267" s="6">
        <v>34.335000000000001</v>
      </c>
      <c r="G267">
        <v>131782100</v>
      </c>
      <c r="I267" s="6">
        <v>0.62849999999999995</v>
      </c>
      <c r="J267">
        <v>5049674000</v>
      </c>
      <c r="L267" s="6">
        <v>74.75</v>
      </c>
      <c r="M267">
        <v>1027958310</v>
      </c>
      <c r="O267" s="6">
        <v>274</v>
      </c>
      <c r="P267">
        <v>33405760</v>
      </c>
    </row>
    <row r="268" spans="1:16" x14ac:dyDescent="0.35">
      <c r="A268" s="1">
        <v>42058</v>
      </c>
      <c r="B268" s="1"/>
      <c r="C268" s="6">
        <v>169.75</v>
      </c>
      <c r="D268">
        <v>9624110</v>
      </c>
      <c r="F268" s="6">
        <v>34.200000000000003</v>
      </c>
      <c r="G268">
        <v>116475200</v>
      </c>
      <c r="I268" s="6">
        <v>0.64480000000000004</v>
      </c>
      <c r="J268">
        <v>3684545000</v>
      </c>
      <c r="L268" s="6">
        <v>75.91</v>
      </c>
      <c r="M268">
        <v>512121570</v>
      </c>
      <c r="O268" s="6">
        <v>265.85000000000002</v>
      </c>
      <c r="P268">
        <v>16954640</v>
      </c>
    </row>
    <row r="269" spans="1:16" x14ac:dyDescent="0.35">
      <c r="A269" s="1">
        <v>42065</v>
      </c>
      <c r="B269" s="1"/>
      <c r="C269" s="6">
        <v>180.55</v>
      </c>
      <c r="D269">
        <v>18402460</v>
      </c>
      <c r="F269" s="6">
        <v>35.085000000000001</v>
      </c>
      <c r="G269">
        <v>132692400</v>
      </c>
      <c r="I269" s="6">
        <v>0.62360000000000004</v>
      </c>
      <c r="J269">
        <v>2568022000</v>
      </c>
      <c r="L269" s="6">
        <v>73.25</v>
      </c>
      <c r="M269">
        <v>638510000</v>
      </c>
      <c r="O269" s="6">
        <v>263.5</v>
      </c>
      <c r="P269">
        <v>27227440</v>
      </c>
    </row>
    <row r="270" spans="1:16" x14ac:dyDescent="0.35">
      <c r="A270" s="1">
        <v>42072</v>
      </c>
      <c r="B270" s="1"/>
      <c r="C270" s="6">
        <v>161.19999999999999</v>
      </c>
      <c r="D270">
        <v>13568140</v>
      </c>
      <c r="F270" s="6">
        <v>33.984999999999999</v>
      </c>
      <c r="G270">
        <v>92883400</v>
      </c>
      <c r="I270" s="6">
        <v>0.56689999999999996</v>
      </c>
      <c r="J270">
        <v>2708480000</v>
      </c>
      <c r="L270" s="6">
        <v>67.87</v>
      </c>
      <c r="M270">
        <v>533459200</v>
      </c>
      <c r="O270" s="6">
        <v>241.3</v>
      </c>
      <c r="P270">
        <v>17614400</v>
      </c>
    </row>
    <row r="271" spans="1:16" x14ac:dyDescent="0.35">
      <c r="A271" s="1">
        <v>42079</v>
      </c>
      <c r="B271" s="1"/>
      <c r="C271" s="6">
        <v>158</v>
      </c>
      <c r="D271">
        <v>13473440</v>
      </c>
      <c r="F271" s="6">
        <v>35.225000000000001</v>
      </c>
      <c r="G271">
        <v>135087200</v>
      </c>
      <c r="I271" s="6">
        <v>0.54910000000000003</v>
      </c>
      <c r="J271">
        <v>2891001000</v>
      </c>
      <c r="L271" s="6">
        <v>67</v>
      </c>
      <c r="M271">
        <v>719315230</v>
      </c>
      <c r="O271" s="6">
        <v>239.3</v>
      </c>
      <c r="P271">
        <v>26023680</v>
      </c>
    </row>
    <row r="272" spans="1:16" x14ac:dyDescent="0.35">
      <c r="A272" s="1">
        <v>42086</v>
      </c>
      <c r="B272" s="1"/>
      <c r="C272" s="6">
        <v>146.05000000000001</v>
      </c>
      <c r="D272">
        <v>8780040</v>
      </c>
      <c r="F272" s="6">
        <v>35.1</v>
      </c>
      <c r="G272">
        <v>119235700</v>
      </c>
      <c r="I272" s="6">
        <v>0.505</v>
      </c>
      <c r="J272">
        <v>2848573000</v>
      </c>
      <c r="L272" s="6">
        <v>61</v>
      </c>
      <c r="M272">
        <v>656701690</v>
      </c>
      <c r="O272" s="6">
        <v>237.25</v>
      </c>
      <c r="P272">
        <v>25450390</v>
      </c>
    </row>
    <row r="273" spans="1:16" x14ac:dyDescent="0.35">
      <c r="A273" s="1">
        <v>42093</v>
      </c>
      <c r="B273" s="1"/>
      <c r="C273" s="6">
        <v>161.69999999999999</v>
      </c>
      <c r="D273">
        <v>9504550</v>
      </c>
      <c r="F273" s="6">
        <v>36.69</v>
      </c>
      <c r="G273">
        <v>138804800</v>
      </c>
      <c r="I273" s="6">
        <v>0.55679999999999996</v>
      </c>
      <c r="J273">
        <v>2981647000</v>
      </c>
      <c r="L273" s="6">
        <v>65.5</v>
      </c>
      <c r="M273">
        <v>620210250</v>
      </c>
      <c r="O273" s="6">
        <v>263.7</v>
      </c>
      <c r="P273">
        <v>23356150</v>
      </c>
    </row>
    <row r="274" spans="1:16" x14ac:dyDescent="0.35">
      <c r="A274" s="1">
        <v>42100</v>
      </c>
      <c r="B274" s="1"/>
      <c r="C274" s="6">
        <v>162</v>
      </c>
      <c r="D274">
        <v>10226890</v>
      </c>
      <c r="F274" s="6">
        <v>35.99</v>
      </c>
      <c r="G274">
        <v>92684000</v>
      </c>
      <c r="I274" s="6">
        <v>0.54210000000000003</v>
      </c>
      <c r="J274">
        <v>2593433000</v>
      </c>
      <c r="L274" s="6">
        <v>71.5</v>
      </c>
      <c r="M274">
        <v>817512100</v>
      </c>
      <c r="O274" s="6">
        <v>256.95</v>
      </c>
      <c r="P274">
        <v>23050830</v>
      </c>
    </row>
    <row r="275" spans="1:16" x14ac:dyDescent="0.35">
      <c r="A275" s="1">
        <v>42107</v>
      </c>
      <c r="B275" s="1"/>
      <c r="C275" s="6">
        <v>154.5</v>
      </c>
      <c r="D275">
        <v>14668220</v>
      </c>
      <c r="F275" s="6">
        <v>37.5</v>
      </c>
      <c r="G275">
        <v>139004800</v>
      </c>
      <c r="I275" s="6">
        <v>0.57199999999999995</v>
      </c>
      <c r="J275">
        <v>3535526000</v>
      </c>
      <c r="L275" s="6">
        <v>72.5</v>
      </c>
      <c r="M275">
        <v>787924370</v>
      </c>
      <c r="O275" s="6">
        <v>256</v>
      </c>
      <c r="P275">
        <v>23414300</v>
      </c>
    </row>
    <row r="276" spans="1:16" x14ac:dyDescent="0.35">
      <c r="A276" s="1">
        <v>42114</v>
      </c>
      <c r="B276" s="1"/>
      <c r="C276" s="6">
        <v>154.5</v>
      </c>
      <c r="D276">
        <v>18809350</v>
      </c>
      <c r="F276" s="6">
        <v>36.799999999999997</v>
      </c>
      <c r="G276">
        <v>119967400</v>
      </c>
      <c r="I276" s="6">
        <v>0.58750000000000002</v>
      </c>
      <c r="J276">
        <v>2319416000</v>
      </c>
      <c r="L276" s="6">
        <v>75.75</v>
      </c>
      <c r="M276">
        <v>807219300</v>
      </c>
      <c r="O276" s="6">
        <v>258.2</v>
      </c>
      <c r="P276">
        <v>23902340</v>
      </c>
    </row>
    <row r="277" spans="1:16" x14ac:dyDescent="0.35">
      <c r="A277" s="1">
        <v>42121</v>
      </c>
      <c r="B277" s="1"/>
      <c r="C277" s="6">
        <v>151.05000000000001</v>
      </c>
      <c r="D277">
        <v>8547680</v>
      </c>
      <c r="F277" s="6">
        <v>38.4</v>
      </c>
      <c r="G277">
        <v>74122500</v>
      </c>
      <c r="I277" s="6">
        <v>0.59850000000000003</v>
      </c>
      <c r="J277">
        <v>2158367000</v>
      </c>
      <c r="L277" s="6">
        <v>76.900000000000006</v>
      </c>
      <c r="M277">
        <v>417532510</v>
      </c>
      <c r="O277" s="6">
        <v>256.5</v>
      </c>
      <c r="P277">
        <v>11066050</v>
      </c>
    </row>
    <row r="278" spans="1:16" x14ac:dyDescent="0.35">
      <c r="A278" s="1">
        <v>42128</v>
      </c>
      <c r="B278" s="1"/>
      <c r="C278" s="6">
        <v>154.15</v>
      </c>
      <c r="D278">
        <v>8331510</v>
      </c>
      <c r="F278" s="6">
        <v>36.450000000000003</v>
      </c>
      <c r="G278">
        <v>86754300</v>
      </c>
      <c r="I278" s="6">
        <v>0.61319999999999997</v>
      </c>
      <c r="J278">
        <v>2352555000</v>
      </c>
      <c r="L278" s="6">
        <v>75.5</v>
      </c>
      <c r="M278">
        <v>468074220</v>
      </c>
      <c r="O278" s="6">
        <v>259.45</v>
      </c>
      <c r="P278">
        <v>15033410</v>
      </c>
    </row>
    <row r="279" spans="1:16" x14ac:dyDescent="0.35">
      <c r="A279" s="1">
        <v>42135</v>
      </c>
      <c r="B279" s="1"/>
      <c r="C279" s="6">
        <v>156.9</v>
      </c>
      <c r="D279">
        <v>8473570</v>
      </c>
      <c r="F279" s="6">
        <v>35.94</v>
      </c>
      <c r="G279">
        <v>109823500</v>
      </c>
      <c r="I279" s="6">
        <v>0.61370000000000002</v>
      </c>
      <c r="J279">
        <v>1760189000</v>
      </c>
      <c r="L279" s="6">
        <v>75.05</v>
      </c>
      <c r="M279">
        <v>364126360</v>
      </c>
      <c r="O279" s="6">
        <v>257.45</v>
      </c>
      <c r="P279">
        <v>10929230</v>
      </c>
    </row>
    <row r="280" spans="1:16" x14ac:dyDescent="0.35">
      <c r="A280" s="1">
        <v>42142</v>
      </c>
      <c r="B280" s="1"/>
      <c r="C280" s="6">
        <v>155.4</v>
      </c>
      <c r="D280">
        <v>12906520</v>
      </c>
      <c r="F280" s="6">
        <v>34.6</v>
      </c>
      <c r="G280">
        <v>91712100</v>
      </c>
      <c r="I280" s="6">
        <v>0.57999999999999996</v>
      </c>
      <c r="J280">
        <v>1516911000</v>
      </c>
      <c r="L280" s="6">
        <v>74.349999999999994</v>
      </c>
      <c r="M280">
        <v>526112780</v>
      </c>
      <c r="O280" s="6">
        <v>249.9</v>
      </c>
      <c r="P280">
        <v>13090560</v>
      </c>
    </row>
    <row r="281" spans="1:16" x14ac:dyDescent="0.35">
      <c r="A281" s="1">
        <v>42149</v>
      </c>
      <c r="B281" s="1"/>
      <c r="C281" s="6">
        <v>140.4</v>
      </c>
      <c r="D281">
        <v>49164470</v>
      </c>
      <c r="F281" s="6">
        <v>31</v>
      </c>
      <c r="G281">
        <v>93361400</v>
      </c>
      <c r="I281" s="6">
        <v>0.58730000000000004</v>
      </c>
      <c r="J281">
        <v>2257098000</v>
      </c>
      <c r="L281" s="6">
        <v>73.5</v>
      </c>
      <c r="M281">
        <v>471615940</v>
      </c>
      <c r="O281" s="6">
        <v>234</v>
      </c>
      <c r="P281">
        <v>16052070</v>
      </c>
    </row>
    <row r="282" spans="1:16" x14ac:dyDescent="0.35">
      <c r="A282" s="1">
        <v>42156</v>
      </c>
      <c r="B282" s="1"/>
      <c r="C282" s="6">
        <v>150.6</v>
      </c>
      <c r="D282">
        <v>34680350</v>
      </c>
      <c r="F282" s="6">
        <v>31.9</v>
      </c>
      <c r="G282">
        <v>98202000</v>
      </c>
      <c r="I282" s="6">
        <v>0.58850000000000002</v>
      </c>
      <c r="J282">
        <v>2088742000</v>
      </c>
      <c r="L282" s="6">
        <v>70.61</v>
      </c>
      <c r="M282">
        <v>482889190</v>
      </c>
      <c r="O282" s="6">
        <v>236.75</v>
      </c>
      <c r="P282">
        <v>17289920</v>
      </c>
    </row>
    <row r="283" spans="1:16" x14ac:dyDescent="0.35">
      <c r="A283" s="1">
        <v>42163</v>
      </c>
      <c r="B283" s="1"/>
      <c r="C283" s="6">
        <v>150.30000000000001</v>
      </c>
      <c r="D283">
        <v>9855280</v>
      </c>
      <c r="F283" s="6">
        <v>31.7</v>
      </c>
      <c r="G283">
        <v>71200700</v>
      </c>
      <c r="I283" s="6">
        <v>0.58050000000000002</v>
      </c>
      <c r="J283">
        <v>898892000</v>
      </c>
      <c r="L283" s="6">
        <v>72.55</v>
      </c>
      <c r="M283">
        <v>416562980</v>
      </c>
      <c r="O283" s="6">
        <v>245.2</v>
      </c>
      <c r="P283">
        <v>16374780</v>
      </c>
    </row>
    <row r="284" spans="1:16" x14ac:dyDescent="0.35">
      <c r="A284" s="1">
        <v>42170</v>
      </c>
      <c r="B284" s="1"/>
      <c r="C284" s="6">
        <v>149.4</v>
      </c>
      <c r="D284">
        <v>13040410</v>
      </c>
      <c r="F284" s="6">
        <v>33.884999999999998</v>
      </c>
      <c r="G284">
        <v>123227100</v>
      </c>
      <c r="I284" s="6">
        <v>0.57979999999999998</v>
      </c>
      <c r="J284">
        <v>1288834000</v>
      </c>
      <c r="L284" s="6">
        <v>71.56</v>
      </c>
      <c r="M284">
        <v>480409860</v>
      </c>
      <c r="O284" s="6">
        <v>250</v>
      </c>
      <c r="P284">
        <v>19434600</v>
      </c>
    </row>
    <row r="285" spans="1:16" x14ac:dyDescent="0.35">
      <c r="A285" s="1">
        <v>42177</v>
      </c>
      <c r="B285" s="1"/>
      <c r="C285" s="6">
        <v>144.35</v>
      </c>
      <c r="D285">
        <v>19723430</v>
      </c>
      <c r="F285" s="6">
        <v>33.5</v>
      </c>
      <c r="G285">
        <v>76544800</v>
      </c>
      <c r="I285" s="6">
        <v>0.54049999999999998</v>
      </c>
      <c r="J285">
        <v>2294553000</v>
      </c>
      <c r="L285" s="6">
        <v>70.599999999999994</v>
      </c>
      <c r="M285">
        <v>327206360</v>
      </c>
      <c r="O285" s="6">
        <v>229.9</v>
      </c>
      <c r="P285">
        <v>27253870</v>
      </c>
    </row>
    <row r="286" spans="1:16" x14ac:dyDescent="0.35">
      <c r="A286" s="1">
        <v>42184</v>
      </c>
      <c r="B286" s="1"/>
      <c r="C286" s="6">
        <v>146.05000000000001</v>
      </c>
      <c r="D286">
        <v>9096280</v>
      </c>
      <c r="F286" s="6">
        <v>32.67</v>
      </c>
      <c r="G286">
        <v>81474000</v>
      </c>
      <c r="I286" s="6">
        <v>0.54179999999999995</v>
      </c>
      <c r="J286">
        <v>1403950000</v>
      </c>
      <c r="L286" s="6">
        <v>70.67</v>
      </c>
      <c r="M286">
        <v>420312980</v>
      </c>
      <c r="O286" s="6">
        <v>228.4</v>
      </c>
      <c r="P286">
        <v>13086400</v>
      </c>
    </row>
    <row r="287" spans="1:16" x14ac:dyDescent="0.35">
      <c r="A287" s="1">
        <v>42191</v>
      </c>
      <c r="B287" s="1"/>
      <c r="C287" s="6">
        <v>145.85</v>
      </c>
      <c r="D287">
        <v>11867470</v>
      </c>
      <c r="F287" s="6">
        <v>30.88</v>
      </c>
      <c r="G287">
        <v>96242900</v>
      </c>
      <c r="I287" s="6">
        <v>0.52</v>
      </c>
      <c r="J287">
        <v>1419220000</v>
      </c>
      <c r="L287" s="6">
        <v>71.06</v>
      </c>
      <c r="M287">
        <v>580410090</v>
      </c>
      <c r="O287" s="6">
        <v>227</v>
      </c>
      <c r="P287">
        <v>25077880</v>
      </c>
    </row>
    <row r="288" spans="1:16" x14ac:dyDescent="0.35">
      <c r="A288" s="1">
        <v>42198</v>
      </c>
      <c r="B288" s="1"/>
      <c r="C288" s="6">
        <v>153.6</v>
      </c>
      <c r="D288">
        <v>9006330</v>
      </c>
      <c r="F288" s="6">
        <v>32.659999999999997</v>
      </c>
      <c r="G288">
        <v>142966200</v>
      </c>
      <c r="I288" s="6">
        <v>0.53590000000000004</v>
      </c>
      <c r="J288">
        <v>2363249000</v>
      </c>
      <c r="L288" s="6">
        <v>75.52</v>
      </c>
      <c r="M288">
        <v>566652460</v>
      </c>
      <c r="O288" s="6">
        <v>232</v>
      </c>
      <c r="P288">
        <v>20672340</v>
      </c>
    </row>
    <row r="289" spans="1:16" x14ac:dyDescent="0.35">
      <c r="A289" s="1">
        <v>42205</v>
      </c>
      <c r="B289" s="1"/>
      <c r="C289" s="6">
        <v>146.55000000000001</v>
      </c>
      <c r="D289">
        <v>7621940</v>
      </c>
      <c r="F289" s="6">
        <v>31.05</v>
      </c>
      <c r="G289">
        <v>88100900</v>
      </c>
      <c r="I289" s="6">
        <v>0.51539999999999997</v>
      </c>
      <c r="J289">
        <v>1409432000</v>
      </c>
      <c r="L289" s="6">
        <v>70.45</v>
      </c>
      <c r="M289">
        <v>523054780</v>
      </c>
      <c r="O289" s="6">
        <v>220.6</v>
      </c>
      <c r="P289">
        <v>20055390</v>
      </c>
    </row>
    <row r="290" spans="1:16" x14ac:dyDescent="0.35">
      <c r="A290" s="1">
        <v>42212</v>
      </c>
      <c r="B290" s="1"/>
      <c r="C290" s="6">
        <v>162.30000000000001</v>
      </c>
      <c r="D290">
        <v>9862420</v>
      </c>
      <c r="F290" s="6">
        <v>33.994999999999997</v>
      </c>
      <c r="G290">
        <v>146067000</v>
      </c>
      <c r="I290" s="6">
        <v>0.53490000000000004</v>
      </c>
      <c r="J290">
        <v>1683722000</v>
      </c>
      <c r="L290" s="6">
        <v>72.3</v>
      </c>
      <c r="M290">
        <v>775199000</v>
      </c>
      <c r="O290" s="6">
        <v>236.7</v>
      </c>
      <c r="P290">
        <v>25788210</v>
      </c>
    </row>
    <row r="291" spans="1:16" x14ac:dyDescent="0.35">
      <c r="A291" s="1">
        <v>42219</v>
      </c>
      <c r="B291" s="1"/>
      <c r="C291" s="6">
        <v>180.45</v>
      </c>
      <c r="D291">
        <v>21664900</v>
      </c>
      <c r="F291" s="6">
        <v>33.905000000000001</v>
      </c>
      <c r="G291">
        <v>100982600</v>
      </c>
      <c r="I291" s="6">
        <v>0.53739999999999999</v>
      </c>
      <c r="J291">
        <v>1531583000</v>
      </c>
      <c r="L291" s="6">
        <v>74.2</v>
      </c>
      <c r="M291">
        <v>537162570</v>
      </c>
      <c r="O291" s="6">
        <v>235.55</v>
      </c>
      <c r="P291">
        <v>17599430</v>
      </c>
    </row>
    <row r="292" spans="1:16" x14ac:dyDescent="0.35">
      <c r="A292" s="1">
        <v>42226</v>
      </c>
      <c r="B292" s="1"/>
      <c r="C292" s="6">
        <v>190.75</v>
      </c>
      <c r="D292">
        <v>17669530</v>
      </c>
      <c r="F292" s="6">
        <v>35.299999999999997</v>
      </c>
      <c r="G292">
        <v>119264200</v>
      </c>
      <c r="I292" s="6">
        <v>0.53600000000000003</v>
      </c>
      <c r="J292">
        <v>1544464000</v>
      </c>
      <c r="L292" s="6">
        <v>74.430000000000007</v>
      </c>
      <c r="M292">
        <v>446886820</v>
      </c>
      <c r="O292" s="6">
        <v>246.6</v>
      </c>
      <c r="P292">
        <v>21037870</v>
      </c>
    </row>
    <row r="293" spans="1:16" x14ac:dyDescent="0.35">
      <c r="A293" s="1">
        <v>42233</v>
      </c>
      <c r="B293" s="1"/>
      <c r="C293" s="6">
        <v>197.25</v>
      </c>
      <c r="D293">
        <v>15753760</v>
      </c>
      <c r="F293" s="6">
        <v>33.06</v>
      </c>
      <c r="G293">
        <v>139546500</v>
      </c>
      <c r="I293" s="6">
        <v>0.52059999999999995</v>
      </c>
      <c r="J293">
        <v>1506750000</v>
      </c>
      <c r="L293" s="6">
        <v>69.86</v>
      </c>
      <c r="M293">
        <v>513248150</v>
      </c>
      <c r="O293" s="6">
        <v>235.25</v>
      </c>
      <c r="P293">
        <v>17273910</v>
      </c>
    </row>
    <row r="294" spans="1:16" x14ac:dyDescent="0.35">
      <c r="A294" s="1">
        <v>42240</v>
      </c>
      <c r="B294" s="1"/>
      <c r="C294" s="6">
        <v>201.7</v>
      </c>
      <c r="D294">
        <v>33945520</v>
      </c>
      <c r="F294" s="6">
        <v>34.825000000000003</v>
      </c>
      <c r="G294">
        <v>173941600</v>
      </c>
      <c r="I294" s="6">
        <v>0.53280000000000005</v>
      </c>
      <c r="J294">
        <v>2462805000</v>
      </c>
      <c r="L294" s="6">
        <v>74.819999999999993</v>
      </c>
      <c r="M294">
        <v>834022450</v>
      </c>
      <c r="O294" s="6">
        <v>246.35</v>
      </c>
      <c r="P294">
        <v>33309320</v>
      </c>
    </row>
    <row r="295" spans="1:16" x14ac:dyDescent="0.35">
      <c r="A295" s="1">
        <v>42247</v>
      </c>
      <c r="B295" s="1"/>
      <c r="C295" s="6">
        <v>204.9</v>
      </c>
      <c r="D295">
        <v>10691870</v>
      </c>
      <c r="F295" s="6">
        <v>34.1</v>
      </c>
      <c r="G295">
        <v>116817500</v>
      </c>
      <c r="I295" s="6">
        <v>0.55059999999999998</v>
      </c>
      <c r="J295">
        <v>1410493000</v>
      </c>
      <c r="L295" s="6">
        <v>73.959999999999994</v>
      </c>
      <c r="M295">
        <v>611596770</v>
      </c>
      <c r="O295" s="6">
        <v>244.35</v>
      </c>
      <c r="P295">
        <v>28783020</v>
      </c>
    </row>
    <row r="296" spans="1:16" x14ac:dyDescent="0.35">
      <c r="A296" s="1">
        <v>42254</v>
      </c>
      <c r="B296" s="1"/>
      <c r="C296" s="6">
        <v>207.45</v>
      </c>
      <c r="D296">
        <v>6708820</v>
      </c>
      <c r="F296" s="6">
        <v>35.24</v>
      </c>
      <c r="G296">
        <v>79122500</v>
      </c>
      <c r="I296" s="6">
        <v>0.5655</v>
      </c>
      <c r="J296">
        <v>1703037000</v>
      </c>
      <c r="L296" s="6">
        <v>74.099999999999994</v>
      </c>
      <c r="M296">
        <v>384126700</v>
      </c>
      <c r="O296" s="6">
        <v>245.9</v>
      </c>
      <c r="P296">
        <v>17733030</v>
      </c>
    </row>
    <row r="297" spans="1:16" x14ac:dyDescent="0.35">
      <c r="A297" s="1">
        <v>42261</v>
      </c>
      <c r="B297" s="1"/>
      <c r="C297" s="6">
        <v>200.7</v>
      </c>
      <c r="D297">
        <v>9768530</v>
      </c>
      <c r="F297" s="6">
        <v>34.200000000000003</v>
      </c>
      <c r="G297">
        <v>100450300</v>
      </c>
      <c r="I297" s="6">
        <v>0.61499999999999999</v>
      </c>
      <c r="J297">
        <v>2257570000</v>
      </c>
      <c r="L297" s="6">
        <v>75.5</v>
      </c>
      <c r="M297">
        <v>461570990</v>
      </c>
      <c r="O297" s="6">
        <v>256</v>
      </c>
      <c r="P297">
        <v>23035540</v>
      </c>
    </row>
    <row r="298" spans="1:16" x14ac:dyDescent="0.35">
      <c r="A298" s="1">
        <v>42268</v>
      </c>
      <c r="B298" s="1"/>
      <c r="C298" s="6">
        <v>185.05</v>
      </c>
      <c r="D298">
        <v>14218590</v>
      </c>
      <c r="F298" s="6">
        <v>33.674999999999997</v>
      </c>
      <c r="G298">
        <v>98780400</v>
      </c>
      <c r="I298" s="6">
        <v>0.62239999999999995</v>
      </c>
      <c r="J298">
        <v>3161817000</v>
      </c>
      <c r="L298" s="6">
        <v>74.97</v>
      </c>
      <c r="M298">
        <v>461626740</v>
      </c>
      <c r="O298" s="6">
        <v>238.4</v>
      </c>
      <c r="P298">
        <v>29950350</v>
      </c>
    </row>
    <row r="299" spans="1:16" x14ac:dyDescent="0.35">
      <c r="A299" s="1">
        <v>42275</v>
      </c>
      <c r="B299" s="1"/>
      <c r="C299" s="6">
        <v>182.75</v>
      </c>
      <c r="D299">
        <v>17199750</v>
      </c>
      <c r="F299" s="6">
        <v>33.299999999999997</v>
      </c>
      <c r="G299">
        <v>76636600</v>
      </c>
      <c r="I299" s="6">
        <v>0.58240000000000003</v>
      </c>
      <c r="J299">
        <v>1975392000</v>
      </c>
      <c r="L299" s="6">
        <v>73.8</v>
      </c>
      <c r="M299">
        <v>446594780</v>
      </c>
      <c r="O299" s="6">
        <v>234.6</v>
      </c>
      <c r="P299">
        <v>20461860</v>
      </c>
    </row>
    <row r="300" spans="1:16" x14ac:dyDescent="0.35">
      <c r="A300" s="1">
        <v>42282</v>
      </c>
      <c r="B300" s="1"/>
      <c r="C300" s="6">
        <v>186.1</v>
      </c>
      <c r="D300">
        <v>11685490</v>
      </c>
      <c r="F300" s="6">
        <v>36.104999999999997</v>
      </c>
      <c r="G300">
        <v>110302100</v>
      </c>
      <c r="I300" s="6">
        <v>0.61780000000000002</v>
      </c>
      <c r="J300">
        <v>1803321000</v>
      </c>
      <c r="L300" s="6">
        <v>85.77</v>
      </c>
      <c r="M300">
        <v>822124430</v>
      </c>
      <c r="O300" s="6">
        <v>267</v>
      </c>
      <c r="P300">
        <v>27898440</v>
      </c>
    </row>
    <row r="301" spans="1:16" x14ac:dyDescent="0.35">
      <c r="A301" s="1">
        <v>42289</v>
      </c>
      <c r="B301" s="1"/>
      <c r="C301" s="6">
        <v>175.35</v>
      </c>
      <c r="D301">
        <v>10402640</v>
      </c>
      <c r="F301" s="6">
        <v>35.479999999999997</v>
      </c>
      <c r="G301">
        <v>87410100</v>
      </c>
      <c r="I301" s="6">
        <v>0.64100000000000001</v>
      </c>
      <c r="J301">
        <v>2761529000</v>
      </c>
      <c r="L301" s="6">
        <v>88.52</v>
      </c>
      <c r="M301">
        <v>642128480</v>
      </c>
      <c r="O301" s="6">
        <v>253.4</v>
      </c>
      <c r="P301">
        <v>25550220</v>
      </c>
    </row>
    <row r="302" spans="1:16" x14ac:dyDescent="0.35">
      <c r="A302" s="1">
        <v>42296</v>
      </c>
      <c r="B302" s="1"/>
      <c r="C302" s="6">
        <v>156.15</v>
      </c>
      <c r="D302">
        <v>65242620</v>
      </c>
      <c r="F302" s="6">
        <v>36.03</v>
      </c>
      <c r="G302">
        <v>71181100</v>
      </c>
      <c r="I302" s="6">
        <v>0.67100000000000004</v>
      </c>
      <c r="J302">
        <v>3707279000</v>
      </c>
      <c r="L302" s="6">
        <v>90.45</v>
      </c>
      <c r="M302">
        <v>554185250</v>
      </c>
      <c r="O302" s="6">
        <v>253.5</v>
      </c>
      <c r="P302">
        <v>20877090</v>
      </c>
    </row>
    <row r="303" spans="1:16" x14ac:dyDescent="0.35">
      <c r="A303" s="1">
        <v>42303</v>
      </c>
      <c r="B303" s="1"/>
      <c r="C303" s="6">
        <v>155</v>
      </c>
      <c r="D303">
        <v>14813450</v>
      </c>
      <c r="F303" s="6">
        <v>35.784999999999997</v>
      </c>
      <c r="G303">
        <v>83928300</v>
      </c>
      <c r="I303" s="6">
        <v>0.65100000000000002</v>
      </c>
      <c r="J303">
        <v>1623532000</v>
      </c>
      <c r="L303" s="6">
        <v>90.53</v>
      </c>
      <c r="M303">
        <v>620522910</v>
      </c>
      <c r="O303" s="6">
        <v>258.10000000000002</v>
      </c>
      <c r="P303">
        <v>21526440</v>
      </c>
    </row>
    <row r="304" spans="1:16" x14ac:dyDescent="0.35">
      <c r="A304" s="1">
        <v>42310</v>
      </c>
      <c r="B304" s="1"/>
      <c r="C304" s="6">
        <v>156.35</v>
      </c>
      <c r="D304">
        <v>9169940</v>
      </c>
      <c r="F304" s="6">
        <v>35.575000000000003</v>
      </c>
      <c r="G304">
        <v>57882000</v>
      </c>
      <c r="I304" s="6">
        <v>0.64300000000000002</v>
      </c>
      <c r="J304">
        <v>1377176000</v>
      </c>
      <c r="L304" s="6">
        <v>94.09</v>
      </c>
      <c r="M304">
        <v>480617350</v>
      </c>
      <c r="O304" s="6">
        <v>264.75</v>
      </c>
      <c r="P304">
        <v>17717980</v>
      </c>
    </row>
    <row r="305" spans="1:16" x14ac:dyDescent="0.35">
      <c r="A305" s="1">
        <v>42317</v>
      </c>
      <c r="B305" s="1"/>
      <c r="C305" s="6">
        <v>164.5</v>
      </c>
      <c r="D305">
        <v>12334040</v>
      </c>
      <c r="F305" s="6">
        <v>34.914999999999999</v>
      </c>
      <c r="G305">
        <v>76295900</v>
      </c>
      <c r="I305" s="6">
        <v>0.5655</v>
      </c>
      <c r="J305">
        <v>3821159000</v>
      </c>
      <c r="L305" s="6">
        <v>93.4</v>
      </c>
      <c r="M305">
        <v>385830190</v>
      </c>
      <c r="O305" s="6">
        <v>260.7</v>
      </c>
      <c r="P305">
        <v>20744250</v>
      </c>
    </row>
    <row r="306" spans="1:16" x14ac:dyDescent="0.35">
      <c r="A306" s="1">
        <v>42324</v>
      </c>
      <c r="B306" s="1"/>
      <c r="C306" s="6">
        <v>169</v>
      </c>
      <c r="D306">
        <v>16953590</v>
      </c>
      <c r="F306" s="6">
        <v>34.905000000000001</v>
      </c>
      <c r="G306">
        <v>122417100</v>
      </c>
      <c r="I306" s="6">
        <v>0.59799999999999998</v>
      </c>
      <c r="J306">
        <v>2524648000</v>
      </c>
      <c r="L306" s="6">
        <v>107.3</v>
      </c>
      <c r="M306">
        <v>709850790</v>
      </c>
      <c r="O306" s="6">
        <v>272.89999999999998</v>
      </c>
      <c r="P306">
        <v>26423880</v>
      </c>
    </row>
    <row r="307" spans="1:16" x14ac:dyDescent="0.35">
      <c r="A307" s="1">
        <v>42331</v>
      </c>
      <c r="B307" s="1"/>
      <c r="C307" s="6">
        <v>175.7</v>
      </c>
      <c r="D307">
        <v>20888980</v>
      </c>
      <c r="F307" s="6">
        <v>34.75</v>
      </c>
      <c r="G307">
        <v>112927100</v>
      </c>
      <c r="I307" s="6">
        <v>0.60470000000000002</v>
      </c>
      <c r="J307">
        <v>2281044000</v>
      </c>
      <c r="L307" s="6">
        <v>104.55</v>
      </c>
      <c r="M307">
        <v>620581500</v>
      </c>
      <c r="O307" s="6">
        <v>268.2</v>
      </c>
      <c r="P307">
        <v>25091250</v>
      </c>
    </row>
    <row r="308" spans="1:16" x14ac:dyDescent="0.35">
      <c r="A308" s="1">
        <v>42338</v>
      </c>
      <c r="B308" s="1"/>
      <c r="C308" s="6">
        <v>177.5</v>
      </c>
      <c r="D308">
        <v>11928460</v>
      </c>
      <c r="F308" s="6">
        <v>34.155000000000001</v>
      </c>
      <c r="G308">
        <v>131233400</v>
      </c>
      <c r="I308" s="6">
        <v>0.60389999999999999</v>
      </c>
      <c r="J308">
        <v>1504357000</v>
      </c>
      <c r="L308" s="6">
        <v>103.05</v>
      </c>
      <c r="M308">
        <v>479327260</v>
      </c>
      <c r="O308" s="6">
        <v>251.45</v>
      </c>
      <c r="P308">
        <v>26295650</v>
      </c>
    </row>
    <row r="309" spans="1:16" x14ac:dyDescent="0.35">
      <c r="A309" s="1">
        <v>42345</v>
      </c>
      <c r="B309" s="1"/>
      <c r="C309" s="6">
        <v>181.95</v>
      </c>
      <c r="D309">
        <v>9117950</v>
      </c>
      <c r="F309" s="6">
        <v>34.03</v>
      </c>
      <c r="G309">
        <v>100050300</v>
      </c>
      <c r="I309" s="6">
        <v>0.59450000000000003</v>
      </c>
      <c r="J309">
        <v>1616007000</v>
      </c>
      <c r="L309" s="6">
        <v>98.15</v>
      </c>
      <c r="M309">
        <v>549268990</v>
      </c>
      <c r="O309" s="6">
        <v>244.85</v>
      </c>
      <c r="P309">
        <v>21667680</v>
      </c>
    </row>
    <row r="310" spans="1:16" x14ac:dyDescent="0.35">
      <c r="A310" s="1">
        <v>42352</v>
      </c>
      <c r="B310" s="1"/>
      <c r="C310" s="6">
        <v>184.05</v>
      </c>
      <c r="D310">
        <v>11497620</v>
      </c>
      <c r="F310" s="6">
        <v>34.25</v>
      </c>
      <c r="G310">
        <v>89761400</v>
      </c>
      <c r="I310" s="6">
        <v>0.66400000000000003</v>
      </c>
      <c r="J310">
        <v>3245686000</v>
      </c>
      <c r="L310" s="6">
        <v>98.81</v>
      </c>
      <c r="M310">
        <v>488522780</v>
      </c>
      <c r="O310" s="6">
        <v>250.75</v>
      </c>
      <c r="P310">
        <v>29147430</v>
      </c>
    </row>
    <row r="311" spans="1:16" x14ac:dyDescent="0.35">
      <c r="A311" s="1">
        <v>42359</v>
      </c>
      <c r="B311" s="1"/>
      <c r="C311" s="6">
        <v>178.95</v>
      </c>
      <c r="D311">
        <v>5671080</v>
      </c>
      <c r="F311" s="6">
        <v>33.914999999999999</v>
      </c>
      <c r="G311">
        <v>52422800</v>
      </c>
      <c r="I311" s="6">
        <v>0.65859999999999996</v>
      </c>
      <c r="J311">
        <v>1221485000</v>
      </c>
      <c r="L311" s="6">
        <v>101.34</v>
      </c>
      <c r="M311">
        <v>300611380</v>
      </c>
      <c r="O311" s="6">
        <v>245.8</v>
      </c>
      <c r="P311">
        <v>16827080</v>
      </c>
    </row>
    <row r="312" spans="1:16" x14ac:dyDescent="0.35">
      <c r="A312" s="1">
        <v>42366</v>
      </c>
      <c r="B312" s="1"/>
      <c r="C312" s="6">
        <v>177</v>
      </c>
      <c r="D312">
        <v>1865930</v>
      </c>
      <c r="F312" s="6">
        <v>33.975000000000001</v>
      </c>
      <c r="G312">
        <v>35435800</v>
      </c>
      <c r="I312" s="6">
        <v>0.67900000000000005</v>
      </c>
      <c r="J312">
        <v>468338000</v>
      </c>
      <c r="L312" s="6">
        <v>101.26</v>
      </c>
      <c r="M312">
        <v>148445580</v>
      </c>
      <c r="O312" s="6">
        <v>253.25</v>
      </c>
      <c r="P312">
        <v>10590200</v>
      </c>
    </row>
    <row r="313" spans="1:16" x14ac:dyDescent="0.35">
      <c r="A313" s="1">
        <v>42373</v>
      </c>
      <c r="B313" s="1"/>
      <c r="C313" s="6">
        <v>178</v>
      </c>
      <c r="D313">
        <v>2243330</v>
      </c>
      <c r="F313" s="6">
        <v>34.005000000000003</v>
      </c>
      <c r="G313">
        <v>28280700</v>
      </c>
      <c r="I313" s="6">
        <v>0.67710000000000004</v>
      </c>
      <c r="J313">
        <v>597699000</v>
      </c>
      <c r="L313" s="6">
        <v>96.85</v>
      </c>
      <c r="M313">
        <v>140869540</v>
      </c>
      <c r="O313" s="6">
        <v>252.4</v>
      </c>
      <c r="P313">
        <v>6873390</v>
      </c>
    </row>
    <row r="314" spans="1:16" x14ac:dyDescent="0.35">
      <c r="A314" s="1">
        <v>42380</v>
      </c>
      <c r="B314" s="1"/>
      <c r="C314" s="6">
        <v>178.35</v>
      </c>
      <c r="D314">
        <v>7304400</v>
      </c>
      <c r="F314" s="6">
        <v>32.465000000000003</v>
      </c>
      <c r="G314">
        <v>119192200</v>
      </c>
      <c r="I314" s="6">
        <v>0.61519999999999997</v>
      </c>
      <c r="J314">
        <v>1810846000</v>
      </c>
      <c r="L314" s="6">
        <v>87.27</v>
      </c>
      <c r="M314">
        <v>484100530</v>
      </c>
      <c r="O314" s="6">
        <v>232.1</v>
      </c>
      <c r="P314">
        <v>27795270</v>
      </c>
    </row>
    <row r="315" spans="1:16" x14ac:dyDescent="0.35">
      <c r="A315" s="1">
        <v>42387</v>
      </c>
      <c r="B315" s="1"/>
      <c r="C315" s="6">
        <v>173.75</v>
      </c>
      <c r="D315">
        <v>7382600</v>
      </c>
      <c r="F315" s="6">
        <v>35.200000000000003</v>
      </c>
      <c r="G315">
        <v>154414900</v>
      </c>
      <c r="I315" s="6">
        <v>0.65</v>
      </c>
      <c r="J315">
        <v>2131426000</v>
      </c>
      <c r="L315" s="6">
        <v>91.5</v>
      </c>
      <c r="M315">
        <v>698938670</v>
      </c>
      <c r="O315" s="6">
        <v>250.4</v>
      </c>
      <c r="P315">
        <v>30248270</v>
      </c>
    </row>
    <row r="316" spans="1:16" x14ac:dyDescent="0.35">
      <c r="A316" s="1">
        <v>42394</v>
      </c>
      <c r="B316" s="1"/>
      <c r="C316" s="6">
        <v>172.55</v>
      </c>
      <c r="D316">
        <v>4417160</v>
      </c>
      <c r="F316" s="6">
        <v>36.564999999999998</v>
      </c>
      <c r="G316">
        <v>116995500</v>
      </c>
      <c r="I316" s="6">
        <v>0.64900000000000002</v>
      </c>
      <c r="J316">
        <v>1969613000</v>
      </c>
      <c r="L316" s="6">
        <v>96.5</v>
      </c>
      <c r="M316">
        <v>731535630</v>
      </c>
      <c r="O316" s="6">
        <v>272.45</v>
      </c>
      <c r="P316">
        <v>36411070</v>
      </c>
    </row>
    <row r="317" spans="1:16" x14ac:dyDescent="0.35">
      <c r="A317" s="1">
        <v>42401</v>
      </c>
      <c r="B317" s="1"/>
      <c r="C317" s="6">
        <v>170.9</v>
      </c>
      <c r="D317">
        <v>3181750</v>
      </c>
      <c r="F317" s="6">
        <v>37.700000000000003</v>
      </c>
      <c r="G317">
        <v>85908400</v>
      </c>
      <c r="I317" s="6">
        <v>0.67100000000000004</v>
      </c>
      <c r="J317">
        <v>2145085000</v>
      </c>
      <c r="L317" s="6">
        <v>97.2</v>
      </c>
      <c r="M317">
        <v>533051980</v>
      </c>
      <c r="O317" s="6">
        <v>281.55</v>
      </c>
      <c r="P317">
        <v>26779340</v>
      </c>
    </row>
    <row r="318" spans="1:16" x14ac:dyDescent="0.35">
      <c r="A318" s="1">
        <v>42408</v>
      </c>
      <c r="B318" s="1"/>
      <c r="C318" s="6">
        <v>163.95</v>
      </c>
      <c r="D318">
        <v>4123960</v>
      </c>
      <c r="F318" s="6">
        <v>37.19</v>
      </c>
      <c r="G318">
        <v>109348300</v>
      </c>
      <c r="I318" s="6">
        <v>0.6754</v>
      </c>
      <c r="J318">
        <v>1629639000</v>
      </c>
      <c r="L318" s="6">
        <v>94.85</v>
      </c>
      <c r="M318">
        <v>532962040</v>
      </c>
      <c r="O318" s="6">
        <v>270.7</v>
      </c>
      <c r="P318">
        <v>28377130</v>
      </c>
    </row>
    <row r="319" spans="1:16" x14ac:dyDescent="0.35">
      <c r="A319" s="1">
        <v>42415</v>
      </c>
      <c r="B319" s="1"/>
      <c r="C319" s="6">
        <v>160.44999999999999</v>
      </c>
      <c r="D319">
        <v>6324110</v>
      </c>
      <c r="F319" s="6">
        <v>38.229999999999997</v>
      </c>
      <c r="G319">
        <v>84891000</v>
      </c>
      <c r="I319" s="6">
        <v>0.71030000000000004</v>
      </c>
      <c r="J319">
        <v>2049783000</v>
      </c>
      <c r="L319" s="6">
        <v>102.35</v>
      </c>
      <c r="M319">
        <v>612696040</v>
      </c>
      <c r="O319" s="6">
        <v>276.95</v>
      </c>
      <c r="P319">
        <v>21408360</v>
      </c>
    </row>
    <row r="320" spans="1:16" x14ac:dyDescent="0.35">
      <c r="A320" s="1">
        <v>42422</v>
      </c>
      <c r="B320" s="1"/>
      <c r="C320" s="6">
        <v>161.85</v>
      </c>
      <c r="D320">
        <v>7717960</v>
      </c>
      <c r="F320" s="6">
        <v>39.29</v>
      </c>
      <c r="G320">
        <v>69277600</v>
      </c>
      <c r="I320" s="6">
        <v>0.69259999999999999</v>
      </c>
      <c r="J320">
        <v>2161824000</v>
      </c>
      <c r="L320" s="6">
        <v>106.24</v>
      </c>
      <c r="M320">
        <v>409095620</v>
      </c>
      <c r="O320" s="6">
        <v>283.3</v>
      </c>
      <c r="P320">
        <v>17272050</v>
      </c>
    </row>
    <row r="321" spans="1:16" x14ac:dyDescent="0.35">
      <c r="A321" s="1">
        <v>42429</v>
      </c>
      <c r="B321" s="1"/>
      <c r="C321" s="6">
        <v>162.30000000000001</v>
      </c>
      <c r="D321">
        <v>7542910</v>
      </c>
      <c r="F321" s="6">
        <v>40.075000000000003</v>
      </c>
      <c r="G321">
        <v>86924700</v>
      </c>
      <c r="I321" s="6">
        <v>0.67</v>
      </c>
      <c r="J321">
        <v>2579084000</v>
      </c>
      <c r="L321" s="6">
        <v>108.99</v>
      </c>
      <c r="M321">
        <v>468321370</v>
      </c>
      <c r="O321" s="6">
        <v>302.25</v>
      </c>
      <c r="P321">
        <v>26421230</v>
      </c>
    </row>
    <row r="322" spans="1:16" x14ac:dyDescent="0.35">
      <c r="A322" s="1">
        <v>42436</v>
      </c>
      <c r="B322" s="1"/>
      <c r="C322" s="6">
        <v>168.85</v>
      </c>
      <c r="D322">
        <v>5872000</v>
      </c>
      <c r="F322" s="6">
        <v>40.299999999999997</v>
      </c>
      <c r="G322">
        <v>78110100</v>
      </c>
      <c r="I322" s="6">
        <v>0.68799999999999994</v>
      </c>
      <c r="J322">
        <v>2101091000</v>
      </c>
      <c r="L322" s="6">
        <v>109.26</v>
      </c>
      <c r="M322">
        <v>303479870</v>
      </c>
      <c r="O322" s="6">
        <v>301.60000000000002</v>
      </c>
      <c r="P322">
        <v>23935140</v>
      </c>
    </row>
    <row r="323" spans="1:16" x14ac:dyDescent="0.35">
      <c r="A323" s="1">
        <v>42443</v>
      </c>
      <c r="B323" s="1"/>
      <c r="C323" s="6">
        <v>159.19999999999999</v>
      </c>
      <c r="D323">
        <v>8828270</v>
      </c>
      <c r="F323" s="6">
        <v>38.814999999999998</v>
      </c>
      <c r="G323">
        <v>204995100</v>
      </c>
      <c r="I323" s="6">
        <v>0.7</v>
      </c>
      <c r="J323">
        <v>3909034000</v>
      </c>
      <c r="L323" s="6">
        <v>112.4</v>
      </c>
      <c r="M323">
        <v>495681900</v>
      </c>
      <c r="O323" s="6">
        <v>315.55</v>
      </c>
      <c r="P323">
        <v>32998820</v>
      </c>
    </row>
    <row r="324" spans="1:16" x14ac:dyDescent="0.35">
      <c r="A324" s="1">
        <v>42450</v>
      </c>
      <c r="B324" s="1"/>
      <c r="C324" s="6">
        <v>165.45</v>
      </c>
      <c r="D324">
        <v>7772120</v>
      </c>
      <c r="F324" s="6">
        <v>38.755000000000003</v>
      </c>
      <c r="G324">
        <v>90366800</v>
      </c>
      <c r="I324" s="6">
        <v>0.69540000000000002</v>
      </c>
      <c r="J324">
        <v>1829156000</v>
      </c>
      <c r="L324" s="6">
        <v>109.1</v>
      </c>
      <c r="M324">
        <v>453237770</v>
      </c>
      <c r="O324" s="6">
        <v>304.5</v>
      </c>
      <c r="P324">
        <v>24937240</v>
      </c>
    </row>
    <row r="325" spans="1:16" x14ac:dyDescent="0.35">
      <c r="A325" s="1">
        <v>42457</v>
      </c>
      <c r="B325" s="1"/>
      <c r="C325" s="6">
        <v>163.95</v>
      </c>
      <c r="D325">
        <v>17313580</v>
      </c>
      <c r="F325" s="6">
        <v>39.645000000000003</v>
      </c>
      <c r="G325">
        <v>100290700</v>
      </c>
      <c r="I325" s="6">
        <v>0.6885</v>
      </c>
      <c r="J325">
        <v>1432389000</v>
      </c>
      <c r="L325" s="6">
        <v>108.52</v>
      </c>
      <c r="M325">
        <v>428070040</v>
      </c>
      <c r="O325" s="6">
        <v>301.8</v>
      </c>
      <c r="P325">
        <v>26420230</v>
      </c>
    </row>
    <row r="326" spans="1:16" x14ac:dyDescent="0.35">
      <c r="A326" s="1">
        <v>42464</v>
      </c>
      <c r="B326" s="1"/>
      <c r="C326" s="6">
        <v>164.35</v>
      </c>
      <c r="D326">
        <v>4317570</v>
      </c>
      <c r="F326" s="6">
        <v>37.6</v>
      </c>
      <c r="G326">
        <v>100008100</v>
      </c>
      <c r="I326" s="6">
        <v>0.69399999999999995</v>
      </c>
      <c r="J326">
        <v>1713566000</v>
      </c>
      <c r="L326" s="6">
        <v>112.92</v>
      </c>
      <c r="M326">
        <v>435894840</v>
      </c>
      <c r="O326" s="6">
        <v>316.5</v>
      </c>
      <c r="P326">
        <v>23320430</v>
      </c>
    </row>
    <row r="327" spans="1:16" x14ac:dyDescent="0.35">
      <c r="A327" s="1">
        <v>42471</v>
      </c>
      <c r="B327" s="1"/>
      <c r="C327" s="6">
        <v>163.69999999999999</v>
      </c>
      <c r="D327">
        <v>4425240</v>
      </c>
      <c r="F327" s="6">
        <v>36.86</v>
      </c>
      <c r="G327">
        <v>103725800</v>
      </c>
      <c r="I327" s="6">
        <v>0.68200000000000005</v>
      </c>
      <c r="J327">
        <v>1891909000</v>
      </c>
      <c r="L327" s="6">
        <v>119.3</v>
      </c>
      <c r="M327">
        <v>533374640</v>
      </c>
      <c r="O327" s="6">
        <v>309.75</v>
      </c>
      <c r="P327">
        <v>30588050</v>
      </c>
    </row>
    <row r="328" spans="1:16" x14ac:dyDescent="0.35">
      <c r="A328" s="1">
        <v>42478</v>
      </c>
      <c r="B328" s="1"/>
      <c r="C328" s="6">
        <v>164.7</v>
      </c>
      <c r="D328">
        <v>4319110</v>
      </c>
      <c r="F328" s="6">
        <v>36.395000000000003</v>
      </c>
      <c r="G328">
        <v>143301500</v>
      </c>
      <c r="I328" s="6">
        <v>0.69350000000000001</v>
      </c>
      <c r="J328">
        <v>2449522000</v>
      </c>
      <c r="L328" s="6">
        <v>121.25</v>
      </c>
      <c r="M328">
        <v>618111130</v>
      </c>
      <c r="O328" s="6">
        <v>322.10000000000002</v>
      </c>
      <c r="P328">
        <v>38690860</v>
      </c>
    </row>
    <row r="329" spans="1:16" x14ac:dyDescent="0.35">
      <c r="A329" s="1">
        <v>42485</v>
      </c>
      <c r="B329" s="1"/>
      <c r="C329" s="6">
        <v>163.4</v>
      </c>
      <c r="D329">
        <v>3363460</v>
      </c>
      <c r="F329" s="6">
        <v>34.1</v>
      </c>
      <c r="G329">
        <v>91458100</v>
      </c>
      <c r="I329" s="6">
        <v>0.69020000000000004</v>
      </c>
      <c r="J329">
        <v>1900507000</v>
      </c>
      <c r="L329" s="6">
        <v>123.55</v>
      </c>
      <c r="M329">
        <v>434476560</v>
      </c>
      <c r="O329" s="6">
        <v>351</v>
      </c>
      <c r="P329">
        <v>32720500</v>
      </c>
    </row>
    <row r="330" spans="1:16" x14ac:dyDescent="0.35">
      <c r="A330" s="1">
        <v>42492</v>
      </c>
      <c r="B330" s="1"/>
      <c r="C330" s="6">
        <v>164.3</v>
      </c>
      <c r="D330">
        <v>3626470</v>
      </c>
      <c r="F330" s="6">
        <v>32.875</v>
      </c>
      <c r="G330">
        <v>113672500</v>
      </c>
      <c r="I330" s="6">
        <v>0.67449999999999999</v>
      </c>
      <c r="J330">
        <v>1179120000</v>
      </c>
      <c r="L330" s="6">
        <v>120.64</v>
      </c>
      <c r="M330">
        <v>211073370</v>
      </c>
      <c r="O330" s="6">
        <v>329</v>
      </c>
      <c r="P330">
        <v>17646180</v>
      </c>
    </row>
    <row r="331" spans="1:16" x14ac:dyDescent="0.35">
      <c r="A331" s="1">
        <v>42499</v>
      </c>
      <c r="B331" s="1"/>
      <c r="C331" s="6">
        <v>163.75</v>
      </c>
      <c r="D331">
        <v>2831520</v>
      </c>
      <c r="F331" s="6">
        <v>33.43</v>
      </c>
      <c r="G331">
        <v>121600200</v>
      </c>
      <c r="I331" s="6">
        <v>0.67300000000000004</v>
      </c>
      <c r="J331">
        <v>1784250000</v>
      </c>
      <c r="L331" s="6">
        <v>121.07</v>
      </c>
      <c r="M331">
        <v>297121250</v>
      </c>
      <c r="O331" s="6">
        <v>322.64999999999998</v>
      </c>
      <c r="P331">
        <v>17010300</v>
      </c>
    </row>
    <row r="332" spans="1:16" x14ac:dyDescent="0.35">
      <c r="A332" s="1">
        <v>42506</v>
      </c>
      <c r="B332" s="1"/>
      <c r="C332" s="6">
        <v>169</v>
      </c>
      <c r="D332">
        <v>8632150</v>
      </c>
      <c r="F332" s="6">
        <v>33.65</v>
      </c>
      <c r="G332">
        <v>101826400</v>
      </c>
      <c r="I332" s="6">
        <v>0.6532</v>
      </c>
      <c r="J332">
        <v>1241209000</v>
      </c>
      <c r="L332" s="6">
        <v>121.9</v>
      </c>
      <c r="M332">
        <v>307663890</v>
      </c>
      <c r="O332" s="6">
        <v>324.64999999999998</v>
      </c>
      <c r="P332">
        <v>20960110</v>
      </c>
    </row>
    <row r="333" spans="1:16" x14ac:dyDescent="0.35">
      <c r="A333" s="1">
        <v>42513</v>
      </c>
      <c r="B333" s="1"/>
      <c r="C333" s="6">
        <v>171.05</v>
      </c>
      <c r="D333">
        <v>7138530</v>
      </c>
      <c r="F333" s="6">
        <v>33.799999999999997</v>
      </c>
      <c r="G333">
        <v>59431200</v>
      </c>
      <c r="I333" s="6">
        <v>0.6633</v>
      </c>
      <c r="J333">
        <v>1698781000</v>
      </c>
      <c r="L333" s="6">
        <v>133.19999999999999</v>
      </c>
      <c r="M333">
        <v>439541560</v>
      </c>
      <c r="O333" s="6">
        <v>320.60000000000002</v>
      </c>
      <c r="P333">
        <v>22435750</v>
      </c>
    </row>
    <row r="334" spans="1:16" x14ac:dyDescent="0.35">
      <c r="A334" s="1">
        <v>42520</v>
      </c>
      <c r="B334" s="1"/>
      <c r="C334" s="6">
        <v>173.45</v>
      </c>
      <c r="D334">
        <v>4803780</v>
      </c>
      <c r="F334" s="6">
        <v>33.020000000000003</v>
      </c>
      <c r="G334">
        <v>77097000</v>
      </c>
      <c r="I334" s="6">
        <v>0.62880000000000003</v>
      </c>
      <c r="J334">
        <v>2617439000</v>
      </c>
      <c r="L334" s="6">
        <v>131.59</v>
      </c>
      <c r="M334">
        <v>327014540</v>
      </c>
      <c r="O334" s="6">
        <v>314.75</v>
      </c>
      <c r="P334">
        <v>16865640</v>
      </c>
    </row>
    <row r="335" spans="1:16" x14ac:dyDescent="0.35">
      <c r="A335" s="1">
        <v>42527</v>
      </c>
      <c r="B335" s="1"/>
      <c r="C335" s="6">
        <v>175.4</v>
      </c>
      <c r="D335">
        <v>4564520</v>
      </c>
      <c r="F335" s="6">
        <v>32.82</v>
      </c>
      <c r="G335">
        <v>88370800</v>
      </c>
      <c r="I335" s="6">
        <v>0.60050000000000003</v>
      </c>
      <c r="J335">
        <v>2094395000</v>
      </c>
      <c r="L335" s="6">
        <v>133.5</v>
      </c>
      <c r="M335">
        <v>359134560</v>
      </c>
      <c r="O335" s="6">
        <v>337.85</v>
      </c>
      <c r="P335">
        <v>25547620</v>
      </c>
    </row>
    <row r="336" spans="1:16" x14ac:dyDescent="0.35">
      <c r="A336" s="1">
        <v>42534</v>
      </c>
      <c r="B336" s="1"/>
      <c r="C336" s="6">
        <v>190</v>
      </c>
      <c r="D336">
        <v>14857570</v>
      </c>
      <c r="F336" s="6">
        <v>33.6</v>
      </c>
      <c r="G336">
        <v>91598900</v>
      </c>
      <c r="I336" s="6">
        <v>0.57450000000000001</v>
      </c>
      <c r="J336">
        <v>2187639000</v>
      </c>
      <c r="L336" s="6">
        <v>128.69999999999999</v>
      </c>
      <c r="M336">
        <v>323294770</v>
      </c>
      <c r="O336" s="6">
        <v>320.64999999999998</v>
      </c>
      <c r="P336">
        <v>20191010</v>
      </c>
    </row>
    <row r="337" spans="1:16" x14ac:dyDescent="0.35">
      <c r="A337" s="1">
        <v>42541</v>
      </c>
      <c r="B337" s="1"/>
      <c r="C337" s="6">
        <v>180</v>
      </c>
      <c r="D337">
        <v>4098330</v>
      </c>
      <c r="F337" s="6">
        <v>33.695</v>
      </c>
      <c r="G337">
        <v>86308100</v>
      </c>
      <c r="I337" s="6">
        <v>0.6008</v>
      </c>
      <c r="J337">
        <v>1944521000</v>
      </c>
      <c r="L337" s="6">
        <v>133.4</v>
      </c>
      <c r="M337">
        <v>307369650</v>
      </c>
      <c r="O337" s="6">
        <v>333.65</v>
      </c>
      <c r="P337">
        <v>26607830</v>
      </c>
    </row>
    <row r="338" spans="1:16" x14ac:dyDescent="0.35">
      <c r="A338" s="1">
        <v>42548</v>
      </c>
      <c r="B338" s="1"/>
      <c r="C338" s="6">
        <v>177</v>
      </c>
      <c r="D338">
        <v>3098300</v>
      </c>
      <c r="F338" s="6">
        <v>32.96</v>
      </c>
      <c r="G338">
        <v>52064600</v>
      </c>
      <c r="I338" s="6">
        <v>0.63070000000000004</v>
      </c>
      <c r="J338">
        <v>1728863000</v>
      </c>
      <c r="L338" s="6">
        <v>133.85</v>
      </c>
      <c r="M338">
        <v>427156380</v>
      </c>
      <c r="O338" s="6">
        <v>332.45</v>
      </c>
      <c r="P338">
        <v>20048090</v>
      </c>
    </row>
    <row r="339" spans="1:16" x14ac:dyDescent="0.35">
      <c r="A339" s="1">
        <v>42555</v>
      </c>
      <c r="B339" s="1"/>
      <c r="C339" s="6">
        <v>182</v>
      </c>
      <c r="D339">
        <v>3495950</v>
      </c>
      <c r="F339" s="6">
        <v>32</v>
      </c>
      <c r="G339">
        <v>57805100</v>
      </c>
      <c r="I339" s="6">
        <v>0.59219999999999995</v>
      </c>
      <c r="J339">
        <v>2019334000</v>
      </c>
      <c r="L339" s="6">
        <v>134.41</v>
      </c>
      <c r="M339">
        <v>305373370</v>
      </c>
      <c r="O339" s="6">
        <v>325</v>
      </c>
      <c r="P339">
        <v>16349090</v>
      </c>
    </row>
    <row r="340" spans="1:16" x14ac:dyDescent="0.35">
      <c r="A340" s="1">
        <v>42562</v>
      </c>
      <c r="B340" s="1"/>
      <c r="C340" s="6">
        <v>180.65</v>
      </c>
      <c r="D340">
        <v>2854800</v>
      </c>
      <c r="F340" s="6">
        <v>32.950000000000003</v>
      </c>
      <c r="G340">
        <v>95297200</v>
      </c>
      <c r="I340" s="6">
        <v>0.63749999999999996</v>
      </c>
      <c r="J340">
        <v>2369173000</v>
      </c>
      <c r="L340" s="6">
        <v>138.12</v>
      </c>
      <c r="M340">
        <v>333860240</v>
      </c>
      <c r="O340" s="6">
        <v>335</v>
      </c>
      <c r="P340">
        <v>15586060</v>
      </c>
    </row>
    <row r="341" spans="1:16" x14ac:dyDescent="0.35">
      <c r="A341" s="1">
        <v>42569</v>
      </c>
      <c r="B341" s="1"/>
      <c r="C341" s="6">
        <v>181.2</v>
      </c>
      <c r="D341">
        <v>1536000</v>
      </c>
      <c r="F341" s="6">
        <v>32.225000000000001</v>
      </c>
      <c r="G341">
        <v>66368100</v>
      </c>
      <c r="I341" s="6">
        <v>0.6633</v>
      </c>
      <c r="J341">
        <v>1815030000</v>
      </c>
      <c r="L341" s="6">
        <v>137.80000000000001</v>
      </c>
      <c r="M341">
        <v>229513310</v>
      </c>
      <c r="O341" s="6">
        <v>334.3</v>
      </c>
      <c r="P341">
        <v>11119440</v>
      </c>
    </row>
    <row r="342" spans="1:16" x14ac:dyDescent="0.35">
      <c r="A342" s="1">
        <v>42576</v>
      </c>
      <c r="B342" s="1"/>
      <c r="C342" s="6">
        <v>186.1</v>
      </c>
      <c r="D342">
        <v>5374460</v>
      </c>
      <c r="F342" s="6">
        <v>31.204999999999998</v>
      </c>
      <c r="G342">
        <v>79165500</v>
      </c>
      <c r="I342" s="6">
        <v>0.70740000000000003</v>
      </c>
      <c r="J342">
        <v>4838869000</v>
      </c>
      <c r="L342" s="6">
        <v>139.15</v>
      </c>
      <c r="M342">
        <v>290061610</v>
      </c>
      <c r="O342" s="6">
        <v>325.5</v>
      </c>
      <c r="P342">
        <v>11940740</v>
      </c>
    </row>
    <row r="343" spans="1:16" x14ac:dyDescent="0.35">
      <c r="A343" s="1">
        <v>42583</v>
      </c>
      <c r="B343" s="1"/>
      <c r="C343" s="6">
        <v>184.85</v>
      </c>
      <c r="D343">
        <v>2605470</v>
      </c>
      <c r="F343" s="6">
        <v>30.64</v>
      </c>
      <c r="G343">
        <v>78730500</v>
      </c>
      <c r="I343" s="6">
        <v>0.68010000000000004</v>
      </c>
      <c r="J343">
        <v>2018816000</v>
      </c>
      <c r="L343" s="6">
        <v>138.69</v>
      </c>
      <c r="M343">
        <v>237101950</v>
      </c>
      <c r="O343" s="6">
        <v>329.9</v>
      </c>
      <c r="P343">
        <v>12439180</v>
      </c>
    </row>
    <row r="344" spans="1:16" x14ac:dyDescent="0.35">
      <c r="A344" s="1">
        <v>42590</v>
      </c>
      <c r="B344" s="1"/>
      <c r="C344" s="6">
        <v>187.85</v>
      </c>
      <c r="D344">
        <v>3473830</v>
      </c>
      <c r="F344" s="6">
        <v>30.65</v>
      </c>
      <c r="G344">
        <v>74207400</v>
      </c>
      <c r="I344" s="6">
        <v>0.7026</v>
      </c>
      <c r="J344">
        <v>1281348000</v>
      </c>
      <c r="L344" s="6">
        <v>139.44999999999999</v>
      </c>
      <c r="M344">
        <v>214589270</v>
      </c>
      <c r="O344" s="6">
        <v>330.85</v>
      </c>
      <c r="P344">
        <v>9576010</v>
      </c>
    </row>
    <row r="345" spans="1:16" x14ac:dyDescent="0.35">
      <c r="A345" s="1">
        <v>42597</v>
      </c>
      <c r="B345" s="1"/>
      <c r="C345" s="6">
        <v>190.15</v>
      </c>
      <c r="D345">
        <v>4426220</v>
      </c>
      <c r="F345" s="6">
        <v>30.37</v>
      </c>
      <c r="G345">
        <v>63630500</v>
      </c>
      <c r="I345" s="6">
        <v>0.68400000000000005</v>
      </c>
      <c r="J345">
        <v>1876070000</v>
      </c>
      <c r="L345" s="6">
        <v>135.80000000000001</v>
      </c>
      <c r="M345">
        <v>252351310</v>
      </c>
      <c r="O345" s="6">
        <v>349.05</v>
      </c>
      <c r="P345">
        <v>19133360</v>
      </c>
    </row>
    <row r="346" spans="1:16" x14ac:dyDescent="0.35">
      <c r="A346" s="1">
        <v>42604</v>
      </c>
      <c r="B346" s="1"/>
      <c r="C346" s="6">
        <v>191.4</v>
      </c>
      <c r="D346">
        <v>3271130</v>
      </c>
      <c r="F346" s="6">
        <v>30.285</v>
      </c>
      <c r="G346">
        <v>85872600</v>
      </c>
      <c r="I346" s="6">
        <v>0.76890000000000003</v>
      </c>
      <c r="J346">
        <v>5007730000</v>
      </c>
      <c r="L346" s="6">
        <v>145.25</v>
      </c>
      <c r="M346">
        <v>303813520</v>
      </c>
      <c r="O346" s="6">
        <v>350.55</v>
      </c>
      <c r="P346">
        <v>10974220</v>
      </c>
    </row>
    <row r="347" spans="1:16" x14ac:dyDescent="0.35">
      <c r="A347" s="1">
        <v>42611</v>
      </c>
      <c r="B347" s="1"/>
      <c r="C347" s="6">
        <v>194</v>
      </c>
      <c r="D347">
        <v>3294650</v>
      </c>
      <c r="F347" s="6">
        <v>31.12</v>
      </c>
      <c r="G347">
        <v>95967500</v>
      </c>
      <c r="I347" s="6">
        <v>0.79200000000000004</v>
      </c>
      <c r="J347">
        <v>5607066000</v>
      </c>
      <c r="L347" s="6">
        <v>146.88</v>
      </c>
      <c r="M347">
        <v>237062940</v>
      </c>
      <c r="O347" s="6">
        <v>349.9</v>
      </c>
      <c r="P347">
        <v>13204820</v>
      </c>
    </row>
    <row r="348" spans="1:16" x14ac:dyDescent="0.35">
      <c r="A348" s="1">
        <v>42618</v>
      </c>
      <c r="B348" s="1"/>
      <c r="C348" s="6">
        <v>190</v>
      </c>
      <c r="D348">
        <v>6380430</v>
      </c>
      <c r="F348" s="6">
        <v>31.3</v>
      </c>
      <c r="G348">
        <v>97333400</v>
      </c>
      <c r="I348" s="6">
        <v>0.82620000000000005</v>
      </c>
      <c r="J348">
        <v>2694368000</v>
      </c>
      <c r="L348" s="6">
        <v>151.6</v>
      </c>
      <c r="M348">
        <v>313257430</v>
      </c>
      <c r="O348" s="6">
        <v>362.4</v>
      </c>
      <c r="P348">
        <v>16571570</v>
      </c>
    </row>
    <row r="349" spans="1:16" x14ac:dyDescent="0.35">
      <c r="A349" s="1">
        <v>42625</v>
      </c>
      <c r="B349" s="1"/>
      <c r="C349" s="6">
        <v>184</v>
      </c>
      <c r="D349">
        <v>20181460</v>
      </c>
      <c r="F349" s="6">
        <v>30.79</v>
      </c>
      <c r="G349">
        <v>74929900</v>
      </c>
      <c r="I349" s="6">
        <v>0.75529999999999997</v>
      </c>
      <c r="J349">
        <v>3603418000</v>
      </c>
      <c r="L349" s="6">
        <v>147</v>
      </c>
      <c r="M349">
        <v>225727160</v>
      </c>
      <c r="O349" s="6">
        <v>360.85</v>
      </c>
      <c r="P349">
        <v>19722100</v>
      </c>
    </row>
    <row r="350" spans="1:16" x14ac:dyDescent="0.35">
      <c r="A350" s="1">
        <v>42632</v>
      </c>
      <c r="B350" s="1"/>
      <c r="C350" s="6">
        <v>181.05</v>
      </c>
      <c r="D350">
        <v>4473180</v>
      </c>
      <c r="F350" s="6">
        <v>30.905000000000001</v>
      </c>
      <c r="G350">
        <v>58583200</v>
      </c>
      <c r="I350" s="6">
        <v>0.8095</v>
      </c>
      <c r="J350">
        <v>2267894000</v>
      </c>
      <c r="L350" s="6">
        <v>151.5</v>
      </c>
      <c r="M350">
        <v>235040590</v>
      </c>
      <c r="O350" s="6">
        <v>356.05</v>
      </c>
      <c r="P350">
        <v>14431330</v>
      </c>
    </row>
    <row r="351" spans="1:16" x14ac:dyDescent="0.35">
      <c r="A351" s="1">
        <v>42639</v>
      </c>
      <c r="B351" s="1"/>
      <c r="C351" s="6">
        <v>178.2</v>
      </c>
      <c r="D351">
        <v>2206890</v>
      </c>
      <c r="F351" s="6">
        <v>30.71</v>
      </c>
      <c r="G351">
        <v>79982200</v>
      </c>
      <c r="I351" s="6">
        <v>0.77500000000000002</v>
      </c>
      <c r="J351">
        <v>1898775000</v>
      </c>
      <c r="L351" s="6">
        <v>145.34</v>
      </c>
      <c r="M351">
        <v>246661610</v>
      </c>
      <c r="O351" s="6">
        <v>342.8</v>
      </c>
      <c r="P351">
        <v>18882670</v>
      </c>
    </row>
    <row r="352" spans="1:16" x14ac:dyDescent="0.35">
      <c r="A352" s="1">
        <v>42646</v>
      </c>
      <c r="B352" s="1"/>
      <c r="C352" s="6">
        <v>174.35</v>
      </c>
      <c r="D352">
        <v>2462360</v>
      </c>
      <c r="F352" s="6">
        <v>29.38</v>
      </c>
      <c r="G352">
        <v>143677000</v>
      </c>
      <c r="I352" s="6">
        <v>0.74639999999999995</v>
      </c>
      <c r="J352">
        <v>2845128000</v>
      </c>
      <c r="L352" s="6">
        <v>148.74</v>
      </c>
      <c r="M352">
        <v>214455720</v>
      </c>
      <c r="O352" s="6">
        <v>341.5</v>
      </c>
      <c r="P352">
        <v>18795470</v>
      </c>
    </row>
    <row r="353" spans="1:16" x14ac:dyDescent="0.35">
      <c r="A353" s="1">
        <v>42653</v>
      </c>
      <c r="B353" s="1"/>
      <c r="C353" s="6">
        <v>166</v>
      </c>
      <c r="D353">
        <v>4130710</v>
      </c>
      <c r="F353" s="6">
        <v>28.925000000000001</v>
      </c>
      <c r="G353">
        <v>98433100</v>
      </c>
      <c r="I353" s="6">
        <v>0.75549999999999995</v>
      </c>
      <c r="J353">
        <v>1866416000</v>
      </c>
      <c r="L353" s="6">
        <v>146.72999999999999</v>
      </c>
      <c r="M353">
        <v>209077940</v>
      </c>
      <c r="O353" s="6">
        <v>353.85</v>
      </c>
      <c r="P353">
        <v>24845190</v>
      </c>
    </row>
    <row r="354" spans="1:16" x14ac:dyDescent="0.35">
      <c r="A354" s="1">
        <v>42660</v>
      </c>
      <c r="B354" s="1"/>
      <c r="C354" s="6">
        <v>165.6</v>
      </c>
      <c r="D354">
        <v>2335250</v>
      </c>
      <c r="F354" s="6">
        <v>27.434999999999999</v>
      </c>
      <c r="G354">
        <v>168319100</v>
      </c>
      <c r="I354" s="6">
        <v>0.79</v>
      </c>
      <c r="J354">
        <v>2136859000</v>
      </c>
      <c r="L354" s="6">
        <v>148.41999999999999</v>
      </c>
      <c r="M354">
        <v>164740270</v>
      </c>
      <c r="O354" s="6">
        <v>344.3</v>
      </c>
      <c r="P354">
        <v>12925420</v>
      </c>
    </row>
    <row r="355" spans="1:16" x14ac:dyDescent="0.35">
      <c r="A355" s="1">
        <v>42667</v>
      </c>
      <c r="B355" s="1"/>
      <c r="C355" s="6">
        <v>166</v>
      </c>
      <c r="D355">
        <v>1586500</v>
      </c>
      <c r="F355" s="6">
        <v>27.234999999999999</v>
      </c>
      <c r="G355">
        <v>126054800</v>
      </c>
      <c r="I355" s="6">
        <v>0.80300000000000005</v>
      </c>
      <c r="J355">
        <v>2923547000</v>
      </c>
      <c r="L355" s="6">
        <v>149.19999999999999</v>
      </c>
      <c r="M355">
        <v>160586680</v>
      </c>
      <c r="O355" s="6">
        <v>349.9</v>
      </c>
      <c r="P355">
        <v>10576800</v>
      </c>
    </row>
    <row r="356" spans="1:16" x14ac:dyDescent="0.35">
      <c r="A356" s="1">
        <v>42674</v>
      </c>
      <c r="B356" s="1"/>
      <c r="C356" s="6">
        <v>166.2</v>
      </c>
      <c r="D356">
        <v>1467870</v>
      </c>
      <c r="F356" s="6">
        <v>28.5</v>
      </c>
      <c r="G356">
        <v>155538900</v>
      </c>
      <c r="I356" s="6">
        <v>0.77170000000000005</v>
      </c>
      <c r="J356">
        <v>1734435000</v>
      </c>
      <c r="L356" s="6">
        <v>142.75</v>
      </c>
      <c r="M356">
        <v>172187910</v>
      </c>
      <c r="O356" s="6">
        <v>342</v>
      </c>
      <c r="P356">
        <v>12245210</v>
      </c>
    </row>
    <row r="357" spans="1:16" x14ac:dyDescent="0.35">
      <c r="A357" s="1">
        <v>42681</v>
      </c>
      <c r="B357" s="1"/>
      <c r="C357" s="6">
        <v>167.4</v>
      </c>
      <c r="D357">
        <v>3258390</v>
      </c>
      <c r="F357" s="6">
        <v>29.5</v>
      </c>
      <c r="G357">
        <v>153759700</v>
      </c>
      <c r="I357" s="6">
        <v>0.76200000000000001</v>
      </c>
      <c r="J357">
        <v>2515169000</v>
      </c>
      <c r="L357" s="6">
        <v>151.51</v>
      </c>
      <c r="M357">
        <v>341581930</v>
      </c>
      <c r="O357" s="6">
        <v>342.1</v>
      </c>
      <c r="P357">
        <v>17047320</v>
      </c>
    </row>
    <row r="358" spans="1:16" x14ac:dyDescent="0.35">
      <c r="A358" s="1">
        <v>42688</v>
      </c>
      <c r="B358" s="1"/>
      <c r="C358" s="6">
        <v>167</v>
      </c>
      <c r="D358">
        <v>1374380</v>
      </c>
      <c r="F358" s="6">
        <v>29.594999999999999</v>
      </c>
      <c r="G358">
        <v>86054700</v>
      </c>
      <c r="I358" s="6">
        <v>0.80720000000000003</v>
      </c>
      <c r="J358">
        <v>3075839000</v>
      </c>
      <c r="L358" s="6">
        <v>150.05000000000001</v>
      </c>
      <c r="M358">
        <v>198473790</v>
      </c>
      <c r="O358" s="6">
        <v>337</v>
      </c>
      <c r="P358">
        <v>18899100</v>
      </c>
    </row>
    <row r="359" spans="1:16" x14ac:dyDescent="0.35">
      <c r="A359" s="1">
        <v>42695</v>
      </c>
      <c r="B359" s="1"/>
      <c r="C359" s="6">
        <v>167.4</v>
      </c>
      <c r="D359">
        <v>1003040</v>
      </c>
      <c r="F359" s="6">
        <v>29.1</v>
      </c>
      <c r="G359">
        <v>70741000</v>
      </c>
      <c r="I359" s="6">
        <v>0.89</v>
      </c>
      <c r="J359">
        <v>4415660000</v>
      </c>
      <c r="L359" s="6">
        <v>160.36000000000001</v>
      </c>
      <c r="M359">
        <v>282678710</v>
      </c>
      <c r="O359" s="6">
        <v>341.5</v>
      </c>
      <c r="P359">
        <v>13460990</v>
      </c>
    </row>
    <row r="360" spans="1:16" x14ac:dyDescent="0.35">
      <c r="A360" s="1">
        <v>42702</v>
      </c>
      <c r="B360" s="1"/>
      <c r="C360" s="6">
        <v>167.2</v>
      </c>
      <c r="D360">
        <v>2169810</v>
      </c>
      <c r="F360" s="6">
        <v>29.635000000000002</v>
      </c>
      <c r="G360">
        <v>112349900</v>
      </c>
      <c r="I360" s="6">
        <v>0.93</v>
      </c>
      <c r="J360">
        <v>8657949000</v>
      </c>
      <c r="L360" s="6">
        <v>159.4</v>
      </c>
      <c r="M360">
        <v>242130300</v>
      </c>
      <c r="O360" s="6">
        <v>340</v>
      </c>
      <c r="P360">
        <v>24618440</v>
      </c>
    </row>
    <row r="361" spans="1:16" x14ac:dyDescent="0.35">
      <c r="A361" s="1">
        <v>42709</v>
      </c>
      <c r="B361" s="1"/>
      <c r="C361" s="6">
        <v>167.85</v>
      </c>
      <c r="D361">
        <v>2315600</v>
      </c>
      <c r="F361" s="6">
        <v>30.905000000000001</v>
      </c>
      <c r="G361">
        <v>99976600</v>
      </c>
      <c r="I361" s="6">
        <v>0.96750000000000003</v>
      </c>
      <c r="J361">
        <v>5431653000</v>
      </c>
      <c r="L361" s="6">
        <v>169.66</v>
      </c>
      <c r="M361">
        <v>323092190</v>
      </c>
      <c r="O361" s="6">
        <v>370.8</v>
      </c>
      <c r="P361">
        <v>55050760</v>
      </c>
    </row>
    <row r="362" spans="1:16" x14ac:dyDescent="0.35">
      <c r="A362" s="1">
        <v>42716</v>
      </c>
      <c r="B362" s="1"/>
      <c r="C362" s="6">
        <v>168.6</v>
      </c>
      <c r="D362">
        <v>6638580</v>
      </c>
      <c r="F362" s="6">
        <v>31</v>
      </c>
      <c r="G362">
        <v>120541100</v>
      </c>
      <c r="I362" s="6">
        <v>0.94530000000000003</v>
      </c>
      <c r="J362">
        <v>5119608000</v>
      </c>
      <c r="L362" s="6">
        <v>173.9</v>
      </c>
      <c r="M362">
        <v>357510770</v>
      </c>
      <c r="O362" s="6">
        <v>410.5</v>
      </c>
      <c r="P362">
        <v>43278850</v>
      </c>
    </row>
    <row r="363" spans="1:16" x14ac:dyDescent="0.35">
      <c r="A363" s="1">
        <v>42723</v>
      </c>
      <c r="B363" s="1"/>
      <c r="C363" s="6">
        <v>166.25</v>
      </c>
      <c r="D363">
        <v>1862870</v>
      </c>
      <c r="F363" s="6">
        <v>30.03</v>
      </c>
      <c r="G363">
        <v>65250300</v>
      </c>
      <c r="I363" s="6">
        <v>0.89319999999999999</v>
      </c>
      <c r="J363">
        <v>3195122000</v>
      </c>
      <c r="L363" s="6">
        <v>171.15</v>
      </c>
      <c r="M363">
        <v>262498230</v>
      </c>
      <c r="O363" s="6">
        <v>382.85</v>
      </c>
      <c r="P363">
        <v>17206910</v>
      </c>
    </row>
    <row r="364" spans="1:16" x14ac:dyDescent="0.35">
      <c r="A364" s="1">
        <v>42730</v>
      </c>
      <c r="B364" s="1"/>
      <c r="C364" s="6">
        <v>165.2</v>
      </c>
      <c r="D364">
        <v>739200</v>
      </c>
      <c r="F364" s="6">
        <v>30.95</v>
      </c>
      <c r="G364">
        <v>46156100</v>
      </c>
      <c r="I364" s="6">
        <v>0.92589999999999995</v>
      </c>
      <c r="J364">
        <v>2056983000</v>
      </c>
      <c r="L364" s="6">
        <v>173.25</v>
      </c>
      <c r="M364">
        <v>162937460</v>
      </c>
      <c r="O364" s="6">
        <v>402.8</v>
      </c>
      <c r="P364">
        <v>11461560</v>
      </c>
    </row>
    <row r="365" spans="1:16" x14ac:dyDescent="0.35">
      <c r="A365" s="1">
        <v>42737</v>
      </c>
      <c r="B365" s="1"/>
      <c r="C365" s="6">
        <v>165</v>
      </c>
      <c r="D365">
        <v>456810</v>
      </c>
      <c r="F365" s="6">
        <v>31.69</v>
      </c>
      <c r="G365">
        <v>68188300</v>
      </c>
      <c r="I365" s="6">
        <v>0.9345</v>
      </c>
      <c r="J365">
        <v>1930155000</v>
      </c>
      <c r="L365" s="6">
        <v>170.69</v>
      </c>
      <c r="M365">
        <v>165642640</v>
      </c>
      <c r="O365" s="6">
        <v>392.5</v>
      </c>
      <c r="P365">
        <v>18535750</v>
      </c>
    </row>
    <row r="366" spans="1:16" x14ac:dyDescent="0.35">
      <c r="A366" s="1">
        <v>42744</v>
      </c>
      <c r="B366" s="1"/>
      <c r="C366" s="6">
        <v>165.25</v>
      </c>
      <c r="D366">
        <v>958230</v>
      </c>
      <c r="F366" s="6">
        <v>31.41</v>
      </c>
      <c r="G366">
        <v>50175300</v>
      </c>
      <c r="I366" s="6">
        <v>0.97309999999999997</v>
      </c>
      <c r="J366">
        <v>3897179000</v>
      </c>
      <c r="L366" s="6">
        <v>164.9</v>
      </c>
      <c r="M366">
        <v>282483080</v>
      </c>
      <c r="O366" s="6">
        <v>388</v>
      </c>
      <c r="P366">
        <v>24810170</v>
      </c>
    </row>
    <row r="367" spans="1:16" x14ac:dyDescent="0.35">
      <c r="A367" s="1">
        <v>42751</v>
      </c>
      <c r="B367" s="1"/>
      <c r="C367" s="6">
        <v>169.75</v>
      </c>
      <c r="D367">
        <v>2287810</v>
      </c>
      <c r="F367" s="6">
        <v>31.7</v>
      </c>
      <c r="G367">
        <v>44753200</v>
      </c>
      <c r="I367" s="6">
        <v>1.0866</v>
      </c>
      <c r="J367">
        <v>9491139000</v>
      </c>
      <c r="L367" s="6">
        <v>167.49</v>
      </c>
      <c r="M367">
        <v>196936880</v>
      </c>
      <c r="O367" s="6">
        <v>387.5</v>
      </c>
      <c r="P367">
        <v>20914000</v>
      </c>
    </row>
    <row r="368" spans="1:16" x14ac:dyDescent="0.35">
      <c r="A368" s="1">
        <v>42758</v>
      </c>
      <c r="B368" s="1"/>
      <c r="C368" s="6">
        <v>170</v>
      </c>
      <c r="D368">
        <v>1728790</v>
      </c>
      <c r="F368" s="6">
        <v>32.524999999999999</v>
      </c>
      <c r="G368">
        <v>72237900</v>
      </c>
      <c r="I368" s="6">
        <v>1.0585</v>
      </c>
      <c r="J368">
        <v>7265859000</v>
      </c>
      <c r="L368" s="6">
        <v>178.92</v>
      </c>
      <c r="M368">
        <v>251441100</v>
      </c>
      <c r="O368" s="6">
        <v>402</v>
      </c>
      <c r="P368">
        <v>24787920</v>
      </c>
    </row>
    <row r="369" spans="1:16" x14ac:dyDescent="0.35">
      <c r="A369" s="1">
        <v>42765</v>
      </c>
      <c r="B369" s="1"/>
      <c r="C369" s="6">
        <v>168.25</v>
      </c>
      <c r="D369">
        <v>999190</v>
      </c>
      <c r="F369" s="6">
        <v>32.664999999999999</v>
      </c>
      <c r="G369">
        <v>75065500</v>
      </c>
      <c r="I369" s="6">
        <v>1.0878000000000001</v>
      </c>
      <c r="J369">
        <v>5378220000</v>
      </c>
      <c r="L369" s="6">
        <v>173.8</v>
      </c>
      <c r="M369">
        <v>200169000</v>
      </c>
      <c r="O369" s="6">
        <v>397.85</v>
      </c>
      <c r="P369">
        <v>16805110</v>
      </c>
    </row>
    <row r="370" spans="1:16" x14ac:dyDescent="0.35">
      <c r="A370" s="1">
        <v>42772</v>
      </c>
      <c r="B370" s="1"/>
      <c r="C370" s="6">
        <v>169</v>
      </c>
      <c r="D370">
        <v>1224930</v>
      </c>
      <c r="F370" s="6">
        <v>32.19</v>
      </c>
      <c r="G370">
        <v>52080200</v>
      </c>
      <c r="I370" s="6">
        <v>1.0838000000000001</v>
      </c>
      <c r="J370">
        <v>3813524000</v>
      </c>
      <c r="L370" s="6">
        <v>165.5</v>
      </c>
      <c r="M370">
        <v>208619900</v>
      </c>
      <c r="O370" s="6">
        <v>377.6</v>
      </c>
      <c r="P370">
        <v>20045410</v>
      </c>
    </row>
    <row r="371" spans="1:16" x14ac:dyDescent="0.35">
      <c r="A371" s="1">
        <v>42779</v>
      </c>
      <c r="B371" s="1"/>
      <c r="C371" s="6">
        <v>167.1</v>
      </c>
      <c r="D371">
        <v>930230</v>
      </c>
      <c r="F371" s="6">
        <v>31.61</v>
      </c>
      <c r="G371">
        <v>51971500</v>
      </c>
      <c r="I371" s="6">
        <v>1.071</v>
      </c>
      <c r="J371">
        <v>3504486000</v>
      </c>
      <c r="L371" s="6">
        <v>165.49</v>
      </c>
      <c r="M371">
        <v>253093680</v>
      </c>
      <c r="O371" s="6">
        <v>354</v>
      </c>
      <c r="P371">
        <v>28337210</v>
      </c>
    </row>
    <row r="372" spans="1:16" x14ac:dyDescent="0.35">
      <c r="A372" s="1">
        <v>42786</v>
      </c>
      <c r="B372" s="1"/>
      <c r="C372" s="6">
        <v>166.3</v>
      </c>
      <c r="D372">
        <v>1965210</v>
      </c>
      <c r="F372" s="6">
        <v>30.64</v>
      </c>
      <c r="G372">
        <v>37666800</v>
      </c>
      <c r="I372" s="6">
        <v>0.98099999999999998</v>
      </c>
      <c r="J372">
        <v>2598710000</v>
      </c>
      <c r="L372" s="6">
        <v>165.51</v>
      </c>
      <c r="M372">
        <v>136801570</v>
      </c>
      <c r="O372" s="6">
        <v>343</v>
      </c>
      <c r="P372">
        <v>19931840</v>
      </c>
    </row>
    <row r="373" spans="1:16" x14ac:dyDescent="0.35">
      <c r="A373" s="1">
        <v>42793</v>
      </c>
      <c r="B373" s="1"/>
      <c r="C373" s="6">
        <v>167</v>
      </c>
      <c r="D373">
        <v>2265220</v>
      </c>
      <c r="F373" s="6">
        <v>29.61</v>
      </c>
      <c r="G373">
        <v>80223700</v>
      </c>
      <c r="I373" s="6">
        <v>1.0029999999999999</v>
      </c>
      <c r="J373">
        <v>7473823000</v>
      </c>
      <c r="L373" s="6">
        <v>164.4</v>
      </c>
      <c r="M373">
        <v>275260490</v>
      </c>
      <c r="O373" s="6">
        <v>336.5</v>
      </c>
      <c r="P373">
        <v>30309110</v>
      </c>
    </row>
    <row r="374" spans="1:16" x14ac:dyDescent="0.35">
      <c r="A374" s="1">
        <v>42800</v>
      </c>
      <c r="B374" s="1"/>
      <c r="C374" s="6">
        <v>167.15</v>
      </c>
      <c r="D374">
        <v>1055870</v>
      </c>
      <c r="F374" s="6">
        <v>28.2</v>
      </c>
      <c r="G374">
        <v>57240200</v>
      </c>
      <c r="I374" s="6">
        <v>0.9335</v>
      </c>
      <c r="J374">
        <v>4627127000</v>
      </c>
      <c r="L374" s="6">
        <v>157.5</v>
      </c>
      <c r="M374">
        <v>196469590</v>
      </c>
      <c r="O374" s="6">
        <v>315</v>
      </c>
      <c r="P374">
        <v>24424770</v>
      </c>
    </row>
    <row r="375" spans="1:16" x14ac:dyDescent="0.35">
      <c r="A375" s="1">
        <v>42807</v>
      </c>
      <c r="B375" s="1"/>
      <c r="C375" s="6">
        <v>168.75</v>
      </c>
      <c r="D375">
        <v>1164920</v>
      </c>
      <c r="F375" s="6">
        <v>28.934999999999999</v>
      </c>
      <c r="G375">
        <v>73596800</v>
      </c>
      <c r="I375" s="6">
        <v>0.95799999999999996</v>
      </c>
      <c r="J375">
        <v>3477367000</v>
      </c>
      <c r="L375" s="6">
        <v>161.15</v>
      </c>
      <c r="M375">
        <v>275668680</v>
      </c>
      <c r="O375" s="6">
        <v>314.45</v>
      </c>
      <c r="P375">
        <v>30921780</v>
      </c>
    </row>
    <row r="376" spans="1:16" x14ac:dyDescent="0.35">
      <c r="A376" s="1">
        <v>42814</v>
      </c>
      <c r="B376" s="1"/>
      <c r="C376" s="6">
        <v>167</v>
      </c>
      <c r="D376">
        <v>864990</v>
      </c>
      <c r="F376" s="6">
        <v>29.425000000000001</v>
      </c>
      <c r="G376">
        <v>62531400</v>
      </c>
      <c r="I376" s="6">
        <v>0.94499999999999995</v>
      </c>
      <c r="J376">
        <v>3928823000</v>
      </c>
      <c r="L376" s="6">
        <v>164.52</v>
      </c>
      <c r="M376">
        <v>193488810</v>
      </c>
      <c r="O376" s="6">
        <v>315.64999999999998</v>
      </c>
      <c r="P376">
        <v>33435300</v>
      </c>
    </row>
    <row r="377" spans="1:16" x14ac:dyDescent="0.35">
      <c r="A377" s="1">
        <v>42821</v>
      </c>
      <c r="B377" s="1"/>
      <c r="C377" s="6">
        <v>163.1</v>
      </c>
      <c r="D377">
        <v>3641380</v>
      </c>
      <c r="F377" s="6">
        <v>29.45</v>
      </c>
      <c r="G377">
        <v>46625400</v>
      </c>
      <c r="I377" s="6">
        <v>0.93289999999999995</v>
      </c>
      <c r="J377">
        <v>2480693000</v>
      </c>
      <c r="L377" s="6">
        <v>159.80000000000001</v>
      </c>
      <c r="M377">
        <v>147789700</v>
      </c>
      <c r="O377" s="6">
        <v>323.5</v>
      </c>
      <c r="P377">
        <v>27411020</v>
      </c>
    </row>
    <row r="378" spans="1:16" x14ac:dyDescent="0.35">
      <c r="A378" s="1">
        <v>42828</v>
      </c>
      <c r="B378" s="1"/>
      <c r="C378" s="6">
        <v>160.94999999999999</v>
      </c>
      <c r="D378">
        <v>1209260</v>
      </c>
      <c r="F378" s="6">
        <v>29.66</v>
      </c>
      <c r="G378">
        <v>42927200</v>
      </c>
      <c r="I378" s="6">
        <v>0.94159999999999999</v>
      </c>
      <c r="J378">
        <v>2467015000</v>
      </c>
      <c r="L378" s="6">
        <v>161.49</v>
      </c>
      <c r="M378">
        <v>197673310</v>
      </c>
      <c r="O378" s="6">
        <v>335.95</v>
      </c>
      <c r="P378">
        <v>23495450</v>
      </c>
    </row>
    <row r="379" spans="1:16" x14ac:dyDescent="0.35">
      <c r="A379" s="1">
        <v>42835</v>
      </c>
      <c r="B379" s="1"/>
      <c r="C379" s="6">
        <v>160.05000000000001</v>
      </c>
      <c r="D379">
        <v>1378090</v>
      </c>
      <c r="F379" s="6">
        <v>26.785</v>
      </c>
      <c r="G379">
        <v>76873000</v>
      </c>
      <c r="I379" s="6">
        <v>0.84750000000000003</v>
      </c>
      <c r="J379">
        <v>4821364000</v>
      </c>
      <c r="L379" s="6">
        <v>149.24</v>
      </c>
      <c r="M379">
        <v>274969070</v>
      </c>
      <c r="O379" s="6">
        <v>315.75</v>
      </c>
      <c r="P379">
        <v>24084800</v>
      </c>
    </row>
    <row r="380" spans="1:16" x14ac:dyDescent="0.35">
      <c r="A380" s="1">
        <v>42842</v>
      </c>
      <c r="B380" s="1"/>
      <c r="C380" s="6">
        <v>151.80000000000001</v>
      </c>
      <c r="D380">
        <v>818990</v>
      </c>
      <c r="F380" s="6">
        <v>26.675000000000001</v>
      </c>
      <c r="G380">
        <v>44500300</v>
      </c>
      <c r="I380" s="6">
        <v>0.87250000000000005</v>
      </c>
      <c r="J380">
        <v>2790670000</v>
      </c>
      <c r="L380" s="6">
        <v>159.59</v>
      </c>
      <c r="M380">
        <v>269265760</v>
      </c>
      <c r="O380" s="6">
        <v>317.39999999999998</v>
      </c>
      <c r="P380">
        <v>17505000</v>
      </c>
    </row>
    <row r="381" spans="1:16" x14ac:dyDescent="0.35">
      <c r="A381" s="1">
        <v>42849</v>
      </c>
      <c r="B381" s="1"/>
      <c r="C381" s="6">
        <v>149.9</v>
      </c>
      <c r="D381">
        <v>1293010</v>
      </c>
      <c r="F381" s="6">
        <v>27.91</v>
      </c>
      <c r="G381">
        <v>59780400</v>
      </c>
      <c r="I381" s="6">
        <v>0.89500000000000002</v>
      </c>
      <c r="J381">
        <v>2990444000</v>
      </c>
      <c r="L381" s="6">
        <v>165.2</v>
      </c>
      <c r="M381">
        <v>222061890</v>
      </c>
      <c r="O381" s="6">
        <v>317.25</v>
      </c>
      <c r="P381">
        <v>19788030</v>
      </c>
    </row>
    <row r="382" spans="1:16" x14ac:dyDescent="0.35">
      <c r="A382" s="1">
        <v>42856</v>
      </c>
      <c r="B382" s="1"/>
      <c r="C382" s="6">
        <v>156.94999999999999</v>
      </c>
      <c r="D382">
        <v>1315520</v>
      </c>
      <c r="F382" s="6">
        <v>28.46</v>
      </c>
      <c r="G382">
        <v>47758700</v>
      </c>
      <c r="I382" s="6">
        <v>0.89100000000000001</v>
      </c>
      <c r="J382">
        <v>1251418000</v>
      </c>
      <c r="L382" s="6">
        <v>165.8</v>
      </c>
      <c r="M382">
        <v>148906380</v>
      </c>
      <c r="O382" s="6">
        <v>312.45</v>
      </c>
      <c r="P382">
        <v>15576270</v>
      </c>
    </row>
    <row r="383" spans="1:16" x14ac:dyDescent="0.35">
      <c r="A383" s="1">
        <v>42863</v>
      </c>
      <c r="B383" s="1"/>
      <c r="C383" s="6">
        <v>148.55000000000001</v>
      </c>
      <c r="D383">
        <v>1414120</v>
      </c>
      <c r="F383" s="6">
        <v>28.5</v>
      </c>
      <c r="G383">
        <v>42661000</v>
      </c>
      <c r="I383" s="6">
        <v>0.88480000000000003</v>
      </c>
      <c r="J383">
        <v>1597200000</v>
      </c>
      <c r="L383" s="6">
        <v>167.7</v>
      </c>
      <c r="M383">
        <v>140098240</v>
      </c>
      <c r="O383" s="6">
        <v>307.5</v>
      </c>
      <c r="P383">
        <v>10448500</v>
      </c>
    </row>
    <row r="384" spans="1:16" x14ac:dyDescent="0.35">
      <c r="A384" s="1">
        <v>42870</v>
      </c>
      <c r="B384" s="1"/>
      <c r="C384" s="6">
        <v>141.55000000000001</v>
      </c>
      <c r="D384">
        <v>1571580</v>
      </c>
      <c r="F384" s="6">
        <v>27.25</v>
      </c>
      <c r="G384">
        <v>53290300</v>
      </c>
      <c r="I384" s="6">
        <v>0.81499999999999995</v>
      </c>
      <c r="J384">
        <v>2415267000</v>
      </c>
      <c r="L384" s="6">
        <v>168.87</v>
      </c>
      <c r="M384">
        <v>213280550</v>
      </c>
      <c r="O384" s="6">
        <v>306.10000000000002</v>
      </c>
      <c r="P384">
        <v>19844500</v>
      </c>
    </row>
    <row r="385" spans="1:16" x14ac:dyDescent="0.35">
      <c r="A385" s="1">
        <v>42877</v>
      </c>
      <c r="B385" s="1"/>
      <c r="C385" s="6">
        <v>139.65</v>
      </c>
      <c r="D385">
        <v>1023740</v>
      </c>
      <c r="F385" s="6">
        <v>29.704999999999998</v>
      </c>
      <c r="G385">
        <v>143869800</v>
      </c>
      <c r="I385" s="6">
        <v>0.83</v>
      </c>
      <c r="J385">
        <v>2900580000</v>
      </c>
      <c r="L385" s="6">
        <v>160.69999999999999</v>
      </c>
      <c r="M385">
        <v>196196330</v>
      </c>
      <c r="O385" s="6">
        <v>304</v>
      </c>
      <c r="P385">
        <v>25017200</v>
      </c>
    </row>
    <row r="386" spans="1:16" x14ac:dyDescent="0.35">
      <c r="A386" s="1">
        <v>42884</v>
      </c>
      <c r="B386" s="1"/>
      <c r="C386" s="6">
        <v>129.55000000000001</v>
      </c>
      <c r="D386">
        <v>1907080</v>
      </c>
      <c r="F386" s="6">
        <v>26.62</v>
      </c>
      <c r="G386">
        <v>296552900</v>
      </c>
      <c r="I386" s="6">
        <v>0.83</v>
      </c>
      <c r="J386">
        <v>4593932000</v>
      </c>
      <c r="L386" s="6">
        <v>157.13999999999999</v>
      </c>
      <c r="M386">
        <v>241583390</v>
      </c>
      <c r="O386" s="6">
        <v>301</v>
      </c>
      <c r="P386">
        <v>31784930</v>
      </c>
    </row>
    <row r="387" spans="1:16" x14ac:dyDescent="0.35">
      <c r="A387" s="1">
        <v>42891</v>
      </c>
      <c r="B387" s="1"/>
      <c r="C387" s="6">
        <v>130</v>
      </c>
      <c r="D387">
        <v>1408690</v>
      </c>
      <c r="F387" s="6">
        <v>26.23</v>
      </c>
      <c r="G387">
        <v>106104000</v>
      </c>
      <c r="I387" s="6">
        <v>0.79390000000000005</v>
      </c>
      <c r="J387">
        <v>2232176000</v>
      </c>
      <c r="L387" s="6">
        <v>150.13</v>
      </c>
      <c r="M387">
        <v>240047840</v>
      </c>
      <c r="O387" s="6">
        <v>306</v>
      </c>
      <c r="P387">
        <v>23914550</v>
      </c>
    </row>
    <row r="388" spans="1:16" x14ac:dyDescent="0.35">
      <c r="A388" s="1">
        <v>42898</v>
      </c>
      <c r="B388" s="1"/>
      <c r="C388" s="6">
        <v>127.3</v>
      </c>
      <c r="D388">
        <v>1836620</v>
      </c>
      <c r="F388" s="6">
        <v>24.89</v>
      </c>
      <c r="G388">
        <v>141055200</v>
      </c>
      <c r="I388" s="6">
        <v>0.79</v>
      </c>
      <c r="J388">
        <v>2377678000</v>
      </c>
      <c r="L388" s="6">
        <v>141.63</v>
      </c>
      <c r="M388">
        <v>373952220</v>
      </c>
      <c r="O388" s="6">
        <v>306.5</v>
      </c>
      <c r="P388">
        <v>34657320</v>
      </c>
    </row>
    <row r="389" spans="1:16" x14ac:dyDescent="0.35">
      <c r="A389" s="1">
        <v>42905</v>
      </c>
      <c r="B389" s="1"/>
      <c r="C389" s="6">
        <v>128.30000000000001</v>
      </c>
      <c r="D389">
        <v>1497480</v>
      </c>
      <c r="F389" s="6">
        <v>25.71</v>
      </c>
      <c r="G389">
        <v>100247800</v>
      </c>
      <c r="I389" s="6">
        <v>0.77800000000000002</v>
      </c>
      <c r="J389">
        <v>3220431000</v>
      </c>
      <c r="L389" s="6">
        <v>144.1</v>
      </c>
      <c r="M389">
        <v>258756020</v>
      </c>
      <c r="O389" s="6">
        <v>322</v>
      </c>
      <c r="P389">
        <v>27115680</v>
      </c>
    </row>
    <row r="390" spans="1:16" x14ac:dyDescent="0.35">
      <c r="A390" s="1">
        <v>42912</v>
      </c>
      <c r="B390" s="1"/>
      <c r="C390" s="6">
        <v>124.45</v>
      </c>
      <c r="D390">
        <v>1105840</v>
      </c>
      <c r="F390" s="6">
        <v>25.67</v>
      </c>
      <c r="G390">
        <v>72029000</v>
      </c>
      <c r="I390" s="6">
        <v>0.79620000000000002</v>
      </c>
      <c r="J390">
        <v>1797516000</v>
      </c>
      <c r="L390" s="6">
        <v>145.59</v>
      </c>
      <c r="M390">
        <v>258959810</v>
      </c>
      <c r="O390" s="6">
        <v>323</v>
      </c>
      <c r="P390">
        <v>21692200</v>
      </c>
    </row>
    <row r="391" spans="1:16" x14ac:dyDescent="0.35">
      <c r="A391" s="1">
        <v>42919</v>
      </c>
      <c r="B391" s="1"/>
      <c r="C391" s="6">
        <v>125</v>
      </c>
      <c r="D391">
        <v>778570</v>
      </c>
      <c r="F391" s="6">
        <v>26.4</v>
      </c>
      <c r="G391">
        <v>69200600</v>
      </c>
      <c r="I391" s="6">
        <v>0.78400000000000003</v>
      </c>
      <c r="J391">
        <v>2618105000</v>
      </c>
      <c r="L391" s="6">
        <v>152.16</v>
      </c>
      <c r="M391">
        <v>234976030</v>
      </c>
      <c r="O391" s="6">
        <v>317.8</v>
      </c>
      <c r="P391">
        <v>21386000</v>
      </c>
    </row>
    <row r="392" spans="1:16" x14ac:dyDescent="0.35">
      <c r="A392" s="1">
        <v>42926</v>
      </c>
      <c r="B392" s="1"/>
      <c r="C392" s="6">
        <v>132.19999999999999</v>
      </c>
      <c r="D392">
        <v>1435150</v>
      </c>
      <c r="F392" s="6">
        <v>26.67</v>
      </c>
      <c r="G392">
        <v>70371300</v>
      </c>
      <c r="I392" s="6">
        <v>0.78439999999999999</v>
      </c>
      <c r="J392">
        <v>2866012000</v>
      </c>
      <c r="L392" s="6">
        <v>161.4</v>
      </c>
      <c r="M392">
        <v>306503520</v>
      </c>
      <c r="O392" s="6">
        <v>318</v>
      </c>
      <c r="P392">
        <v>18628380</v>
      </c>
    </row>
    <row r="393" spans="1:16" x14ac:dyDescent="0.35">
      <c r="A393" s="1">
        <v>42933</v>
      </c>
      <c r="B393" s="1"/>
      <c r="C393" s="6">
        <v>131.44999999999999</v>
      </c>
      <c r="D393">
        <v>888270</v>
      </c>
      <c r="F393" s="6">
        <v>26.465</v>
      </c>
      <c r="G393">
        <v>51641300</v>
      </c>
      <c r="I393" s="6">
        <v>0.80400000000000005</v>
      </c>
      <c r="J393">
        <v>1791036000</v>
      </c>
      <c r="L393" s="6">
        <v>162.1</v>
      </c>
      <c r="M393">
        <v>209829810</v>
      </c>
      <c r="O393" s="6">
        <v>317.39999999999998</v>
      </c>
      <c r="P393">
        <v>18798980</v>
      </c>
    </row>
    <row r="394" spans="1:16" x14ac:dyDescent="0.35">
      <c r="A394" s="1">
        <v>42940</v>
      </c>
      <c r="B394" s="1"/>
      <c r="C394" s="6">
        <v>129.94999999999999</v>
      </c>
      <c r="D394">
        <v>876860</v>
      </c>
      <c r="F394" s="6">
        <v>26.15</v>
      </c>
      <c r="G394">
        <v>53634500</v>
      </c>
      <c r="I394" s="6">
        <v>0.78559999999999997</v>
      </c>
      <c r="J394">
        <v>1915066000</v>
      </c>
      <c r="L394" s="6">
        <v>165.4</v>
      </c>
      <c r="M394">
        <v>248420620</v>
      </c>
      <c r="O394" s="6">
        <v>305.89999999999998</v>
      </c>
      <c r="P394">
        <v>14070180</v>
      </c>
    </row>
    <row r="395" spans="1:16" x14ac:dyDescent="0.35">
      <c r="A395" s="1">
        <v>42947</v>
      </c>
      <c r="B395" s="1"/>
      <c r="C395" s="6">
        <v>131.30000000000001</v>
      </c>
      <c r="D395">
        <v>666940</v>
      </c>
      <c r="F395" s="6">
        <v>27.07</v>
      </c>
      <c r="G395">
        <v>65096100</v>
      </c>
      <c r="I395" s="6">
        <v>0.76649999999999996</v>
      </c>
      <c r="J395">
        <v>2509143000</v>
      </c>
      <c r="L395" s="6">
        <v>169.73</v>
      </c>
      <c r="M395">
        <v>249775640</v>
      </c>
      <c r="O395" s="6">
        <v>316</v>
      </c>
      <c r="P395">
        <v>23668140</v>
      </c>
    </row>
    <row r="396" spans="1:16" x14ac:dyDescent="0.35">
      <c r="A396" s="1">
        <v>42954</v>
      </c>
      <c r="B396" s="1"/>
      <c r="C396" s="6">
        <v>131.5</v>
      </c>
      <c r="D396">
        <v>541600</v>
      </c>
      <c r="F396" s="6">
        <v>26.324999999999999</v>
      </c>
      <c r="G396">
        <v>52375000</v>
      </c>
      <c r="I396" s="6">
        <v>0.81499999999999995</v>
      </c>
      <c r="J396">
        <v>3759573000</v>
      </c>
      <c r="L396" s="6">
        <v>172.05</v>
      </c>
      <c r="M396">
        <v>225336000</v>
      </c>
      <c r="O396" s="6">
        <v>303.95</v>
      </c>
      <c r="P396">
        <v>17364930</v>
      </c>
    </row>
    <row r="397" spans="1:16" x14ac:dyDescent="0.35">
      <c r="A397" s="1">
        <v>42961</v>
      </c>
      <c r="B397" s="1"/>
      <c r="C397" s="6">
        <v>138.6</v>
      </c>
      <c r="D397">
        <v>1292050</v>
      </c>
      <c r="F397" s="6">
        <v>26.39</v>
      </c>
      <c r="G397">
        <v>49048100</v>
      </c>
      <c r="I397" s="6">
        <v>0.82240000000000002</v>
      </c>
      <c r="J397">
        <v>3683932000</v>
      </c>
      <c r="L397" s="6">
        <v>169.5</v>
      </c>
      <c r="M397">
        <v>181219610</v>
      </c>
      <c r="O397" s="6">
        <v>300.05</v>
      </c>
      <c r="P397">
        <v>12952070</v>
      </c>
    </row>
    <row r="398" spans="1:16" x14ac:dyDescent="0.35">
      <c r="A398" s="1">
        <v>42968</v>
      </c>
      <c r="B398" s="1"/>
      <c r="C398" s="6">
        <v>144.9</v>
      </c>
      <c r="D398">
        <v>2125500</v>
      </c>
      <c r="F398" s="6">
        <v>26.68</v>
      </c>
      <c r="G398">
        <v>42865200</v>
      </c>
      <c r="I398" s="6">
        <v>0.83550000000000002</v>
      </c>
      <c r="J398">
        <v>1967583000</v>
      </c>
      <c r="L398" s="6">
        <v>180.51</v>
      </c>
      <c r="M398">
        <v>277014960</v>
      </c>
      <c r="O398" s="6">
        <v>301.5</v>
      </c>
      <c r="P398">
        <v>11350280</v>
      </c>
    </row>
    <row r="399" spans="1:16" x14ac:dyDescent="0.35">
      <c r="A399" s="1">
        <v>42975</v>
      </c>
      <c r="B399" s="1"/>
      <c r="C399" s="6">
        <v>138.44999999999999</v>
      </c>
      <c r="D399">
        <v>1506030</v>
      </c>
      <c r="F399" s="6">
        <v>27.25</v>
      </c>
      <c r="G399">
        <v>61136300</v>
      </c>
      <c r="I399" s="6">
        <v>0.83050000000000002</v>
      </c>
      <c r="J399">
        <v>3940541000</v>
      </c>
      <c r="L399" s="6">
        <v>183.66</v>
      </c>
      <c r="M399">
        <v>220506770</v>
      </c>
      <c r="O399" s="6">
        <v>304.10000000000002</v>
      </c>
      <c r="P399">
        <v>15043270</v>
      </c>
    </row>
    <row r="400" spans="1:16" x14ac:dyDescent="0.35">
      <c r="A400" s="1">
        <v>42982</v>
      </c>
      <c r="B400" s="1"/>
      <c r="C400" s="6">
        <v>137.69999999999999</v>
      </c>
      <c r="D400">
        <v>1191180</v>
      </c>
      <c r="F400" s="6">
        <v>27.77</v>
      </c>
      <c r="G400">
        <v>88627600</v>
      </c>
      <c r="I400" s="6">
        <v>0.82489999999999997</v>
      </c>
      <c r="J400">
        <v>3324059000</v>
      </c>
      <c r="L400" s="6">
        <v>185.89</v>
      </c>
      <c r="M400">
        <v>199647000</v>
      </c>
      <c r="O400" s="6">
        <v>314.95</v>
      </c>
      <c r="P400">
        <v>22850030</v>
      </c>
    </row>
    <row r="401" spans="1:16" x14ac:dyDescent="0.35">
      <c r="A401" s="1">
        <v>42989</v>
      </c>
      <c r="B401" s="1"/>
      <c r="C401" s="6">
        <v>145</v>
      </c>
      <c r="D401">
        <v>2380990</v>
      </c>
      <c r="F401" s="6">
        <v>28.15</v>
      </c>
      <c r="G401">
        <v>75724400</v>
      </c>
      <c r="I401" s="6">
        <v>0.80600000000000005</v>
      </c>
      <c r="J401">
        <v>3357671000</v>
      </c>
      <c r="L401" s="6">
        <v>188.75</v>
      </c>
      <c r="M401">
        <v>242503970</v>
      </c>
      <c r="O401" s="6">
        <v>319.7</v>
      </c>
      <c r="P401">
        <v>31087300</v>
      </c>
    </row>
    <row r="402" spans="1:16" x14ac:dyDescent="0.35">
      <c r="A402" s="1">
        <v>42996</v>
      </c>
      <c r="B402" s="1"/>
      <c r="C402" s="6">
        <v>145.85</v>
      </c>
      <c r="D402">
        <v>1496460</v>
      </c>
      <c r="F402" s="6">
        <v>28.725000000000001</v>
      </c>
      <c r="G402">
        <v>64376400</v>
      </c>
      <c r="I402" s="6">
        <v>0.81020000000000003</v>
      </c>
      <c r="J402">
        <v>2631975000</v>
      </c>
      <c r="L402" s="6">
        <v>187.55</v>
      </c>
      <c r="M402">
        <v>199642330</v>
      </c>
      <c r="O402" s="6">
        <v>316.7</v>
      </c>
      <c r="P402">
        <v>17420700</v>
      </c>
    </row>
    <row r="403" spans="1:16" x14ac:dyDescent="0.35">
      <c r="A403" s="1">
        <v>43003</v>
      </c>
      <c r="B403" s="1"/>
      <c r="C403" s="6">
        <v>137.5</v>
      </c>
      <c r="D403">
        <v>1673370</v>
      </c>
      <c r="F403" s="6">
        <v>29.5</v>
      </c>
      <c r="G403">
        <v>56189200</v>
      </c>
      <c r="I403" s="6">
        <v>0.85140000000000005</v>
      </c>
      <c r="J403">
        <v>5326521000</v>
      </c>
      <c r="L403" s="6">
        <v>192.33</v>
      </c>
      <c r="M403">
        <v>266439620</v>
      </c>
      <c r="O403" s="6">
        <v>318.95</v>
      </c>
      <c r="P403">
        <v>23588180</v>
      </c>
    </row>
    <row r="404" spans="1:16" x14ac:dyDescent="0.35">
      <c r="A404" s="1">
        <v>43010</v>
      </c>
      <c r="B404" s="1"/>
      <c r="C404" s="6">
        <v>137.1</v>
      </c>
      <c r="D404">
        <v>949320</v>
      </c>
      <c r="F404" s="6">
        <v>29.54</v>
      </c>
      <c r="G404">
        <v>42458200</v>
      </c>
      <c r="I404" s="6">
        <v>0.85499999999999998</v>
      </c>
      <c r="J404">
        <v>4029756000</v>
      </c>
      <c r="L404" s="6">
        <v>194.16</v>
      </c>
      <c r="M404">
        <v>192830100</v>
      </c>
      <c r="O404" s="6">
        <v>320.60000000000002</v>
      </c>
      <c r="P404">
        <v>14800110</v>
      </c>
    </row>
    <row r="405" spans="1:16" x14ac:dyDescent="0.35">
      <c r="A405" s="1">
        <v>43017</v>
      </c>
      <c r="B405" s="1"/>
      <c r="C405" s="6">
        <v>136.5</v>
      </c>
      <c r="D405">
        <v>601330</v>
      </c>
      <c r="F405" s="6">
        <v>29.785</v>
      </c>
      <c r="G405">
        <v>46814800</v>
      </c>
      <c r="I405" s="6">
        <v>0.879</v>
      </c>
      <c r="J405">
        <v>4190574000</v>
      </c>
      <c r="L405" s="6">
        <v>196.48</v>
      </c>
      <c r="M405">
        <v>168715990</v>
      </c>
      <c r="O405" s="6">
        <v>320</v>
      </c>
      <c r="P405">
        <v>12314650</v>
      </c>
    </row>
    <row r="406" spans="1:16" x14ac:dyDescent="0.35">
      <c r="A406" s="1">
        <v>43024</v>
      </c>
      <c r="B406" s="1"/>
      <c r="C406" s="6">
        <v>131.44999999999999</v>
      </c>
      <c r="D406">
        <v>902040</v>
      </c>
      <c r="F406" s="6">
        <v>29.52</v>
      </c>
      <c r="G406">
        <v>41102600</v>
      </c>
      <c r="I406" s="6">
        <v>0.83950000000000002</v>
      </c>
      <c r="J406">
        <v>3627703000</v>
      </c>
      <c r="L406" s="6">
        <v>192.97</v>
      </c>
      <c r="M406">
        <v>165666730</v>
      </c>
      <c r="O406" s="6">
        <v>321.8</v>
      </c>
      <c r="P406">
        <v>17968900</v>
      </c>
    </row>
    <row r="407" spans="1:16" x14ac:dyDescent="0.35">
      <c r="A407" s="1">
        <v>43031</v>
      </c>
      <c r="B407" s="1"/>
      <c r="C407" s="6">
        <v>131.25</v>
      </c>
      <c r="D407">
        <v>1317640</v>
      </c>
      <c r="F407" s="6">
        <v>29.375</v>
      </c>
      <c r="G407">
        <v>47057900</v>
      </c>
      <c r="I407" s="6">
        <v>0.8175</v>
      </c>
      <c r="J407">
        <v>2736557000</v>
      </c>
      <c r="L407" s="6">
        <v>196.05</v>
      </c>
      <c r="M407">
        <v>159728870</v>
      </c>
      <c r="O407" s="6">
        <v>322</v>
      </c>
      <c r="P407">
        <v>13534000</v>
      </c>
    </row>
    <row r="408" spans="1:16" x14ac:dyDescent="0.35">
      <c r="A408" s="1">
        <v>43038</v>
      </c>
      <c r="B408" s="1"/>
      <c r="C408" s="6">
        <v>129.65</v>
      </c>
      <c r="D408">
        <v>437430</v>
      </c>
      <c r="F408" s="6">
        <v>29.315000000000001</v>
      </c>
      <c r="G408">
        <v>58274300</v>
      </c>
      <c r="I408" s="6">
        <v>0.8357</v>
      </c>
      <c r="J408">
        <v>3048065000</v>
      </c>
      <c r="L408" s="6">
        <v>193.8</v>
      </c>
      <c r="M408">
        <v>162022280</v>
      </c>
      <c r="O408" s="6">
        <v>317.8</v>
      </c>
      <c r="P408">
        <v>14194200</v>
      </c>
    </row>
    <row r="409" spans="1:16" x14ac:dyDescent="0.35">
      <c r="A409" s="1">
        <v>43045</v>
      </c>
      <c r="B409" s="1"/>
      <c r="C409" s="6">
        <v>130.30000000000001</v>
      </c>
      <c r="D409">
        <v>2228900</v>
      </c>
      <c r="F409" s="6">
        <v>29.9</v>
      </c>
      <c r="G409">
        <v>70485100</v>
      </c>
      <c r="I409" s="6">
        <v>0.85</v>
      </c>
      <c r="J409">
        <v>2885175000</v>
      </c>
      <c r="L409" s="6">
        <v>217.7</v>
      </c>
      <c r="M409">
        <v>483320890</v>
      </c>
      <c r="O409" s="6">
        <v>329.35</v>
      </c>
      <c r="P409">
        <v>30289200</v>
      </c>
    </row>
    <row r="410" spans="1:16" x14ac:dyDescent="0.35">
      <c r="A410" s="1">
        <v>43052</v>
      </c>
      <c r="B410" s="1"/>
      <c r="C410" s="6">
        <v>130.44999999999999</v>
      </c>
      <c r="D410">
        <v>2080690</v>
      </c>
      <c r="F410" s="6">
        <v>29.085000000000001</v>
      </c>
      <c r="G410">
        <v>57406600</v>
      </c>
      <c r="I410" s="6">
        <v>0.82579999999999998</v>
      </c>
      <c r="J410">
        <v>2404910000</v>
      </c>
      <c r="L410" s="6">
        <v>225.65</v>
      </c>
      <c r="M410">
        <v>292658100</v>
      </c>
      <c r="O410" s="6">
        <v>300.7</v>
      </c>
      <c r="P410">
        <v>28653560</v>
      </c>
    </row>
    <row r="411" spans="1:16" x14ac:dyDescent="0.35">
      <c r="A411" s="1">
        <v>43059</v>
      </c>
      <c r="B411" s="1"/>
      <c r="C411" s="6">
        <v>129.75</v>
      </c>
      <c r="D411">
        <v>1111150</v>
      </c>
      <c r="F411" s="6">
        <v>29.37</v>
      </c>
      <c r="G411">
        <v>33811500</v>
      </c>
      <c r="I411" s="6">
        <v>0.83399999999999996</v>
      </c>
      <c r="J411">
        <v>1372140000</v>
      </c>
      <c r="L411" s="6">
        <v>228</v>
      </c>
      <c r="M411">
        <v>227632960</v>
      </c>
      <c r="O411" s="6">
        <v>303.8</v>
      </c>
      <c r="P411">
        <v>17275500</v>
      </c>
    </row>
    <row r="412" spans="1:16" x14ac:dyDescent="0.35">
      <c r="A412" s="1">
        <v>43066</v>
      </c>
      <c r="B412" s="1"/>
      <c r="C412" s="6">
        <v>128.5</v>
      </c>
      <c r="D412">
        <v>650870</v>
      </c>
      <c r="F412" s="6">
        <v>27.704999999999998</v>
      </c>
      <c r="G412">
        <v>63852300</v>
      </c>
      <c r="I412" s="6">
        <v>0.82</v>
      </c>
      <c r="J412">
        <v>1868570000</v>
      </c>
      <c r="L412" s="6">
        <v>221.5</v>
      </c>
      <c r="M412">
        <v>184347810</v>
      </c>
      <c r="O412" s="6">
        <v>292</v>
      </c>
      <c r="P412">
        <v>20378750</v>
      </c>
    </row>
    <row r="413" spans="1:16" x14ac:dyDescent="0.35">
      <c r="A413" s="1">
        <v>43073</v>
      </c>
      <c r="B413" s="1"/>
      <c r="C413" s="6">
        <v>127.75</v>
      </c>
      <c r="D413">
        <v>759620</v>
      </c>
      <c r="F413" s="6">
        <v>27.7</v>
      </c>
      <c r="G413">
        <v>51948200</v>
      </c>
      <c r="I413" s="6">
        <v>0.80789999999999995</v>
      </c>
      <c r="J413">
        <v>2023646000</v>
      </c>
      <c r="L413" s="6">
        <v>220.89</v>
      </c>
      <c r="M413">
        <v>162523690</v>
      </c>
      <c r="O413" s="6">
        <v>293.75</v>
      </c>
      <c r="P413">
        <v>14324600</v>
      </c>
    </row>
    <row r="414" spans="1:16" x14ac:dyDescent="0.35">
      <c r="A414" s="1">
        <v>43080</v>
      </c>
      <c r="B414" s="1"/>
      <c r="C414" s="6">
        <v>127.15</v>
      </c>
      <c r="D414">
        <v>992200</v>
      </c>
      <c r="F414" s="6">
        <v>28.914999999999999</v>
      </c>
      <c r="G414">
        <v>58252800</v>
      </c>
      <c r="I414" s="6">
        <v>0.82469999999999999</v>
      </c>
      <c r="J414">
        <v>1777243000</v>
      </c>
      <c r="L414" s="6">
        <v>226.53</v>
      </c>
      <c r="M414">
        <v>233717430</v>
      </c>
      <c r="O414" s="6">
        <v>299.64999999999998</v>
      </c>
      <c r="P414">
        <v>18993430</v>
      </c>
    </row>
    <row r="415" spans="1:16" x14ac:dyDescent="0.35">
      <c r="A415" s="1">
        <v>43087</v>
      </c>
      <c r="B415" s="1"/>
      <c r="C415" s="6">
        <v>121.4</v>
      </c>
      <c r="D415">
        <v>1715570</v>
      </c>
      <c r="F415" s="6">
        <v>28.234999999999999</v>
      </c>
      <c r="G415">
        <v>56606200</v>
      </c>
      <c r="I415" s="6">
        <v>0.7349</v>
      </c>
      <c r="J415">
        <v>5892457000</v>
      </c>
      <c r="L415" s="6">
        <v>221.44</v>
      </c>
      <c r="M415">
        <v>149889740</v>
      </c>
      <c r="O415" s="6">
        <v>293.75</v>
      </c>
      <c r="P415">
        <v>16879760</v>
      </c>
    </row>
    <row r="416" spans="1:16" x14ac:dyDescent="0.35">
      <c r="A416" s="1">
        <v>43094</v>
      </c>
      <c r="B416" s="1"/>
      <c r="C416" s="6">
        <v>117.5</v>
      </c>
      <c r="D416">
        <v>1229390</v>
      </c>
      <c r="F416" s="6">
        <v>27.89</v>
      </c>
      <c r="G416">
        <v>26769400</v>
      </c>
      <c r="I416" s="6">
        <v>0.72889999999999999</v>
      </c>
      <c r="J416">
        <v>1379736000</v>
      </c>
      <c r="L416" s="6">
        <v>225.2</v>
      </c>
      <c r="M416">
        <v>96493020</v>
      </c>
      <c r="O416" s="6">
        <v>291.5</v>
      </c>
      <c r="P416">
        <v>10805290</v>
      </c>
    </row>
    <row r="417" spans="1:16" x14ac:dyDescent="0.35">
      <c r="A417" s="1">
        <v>43101</v>
      </c>
      <c r="B417" s="1"/>
      <c r="C417" s="6">
        <v>121</v>
      </c>
      <c r="D417">
        <v>201170</v>
      </c>
      <c r="F417" s="6">
        <v>28.22</v>
      </c>
      <c r="G417">
        <v>23102800</v>
      </c>
      <c r="I417" s="6">
        <v>0.75870000000000004</v>
      </c>
      <c r="J417">
        <v>861175000</v>
      </c>
      <c r="L417" s="6">
        <v>238.6</v>
      </c>
      <c r="M417">
        <v>119582940</v>
      </c>
      <c r="O417" s="6">
        <v>311.95</v>
      </c>
      <c r="P417">
        <v>12222400</v>
      </c>
    </row>
    <row r="418" spans="1:16" x14ac:dyDescent="0.35">
      <c r="A418" s="1">
        <v>43108</v>
      </c>
      <c r="B418" s="1"/>
      <c r="C418" s="6">
        <v>124.15</v>
      </c>
      <c r="D418">
        <v>952590</v>
      </c>
      <c r="F418" s="6">
        <v>28.8</v>
      </c>
      <c r="G418">
        <v>50469800</v>
      </c>
      <c r="I418" s="6">
        <v>0.76749999999999996</v>
      </c>
      <c r="J418">
        <v>1795876000</v>
      </c>
      <c r="L418" s="6">
        <v>237.75</v>
      </c>
      <c r="M418">
        <v>166460220</v>
      </c>
      <c r="O418" s="6">
        <v>324.35000000000002</v>
      </c>
      <c r="P418">
        <v>20182890</v>
      </c>
    </row>
    <row r="419" spans="1:16" x14ac:dyDescent="0.35">
      <c r="A419" s="1">
        <v>43115</v>
      </c>
      <c r="B419" s="1"/>
      <c r="C419" s="6">
        <v>123.8</v>
      </c>
      <c r="D419">
        <v>1069560</v>
      </c>
      <c r="F419" s="6">
        <v>30.2</v>
      </c>
      <c r="G419">
        <v>81258000</v>
      </c>
      <c r="I419" s="6">
        <v>0.78439999999999999</v>
      </c>
      <c r="J419">
        <v>1993622000</v>
      </c>
      <c r="L419" s="6">
        <v>242.45</v>
      </c>
      <c r="M419">
        <v>184648940</v>
      </c>
      <c r="O419" s="6">
        <v>328</v>
      </c>
      <c r="P419">
        <v>29394910</v>
      </c>
    </row>
    <row r="420" spans="1:16" x14ac:dyDescent="0.35">
      <c r="A420" s="1">
        <v>43122</v>
      </c>
      <c r="B420" s="1"/>
      <c r="C420" s="6">
        <v>128</v>
      </c>
      <c r="D420">
        <v>1171260</v>
      </c>
      <c r="F420" s="6">
        <v>30.38</v>
      </c>
      <c r="G420">
        <v>91225900</v>
      </c>
      <c r="I420" s="6">
        <v>0.76080000000000003</v>
      </c>
      <c r="J420">
        <v>2751421000</v>
      </c>
      <c r="L420" s="6">
        <v>247</v>
      </c>
      <c r="M420">
        <v>190317810</v>
      </c>
      <c r="O420" s="6">
        <v>351.8</v>
      </c>
      <c r="P420">
        <v>41393810</v>
      </c>
    </row>
    <row r="421" spans="1:16" x14ac:dyDescent="0.35">
      <c r="A421" s="1">
        <v>43129</v>
      </c>
      <c r="B421" s="1"/>
      <c r="C421" s="6">
        <v>115.85</v>
      </c>
      <c r="D421">
        <v>923450</v>
      </c>
      <c r="F421" s="6">
        <v>28.954999999999998</v>
      </c>
      <c r="G421">
        <v>83552600</v>
      </c>
      <c r="I421" s="6">
        <v>0.7278</v>
      </c>
      <c r="J421">
        <v>3895322000</v>
      </c>
      <c r="L421" s="6">
        <v>257.32</v>
      </c>
      <c r="M421">
        <v>315944620</v>
      </c>
      <c r="O421" s="6">
        <v>339.9</v>
      </c>
      <c r="P421">
        <v>27506010</v>
      </c>
    </row>
    <row r="422" spans="1:16" x14ac:dyDescent="0.35">
      <c r="A422" s="1">
        <v>43136</v>
      </c>
      <c r="B422" s="1"/>
      <c r="C422" s="6">
        <v>107.65</v>
      </c>
      <c r="D422">
        <v>867680</v>
      </c>
      <c r="F422" s="6">
        <v>28.315000000000001</v>
      </c>
      <c r="G422">
        <v>110452000</v>
      </c>
      <c r="I422" s="6">
        <v>0.73070000000000002</v>
      </c>
      <c r="J422">
        <v>3075602000</v>
      </c>
      <c r="L422" s="6">
        <v>250.11</v>
      </c>
      <c r="M422">
        <v>303509660</v>
      </c>
      <c r="O422" s="6">
        <v>324.55</v>
      </c>
      <c r="P422">
        <v>28248480</v>
      </c>
    </row>
    <row r="423" spans="1:16" x14ac:dyDescent="0.35">
      <c r="A423" s="1">
        <v>43143</v>
      </c>
      <c r="B423" s="1"/>
      <c r="C423" s="6">
        <v>107.7</v>
      </c>
      <c r="D423">
        <v>546550</v>
      </c>
      <c r="F423" s="6">
        <v>28.504999999999999</v>
      </c>
      <c r="G423">
        <v>83158400</v>
      </c>
      <c r="I423" s="6">
        <v>0.76980000000000004</v>
      </c>
      <c r="J423">
        <v>2387194000</v>
      </c>
      <c r="L423" s="6">
        <v>266.99</v>
      </c>
      <c r="M423">
        <v>258267290</v>
      </c>
      <c r="O423" s="6">
        <v>324.2</v>
      </c>
      <c r="P423">
        <v>23422490</v>
      </c>
    </row>
    <row r="424" spans="1:16" x14ac:dyDescent="0.35">
      <c r="A424" s="1">
        <v>43150</v>
      </c>
      <c r="B424" s="1"/>
      <c r="C424" s="6">
        <v>105.4</v>
      </c>
      <c r="D424">
        <v>516990</v>
      </c>
      <c r="F424" s="6">
        <v>29.2</v>
      </c>
      <c r="G424">
        <v>43176200</v>
      </c>
      <c r="I424" s="6">
        <v>0.78100000000000003</v>
      </c>
      <c r="J424">
        <v>1571455000</v>
      </c>
      <c r="L424" s="6">
        <v>277.49</v>
      </c>
      <c r="M424">
        <v>169856090</v>
      </c>
      <c r="O424" s="6">
        <v>337.3</v>
      </c>
      <c r="P424">
        <v>12858890</v>
      </c>
    </row>
    <row r="425" spans="1:16" x14ac:dyDescent="0.35">
      <c r="A425" s="1">
        <v>43157</v>
      </c>
      <c r="B425" s="1"/>
      <c r="C425" s="6">
        <v>102.5</v>
      </c>
      <c r="D425">
        <v>786550</v>
      </c>
      <c r="F425" s="6">
        <v>28.22</v>
      </c>
      <c r="G425">
        <v>88855300</v>
      </c>
      <c r="I425" s="6">
        <v>0.7792</v>
      </c>
      <c r="J425">
        <v>2260164000</v>
      </c>
      <c r="L425" s="6">
        <v>273</v>
      </c>
      <c r="M425">
        <v>245194030</v>
      </c>
      <c r="O425" s="6">
        <v>319.5</v>
      </c>
      <c r="P425">
        <v>20156080</v>
      </c>
    </row>
    <row r="426" spans="1:16" x14ac:dyDescent="0.35">
      <c r="A426" s="1">
        <v>43164</v>
      </c>
      <c r="B426" s="1"/>
      <c r="C426" s="6">
        <v>102.05</v>
      </c>
      <c r="D426">
        <v>792380</v>
      </c>
      <c r="F426" s="6">
        <v>28.63</v>
      </c>
      <c r="G426">
        <v>52304200</v>
      </c>
      <c r="I426" s="6">
        <v>0.77890000000000004</v>
      </c>
      <c r="J426">
        <v>1370273000</v>
      </c>
      <c r="L426" s="6">
        <v>274.60000000000002</v>
      </c>
      <c r="M426">
        <v>150898360</v>
      </c>
      <c r="O426" s="6">
        <v>313.25</v>
      </c>
      <c r="P426">
        <v>13290650</v>
      </c>
    </row>
    <row r="427" spans="1:16" x14ac:dyDescent="0.35">
      <c r="A427" s="1">
        <v>43171</v>
      </c>
      <c r="B427" s="1"/>
      <c r="C427" s="6">
        <v>100</v>
      </c>
      <c r="D427">
        <v>1862990</v>
      </c>
      <c r="F427" s="6">
        <v>29.41</v>
      </c>
      <c r="G427">
        <v>104528400</v>
      </c>
      <c r="I427" s="6">
        <v>0.76539999999999997</v>
      </c>
      <c r="J427">
        <v>1818143000</v>
      </c>
      <c r="L427" s="6">
        <v>256.14999999999998</v>
      </c>
      <c r="M427">
        <v>289826120</v>
      </c>
      <c r="O427" s="6">
        <v>319.3</v>
      </c>
      <c r="P427">
        <v>29672460</v>
      </c>
    </row>
    <row r="428" spans="1:16" x14ac:dyDescent="0.35">
      <c r="A428" s="1">
        <v>43178</v>
      </c>
      <c r="B428" s="1"/>
      <c r="C428" s="6">
        <v>111.05</v>
      </c>
      <c r="D428">
        <v>2027550</v>
      </c>
      <c r="F428" s="6">
        <v>28.885000000000002</v>
      </c>
      <c r="G428">
        <v>55357700</v>
      </c>
      <c r="I428" s="6">
        <v>0.73399999999999999</v>
      </c>
      <c r="J428">
        <v>1981898000</v>
      </c>
      <c r="L428" s="6">
        <v>262</v>
      </c>
      <c r="M428">
        <v>276201030</v>
      </c>
      <c r="O428" s="6">
        <v>314.5</v>
      </c>
      <c r="P428">
        <v>25812270</v>
      </c>
    </row>
    <row r="429" spans="1:16" x14ac:dyDescent="0.35">
      <c r="A429" s="1">
        <v>43185</v>
      </c>
      <c r="B429" s="1"/>
      <c r="C429" s="6">
        <v>113.25</v>
      </c>
      <c r="D429">
        <v>1227080</v>
      </c>
      <c r="F429" s="6">
        <v>28.37</v>
      </c>
      <c r="G429">
        <v>64912600</v>
      </c>
      <c r="I429" s="6">
        <v>0.76990000000000003</v>
      </c>
      <c r="J429">
        <v>3327832000</v>
      </c>
      <c r="L429" s="6">
        <v>253.57</v>
      </c>
      <c r="M429">
        <v>190043060</v>
      </c>
      <c r="O429" s="6">
        <v>313.89999999999998</v>
      </c>
      <c r="P429">
        <v>14123170</v>
      </c>
    </row>
    <row r="430" spans="1:16" x14ac:dyDescent="0.35">
      <c r="A430" s="1">
        <v>43192</v>
      </c>
      <c r="B430" s="1"/>
      <c r="C430" s="6">
        <v>117.5</v>
      </c>
      <c r="D430">
        <v>1338860</v>
      </c>
      <c r="F430" s="6">
        <v>28.94</v>
      </c>
      <c r="G430">
        <v>49743500</v>
      </c>
      <c r="I430" s="6">
        <v>0.75339999999999996</v>
      </c>
      <c r="J430">
        <v>1943971000</v>
      </c>
      <c r="L430" s="6">
        <v>256.76</v>
      </c>
      <c r="M430">
        <v>243814500</v>
      </c>
      <c r="O430" s="6">
        <v>319.60000000000002</v>
      </c>
      <c r="P430">
        <v>26491650</v>
      </c>
    </row>
    <row r="431" spans="1:16" x14ac:dyDescent="0.35">
      <c r="A431" s="1">
        <v>43199</v>
      </c>
      <c r="B431" s="1"/>
      <c r="C431" s="6">
        <v>121.9</v>
      </c>
      <c r="D431">
        <v>1413400</v>
      </c>
      <c r="F431" s="6">
        <v>29.094999999999999</v>
      </c>
      <c r="G431">
        <v>190361000</v>
      </c>
      <c r="I431" s="6">
        <v>0.74299999999999999</v>
      </c>
      <c r="J431">
        <v>5122423000</v>
      </c>
      <c r="L431" s="6">
        <v>204.7</v>
      </c>
      <c r="M431">
        <v>911006960</v>
      </c>
      <c r="O431" s="6">
        <v>323</v>
      </c>
      <c r="P431">
        <v>76686180</v>
      </c>
    </row>
    <row r="432" spans="1:16" x14ac:dyDescent="0.35">
      <c r="A432" s="1">
        <v>43206</v>
      </c>
      <c r="B432" s="1"/>
      <c r="C432" s="6">
        <v>111.6</v>
      </c>
      <c r="D432">
        <v>1128160</v>
      </c>
      <c r="F432" s="6">
        <v>29.36</v>
      </c>
      <c r="G432">
        <v>81776700</v>
      </c>
      <c r="I432" s="6">
        <v>0.73980000000000001</v>
      </c>
      <c r="J432">
        <v>2402493000</v>
      </c>
      <c r="L432" s="6">
        <v>215.36</v>
      </c>
      <c r="M432">
        <v>733031350</v>
      </c>
      <c r="O432" s="6">
        <v>338.95</v>
      </c>
      <c r="P432">
        <v>32441750</v>
      </c>
    </row>
    <row r="433" spans="1:16" x14ac:dyDescent="0.35">
      <c r="A433" s="1">
        <v>43213</v>
      </c>
      <c r="B433" s="1"/>
      <c r="C433" s="6">
        <v>111.75</v>
      </c>
      <c r="D433">
        <v>474010</v>
      </c>
      <c r="F433" s="6">
        <v>29.555</v>
      </c>
      <c r="G433">
        <v>67985700</v>
      </c>
      <c r="I433" s="6">
        <v>0.75029999999999997</v>
      </c>
      <c r="J433">
        <v>1784058000</v>
      </c>
      <c r="L433" s="6">
        <v>224.87</v>
      </c>
      <c r="M433">
        <v>435250660</v>
      </c>
      <c r="O433" s="6">
        <v>381</v>
      </c>
      <c r="P433">
        <v>55810200</v>
      </c>
    </row>
  </sheetData>
  <mergeCells count="6">
    <mergeCell ref="C1:D1"/>
    <mergeCell ref="O1:P1"/>
    <mergeCell ref="A1:A2"/>
    <mergeCell ref="F1:G1"/>
    <mergeCell ref="I1:J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workbookViewId="0">
      <selection activeCell="I4" sqref="I4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5" max="5" width="11.08203125" bestFit="1" customWidth="1"/>
    <col min="6" max="6" width="13.9140625" bestFit="1" customWidth="1"/>
    <col min="7" max="7" width="14" bestFit="1" customWidth="1"/>
    <col min="8" max="8" width="11.6640625" customWidth="1"/>
    <col min="9" max="9" width="10.9140625" customWidth="1"/>
  </cols>
  <sheetData>
    <row r="1" spans="1:9" x14ac:dyDescent="0.35">
      <c r="A1" s="61" t="s">
        <v>2016</v>
      </c>
      <c r="C1" s="60" t="s">
        <v>0</v>
      </c>
      <c r="D1" s="60"/>
      <c r="F1" s="60"/>
      <c r="G1" s="60"/>
    </row>
    <row r="2" spans="1:9" x14ac:dyDescent="0.35">
      <c r="A2" s="61"/>
      <c r="C2" s="2" t="s">
        <v>808</v>
      </c>
      <c r="D2" s="2" t="s">
        <v>809</v>
      </c>
      <c r="E2" t="s">
        <v>2017</v>
      </c>
      <c r="F2" s="60"/>
      <c r="G2" s="60"/>
    </row>
    <row r="3" spans="1:9" x14ac:dyDescent="0.35">
      <c r="A3" s="1">
        <v>40189</v>
      </c>
      <c r="B3" s="1"/>
      <c r="C3" s="6">
        <v>142</v>
      </c>
      <c r="D3">
        <v>18012514</v>
      </c>
      <c r="E3" t="s">
        <v>2018</v>
      </c>
      <c r="F3" t="s">
        <v>2019</v>
      </c>
      <c r="G3" t="s">
        <v>2020</v>
      </c>
      <c r="H3" s="2" t="s">
        <v>2021</v>
      </c>
      <c r="I3" s="2" t="s">
        <v>2022</v>
      </c>
    </row>
    <row r="4" spans="1:9" x14ac:dyDescent="0.35">
      <c r="A4" s="1">
        <v>40196</v>
      </c>
      <c r="B4" s="1"/>
      <c r="C4" s="6">
        <v>135.4</v>
      </c>
      <c r="D4">
        <v>10151667</v>
      </c>
      <c r="E4" s="6">
        <f>C4-C3</f>
        <v>-6.5999999999999943</v>
      </c>
      <c r="F4">
        <f>E4/C3</f>
        <v>-4.6478873239436579E-2</v>
      </c>
      <c r="G4" s="7">
        <f>LN(C4)-LN(C3)</f>
        <v>-4.7593697123086365E-2</v>
      </c>
      <c r="H4">
        <f>LN(C4)</f>
        <v>4.9082333604781745</v>
      </c>
      <c r="I4">
        <f>LN(D4)</f>
        <v>16.133148486419941</v>
      </c>
    </row>
    <row r="5" spans="1:9" x14ac:dyDescent="0.35">
      <c r="A5" s="1">
        <v>40203</v>
      </c>
      <c r="B5" s="1"/>
      <c r="C5" s="6">
        <v>130.97</v>
      </c>
      <c r="D5">
        <v>13650622</v>
      </c>
      <c r="E5" s="6">
        <f t="shared" ref="E5:E68" si="0">C5-C4</f>
        <v>-4.4300000000000068</v>
      </c>
      <c r="F5">
        <f t="shared" ref="F5:F68" si="1">E5/C4</f>
        <v>-3.2717872968980849E-2</v>
      </c>
      <c r="G5" s="7">
        <f t="shared" ref="G5:G68" si="2">LN(C5)-LN(C4)</f>
        <v>-3.3265071136862723E-2</v>
      </c>
      <c r="H5">
        <f t="shared" ref="H5:H68" si="3">LN(C5)</f>
        <v>4.8749682893413118</v>
      </c>
      <c r="I5">
        <f t="shared" ref="I5:I68" si="4">LN(D5)</f>
        <v>16.429295646322633</v>
      </c>
    </row>
    <row r="6" spans="1:9" x14ac:dyDescent="0.35">
      <c r="A6" s="1">
        <v>40210</v>
      </c>
      <c r="B6" s="1"/>
      <c r="C6" s="6">
        <v>131.72</v>
      </c>
      <c r="D6">
        <v>22094455</v>
      </c>
      <c r="E6" s="6">
        <f t="shared" si="0"/>
        <v>0.75</v>
      </c>
      <c r="F6">
        <f t="shared" si="1"/>
        <v>5.7265022524242192E-3</v>
      </c>
      <c r="G6" s="7">
        <f t="shared" si="2"/>
        <v>5.7101681668516591E-3</v>
      </c>
      <c r="H6">
        <f t="shared" si="3"/>
        <v>4.8806784575081634</v>
      </c>
      <c r="I6">
        <f t="shared" si="4"/>
        <v>16.910837230028687</v>
      </c>
    </row>
    <row r="7" spans="1:9" x14ac:dyDescent="0.35">
      <c r="A7" s="1">
        <v>40217</v>
      </c>
      <c r="B7" s="1"/>
      <c r="C7" s="6">
        <v>133.5</v>
      </c>
      <c r="D7">
        <v>12323576</v>
      </c>
      <c r="E7" s="6">
        <f t="shared" si="0"/>
        <v>1.7800000000000011</v>
      </c>
      <c r="F7">
        <f t="shared" si="1"/>
        <v>1.3513513513513523E-2</v>
      </c>
      <c r="G7" s="7">
        <f t="shared" si="2"/>
        <v>1.3423020332140823E-2</v>
      </c>
      <c r="H7">
        <f t="shared" si="3"/>
        <v>4.8941014778403042</v>
      </c>
      <c r="I7">
        <f t="shared" si="4"/>
        <v>16.327024733692699</v>
      </c>
    </row>
    <row r="8" spans="1:9" x14ac:dyDescent="0.35">
      <c r="A8" s="1">
        <v>40224</v>
      </c>
      <c r="B8" s="1"/>
      <c r="C8" s="6">
        <v>132.19999999999999</v>
      </c>
      <c r="D8">
        <v>16730898</v>
      </c>
      <c r="E8" s="6">
        <f t="shared" si="0"/>
        <v>-1.3000000000000114</v>
      </c>
      <c r="F8">
        <f t="shared" si="1"/>
        <v>-9.7378277153558901E-3</v>
      </c>
      <c r="G8" s="7">
        <f t="shared" si="2"/>
        <v>-9.7855504227180035E-3</v>
      </c>
      <c r="H8">
        <f t="shared" si="3"/>
        <v>4.8843159274175862</v>
      </c>
      <c r="I8">
        <f t="shared" si="4"/>
        <v>16.632767747553583</v>
      </c>
    </row>
    <row r="9" spans="1:9" x14ac:dyDescent="0.35">
      <c r="A9" s="1">
        <v>40231</v>
      </c>
      <c r="B9" s="1"/>
      <c r="C9" s="6">
        <v>128.05000000000001</v>
      </c>
      <c r="D9">
        <v>9182366</v>
      </c>
      <c r="E9" s="6">
        <f t="shared" si="0"/>
        <v>-4.1499999999999773</v>
      </c>
      <c r="F9">
        <f t="shared" si="1"/>
        <v>-3.139183055975777E-2</v>
      </c>
      <c r="G9" s="7">
        <f t="shared" si="2"/>
        <v>-3.1895114772051869E-2</v>
      </c>
      <c r="H9">
        <f t="shared" si="3"/>
        <v>4.8524208126455344</v>
      </c>
      <c r="I9">
        <f t="shared" si="4"/>
        <v>16.032795463593711</v>
      </c>
    </row>
    <row r="10" spans="1:9" x14ac:dyDescent="0.35">
      <c r="A10" s="1">
        <v>40238</v>
      </c>
      <c r="B10" s="1"/>
      <c r="C10" s="6">
        <v>124.19</v>
      </c>
      <c r="D10">
        <v>36666685</v>
      </c>
      <c r="E10" s="6">
        <f t="shared" si="0"/>
        <v>-3.8600000000000136</v>
      </c>
      <c r="F10">
        <f t="shared" si="1"/>
        <v>-3.0144474814525681E-2</v>
      </c>
      <c r="G10" s="7">
        <f t="shared" si="2"/>
        <v>-3.0608161685592883E-2</v>
      </c>
      <c r="H10">
        <f t="shared" si="3"/>
        <v>4.8218126509599415</v>
      </c>
      <c r="I10">
        <f t="shared" si="4"/>
        <v>17.417379135088456</v>
      </c>
    </row>
    <row r="11" spans="1:9" x14ac:dyDescent="0.35">
      <c r="A11" s="1">
        <v>40245</v>
      </c>
      <c r="B11" s="1"/>
      <c r="C11" s="6">
        <v>126.17</v>
      </c>
      <c r="D11">
        <v>23276737</v>
      </c>
      <c r="E11" s="6">
        <f t="shared" si="0"/>
        <v>1.980000000000004</v>
      </c>
      <c r="F11">
        <f t="shared" si="1"/>
        <v>1.5943312666076206E-2</v>
      </c>
      <c r="G11" s="7">
        <f t="shared" si="2"/>
        <v>1.5817552979708438E-2</v>
      </c>
      <c r="H11">
        <f t="shared" si="3"/>
        <v>4.8376302039396499</v>
      </c>
      <c r="I11">
        <f t="shared" si="4"/>
        <v>16.962965007773487</v>
      </c>
    </row>
    <row r="12" spans="1:9" x14ac:dyDescent="0.35">
      <c r="A12" s="1">
        <v>40252</v>
      </c>
      <c r="B12" s="1"/>
      <c r="C12" s="6">
        <v>125.48</v>
      </c>
      <c r="D12">
        <v>13881986</v>
      </c>
      <c r="E12" s="6">
        <f t="shared" si="0"/>
        <v>-0.68999999999999773</v>
      </c>
      <c r="F12">
        <f t="shared" si="1"/>
        <v>-5.4688119204248055E-3</v>
      </c>
      <c r="G12" s="7">
        <f t="shared" si="2"/>
        <v>-5.4838206171723414E-3</v>
      </c>
      <c r="H12">
        <f t="shared" si="3"/>
        <v>4.8321463833224776</v>
      </c>
      <c r="I12">
        <f t="shared" si="4"/>
        <v>16.446102586380942</v>
      </c>
    </row>
    <row r="13" spans="1:9" x14ac:dyDescent="0.35">
      <c r="A13" s="1">
        <v>40259</v>
      </c>
      <c r="B13" s="1"/>
      <c r="C13" s="6">
        <v>122.49</v>
      </c>
      <c r="D13">
        <v>14171780</v>
      </c>
      <c r="E13" s="6">
        <f t="shared" si="0"/>
        <v>-2.9900000000000091</v>
      </c>
      <c r="F13">
        <f t="shared" si="1"/>
        <v>-2.3828498565508519E-2</v>
      </c>
      <c r="G13" s="7">
        <f t="shared" si="2"/>
        <v>-2.411698932288342E-2</v>
      </c>
      <c r="H13">
        <f t="shared" si="3"/>
        <v>4.8080293939995942</v>
      </c>
      <c r="I13">
        <f t="shared" si="4"/>
        <v>16.466763221279411</v>
      </c>
    </row>
    <row r="14" spans="1:9" x14ac:dyDescent="0.35">
      <c r="A14" s="1">
        <v>40266</v>
      </c>
      <c r="B14" s="1"/>
      <c r="C14" s="6">
        <v>122.96</v>
      </c>
      <c r="D14">
        <v>13985148</v>
      </c>
      <c r="E14" s="6">
        <f t="shared" si="0"/>
        <v>0.46999999999999886</v>
      </c>
      <c r="F14">
        <f t="shared" si="1"/>
        <v>3.8370479222793606E-3</v>
      </c>
      <c r="G14" s="7">
        <f t="shared" si="2"/>
        <v>3.8297052307463275E-3</v>
      </c>
      <c r="H14">
        <f t="shared" si="3"/>
        <v>4.8118590992303405</v>
      </c>
      <c r="I14">
        <f t="shared" si="4"/>
        <v>16.453506467329451</v>
      </c>
    </row>
    <row r="15" spans="1:9" x14ac:dyDescent="0.35">
      <c r="A15" s="1">
        <v>40273</v>
      </c>
      <c r="B15" s="1"/>
      <c r="C15" s="6">
        <v>134</v>
      </c>
      <c r="D15">
        <v>30019727</v>
      </c>
      <c r="E15" s="6">
        <f t="shared" si="0"/>
        <v>11.040000000000006</v>
      </c>
      <c r="F15">
        <f t="shared" si="1"/>
        <v>8.9785296031229728E-2</v>
      </c>
      <c r="G15" s="7">
        <f t="shared" si="2"/>
        <v>8.5980700720570624E-2</v>
      </c>
      <c r="H15">
        <f t="shared" si="3"/>
        <v>4.8978397999509111</v>
      </c>
      <c r="I15">
        <f t="shared" si="4"/>
        <v>17.217365290190866</v>
      </c>
    </row>
    <row r="16" spans="1:9" x14ac:dyDescent="0.35">
      <c r="A16" s="1">
        <v>40280</v>
      </c>
      <c r="B16" s="1"/>
      <c r="C16" s="6">
        <v>130.5</v>
      </c>
      <c r="D16">
        <v>17864825</v>
      </c>
      <c r="E16" s="6">
        <f t="shared" si="0"/>
        <v>-3.5</v>
      </c>
      <c r="F16">
        <f t="shared" si="1"/>
        <v>-2.6119402985074626E-2</v>
      </c>
      <c r="G16" s="7">
        <f t="shared" si="2"/>
        <v>-2.6466573188162812E-2</v>
      </c>
      <c r="H16">
        <f t="shared" si="3"/>
        <v>4.8713732267627483</v>
      </c>
      <c r="I16">
        <f t="shared" si="4"/>
        <v>16.698344253701773</v>
      </c>
    </row>
    <row r="17" spans="1:9" x14ac:dyDescent="0.35">
      <c r="A17" s="1">
        <v>40287</v>
      </c>
      <c r="B17" s="1"/>
      <c r="C17" s="6">
        <v>126.55</v>
      </c>
      <c r="D17">
        <v>12243971</v>
      </c>
      <c r="E17" s="6">
        <f t="shared" si="0"/>
        <v>-3.9500000000000028</v>
      </c>
      <c r="F17">
        <f t="shared" si="1"/>
        <v>-3.0268199233716497E-2</v>
      </c>
      <c r="G17" s="7">
        <f t="shared" si="2"/>
        <v>-3.0735739771615478E-2</v>
      </c>
      <c r="H17">
        <f t="shared" si="3"/>
        <v>4.8406374869911328</v>
      </c>
      <c r="I17">
        <f t="shared" si="4"/>
        <v>16.320544210537612</v>
      </c>
    </row>
    <row r="18" spans="1:9" x14ac:dyDescent="0.35">
      <c r="A18" s="1">
        <v>40294</v>
      </c>
      <c r="B18" s="1"/>
      <c r="C18" s="6">
        <v>125.5</v>
      </c>
      <c r="D18">
        <v>9280069</v>
      </c>
      <c r="E18" s="6">
        <f t="shared" si="0"/>
        <v>-1.0499999999999972</v>
      </c>
      <c r="F18">
        <f t="shared" si="1"/>
        <v>-8.2971157645199307E-3</v>
      </c>
      <c r="G18" s="7">
        <f t="shared" si="2"/>
        <v>-8.3317284192938601E-3</v>
      </c>
      <c r="H18">
        <f t="shared" si="3"/>
        <v>4.832305758571839</v>
      </c>
      <c r="I18">
        <f t="shared" si="4"/>
        <v>16.04337954007957</v>
      </c>
    </row>
    <row r="19" spans="1:9" x14ac:dyDescent="0.35">
      <c r="A19" s="1">
        <v>40301</v>
      </c>
      <c r="B19" s="1"/>
      <c r="C19" s="6">
        <v>109.86</v>
      </c>
      <c r="D19">
        <v>10933929</v>
      </c>
      <c r="E19" s="6">
        <f t="shared" si="0"/>
        <v>-15.64</v>
      </c>
      <c r="F19">
        <f t="shared" si="1"/>
        <v>-0.12462151394422311</v>
      </c>
      <c r="G19" s="7">
        <f t="shared" si="2"/>
        <v>-0.13309893065736489</v>
      </c>
      <c r="H19">
        <f t="shared" si="3"/>
        <v>4.6992068279144741</v>
      </c>
      <c r="I19">
        <f t="shared" si="4"/>
        <v>16.207381264909504</v>
      </c>
    </row>
    <row r="20" spans="1:9" x14ac:dyDescent="0.35">
      <c r="A20" s="1">
        <v>40308</v>
      </c>
      <c r="B20" s="1"/>
      <c r="C20" s="6">
        <v>114.91</v>
      </c>
      <c r="D20">
        <v>9244181</v>
      </c>
      <c r="E20" s="6">
        <f t="shared" si="0"/>
        <v>5.0499999999999972</v>
      </c>
      <c r="F20">
        <f t="shared" si="1"/>
        <v>4.5967595121063146E-2</v>
      </c>
      <c r="G20" s="7">
        <f t="shared" si="2"/>
        <v>4.4942385355068559E-2</v>
      </c>
      <c r="H20">
        <f t="shared" si="3"/>
        <v>4.7441492132695426</v>
      </c>
      <c r="I20">
        <f t="shared" si="4"/>
        <v>16.039504830452998</v>
      </c>
    </row>
    <row r="21" spans="1:9" x14ac:dyDescent="0.35">
      <c r="A21" s="1">
        <v>40315</v>
      </c>
      <c r="B21" s="1"/>
      <c r="C21" s="6">
        <v>97.9</v>
      </c>
      <c r="D21">
        <v>13155613</v>
      </c>
      <c r="E21" s="6">
        <f t="shared" si="0"/>
        <v>-17.009999999999991</v>
      </c>
      <c r="F21">
        <f t="shared" si="1"/>
        <v>-0.14802889217648588</v>
      </c>
      <c r="G21" s="7">
        <f t="shared" si="2"/>
        <v>-0.16020266373307823</v>
      </c>
      <c r="H21">
        <f t="shared" si="3"/>
        <v>4.5839465495364644</v>
      </c>
      <c r="I21">
        <f t="shared" si="4"/>
        <v>16.392359069622479</v>
      </c>
    </row>
    <row r="22" spans="1:9" x14ac:dyDescent="0.35">
      <c r="A22" s="1">
        <v>40322</v>
      </c>
      <c r="B22" s="1"/>
      <c r="C22" s="6">
        <v>114.5</v>
      </c>
      <c r="D22">
        <v>19305647</v>
      </c>
      <c r="E22" s="6">
        <f t="shared" si="0"/>
        <v>16.599999999999994</v>
      </c>
      <c r="F22">
        <f t="shared" si="1"/>
        <v>0.16956077630234928</v>
      </c>
      <c r="G22" s="7">
        <f t="shared" si="2"/>
        <v>0.15662827345783015</v>
      </c>
      <c r="H22">
        <f t="shared" si="3"/>
        <v>4.7405748229942946</v>
      </c>
      <c r="I22">
        <f t="shared" si="4"/>
        <v>16.775908201752387</v>
      </c>
    </row>
    <row r="23" spans="1:9" x14ac:dyDescent="0.35">
      <c r="A23" s="1">
        <v>40329</v>
      </c>
      <c r="B23" s="1"/>
      <c r="C23" s="6">
        <v>117.21</v>
      </c>
      <c r="D23">
        <v>16496078</v>
      </c>
      <c r="E23" s="6">
        <f t="shared" si="0"/>
        <v>2.7099999999999937</v>
      </c>
      <c r="F23">
        <f t="shared" si="1"/>
        <v>2.3668122270742303E-2</v>
      </c>
      <c r="G23" s="7">
        <f t="shared" si="2"/>
        <v>2.3392374740794253E-2</v>
      </c>
      <c r="H23">
        <f t="shared" si="3"/>
        <v>4.7639671977350888</v>
      </c>
      <c r="I23">
        <f t="shared" si="4"/>
        <v>16.61863321364671</v>
      </c>
    </row>
    <row r="24" spans="1:9" x14ac:dyDescent="0.35">
      <c r="A24" s="1">
        <v>40336</v>
      </c>
      <c r="B24" s="1"/>
      <c r="C24" s="6">
        <v>119.2</v>
      </c>
      <c r="D24">
        <v>8230831</v>
      </c>
      <c r="E24" s="6">
        <f t="shared" si="0"/>
        <v>1.9900000000000091</v>
      </c>
      <c r="F24">
        <f t="shared" si="1"/>
        <v>1.6978073543213117E-2</v>
      </c>
      <c r="G24" s="7">
        <f t="shared" si="2"/>
        <v>1.6835556896160675E-2</v>
      </c>
      <c r="H24">
        <f t="shared" si="3"/>
        <v>4.7808027546312495</v>
      </c>
      <c r="I24">
        <f t="shared" si="4"/>
        <v>15.923397539609381</v>
      </c>
    </row>
    <row r="25" spans="1:9" x14ac:dyDescent="0.35">
      <c r="A25" s="1">
        <v>40343</v>
      </c>
      <c r="B25" s="1"/>
      <c r="C25" s="6">
        <v>118.8</v>
      </c>
      <c r="D25">
        <v>9303569</v>
      </c>
      <c r="E25" s="6">
        <f t="shared" si="0"/>
        <v>-0.40000000000000568</v>
      </c>
      <c r="F25">
        <f t="shared" si="1"/>
        <v>-3.3557046979866248E-3</v>
      </c>
      <c r="G25" s="7">
        <f t="shared" si="2"/>
        <v>-3.3613477027047978E-3</v>
      </c>
      <c r="H25">
        <f t="shared" si="3"/>
        <v>4.7774414069285447</v>
      </c>
      <c r="I25">
        <f t="shared" si="4"/>
        <v>16.045908647945989</v>
      </c>
    </row>
    <row r="26" spans="1:9" x14ac:dyDescent="0.35">
      <c r="A26" s="1">
        <v>40350</v>
      </c>
      <c r="B26" s="1"/>
      <c r="C26" s="6">
        <v>116.92</v>
      </c>
      <c r="D26">
        <v>6603522</v>
      </c>
      <c r="E26" s="6">
        <f t="shared" si="0"/>
        <v>-1.8799999999999955</v>
      </c>
      <c r="F26">
        <f t="shared" si="1"/>
        <v>-1.5824915824915787E-2</v>
      </c>
      <c r="G26" s="7">
        <f t="shared" si="2"/>
        <v>-1.5951466685499405E-2</v>
      </c>
      <c r="H26">
        <f t="shared" si="3"/>
        <v>4.7614899402430453</v>
      </c>
      <c r="I26">
        <f t="shared" si="4"/>
        <v>15.703113701027039</v>
      </c>
    </row>
    <row r="27" spans="1:9" x14ac:dyDescent="0.35">
      <c r="A27" s="1">
        <v>40357</v>
      </c>
      <c r="B27" s="1"/>
      <c r="C27" s="6">
        <v>114.86</v>
      </c>
      <c r="D27">
        <v>9902465</v>
      </c>
      <c r="E27" s="6">
        <f t="shared" si="0"/>
        <v>-2.0600000000000023</v>
      </c>
      <c r="F27">
        <f t="shared" si="1"/>
        <v>-1.7618884707492323E-2</v>
      </c>
      <c r="G27" s="7">
        <f t="shared" si="2"/>
        <v>-1.7775944806895261E-2</v>
      </c>
      <c r="H27">
        <f t="shared" si="3"/>
        <v>4.74371399543615</v>
      </c>
      <c r="I27">
        <f t="shared" si="4"/>
        <v>16.108294274010969</v>
      </c>
    </row>
    <row r="28" spans="1:9" x14ac:dyDescent="0.35">
      <c r="A28" s="1">
        <v>40364</v>
      </c>
      <c r="B28" s="1"/>
      <c r="C28" s="6">
        <v>117.92</v>
      </c>
      <c r="D28">
        <v>5621841</v>
      </c>
      <c r="E28" s="6">
        <f t="shared" si="0"/>
        <v>3.0600000000000023</v>
      </c>
      <c r="F28">
        <f t="shared" si="1"/>
        <v>2.664112833014106E-2</v>
      </c>
      <c r="G28" s="7">
        <f t="shared" si="2"/>
        <v>2.6292433004876159E-2</v>
      </c>
      <c r="H28">
        <f t="shared" si="3"/>
        <v>4.7700064284410262</v>
      </c>
      <c r="I28">
        <f t="shared" si="4"/>
        <v>15.542169748298411</v>
      </c>
    </row>
    <row r="29" spans="1:9" x14ac:dyDescent="0.35">
      <c r="A29" s="1">
        <v>40371</v>
      </c>
      <c r="B29" s="1"/>
      <c r="C29" s="6">
        <v>122.48</v>
      </c>
      <c r="D29">
        <v>9114043</v>
      </c>
      <c r="E29" s="6">
        <f t="shared" si="0"/>
        <v>4.5600000000000023</v>
      </c>
      <c r="F29">
        <f t="shared" si="1"/>
        <v>3.8670284938941674E-2</v>
      </c>
      <c r="G29" s="7">
        <f t="shared" si="2"/>
        <v>3.7941322908402242E-2</v>
      </c>
      <c r="H29">
        <f t="shared" si="3"/>
        <v>4.8079477513494284</v>
      </c>
      <c r="I29">
        <f t="shared" si="4"/>
        <v>16.025326968811076</v>
      </c>
    </row>
    <row r="30" spans="1:9" x14ac:dyDescent="0.35">
      <c r="A30" s="1">
        <v>40378</v>
      </c>
      <c r="B30" s="1"/>
      <c r="C30" s="6">
        <v>123.89</v>
      </c>
      <c r="D30">
        <v>5915873</v>
      </c>
      <c r="E30" s="6">
        <f t="shared" si="0"/>
        <v>1.4099999999999966</v>
      </c>
      <c r="F30">
        <f t="shared" si="1"/>
        <v>1.1512083605486582E-2</v>
      </c>
      <c r="G30" s="7">
        <f t="shared" si="2"/>
        <v>1.1446323778218748E-2</v>
      </c>
      <c r="H30">
        <f t="shared" si="3"/>
        <v>4.8193940751276472</v>
      </c>
      <c r="I30">
        <f t="shared" si="4"/>
        <v>15.59314963537483</v>
      </c>
    </row>
    <row r="31" spans="1:9" x14ac:dyDescent="0.35">
      <c r="A31" s="1">
        <v>40385</v>
      </c>
      <c r="B31" s="1"/>
      <c r="C31" s="6">
        <v>127.36</v>
      </c>
      <c r="D31">
        <v>12475700</v>
      </c>
      <c r="E31" s="6">
        <f t="shared" si="0"/>
        <v>3.4699999999999989</v>
      </c>
      <c r="F31">
        <f t="shared" si="1"/>
        <v>2.8008717410606173E-2</v>
      </c>
      <c r="G31" s="7">
        <f t="shared" si="2"/>
        <v>2.7623646968425675E-2</v>
      </c>
      <c r="H31">
        <f t="shared" si="3"/>
        <v>4.8470177220960728</v>
      </c>
      <c r="I31">
        <f t="shared" si="4"/>
        <v>16.339293310252074</v>
      </c>
    </row>
    <row r="32" spans="1:9" x14ac:dyDescent="0.35">
      <c r="A32" s="1">
        <v>40392</v>
      </c>
      <c r="B32" s="1"/>
      <c r="C32" s="6">
        <v>137</v>
      </c>
      <c r="D32">
        <v>22428609</v>
      </c>
      <c r="E32" s="6">
        <f t="shared" si="0"/>
        <v>9.64</v>
      </c>
      <c r="F32">
        <f t="shared" si="1"/>
        <v>7.5690954773869348E-2</v>
      </c>
      <c r="G32" s="7">
        <f t="shared" si="2"/>
        <v>7.2963203732052229E-2</v>
      </c>
      <c r="H32">
        <f t="shared" si="3"/>
        <v>4.9199809258281251</v>
      </c>
      <c r="I32">
        <f t="shared" si="4"/>
        <v>16.925847889415103</v>
      </c>
    </row>
    <row r="33" spans="1:9" x14ac:dyDescent="0.35">
      <c r="A33" s="1">
        <v>40399</v>
      </c>
      <c r="B33" s="1"/>
      <c r="C33" s="6">
        <v>139.80000000000001</v>
      </c>
      <c r="D33">
        <v>14770042</v>
      </c>
      <c r="E33" s="6">
        <f t="shared" si="0"/>
        <v>2.8000000000000114</v>
      </c>
      <c r="F33">
        <f t="shared" si="1"/>
        <v>2.0437956204379645E-2</v>
      </c>
      <c r="G33" s="7">
        <f t="shared" si="2"/>
        <v>2.0231903971584586E-2</v>
      </c>
      <c r="H33">
        <f t="shared" si="3"/>
        <v>4.9402128297997097</v>
      </c>
      <c r="I33">
        <f t="shared" si="4"/>
        <v>16.508111498105414</v>
      </c>
    </row>
    <row r="34" spans="1:9" x14ac:dyDescent="0.35">
      <c r="A34" s="1">
        <v>40406</v>
      </c>
      <c r="B34" s="1"/>
      <c r="C34" s="6">
        <v>141.86000000000001</v>
      </c>
      <c r="D34">
        <v>21904868</v>
      </c>
      <c r="E34" s="6">
        <f t="shared" si="0"/>
        <v>2.0600000000000023</v>
      </c>
      <c r="F34">
        <f t="shared" si="1"/>
        <v>1.4735336194563678E-2</v>
      </c>
      <c r="G34" s="7">
        <f t="shared" si="2"/>
        <v>1.4627825974231179E-2</v>
      </c>
      <c r="H34">
        <f t="shared" si="3"/>
        <v>4.9548406557739408</v>
      </c>
      <c r="I34">
        <f t="shared" si="4"/>
        <v>16.902219453190522</v>
      </c>
    </row>
    <row r="35" spans="1:9" x14ac:dyDescent="0.35">
      <c r="A35" s="1">
        <v>40413</v>
      </c>
      <c r="B35" s="1"/>
      <c r="C35" s="6">
        <v>142.19</v>
      </c>
      <c r="D35">
        <v>9412066</v>
      </c>
      <c r="E35" s="6">
        <f t="shared" si="0"/>
        <v>0.32999999999998408</v>
      </c>
      <c r="F35">
        <f t="shared" si="1"/>
        <v>2.3262371352036097E-3</v>
      </c>
      <c r="G35" s="7">
        <f t="shared" si="2"/>
        <v>2.3235356343418445E-3</v>
      </c>
      <c r="H35">
        <f t="shared" si="3"/>
        <v>4.9571641914082827</v>
      </c>
      <c r="I35">
        <f t="shared" si="4"/>
        <v>16.057503041129497</v>
      </c>
    </row>
    <row r="36" spans="1:9" x14ac:dyDescent="0.35">
      <c r="A36" s="1">
        <v>40420</v>
      </c>
      <c r="B36" s="1"/>
      <c r="C36" s="6">
        <v>145.54</v>
      </c>
      <c r="D36">
        <v>8899553</v>
      </c>
      <c r="E36" s="6">
        <f t="shared" si="0"/>
        <v>3.3499999999999943</v>
      </c>
      <c r="F36">
        <f t="shared" si="1"/>
        <v>2.3560025318236123E-2</v>
      </c>
      <c r="G36" s="7">
        <f t="shared" si="2"/>
        <v>2.3286771510657722E-2</v>
      </c>
      <c r="H36">
        <f t="shared" si="3"/>
        <v>4.9804509629189404</v>
      </c>
      <c r="I36">
        <f t="shared" si="4"/>
        <v>16.001511608721962</v>
      </c>
    </row>
    <row r="37" spans="1:9" x14ac:dyDescent="0.35">
      <c r="A37" s="1">
        <v>40427</v>
      </c>
      <c r="B37" s="1"/>
      <c r="C37" s="6">
        <v>146.5</v>
      </c>
      <c r="D37">
        <v>8531720</v>
      </c>
      <c r="E37" s="6">
        <f t="shared" si="0"/>
        <v>0.96000000000000796</v>
      </c>
      <c r="F37">
        <f t="shared" si="1"/>
        <v>6.5961247766937476E-3</v>
      </c>
      <c r="G37" s="7">
        <f t="shared" si="2"/>
        <v>6.5744655381818617E-3</v>
      </c>
      <c r="H37">
        <f t="shared" si="3"/>
        <v>4.9870254284571223</v>
      </c>
      <c r="I37">
        <f t="shared" si="4"/>
        <v>15.959301540407115</v>
      </c>
    </row>
    <row r="38" spans="1:9" x14ac:dyDescent="0.35">
      <c r="A38" s="1">
        <v>40434</v>
      </c>
      <c r="B38" s="1"/>
      <c r="C38" s="6">
        <v>142.71</v>
      </c>
      <c r="D38">
        <v>5905073</v>
      </c>
      <c r="E38" s="6">
        <f t="shared" si="0"/>
        <v>-3.789999999999992</v>
      </c>
      <c r="F38">
        <f t="shared" si="1"/>
        <v>-2.5870307167235439E-2</v>
      </c>
      <c r="G38" s="7">
        <f t="shared" si="2"/>
        <v>-2.6210829344821995E-2</v>
      </c>
      <c r="H38">
        <f t="shared" si="3"/>
        <v>4.9608145991123003</v>
      </c>
      <c r="I38">
        <f t="shared" si="4"/>
        <v>15.591322369941928</v>
      </c>
    </row>
    <row r="39" spans="1:9" x14ac:dyDescent="0.35">
      <c r="A39" s="1">
        <v>40441</v>
      </c>
      <c r="B39" s="1"/>
      <c r="C39" s="6">
        <v>137.5</v>
      </c>
      <c r="D39">
        <v>5949915</v>
      </c>
      <c r="E39" s="6">
        <f t="shared" si="0"/>
        <v>-5.210000000000008</v>
      </c>
      <c r="F39">
        <f t="shared" si="1"/>
        <v>-3.6507602830915899E-2</v>
      </c>
      <c r="G39" s="7">
        <f t="shared" si="2"/>
        <v>-3.7190682005673992E-2</v>
      </c>
      <c r="H39">
        <f t="shared" si="3"/>
        <v>4.9236239171066263</v>
      </c>
      <c r="I39">
        <f t="shared" si="4"/>
        <v>15.598887491705485</v>
      </c>
    </row>
    <row r="40" spans="1:9" x14ac:dyDescent="0.35">
      <c r="A40" s="1">
        <v>40448</v>
      </c>
      <c r="B40" s="1"/>
      <c r="C40" s="6">
        <v>134.19999999999999</v>
      </c>
      <c r="D40">
        <v>9299418</v>
      </c>
      <c r="E40" s="6">
        <f t="shared" si="0"/>
        <v>-3.3000000000000114</v>
      </c>
      <c r="F40">
        <f t="shared" si="1"/>
        <v>-2.4000000000000084E-2</v>
      </c>
      <c r="G40" s="7">
        <f t="shared" si="2"/>
        <v>-2.429269256904476E-2</v>
      </c>
      <c r="H40">
        <f t="shared" si="3"/>
        <v>4.8993312245375815</v>
      </c>
      <c r="I40">
        <f t="shared" si="4"/>
        <v>16.045462375520074</v>
      </c>
    </row>
    <row r="41" spans="1:9" x14ac:dyDescent="0.35">
      <c r="A41" s="1">
        <v>40455</v>
      </c>
      <c r="B41" s="1"/>
      <c r="C41" s="6">
        <v>134.80000000000001</v>
      </c>
      <c r="D41">
        <v>9366936</v>
      </c>
      <c r="E41" s="6">
        <f t="shared" si="0"/>
        <v>0.60000000000002274</v>
      </c>
      <c r="F41">
        <f t="shared" si="1"/>
        <v>4.4709388971685754E-3</v>
      </c>
      <c r="G41" s="7">
        <f t="shared" si="2"/>
        <v>4.460973940624946E-3</v>
      </c>
      <c r="H41">
        <f t="shared" si="3"/>
        <v>4.9037921984782065</v>
      </c>
      <c r="I41">
        <f t="shared" si="4"/>
        <v>16.052696599670863</v>
      </c>
    </row>
    <row r="42" spans="1:9" x14ac:dyDescent="0.35">
      <c r="A42" s="1">
        <v>40462</v>
      </c>
      <c r="B42" s="1"/>
      <c r="C42" s="6">
        <v>141.88999999999999</v>
      </c>
      <c r="D42">
        <v>10907693</v>
      </c>
      <c r="E42" s="6">
        <f t="shared" si="0"/>
        <v>7.089999999999975</v>
      </c>
      <c r="F42">
        <f t="shared" si="1"/>
        <v>5.2596439169139274E-2</v>
      </c>
      <c r="G42" s="7">
        <f t="shared" si="2"/>
        <v>5.1259911041015016E-2</v>
      </c>
      <c r="H42">
        <f t="shared" si="3"/>
        <v>4.9550521095192215</v>
      </c>
      <c r="I42">
        <f t="shared" si="4"/>
        <v>16.204978878070438</v>
      </c>
    </row>
    <row r="43" spans="1:9" x14ac:dyDescent="0.35">
      <c r="A43" s="1">
        <v>40469</v>
      </c>
      <c r="B43" s="1"/>
      <c r="C43" s="6">
        <v>142</v>
      </c>
      <c r="D43">
        <v>8591826</v>
      </c>
      <c r="E43" s="6">
        <f t="shared" si="0"/>
        <v>0.11000000000001364</v>
      </c>
      <c r="F43">
        <f t="shared" si="1"/>
        <v>7.7524843188394991E-4</v>
      </c>
      <c r="G43" s="7">
        <f t="shared" si="2"/>
        <v>7.7494808203937282E-4</v>
      </c>
      <c r="H43">
        <f t="shared" si="3"/>
        <v>4.9558270576012609</v>
      </c>
      <c r="I43">
        <f t="shared" si="4"/>
        <v>15.966321844129073</v>
      </c>
    </row>
    <row r="44" spans="1:9" x14ac:dyDescent="0.35">
      <c r="A44" s="1">
        <v>40476</v>
      </c>
      <c r="B44" s="1"/>
      <c r="C44" s="6">
        <v>153</v>
      </c>
      <c r="D44">
        <v>21729239</v>
      </c>
      <c r="E44" s="6">
        <f t="shared" si="0"/>
        <v>11</v>
      </c>
      <c r="F44">
        <f t="shared" si="1"/>
        <v>7.746478873239436E-2</v>
      </c>
      <c r="G44" s="7">
        <f t="shared" si="2"/>
        <v>7.4610863791174431E-2</v>
      </c>
      <c r="H44">
        <f t="shared" si="3"/>
        <v>5.0304379213924353</v>
      </c>
      <c r="I44">
        <f t="shared" si="4"/>
        <v>16.894169330910675</v>
      </c>
    </row>
    <row r="45" spans="1:9" x14ac:dyDescent="0.35">
      <c r="A45" s="1">
        <v>40483</v>
      </c>
      <c r="B45" s="1"/>
      <c r="C45" s="6">
        <v>163.49</v>
      </c>
      <c r="D45">
        <v>10297402</v>
      </c>
      <c r="E45" s="6">
        <f t="shared" si="0"/>
        <v>10.490000000000009</v>
      </c>
      <c r="F45">
        <f t="shared" si="1"/>
        <v>6.856209150326803E-2</v>
      </c>
      <c r="G45" s="7">
        <f t="shared" si="2"/>
        <v>6.6313904994886208E-2</v>
      </c>
      <c r="H45">
        <f t="shared" si="3"/>
        <v>5.0967518263873215</v>
      </c>
      <c r="I45">
        <f t="shared" si="4"/>
        <v>16.147402188374059</v>
      </c>
    </row>
    <row r="46" spans="1:9" x14ac:dyDescent="0.35">
      <c r="A46" s="1">
        <v>40490</v>
      </c>
      <c r="B46" s="1"/>
      <c r="C46" s="6">
        <v>174.57</v>
      </c>
      <c r="D46">
        <v>20054446</v>
      </c>
      <c r="E46" s="6">
        <f t="shared" si="0"/>
        <v>11.079999999999984</v>
      </c>
      <c r="F46">
        <f t="shared" si="1"/>
        <v>6.7771729157746555E-2</v>
      </c>
      <c r="G46" s="7">
        <f t="shared" si="2"/>
        <v>6.5573980949366728E-2</v>
      </c>
      <c r="H46">
        <f t="shared" si="3"/>
        <v>5.1623258073366882</v>
      </c>
      <c r="I46">
        <f t="shared" si="4"/>
        <v>16.813961432770832</v>
      </c>
    </row>
    <row r="47" spans="1:9" x14ac:dyDescent="0.35">
      <c r="A47" s="1">
        <v>40497</v>
      </c>
      <c r="B47" s="1"/>
      <c r="C47" s="6">
        <v>177.15</v>
      </c>
      <c r="D47">
        <v>15891999</v>
      </c>
      <c r="E47" s="6">
        <f t="shared" si="0"/>
        <v>2.5800000000000125</v>
      </c>
      <c r="F47">
        <f t="shared" si="1"/>
        <v>1.4779171678982714E-2</v>
      </c>
      <c r="G47" s="7">
        <f t="shared" si="2"/>
        <v>1.4671023974792696E-2</v>
      </c>
      <c r="H47">
        <f t="shared" si="3"/>
        <v>5.1769968313114809</v>
      </c>
      <c r="I47">
        <f t="shared" si="4"/>
        <v>16.581326332991882</v>
      </c>
    </row>
    <row r="48" spans="1:9" x14ac:dyDescent="0.35">
      <c r="A48" s="1">
        <v>40504</v>
      </c>
      <c r="B48" s="1"/>
      <c r="C48" s="6">
        <v>179.03</v>
      </c>
      <c r="D48">
        <v>15126100</v>
      </c>
      <c r="E48" s="6">
        <f t="shared" si="0"/>
        <v>1.8799999999999955</v>
      </c>
      <c r="F48">
        <f t="shared" si="1"/>
        <v>1.0612475303415159E-2</v>
      </c>
      <c r="G48" s="7">
        <f t="shared" si="2"/>
        <v>1.0556558251701098E-2</v>
      </c>
      <c r="H48">
        <f t="shared" si="3"/>
        <v>5.187553389563182</v>
      </c>
      <c r="I48">
        <f t="shared" si="4"/>
        <v>16.531932286509406</v>
      </c>
    </row>
    <row r="49" spans="1:9" x14ac:dyDescent="0.35">
      <c r="A49" s="1">
        <v>40511</v>
      </c>
      <c r="B49" s="1"/>
      <c r="C49" s="6">
        <v>194.74</v>
      </c>
      <c r="D49">
        <v>22723533</v>
      </c>
      <c r="E49" s="6">
        <f t="shared" si="0"/>
        <v>15.710000000000008</v>
      </c>
      <c r="F49">
        <f t="shared" si="1"/>
        <v>8.7750656314584188E-2</v>
      </c>
      <c r="G49" s="7">
        <f t="shared" si="2"/>
        <v>8.4111945987427994E-2</v>
      </c>
      <c r="H49">
        <f t="shared" si="3"/>
        <v>5.27166533555061</v>
      </c>
      <c r="I49">
        <f t="shared" si="4"/>
        <v>16.938911641488641</v>
      </c>
    </row>
    <row r="50" spans="1:9" x14ac:dyDescent="0.35">
      <c r="A50" s="1">
        <v>40518</v>
      </c>
      <c r="B50" s="1"/>
      <c r="C50" s="6">
        <v>206.89</v>
      </c>
      <c r="D50">
        <v>18014886</v>
      </c>
      <c r="E50" s="6">
        <f t="shared" si="0"/>
        <v>12.149999999999977</v>
      </c>
      <c r="F50">
        <f t="shared" si="1"/>
        <v>6.2390880147889377E-2</v>
      </c>
      <c r="G50" s="7">
        <f t="shared" si="2"/>
        <v>6.0521915505042045E-2</v>
      </c>
      <c r="H50">
        <f t="shared" si="3"/>
        <v>5.3321872510556521</v>
      </c>
      <c r="I50">
        <f t="shared" si="4"/>
        <v>16.706708974084357</v>
      </c>
    </row>
    <row r="51" spans="1:9" x14ac:dyDescent="0.35">
      <c r="A51" s="1">
        <v>40525</v>
      </c>
      <c r="B51" s="1"/>
      <c r="C51" s="6">
        <v>215.09</v>
      </c>
      <c r="D51">
        <v>23551674</v>
      </c>
      <c r="E51" s="6">
        <f t="shared" si="0"/>
        <v>8.2000000000000171</v>
      </c>
      <c r="F51">
        <f t="shared" si="1"/>
        <v>3.9634588428633662E-2</v>
      </c>
      <c r="G51" s="7">
        <f t="shared" si="2"/>
        <v>3.8869294132689802E-2</v>
      </c>
      <c r="H51">
        <f t="shared" si="3"/>
        <v>5.3710565451883419</v>
      </c>
      <c r="I51">
        <f t="shared" si="4"/>
        <v>16.974707458702987</v>
      </c>
    </row>
    <row r="52" spans="1:9" x14ac:dyDescent="0.35">
      <c r="A52" s="1">
        <v>40532</v>
      </c>
      <c r="B52" s="1"/>
      <c r="C52" s="6">
        <v>213.2</v>
      </c>
      <c r="D52">
        <v>20826577</v>
      </c>
      <c r="E52" s="6">
        <f t="shared" si="0"/>
        <v>-1.8900000000000148</v>
      </c>
      <c r="F52">
        <f t="shared" si="1"/>
        <v>-8.7870193872333201E-3</v>
      </c>
      <c r="G52" s="7">
        <f t="shared" si="2"/>
        <v>-8.8258528966527194E-3</v>
      </c>
      <c r="H52">
        <f t="shared" si="3"/>
        <v>5.3622306922916891</v>
      </c>
      <c r="I52">
        <f t="shared" si="4"/>
        <v>16.851740469440607</v>
      </c>
    </row>
    <row r="53" spans="1:9" x14ac:dyDescent="0.35">
      <c r="A53" s="1">
        <v>40539</v>
      </c>
      <c r="B53" s="1"/>
      <c r="C53" s="6">
        <v>219.92</v>
      </c>
      <c r="D53">
        <v>7321593</v>
      </c>
      <c r="E53" s="6">
        <f t="shared" si="0"/>
        <v>6.7199999999999989</v>
      </c>
      <c r="F53">
        <f t="shared" si="1"/>
        <v>3.1519699812382736E-2</v>
      </c>
      <c r="G53" s="7">
        <f t="shared" si="2"/>
        <v>3.1033151565301509E-2</v>
      </c>
      <c r="H53">
        <f t="shared" si="3"/>
        <v>5.3932638438569906</v>
      </c>
      <c r="I53">
        <f t="shared" si="4"/>
        <v>15.806338485211874</v>
      </c>
    </row>
    <row r="54" spans="1:9" x14ac:dyDescent="0.35">
      <c r="A54" s="1">
        <v>40553</v>
      </c>
      <c r="B54" s="1"/>
      <c r="C54" s="6">
        <v>223.75</v>
      </c>
      <c r="D54">
        <v>10850369</v>
      </c>
      <c r="E54" s="6">
        <f t="shared" si="0"/>
        <v>3.8300000000000125</v>
      </c>
      <c r="F54">
        <f t="shared" si="1"/>
        <v>1.7415423790469318E-2</v>
      </c>
      <c r="G54" s="7">
        <f t="shared" si="2"/>
        <v>1.7265513297973989E-2</v>
      </c>
      <c r="H54">
        <f t="shared" si="3"/>
        <v>5.4105293571549646</v>
      </c>
      <c r="I54">
        <f t="shared" si="4"/>
        <v>16.199709646589032</v>
      </c>
    </row>
    <row r="55" spans="1:9" x14ac:dyDescent="0.35">
      <c r="A55" s="1">
        <v>40560</v>
      </c>
      <c r="B55" s="1"/>
      <c r="C55" s="6">
        <v>236.25</v>
      </c>
      <c r="D55">
        <v>14529306</v>
      </c>
      <c r="E55" s="6">
        <f t="shared" si="0"/>
        <v>12.5</v>
      </c>
      <c r="F55">
        <f t="shared" si="1"/>
        <v>5.5865921787709494E-2</v>
      </c>
      <c r="G55" s="7">
        <f t="shared" si="2"/>
        <v>5.4361209218887652E-2</v>
      </c>
      <c r="H55">
        <f t="shared" si="3"/>
        <v>5.4648905663738523</v>
      </c>
      <c r="I55">
        <f t="shared" si="4"/>
        <v>16.491678271157316</v>
      </c>
    </row>
    <row r="56" spans="1:9" x14ac:dyDescent="0.35">
      <c r="A56" s="1">
        <v>40567</v>
      </c>
      <c r="B56" s="1"/>
      <c r="C56" s="6">
        <v>227.94</v>
      </c>
      <c r="D56">
        <v>14079796</v>
      </c>
      <c r="E56" s="6">
        <f t="shared" si="0"/>
        <v>-8.3100000000000023</v>
      </c>
      <c r="F56">
        <f t="shared" si="1"/>
        <v>-3.5174603174603185E-2</v>
      </c>
      <c r="G56" s="7">
        <f t="shared" si="2"/>
        <v>-3.5808129946262923E-2</v>
      </c>
      <c r="H56">
        <f t="shared" si="3"/>
        <v>5.4290824364275894</v>
      </c>
      <c r="I56">
        <f t="shared" si="4"/>
        <v>16.460251419952847</v>
      </c>
    </row>
    <row r="57" spans="1:9" x14ac:dyDescent="0.35">
      <c r="A57" s="1">
        <v>40574</v>
      </c>
      <c r="B57" s="1"/>
      <c r="C57" s="6">
        <v>230.05</v>
      </c>
      <c r="D57">
        <v>10877036</v>
      </c>
      <c r="E57" s="6">
        <f t="shared" si="0"/>
        <v>2.1100000000000136</v>
      </c>
      <c r="F57">
        <f t="shared" si="1"/>
        <v>9.2568219706941016E-3</v>
      </c>
      <c r="G57" s="7">
        <f t="shared" si="2"/>
        <v>9.2142401738879443E-3</v>
      </c>
      <c r="H57">
        <f t="shared" si="3"/>
        <v>5.4382966766014773</v>
      </c>
      <c r="I57">
        <f t="shared" si="4"/>
        <v>16.20216433580665</v>
      </c>
    </row>
    <row r="58" spans="1:9" x14ac:dyDescent="0.35">
      <c r="A58" s="1">
        <v>40581</v>
      </c>
      <c r="B58" s="1"/>
      <c r="C58" s="6">
        <v>211.52</v>
      </c>
      <c r="D58">
        <v>16353029</v>
      </c>
      <c r="E58" s="6">
        <f t="shared" si="0"/>
        <v>-18.53</v>
      </c>
      <c r="F58">
        <f t="shared" si="1"/>
        <v>-8.0547707020212994E-2</v>
      </c>
      <c r="G58" s="7">
        <f t="shared" si="2"/>
        <v>-8.3977119938155376E-2</v>
      </c>
      <c r="H58">
        <f t="shared" si="3"/>
        <v>5.3543195566633219</v>
      </c>
      <c r="I58">
        <f t="shared" si="4"/>
        <v>16.609923698087872</v>
      </c>
    </row>
    <row r="59" spans="1:9" x14ac:dyDescent="0.35">
      <c r="A59" s="1">
        <v>40588</v>
      </c>
      <c r="B59" s="1"/>
      <c r="C59" s="6">
        <v>224.11</v>
      </c>
      <c r="D59">
        <v>14462552</v>
      </c>
      <c r="E59" s="6">
        <f t="shared" si="0"/>
        <v>12.590000000000003</v>
      </c>
      <c r="F59">
        <f t="shared" si="1"/>
        <v>5.952155824508322E-2</v>
      </c>
      <c r="G59" s="7">
        <f t="shared" si="2"/>
        <v>5.7817446084174939E-2</v>
      </c>
      <c r="H59">
        <f t="shared" si="3"/>
        <v>5.4121370027474969</v>
      </c>
      <c r="I59">
        <f t="shared" si="4"/>
        <v>16.487073245983222</v>
      </c>
    </row>
    <row r="60" spans="1:9" x14ac:dyDescent="0.35">
      <c r="A60" s="1">
        <v>40595</v>
      </c>
      <c r="B60" s="1"/>
      <c r="C60" s="6">
        <v>232.35</v>
      </c>
      <c r="D60">
        <v>13733015</v>
      </c>
      <c r="E60" s="6">
        <f t="shared" si="0"/>
        <v>8.2399999999999807</v>
      </c>
      <c r="F60">
        <f t="shared" si="1"/>
        <v>3.6767658739012006E-2</v>
      </c>
      <c r="G60" s="7">
        <f t="shared" si="2"/>
        <v>3.610785278349038E-2</v>
      </c>
      <c r="H60">
        <f t="shared" si="3"/>
        <v>5.4482448555309873</v>
      </c>
      <c r="I60">
        <f t="shared" si="4"/>
        <v>16.435313345771345</v>
      </c>
    </row>
    <row r="61" spans="1:9" x14ac:dyDescent="0.35">
      <c r="A61" s="1">
        <v>40602</v>
      </c>
      <c r="B61" s="1"/>
      <c r="C61" s="6">
        <v>239.81</v>
      </c>
      <c r="D61">
        <v>17214899</v>
      </c>
      <c r="E61" s="6">
        <f t="shared" si="0"/>
        <v>7.460000000000008</v>
      </c>
      <c r="F61">
        <f t="shared" si="1"/>
        <v>3.2106735528297861E-2</v>
      </c>
      <c r="G61" s="7">
        <f t="shared" si="2"/>
        <v>3.1602087610794527E-2</v>
      </c>
      <c r="H61">
        <f t="shared" si="3"/>
        <v>5.4798469431417818</v>
      </c>
      <c r="I61">
        <f t="shared" si="4"/>
        <v>16.661285787761077</v>
      </c>
    </row>
    <row r="62" spans="1:9" x14ac:dyDescent="0.35">
      <c r="A62" s="1">
        <v>40609</v>
      </c>
      <c r="B62" s="1"/>
      <c r="C62" s="6">
        <v>219.96</v>
      </c>
      <c r="D62">
        <v>10084680</v>
      </c>
      <c r="E62" s="6">
        <f t="shared" si="0"/>
        <v>-19.849999999999994</v>
      </c>
      <c r="F62">
        <f t="shared" si="1"/>
        <v>-8.2773862641257634E-2</v>
      </c>
      <c r="G62" s="7">
        <f t="shared" si="2"/>
        <v>-8.6401231502168052E-2</v>
      </c>
      <c r="H62">
        <f t="shared" si="3"/>
        <v>5.3934457116396137</v>
      </c>
      <c r="I62">
        <f t="shared" si="4"/>
        <v>16.12652799857452</v>
      </c>
    </row>
    <row r="63" spans="1:9" x14ac:dyDescent="0.35">
      <c r="A63" s="1">
        <v>40616</v>
      </c>
      <c r="B63" s="1"/>
      <c r="C63" s="6">
        <v>225</v>
      </c>
      <c r="D63">
        <v>22506020</v>
      </c>
      <c r="E63" s="6">
        <f t="shared" si="0"/>
        <v>5.039999999999992</v>
      </c>
      <c r="F63">
        <f t="shared" si="1"/>
        <v>2.2913256955810112E-2</v>
      </c>
      <c r="G63" s="7">
        <f t="shared" si="2"/>
        <v>2.2654690564806401E-2</v>
      </c>
      <c r="H63">
        <f t="shared" si="3"/>
        <v>5.4161004022044201</v>
      </c>
      <c r="I63">
        <f t="shared" si="4"/>
        <v>16.929293386943598</v>
      </c>
    </row>
    <row r="64" spans="1:9" x14ac:dyDescent="0.35">
      <c r="A64" s="1">
        <v>40623</v>
      </c>
      <c r="B64" s="1"/>
      <c r="C64" s="6">
        <v>232.09</v>
      </c>
      <c r="D64">
        <v>12994620</v>
      </c>
      <c r="E64" s="6">
        <f t="shared" si="0"/>
        <v>7.0900000000000034</v>
      </c>
      <c r="F64">
        <f t="shared" si="1"/>
        <v>3.1511111111111129E-2</v>
      </c>
      <c r="G64" s="7">
        <f t="shared" si="2"/>
        <v>3.1024825270582923E-2</v>
      </c>
      <c r="H64">
        <f t="shared" si="3"/>
        <v>5.4471252274750031</v>
      </c>
      <c r="I64">
        <f t="shared" si="4"/>
        <v>16.380045983614011</v>
      </c>
    </row>
    <row r="65" spans="1:9" x14ac:dyDescent="0.35">
      <c r="A65" s="1">
        <v>40630</v>
      </c>
      <c r="B65" s="1"/>
      <c r="C65" s="6">
        <v>240.01</v>
      </c>
      <c r="D65">
        <v>14233560</v>
      </c>
      <c r="E65" s="6">
        <f t="shared" si="0"/>
        <v>7.9199999999999875</v>
      </c>
      <c r="F65">
        <f t="shared" si="1"/>
        <v>3.4124693007023081E-2</v>
      </c>
      <c r="G65" s="7">
        <f t="shared" si="2"/>
        <v>3.3555361665623451E-2</v>
      </c>
      <c r="H65">
        <f t="shared" si="3"/>
        <v>5.4806805891406265</v>
      </c>
      <c r="I65">
        <f t="shared" si="4"/>
        <v>16.47111311446249</v>
      </c>
    </row>
    <row r="66" spans="1:9" x14ac:dyDescent="0.35">
      <c r="A66" s="1">
        <v>40637</v>
      </c>
      <c r="B66" s="1"/>
      <c r="C66" s="6">
        <v>244.01</v>
      </c>
      <c r="D66">
        <v>15187800</v>
      </c>
      <c r="E66" s="6">
        <f t="shared" si="0"/>
        <v>4</v>
      </c>
      <c r="F66">
        <f t="shared" si="1"/>
        <v>1.6665972251156201E-2</v>
      </c>
      <c r="G66" s="7">
        <f t="shared" si="2"/>
        <v>1.6528618919327442E-2</v>
      </c>
      <c r="H66">
        <f t="shared" si="3"/>
        <v>5.4972092080599539</v>
      </c>
      <c r="I66">
        <f t="shared" si="4"/>
        <v>16.536003031956373</v>
      </c>
    </row>
    <row r="67" spans="1:9" x14ac:dyDescent="0.35">
      <c r="A67" s="1">
        <v>40644</v>
      </c>
      <c r="B67" s="1"/>
      <c r="C67" s="6">
        <v>227</v>
      </c>
      <c r="D67">
        <v>16438430</v>
      </c>
      <c r="E67" s="6">
        <f t="shared" si="0"/>
        <v>-17.009999999999991</v>
      </c>
      <c r="F67">
        <f t="shared" si="1"/>
        <v>-6.9710257776320603E-2</v>
      </c>
      <c r="G67" s="7">
        <f t="shared" si="2"/>
        <v>-7.2259190578551014E-2</v>
      </c>
      <c r="H67">
        <f t="shared" si="3"/>
        <v>5.4249500174814029</v>
      </c>
      <c r="I67">
        <f t="shared" si="4"/>
        <v>16.615132444248555</v>
      </c>
    </row>
    <row r="68" spans="1:9" x14ac:dyDescent="0.35">
      <c r="A68" s="1">
        <v>40651</v>
      </c>
      <c r="B68" s="1"/>
      <c r="C68" s="6">
        <v>234.3</v>
      </c>
      <c r="D68">
        <v>10859920</v>
      </c>
      <c r="E68" s="6">
        <f t="shared" si="0"/>
        <v>7.3000000000000114</v>
      </c>
      <c r="F68">
        <f t="shared" si="1"/>
        <v>3.2158590308370094E-2</v>
      </c>
      <c r="G68" s="7">
        <f t="shared" si="2"/>
        <v>3.1652328032347299E-2</v>
      </c>
      <c r="H68">
        <f t="shared" si="3"/>
        <v>5.4566023455137502</v>
      </c>
      <c r="I68">
        <f t="shared" si="4"/>
        <v>16.200589505960426</v>
      </c>
    </row>
    <row r="69" spans="1:9" x14ac:dyDescent="0.35">
      <c r="A69" s="1">
        <v>40658</v>
      </c>
      <c r="B69" s="1"/>
      <c r="C69" s="6">
        <v>228.6</v>
      </c>
      <c r="D69">
        <v>9767380</v>
      </c>
      <c r="E69" s="6">
        <f t="shared" ref="E69:E132" si="5">C69-C68</f>
        <v>-5.7000000000000171</v>
      </c>
      <c r="F69">
        <f t="shared" ref="F69:F132" si="6">E69/C68</f>
        <v>-2.4327784891165244E-2</v>
      </c>
      <c r="G69" s="7">
        <f t="shared" ref="G69:G132" si="7">LN(C69)-LN(C68)</f>
        <v>-2.4628594153040417E-2</v>
      </c>
      <c r="H69">
        <f t="shared" ref="H69:H132" si="8">LN(C69)</f>
        <v>5.4319737513607098</v>
      </c>
      <c r="I69">
        <f t="shared" ref="I69:I132" si="9">LN(D69)</f>
        <v>16.094558820194738</v>
      </c>
    </row>
    <row r="70" spans="1:9" x14ac:dyDescent="0.35">
      <c r="A70" s="1">
        <v>40665</v>
      </c>
      <c r="B70" s="1"/>
      <c r="C70" s="6">
        <v>215.54</v>
      </c>
      <c r="D70">
        <v>12627060</v>
      </c>
      <c r="E70" s="6">
        <f t="shared" si="5"/>
        <v>-13.060000000000002</v>
      </c>
      <c r="F70">
        <f t="shared" si="6"/>
        <v>-5.7130358705161866E-2</v>
      </c>
      <c r="G70" s="7">
        <f t="shared" si="7"/>
        <v>-5.8827244192023898E-2</v>
      </c>
      <c r="H70">
        <f t="shared" si="8"/>
        <v>5.3731465071686859</v>
      </c>
      <c r="I70">
        <f t="shared" si="9"/>
        <v>16.351352688132028</v>
      </c>
    </row>
    <row r="71" spans="1:9" x14ac:dyDescent="0.35">
      <c r="A71" s="1">
        <v>40672</v>
      </c>
      <c r="B71" s="1"/>
      <c r="C71" s="6">
        <v>218.15</v>
      </c>
      <c r="D71">
        <v>12084170</v>
      </c>
      <c r="E71" s="6">
        <f t="shared" si="5"/>
        <v>2.6100000000000136</v>
      </c>
      <c r="F71">
        <f t="shared" si="6"/>
        <v>1.2109121276793235E-2</v>
      </c>
      <c r="G71" s="7">
        <f t="shared" si="7"/>
        <v>1.203639240093235E-2</v>
      </c>
      <c r="H71">
        <f t="shared" si="8"/>
        <v>5.3851828995696183</v>
      </c>
      <c r="I71">
        <f t="shared" si="9"/>
        <v>16.307406889579084</v>
      </c>
    </row>
    <row r="72" spans="1:9" x14ac:dyDescent="0.35">
      <c r="A72" s="1">
        <v>40679</v>
      </c>
      <c r="B72" s="1"/>
      <c r="C72" s="6">
        <v>217.18</v>
      </c>
      <c r="D72">
        <v>14763500</v>
      </c>
      <c r="E72" s="6">
        <f t="shared" si="5"/>
        <v>-0.96999999999999886</v>
      </c>
      <c r="F72">
        <f t="shared" si="6"/>
        <v>-4.4464817785927063E-3</v>
      </c>
      <c r="G72" s="7">
        <f t="shared" si="7"/>
        <v>-4.4563967808635141E-3</v>
      </c>
      <c r="H72">
        <f t="shared" si="8"/>
        <v>5.3807265027887548</v>
      </c>
      <c r="I72">
        <f t="shared" si="9"/>
        <v>16.507668476397622</v>
      </c>
    </row>
    <row r="73" spans="1:9" x14ac:dyDescent="0.35">
      <c r="A73" s="1">
        <v>40686</v>
      </c>
      <c r="B73" s="1"/>
      <c r="C73" s="6">
        <v>233</v>
      </c>
      <c r="D73">
        <v>21819290</v>
      </c>
      <c r="E73" s="6">
        <f t="shared" si="5"/>
        <v>15.819999999999993</v>
      </c>
      <c r="F73">
        <f t="shared" si="6"/>
        <v>7.2842803204714951E-2</v>
      </c>
      <c r="G73" s="7">
        <f t="shared" si="7"/>
        <v>7.0311950776945409E-2</v>
      </c>
      <c r="H73">
        <f t="shared" si="8"/>
        <v>5.4510384535657002</v>
      </c>
      <c r="I73">
        <f t="shared" si="9"/>
        <v>16.898304998884708</v>
      </c>
    </row>
    <row r="74" spans="1:9" x14ac:dyDescent="0.35">
      <c r="A74" s="1">
        <v>40693</v>
      </c>
      <c r="B74" s="1"/>
      <c r="C74" s="6">
        <v>239.32</v>
      </c>
      <c r="D74">
        <v>20197790</v>
      </c>
      <c r="E74" s="6">
        <f t="shared" si="5"/>
        <v>6.3199999999999932</v>
      </c>
      <c r="F74">
        <f t="shared" si="6"/>
        <v>2.7124463519313274E-2</v>
      </c>
      <c r="G74" s="7">
        <f t="shared" si="7"/>
        <v>2.6763114956130707E-2</v>
      </c>
      <c r="H74">
        <f t="shared" si="8"/>
        <v>5.4778015685218309</v>
      </c>
      <c r="I74">
        <f t="shared" si="9"/>
        <v>16.821083750445574</v>
      </c>
    </row>
    <row r="75" spans="1:9" x14ac:dyDescent="0.35">
      <c r="A75" s="1">
        <v>40700</v>
      </c>
      <c r="B75" s="1"/>
      <c r="C75" s="6">
        <v>248.7</v>
      </c>
      <c r="D75">
        <v>18371420</v>
      </c>
      <c r="E75" s="6">
        <f t="shared" si="5"/>
        <v>9.3799999999999955</v>
      </c>
      <c r="F75">
        <f t="shared" si="6"/>
        <v>3.9194384088250024E-2</v>
      </c>
      <c r="G75" s="7">
        <f t="shared" si="7"/>
        <v>3.8445782287528374E-2</v>
      </c>
      <c r="H75">
        <f t="shared" si="8"/>
        <v>5.5162473508093592</v>
      </c>
      <c r="I75">
        <f t="shared" si="9"/>
        <v>16.726306754149384</v>
      </c>
    </row>
    <row r="76" spans="1:9" x14ac:dyDescent="0.35">
      <c r="A76" s="1">
        <v>40707</v>
      </c>
      <c r="B76" s="1"/>
      <c r="C76" s="6">
        <v>232.77</v>
      </c>
      <c r="D76">
        <v>20745600</v>
      </c>
      <c r="E76" s="6">
        <f t="shared" si="5"/>
        <v>-15.929999999999978</v>
      </c>
      <c r="F76">
        <f t="shared" si="6"/>
        <v>-6.4053075995174832E-2</v>
      </c>
      <c r="G76" s="7">
        <f t="shared" si="7"/>
        <v>-6.6196509235391332E-2</v>
      </c>
      <c r="H76">
        <f t="shared" si="8"/>
        <v>5.4500508415739679</v>
      </c>
      <c r="I76">
        <f t="shared" si="9"/>
        <v>16.847844733962813</v>
      </c>
    </row>
    <row r="77" spans="1:9" x14ac:dyDescent="0.35">
      <c r="A77" s="1">
        <v>40714</v>
      </c>
      <c r="B77" s="1"/>
      <c r="C77" s="6">
        <v>237.75</v>
      </c>
      <c r="D77">
        <v>16055930</v>
      </c>
      <c r="E77" s="6">
        <f t="shared" si="5"/>
        <v>4.9799999999999898</v>
      </c>
      <c r="F77">
        <f t="shared" si="6"/>
        <v>2.1394509601752758E-2</v>
      </c>
      <c r="G77" s="7">
        <f t="shared" si="7"/>
        <v>2.1168859851531607E-2</v>
      </c>
      <c r="H77">
        <f t="shared" si="8"/>
        <v>5.4712197014254995</v>
      </c>
      <c r="I77">
        <f t="shared" si="9"/>
        <v>16.591588809707901</v>
      </c>
    </row>
    <row r="78" spans="1:9" x14ac:dyDescent="0.35">
      <c r="A78" s="1">
        <v>40721</v>
      </c>
      <c r="B78" s="1"/>
      <c r="C78" s="6">
        <v>245.5</v>
      </c>
      <c r="D78">
        <v>19869300</v>
      </c>
      <c r="E78" s="6">
        <f t="shared" si="5"/>
        <v>7.75</v>
      </c>
      <c r="F78">
        <f t="shared" si="6"/>
        <v>3.2597266035751839E-2</v>
      </c>
      <c r="G78" s="7">
        <f t="shared" si="7"/>
        <v>3.207724580907545E-2</v>
      </c>
      <c r="H78">
        <f t="shared" si="8"/>
        <v>5.503296947234575</v>
      </c>
      <c r="I78">
        <f t="shared" si="9"/>
        <v>16.80468638491902</v>
      </c>
    </row>
    <row r="79" spans="1:9" x14ac:dyDescent="0.35">
      <c r="A79" s="1">
        <v>40728</v>
      </c>
      <c r="B79" s="1"/>
      <c r="C79" s="6">
        <v>260.3</v>
      </c>
      <c r="D79">
        <v>42970000</v>
      </c>
      <c r="E79" s="6">
        <f t="shared" si="5"/>
        <v>14.800000000000011</v>
      </c>
      <c r="F79">
        <f t="shared" si="6"/>
        <v>6.0285132382892105E-2</v>
      </c>
      <c r="G79" s="7">
        <f t="shared" si="7"/>
        <v>5.853786476594447E-2</v>
      </c>
      <c r="H79">
        <f t="shared" si="8"/>
        <v>5.5618348120005194</v>
      </c>
      <c r="I79">
        <f t="shared" si="9"/>
        <v>17.576012755751179</v>
      </c>
    </row>
    <row r="80" spans="1:9" x14ac:dyDescent="0.35">
      <c r="A80" s="1">
        <v>40735</v>
      </c>
      <c r="B80" s="1"/>
      <c r="C80" s="6">
        <v>269.39999999999998</v>
      </c>
      <c r="D80">
        <v>15038010</v>
      </c>
      <c r="E80" s="6">
        <f t="shared" si="5"/>
        <v>9.0999999999999659</v>
      </c>
      <c r="F80">
        <f t="shared" si="6"/>
        <v>3.4959661928543856E-2</v>
      </c>
      <c r="G80" s="7">
        <f t="shared" si="7"/>
        <v>3.4362451975743724E-2</v>
      </c>
      <c r="H80">
        <f t="shared" si="8"/>
        <v>5.5961972639762632</v>
      </c>
      <c r="I80">
        <f t="shared" si="9"/>
        <v>16.526091553901935</v>
      </c>
    </row>
    <row r="81" spans="1:9" x14ac:dyDescent="0.35">
      <c r="A81" s="1">
        <v>40742</v>
      </c>
      <c r="B81" s="1"/>
      <c r="C81" s="6">
        <v>277.8</v>
      </c>
      <c r="D81">
        <v>13049450</v>
      </c>
      <c r="E81" s="6">
        <f t="shared" si="5"/>
        <v>8.4000000000000341</v>
      </c>
      <c r="F81">
        <f t="shared" si="6"/>
        <v>3.1180400890868726E-2</v>
      </c>
      <c r="G81" s="7">
        <f t="shared" si="7"/>
        <v>3.0704166343980432E-2</v>
      </c>
      <c r="H81">
        <f t="shared" si="8"/>
        <v>5.6269014303202436</v>
      </c>
      <c r="I81">
        <f t="shared" si="9"/>
        <v>16.384256545250956</v>
      </c>
    </row>
    <row r="82" spans="1:9" x14ac:dyDescent="0.35">
      <c r="A82" s="1">
        <v>40749</v>
      </c>
      <c r="B82" s="1"/>
      <c r="C82" s="6">
        <v>270.45</v>
      </c>
      <c r="D82">
        <v>11608890</v>
      </c>
      <c r="E82" s="6">
        <f t="shared" si="5"/>
        <v>-7.3500000000000227</v>
      </c>
      <c r="F82">
        <f t="shared" si="6"/>
        <v>-2.6457883369330533E-2</v>
      </c>
      <c r="G82" s="7">
        <f t="shared" si="7"/>
        <v>-2.6814192002807324E-2</v>
      </c>
      <c r="H82">
        <f t="shared" si="8"/>
        <v>5.6000872383174363</v>
      </c>
      <c r="I82">
        <f t="shared" si="9"/>
        <v>16.26728174186827</v>
      </c>
    </row>
    <row r="83" spans="1:9" x14ac:dyDescent="0.35">
      <c r="A83" s="1">
        <v>40756</v>
      </c>
      <c r="B83" s="1"/>
      <c r="C83" s="6">
        <v>253.2</v>
      </c>
      <c r="D83">
        <v>22795110</v>
      </c>
      <c r="E83" s="6">
        <f t="shared" si="5"/>
        <v>-17.25</v>
      </c>
      <c r="F83">
        <f t="shared" si="6"/>
        <v>-6.3782584581253465E-2</v>
      </c>
      <c r="G83" s="7">
        <f t="shared" si="7"/>
        <v>-6.5907548047415609E-2</v>
      </c>
      <c r="H83">
        <f t="shared" si="8"/>
        <v>5.5341796902700207</v>
      </c>
      <c r="I83">
        <f t="shared" si="9"/>
        <v>16.942056597237688</v>
      </c>
    </row>
    <row r="84" spans="1:9" x14ac:dyDescent="0.35">
      <c r="A84" s="1">
        <v>40763</v>
      </c>
      <c r="B84" s="1"/>
      <c r="C84" s="6">
        <v>255.32</v>
      </c>
      <c r="D84">
        <v>37537740</v>
      </c>
      <c r="E84" s="6">
        <f t="shared" si="5"/>
        <v>2.1200000000000045</v>
      </c>
      <c r="F84">
        <f t="shared" si="6"/>
        <v>8.3728278041074432E-3</v>
      </c>
      <c r="G84" s="7">
        <f t="shared" si="7"/>
        <v>8.33797011783588E-3</v>
      </c>
      <c r="H84">
        <f t="shared" si="8"/>
        <v>5.5425176603878565</v>
      </c>
      <c r="I84">
        <f t="shared" si="9"/>
        <v>17.440857384859676</v>
      </c>
    </row>
    <row r="85" spans="1:9" x14ac:dyDescent="0.35">
      <c r="A85" s="1">
        <v>40770</v>
      </c>
      <c r="B85" s="1"/>
      <c r="C85" s="6">
        <v>252.51</v>
      </c>
      <c r="D85">
        <v>20839180</v>
      </c>
      <c r="E85" s="6">
        <f t="shared" si="5"/>
        <v>-2.8100000000000023</v>
      </c>
      <c r="F85">
        <f t="shared" si="6"/>
        <v>-1.1005796647344518E-2</v>
      </c>
      <c r="G85" s="7">
        <f t="shared" si="7"/>
        <v>-1.1066808496262404E-2</v>
      </c>
      <c r="H85">
        <f t="shared" si="8"/>
        <v>5.5314508518915941</v>
      </c>
      <c r="I85">
        <f t="shared" si="9"/>
        <v>16.852345426666481</v>
      </c>
    </row>
    <row r="86" spans="1:9" x14ac:dyDescent="0.35">
      <c r="A86" s="1">
        <v>40777</v>
      </c>
      <c r="B86" s="1"/>
      <c r="C86" s="6">
        <v>264.5</v>
      </c>
      <c r="D86">
        <v>17783090</v>
      </c>
      <c r="E86" s="6">
        <f t="shared" si="5"/>
        <v>11.990000000000009</v>
      </c>
      <c r="F86">
        <f t="shared" si="6"/>
        <v>4.7483267989386596E-2</v>
      </c>
      <c r="G86" s="7">
        <f t="shared" si="7"/>
        <v>4.6390399406759819E-2</v>
      </c>
      <c r="H86">
        <f t="shared" si="8"/>
        <v>5.577841251298354</v>
      </c>
      <c r="I86">
        <f t="shared" si="9"/>
        <v>16.69375856372632</v>
      </c>
    </row>
    <row r="87" spans="1:9" x14ac:dyDescent="0.35">
      <c r="A87" s="1">
        <v>40784</v>
      </c>
      <c r="B87" s="1"/>
      <c r="C87" s="6">
        <v>281.16000000000003</v>
      </c>
      <c r="D87">
        <v>17462990</v>
      </c>
      <c r="E87" s="6">
        <f t="shared" si="5"/>
        <v>16.660000000000025</v>
      </c>
      <c r="F87">
        <f t="shared" si="6"/>
        <v>6.2986767485822395E-2</v>
      </c>
      <c r="G87" s="7">
        <f t="shared" si="7"/>
        <v>6.1082651009351174E-2</v>
      </c>
      <c r="H87">
        <f t="shared" si="8"/>
        <v>5.6389239023077051</v>
      </c>
      <c r="I87">
        <f t="shared" si="9"/>
        <v>16.675594342282523</v>
      </c>
    </row>
    <row r="88" spans="1:9" x14ac:dyDescent="0.35">
      <c r="A88" s="1">
        <v>40791</v>
      </c>
      <c r="B88" s="1"/>
      <c r="C88" s="6">
        <v>276.02999999999997</v>
      </c>
      <c r="D88">
        <v>14044140</v>
      </c>
      <c r="E88" s="6">
        <f t="shared" si="5"/>
        <v>-5.1300000000000523</v>
      </c>
      <c r="F88">
        <f t="shared" si="6"/>
        <v>-1.8245838668374065E-2</v>
      </c>
      <c r="G88" s="7">
        <f t="shared" si="7"/>
        <v>-1.8414346845325724E-2</v>
      </c>
      <c r="H88">
        <f t="shared" si="8"/>
        <v>5.6205095554623794</v>
      </c>
      <c r="I88">
        <f t="shared" si="9"/>
        <v>16.457715784890667</v>
      </c>
    </row>
    <row r="89" spans="1:9" x14ac:dyDescent="0.35">
      <c r="A89" s="1">
        <v>40798</v>
      </c>
      <c r="B89" s="1"/>
      <c r="C89" s="6">
        <v>289.64999999999998</v>
      </c>
      <c r="D89">
        <v>20034540</v>
      </c>
      <c r="E89" s="6">
        <f t="shared" si="5"/>
        <v>13.620000000000005</v>
      </c>
      <c r="F89">
        <f t="shared" si="6"/>
        <v>4.9342462775785259E-2</v>
      </c>
      <c r="G89" s="7">
        <f t="shared" si="7"/>
        <v>4.8163742080253868E-2</v>
      </c>
      <c r="H89">
        <f t="shared" si="8"/>
        <v>5.6686732975426333</v>
      </c>
      <c r="I89">
        <f t="shared" si="9"/>
        <v>16.812968341968485</v>
      </c>
    </row>
    <row r="90" spans="1:9" x14ac:dyDescent="0.35">
      <c r="A90" s="1">
        <v>40805</v>
      </c>
      <c r="B90" s="1"/>
      <c r="C90" s="6">
        <v>236</v>
      </c>
      <c r="D90">
        <v>29530050</v>
      </c>
      <c r="E90" s="6">
        <f t="shared" si="5"/>
        <v>-53.649999999999977</v>
      </c>
      <c r="F90">
        <f t="shared" si="6"/>
        <v>-0.18522354565855337</v>
      </c>
      <c r="G90" s="7">
        <f t="shared" si="7"/>
        <v>-0.20484149251702277</v>
      </c>
      <c r="H90">
        <f t="shared" si="8"/>
        <v>5.4638318050256105</v>
      </c>
      <c r="I90">
        <f t="shared" si="9"/>
        <v>17.200918946912033</v>
      </c>
    </row>
    <row r="91" spans="1:9" x14ac:dyDescent="0.35">
      <c r="A91" s="1">
        <v>40812</v>
      </c>
      <c r="B91" s="1"/>
      <c r="C91" s="6">
        <v>223</v>
      </c>
      <c r="D91">
        <v>37517460</v>
      </c>
      <c r="E91" s="6">
        <f t="shared" si="5"/>
        <v>-13</v>
      </c>
      <c r="F91">
        <f t="shared" si="6"/>
        <v>-5.5084745762711863E-2</v>
      </c>
      <c r="G91" s="7">
        <f t="shared" si="7"/>
        <v>-5.6660033565491652E-2</v>
      </c>
      <c r="H91">
        <f t="shared" si="8"/>
        <v>5.4071717714601188</v>
      </c>
      <c r="I91">
        <f t="shared" si="9"/>
        <v>17.440316982582591</v>
      </c>
    </row>
    <row r="92" spans="1:9" x14ac:dyDescent="0.35">
      <c r="A92" s="1">
        <v>40819</v>
      </c>
      <c r="B92" s="1"/>
      <c r="C92" s="6">
        <v>238.82</v>
      </c>
      <c r="D92">
        <v>65633640</v>
      </c>
      <c r="E92" s="6">
        <f t="shared" si="5"/>
        <v>15.819999999999993</v>
      </c>
      <c r="F92">
        <f t="shared" si="6"/>
        <v>7.0941704035874409E-2</v>
      </c>
      <c r="G92" s="7">
        <f t="shared" si="7"/>
        <v>6.8538358645120034E-2</v>
      </c>
      <c r="H92">
        <f t="shared" si="8"/>
        <v>5.4757101301052389</v>
      </c>
      <c r="I92">
        <f t="shared" si="9"/>
        <v>17.999598927352878</v>
      </c>
    </row>
    <row r="93" spans="1:9" x14ac:dyDescent="0.35">
      <c r="A93" s="1">
        <v>40826</v>
      </c>
      <c r="B93" s="1"/>
      <c r="C93" s="6">
        <v>247.08</v>
      </c>
      <c r="D93">
        <v>45150660</v>
      </c>
      <c r="E93" s="6">
        <f t="shared" si="5"/>
        <v>8.2600000000000193</v>
      </c>
      <c r="F93">
        <f t="shared" si="6"/>
        <v>3.4586718030315801E-2</v>
      </c>
      <c r="G93" s="7">
        <f t="shared" si="7"/>
        <v>3.400204072245927E-2</v>
      </c>
      <c r="H93">
        <f t="shared" si="8"/>
        <v>5.5097121708276982</v>
      </c>
      <c r="I93">
        <f t="shared" si="9"/>
        <v>17.625515455660626</v>
      </c>
    </row>
    <row r="94" spans="1:9" x14ac:dyDescent="0.35">
      <c r="A94" s="1">
        <v>40833</v>
      </c>
      <c r="B94" s="1"/>
      <c r="C94" s="6">
        <v>247.58</v>
      </c>
      <c r="D94">
        <v>26449030</v>
      </c>
      <c r="E94" s="6">
        <f t="shared" si="5"/>
        <v>0.5</v>
      </c>
      <c r="F94">
        <f t="shared" si="6"/>
        <v>2.0236360692892988E-3</v>
      </c>
      <c r="G94" s="7">
        <f t="shared" si="7"/>
        <v>2.0215912759660171E-3</v>
      </c>
      <c r="H94">
        <f t="shared" si="8"/>
        <v>5.5117337621036642</v>
      </c>
      <c r="I94">
        <f t="shared" si="9"/>
        <v>17.090730042628248</v>
      </c>
    </row>
    <row r="95" spans="1:9" x14ac:dyDescent="0.35">
      <c r="A95" s="1">
        <v>40840</v>
      </c>
      <c r="B95" s="1"/>
      <c r="C95" s="6">
        <v>272.19</v>
      </c>
      <c r="D95">
        <v>26440530</v>
      </c>
      <c r="E95" s="6">
        <f t="shared" si="5"/>
        <v>24.609999999999985</v>
      </c>
      <c r="F95">
        <f t="shared" si="6"/>
        <v>9.9402213425963254E-2</v>
      </c>
      <c r="G95" s="7">
        <f t="shared" si="7"/>
        <v>9.4766589745982621E-2</v>
      </c>
      <c r="H95">
        <f t="shared" si="8"/>
        <v>5.6065003518496468</v>
      </c>
      <c r="I95">
        <f t="shared" si="9"/>
        <v>17.090408618132631</v>
      </c>
    </row>
    <row r="96" spans="1:9" x14ac:dyDescent="0.35">
      <c r="A96" s="1">
        <v>40847</v>
      </c>
      <c r="B96" s="1"/>
      <c r="C96" s="6">
        <v>262.52999999999997</v>
      </c>
      <c r="D96">
        <v>30472200</v>
      </c>
      <c r="E96" s="6">
        <f t="shared" si="5"/>
        <v>-9.660000000000025</v>
      </c>
      <c r="F96">
        <f t="shared" si="6"/>
        <v>-3.5489915132811731E-2</v>
      </c>
      <c r="G96" s="7">
        <f t="shared" si="7"/>
        <v>-3.613499063379777E-2</v>
      </c>
      <c r="H96">
        <f t="shared" si="8"/>
        <v>5.570365361215849</v>
      </c>
      <c r="I96">
        <f t="shared" si="9"/>
        <v>17.232325350521506</v>
      </c>
    </row>
    <row r="97" spans="1:9" x14ac:dyDescent="0.35">
      <c r="A97" s="1">
        <v>40854</v>
      </c>
      <c r="B97" s="1"/>
      <c r="C97" s="6">
        <v>246.75</v>
      </c>
      <c r="D97">
        <v>23426900</v>
      </c>
      <c r="E97" s="6">
        <f t="shared" si="5"/>
        <v>-15.779999999999973</v>
      </c>
      <c r="F97">
        <f t="shared" si="6"/>
        <v>-6.0107416295280443E-2</v>
      </c>
      <c r="G97" s="7">
        <f t="shared" si="7"/>
        <v>-6.1989682902257925E-2</v>
      </c>
      <c r="H97">
        <f t="shared" si="8"/>
        <v>5.5083756783135911</v>
      </c>
      <c r="I97">
        <f t="shared" si="9"/>
        <v>16.969395492724821</v>
      </c>
    </row>
    <row r="98" spans="1:9" x14ac:dyDescent="0.35">
      <c r="A98" s="1">
        <v>40861</v>
      </c>
      <c r="B98" s="1"/>
      <c r="C98" s="6">
        <v>245.02</v>
      </c>
      <c r="D98">
        <v>23964190</v>
      </c>
      <c r="E98" s="6">
        <f t="shared" si="5"/>
        <v>-1.7299999999999898</v>
      </c>
      <c r="F98">
        <f t="shared" si="6"/>
        <v>-7.0111448834852671E-3</v>
      </c>
      <c r="G98" s="7">
        <f t="shared" si="7"/>
        <v>-7.0358384475666114E-3</v>
      </c>
      <c r="H98">
        <f t="shared" si="8"/>
        <v>5.5013398398660245</v>
      </c>
      <c r="I98">
        <f t="shared" si="9"/>
        <v>16.992071190714029</v>
      </c>
    </row>
    <row r="99" spans="1:9" x14ac:dyDescent="0.35">
      <c r="A99" s="1">
        <v>40868</v>
      </c>
      <c r="B99" s="1"/>
      <c r="C99" s="6">
        <v>233.75</v>
      </c>
      <c r="D99">
        <v>36759510</v>
      </c>
      <c r="E99" s="6">
        <f t="shared" si="5"/>
        <v>-11.27000000000001</v>
      </c>
      <c r="F99">
        <f t="shared" si="6"/>
        <v>-4.5996245204473145E-2</v>
      </c>
      <c r="G99" s="7">
        <f t="shared" si="7"/>
        <v>-4.708767169722794E-2</v>
      </c>
      <c r="H99">
        <f t="shared" si="8"/>
        <v>5.4542521681687965</v>
      </c>
      <c r="I99">
        <f t="shared" si="9"/>
        <v>17.419907525656718</v>
      </c>
    </row>
    <row r="100" spans="1:9" x14ac:dyDescent="0.35">
      <c r="A100" s="1">
        <v>40875</v>
      </c>
      <c r="B100" s="1"/>
      <c r="C100" s="6">
        <v>238.57</v>
      </c>
      <c r="D100">
        <v>28126450</v>
      </c>
      <c r="E100" s="6">
        <f t="shared" si="5"/>
        <v>4.8199999999999932</v>
      </c>
      <c r="F100">
        <f t="shared" si="6"/>
        <v>2.0620320855614944E-2</v>
      </c>
      <c r="G100" s="7">
        <f t="shared" si="7"/>
        <v>2.0410600144810331E-2</v>
      </c>
      <c r="H100">
        <f t="shared" si="8"/>
        <v>5.4746627683136069</v>
      </c>
      <c r="I100">
        <f t="shared" si="9"/>
        <v>17.152220972715472</v>
      </c>
    </row>
    <row r="101" spans="1:9" x14ac:dyDescent="0.35">
      <c r="A101" s="1">
        <v>40882</v>
      </c>
      <c r="B101" s="1"/>
      <c r="C101" s="6">
        <v>213.75</v>
      </c>
      <c r="D101">
        <v>28772170</v>
      </c>
      <c r="E101" s="6">
        <f t="shared" si="5"/>
        <v>-24.819999999999993</v>
      </c>
      <c r="F101">
        <f t="shared" si="6"/>
        <v>-0.10403655111707254</v>
      </c>
      <c r="G101" s="7">
        <f t="shared" si="7"/>
        <v>-0.1098556604967369</v>
      </c>
      <c r="H101">
        <f t="shared" si="8"/>
        <v>5.36480710781687</v>
      </c>
      <c r="I101">
        <f t="shared" si="9"/>
        <v>17.174919158474104</v>
      </c>
    </row>
    <row r="102" spans="1:9" x14ac:dyDescent="0.35">
      <c r="A102" s="1">
        <v>40889</v>
      </c>
      <c r="B102" s="1"/>
      <c r="C102" s="6">
        <v>224</v>
      </c>
      <c r="D102">
        <v>46652610</v>
      </c>
      <c r="E102" s="6">
        <f t="shared" si="5"/>
        <v>10.25</v>
      </c>
      <c r="F102">
        <f t="shared" si="6"/>
        <v>4.7953216374269005E-2</v>
      </c>
      <c r="G102" s="7">
        <f t="shared" si="7"/>
        <v>4.6838944038169572E-2</v>
      </c>
      <c r="H102">
        <f t="shared" si="8"/>
        <v>5.4116460518550396</v>
      </c>
      <c r="I102">
        <f t="shared" si="9"/>
        <v>17.658239432245619</v>
      </c>
    </row>
    <row r="103" spans="1:9" x14ac:dyDescent="0.35">
      <c r="A103" s="1">
        <v>40896</v>
      </c>
      <c r="B103" s="1"/>
      <c r="C103" s="6">
        <v>226.38</v>
      </c>
      <c r="D103">
        <v>35860430</v>
      </c>
      <c r="E103" s="6">
        <f t="shared" si="5"/>
        <v>2.3799999999999955</v>
      </c>
      <c r="F103">
        <f t="shared" si="6"/>
        <v>1.062499999999998E-2</v>
      </c>
      <c r="G103" s="7">
        <f t="shared" si="7"/>
        <v>1.056895134923419E-2</v>
      </c>
      <c r="H103">
        <f t="shared" si="8"/>
        <v>5.4222150032042737</v>
      </c>
      <c r="I103">
        <f t="shared" si="9"/>
        <v>17.395145017145776</v>
      </c>
    </row>
    <row r="104" spans="1:9" x14ac:dyDescent="0.35">
      <c r="A104" s="1">
        <v>40903</v>
      </c>
      <c r="B104" s="1"/>
      <c r="C104" s="6">
        <v>231.5</v>
      </c>
      <c r="D104">
        <v>10850060</v>
      </c>
      <c r="E104" s="6">
        <f t="shared" si="5"/>
        <v>5.1200000000000045</v>
      </c>
      <c r="F104">
        <f t="shared" si="6"/>
        <v>2.2616838943369577E-2</v>
      </c>
      <c r="G104" s="7">
        <f t="shared" si="7"/>
        <v>2.2364870322014951E-2</v>
      </c>
      <c r="H104">
        <f t="shared" si="8"/>
        <v>5.4445798735262887</v>
      </c>
      <c r="I104">
        <f t="shared" si="9"/>
        <v>16.19968116788937</v>
      </c>
    </row>
    <row r="105" spans="1:9" x14ac:dyDescent="0.35">
      <c r="A105" s="1">
        <v>40910</v>
      </c>
      <c r="B105" s="1"/>
      <c r="C105" s="6">
        <v>230.27</v>
      </c>
      <c r="D105">
        <v>9016650</v>
      </c>
      <c r="E105" s="6">
        <f t="shared" si="5"/>
        <v>-1.2299999999999898</v>
      </c>
      <c r="F105">
        <f t="shared" si="6"/>
        <v>-5.3131749460042753E-3</v>
      </c>
      <c r="G105" s="7">
        <f t="shared" si="7"/>
        <v>-5.327340056760832E-3</v>
      </c>
      <c r="H105">
        <f t="shared" si="8"/>
        <v>5.4392525334695279</v>
      </c>
      <c r="I105">
        <f t="shared" si="9"/>
        <v>16.014583426158111</v>
      </c>
    </row>
    <row r="106" spans="1:9" x14ac:dyDescent="0.35">
      <c r="A106" s="1">
        <v>40917</v>
      </c>
      <c r="B106" s="1"/>
      <c r="C106" s="6">
        <v>224.51</v>
      </c>
      <c r="D106">
        <v>24252510</v>
      </c>
      <c r="E106" s="6">
        <f t="shared" si="5"/>
        <v>-5.7600000000000193</v>
      </c>
      <c r="F106">
        <f t="shared" si="6"/>
        <v>-2.5014113866330911E-2</v>
      </c>
      <c r="G106" s="7">
        <f t="shared" si="7"/>
        <v>-2.5332283849404114E-2</v>
      </c>
      <c r="H106">
        <f t="shared" si="8"/>
        <v>5.4139202496201237</v>
      </c>
      <c r="I106">
        <f t="shared" si="9"/>
        <v>17.004030675146115</v>
      </c>
    </row>
    <row r="107" spans="1:9" x14ac:dyDescent="0.35">
      <c r="A107" s="1">
        <v>40924</v>
      </c>
      <c r="B107" s="1"/>
      <c r="C107" s="6">
        <v>222.49</v>
      </c>
      <c r="D107">
        <v>17045060</v>
      </c>
      <c r="E107" s="6">
        <f t="shared" si="5"/>
        <v>-2.0199999999999818</v>
      </c>
      <c r="F107">
        <f t="shared" si="6"/>
        <v>-8.9973720546968148E-3</v>
      </c>
      <c r="G107" s="7">
        <f t="shared" si="7"/>
        <v>-9.0380928440572106E-3</v>
      </c>
      <c r="H107">
        <f t="shared" si="8"/>
        <v>5.4048821567760665</v>
      </c>
      <c r="I107">
        <f t="shared" si="9"/>
        <v>16.651370983641815</v>
      </c>
    </row>
    <row r="108" spans="1:9" x14ac:dyDescent="0.35">
      <c r="A108" s="1">
        <v>40931</v>
      </c>
      <c r="B108" s="1"/>
      <c r="C108" s="6">
        <v>215.3</v>
      </c>
      <c r="D108">
        <v>26546620</v>
      </c>
      <c r="E108" s="6">
        <f t="shared" si="5"/>
        <v>-7.1899999999999977</v>
      </c>
      <c r="F108">
        <f t="shared" si="6"/>
        <v>-3.2316059148725776E-2</v>
      </c>
      <c r="G108" s="7">
        <f t="shared" si="7"/>
        <v>-3.2849752405748944E-2</v>
      </c>
      <c r="H108">
        <f t="shared" si="8"/>
        <v>5.3720324043703176</v>
      </c>
      <c r="I108">
        <f t="shared" si="9"/>
        <v>17.094412990580018</v>
      </c>
    </row>
    <row r="109" spans="1:9" x14ac:dyDescent="0.35">
      <c r="A109" s="1">
        <v>40938</v>
      </c>
      <c r="B109" s="1"/>
      <c r="C109" s="6">
        <v>228.93</v>
      </c>
      <c r="D109">
        <v>21895570</v>
      </c>
      <c r="E109" s="6">
        <f t="shared" si="5"/>
        <v>13.629999999999995</v>
      </c>
      <c r="F109">
        <f t="shared" si="6"/>
        <v>6.3307013469577303E-2</v>
      </c>
      <c r="G109" s="7">
        <f t="shared" si="7"/>
        <v>6.138387559933367E-2</v>
      </c>
      <c r="H109">
        <f t="shared" si="8"/>
        <v>5.4334162799696513</v>
      </c>
      <c r="I109">
        <f t="shared" si="9"/>
        <v>16.901794891219719</v>
      </c>
    </row>
    <row r="110" spans="1:9" x14ac:dyDescent="0.35">
      <c r="A110" s="1">
        <v>40945</v>
      </c>
      <c r="B110" s="1"/>
      <c r="C110" s="6">
        <v>221.99</v>
      </c>
      <c r="D110">
        <v>17270780</v>
      </c>
      <c r="E110" s="6">
        <f t="shared" si="5"/>
        <v>-6.9399999999999977</v>
      </c>
      <c r="F110">
        <f t="shared" si="6"/>
        <v>-3.031494343249027E-2</v>
      </c>
      <c r="G110" s="7">
        <f t="shared" si="7"/>
        <v>-3.0783944156975274E-2</v>
      </c>
      <c r="H110">
        <f t="shared" si="8"/>
        <v>5.402632335812676</v>
      </c>
      <c r="I110">
        <f t="shared" si="9"/>
        <v>16.664526614129009</v>
      </c>
    </row>
    <row r="111" spans="1:9" x14ac:dyDescent="0.35">
      <c r="A111" s="1">
        <v>40952</v>
      </c>
      <c r="B111" s="1"/>
      <c r="C111" s="6">
        <v>239.5</v>
      </c>
      <c r="D111">
        <v>26385100</v>
      </c>
      <c r="E111" s="6">
        <f t="shared" si="5"/>
        <v>17.509999999999991</v>
      </c>
      <c r="F111">
        <f t="shared" si="6"/>
        <v>7.8877426911122081E-2</v>
      </c>
      <c r="G111" s="7">
        <f t="shared" si="7"/>
        <v>7.5921081038293536E-2</v>
      </c>
      <c r="H111">
        <f t="shared" si="8"/>
        <v>5.4785534168509695</v>
      </c>
      <c r="I111">
        <f t="shared" si="9"/>
        <v>17.08831001484694</v>
      </c>
    </row>
    <row r="112" spans="1:9" x14ac:dyDescent="0.35">
      <c r="A112" s="1">
        <v>40959</v>
      </c>
      <c r="B112" s="1"/>
      <c r="C112" s="6">
        <v>243</v>
      </c>
      <c r="D112">
        <v>14301890</v>
      </c>
      <c r="E112" s="6">
        <f t="shared" si="5"/>
        <v>3.5</v>
      </c>
      <c r="F112">
        <f t="shared" si="6"/>
        <v>1.4613778705636743E-2</v>
      </c>
      <c r="G112" s="7">
        <f t="shared" si="7"/>
        <v>1.4508026489578718E-2</v>
      </c>
      <c r="H112">
        <f t="shared" si="8"/>
        <v>5.4930614433405482</v>
      </c>
      <c r="I112">
        <f t="shared" si="9"/>
        <v>16.475902254328904</v>
      </c>
    </row>
    <row r="113" spans="1:9" x14ac:dyDescent="0.35">
      <c r="A113" s="1">
        <v>40966</v>
      </c>
      <c r="B113" s="1"/>
      <c r="C113" s="6">
        <v>236.15</v>
      </c>
      <c r="D113">
        <v>15612950</v>
      </c>
      <c r="E113" s="6">
        <f t="shared" si="5"/>
        <v>-6.8499999999999943</v>
      </c>
      <c r="F113">
        <f t="shared" si="6"/>
        <v>-2.8189300411522612E-2</v>
      </c>
      <c r="G113" s="7">
        <f t="shared" si="7"/>
        <v>-2.8594246998421724E-2</v>
      </c>
      <c r="H113">
        <f t="shared" si="8"/>
        <v>5.4644671963421265</v>
      </c>
      <c r="I113">
        <f t="shared" si="9"/>
        <v>16.56361125605904</v>
      </c>
    </row>
    <row r="114" spans="1:9" x14ac:dyDescent="0.35">
      <c r="A114" s="1">
        <v>40973</v>
      </c>
      <c r="B114" s="1"/>
      <c r="C114" s="6">
        <v>235.26</v>
      </c>
      <c r="D114">
        <v>10214150</v>
      </c>
      <c r="E114" s="6">
        <f t="shared" si="5"/>
        <v>-0.89000000000001478</v>
      </c>
      <c r="F114">
        <f t="shared" si="6"/>
        <v>-3.7687910226551547E-3</v>
      </c>
      <c r="G114" s="7">
        <f t="shared" si="7"/>
        <v>-3.7759108098311955E-3</v>
      </c>
      <c r="H114">
        <f t="shared" si="8"/>
        <v>5.4606912855322953</v>
      </c>
      <c r="I114">
        <f t="shared" si="9"/>
        <v>16.139284571807366</v>
      </c>
    </row>
    <row r="115" spans="1:9" x14ac:dyDescent="0.35">
      <c r="A115" s="1">
        <v>40980</v>
      </c>
      <c r="B115" s="1"/>
      <c r="C115" s="6">
        <v>225.73</v>
      </c>
      <c r="D115">
        <v>29924470</v>
      </c>
      <c r="E115" s="6">
        <f t="shared" si="5"/>
        <v>-9.5300000000000011</v>
      </c>
      <c r="F115">
        <f t="shared" si="6"/>
        <v>-4.0508373714188563E-2</v>
      </c>
      <c r="G115" s="7">
        <f t="shared" si="7"/>
        <v>-4.1351690736808777E-2</v>
      </c>
      <c r="H115">
        <f t="shared" si="8"/>
        <v>5.4193395947954865</v>
      </c>
      <c r="I115">
        <f t="shared" si="9"/>
        <v>17.214187098307445</v>
      </c>
    </row>
    <row r="116" spans="1:9" x14ac:dyDescent="0.35">
      <c r="A116" s="1">
        <v>40987</v>
      </c>
      <c r="B116" s="1"/>
      <c r="C116" s="6">
        <v>224.85</v>
      </c>
      <c r="D116">
        <v>19788310</v>
      </c>
      <c r="E116" s="6">
        <f t="shared" si="5"/>
        <v>-0.87999999999999545</v>
      </c>
      <c r="F116">
        <f t="shared" si="6"/>
        <v>-3.8984627652505007E-3</v>
      </c>
      <c r="G116" s="7">
        <f t="shared" si="7"/>
        <v>-3.9060815787701486E-3</v>
      </c>
      <c r="H116">
        <f t="shared" si="8"/>
        <v>5.4154335132167164</v>
      </c>
      <c r="I116">
        <f t="shared" si="9"/>
        <v>16.800601917267262</v>
      </c>
    </row>
    <row r="117" spans="1:9" x14ac:dyDescent="0.35">
      <c r="A117" s="1">
        <v>40994</v>
      </c>
      <c r="B117" s="1"/>
      <c r="C117" s="6">
        <v>222.5</v>
      </c>
      <c r="D117">
        <v>14497940</v>
      </c>
      <c r="E117" s="6">
        <f t="shared" si="5"/>
        <v>-2.3499999999999943</v>
      </c>
      <c r="F117">
        <f t="shared" si="6"/>
        <v>-1.0451412052479406E-2</v>
      </c>
      <c r="G117" s="7">
        <f t="shared" si="7"/>
        <v>-1.0506411610421651E-2</v>
      </c>
      <c r="H117">
        <f t="shared" si="8"/>
        <v>5.4049271016062947</v>
      </c>
      <c r="I117">
        <f t="shared" si="9"/>
        <v>16.489517128332533</v>
      </c>
    </row>
    <row r="118" spans="1:9" x14ac:dyDescent="0.35">
      <c r="A118" s="1">
        <v>41001</v>
      </c>
      <c r="B118" s="1"/>
      <c r="C118" s="6">
        <v>215.98</v>
      </c>
      <c r="D118">
        <v>15132060</v>
      </c>
      <c r="E118" s="6">
        <f t="shared" si="5"/>
        <v>-6.5200000000000102</v>
      </c>
      <c r="F118">
        <f t="shared" si="6"/>
        <v>-2.9303370786516899E-2</v>
      </c>
      <c r="G118" s="7">
        <f t="shared" si="7"/>
        <v>-2.9741290801680975E-2</v>
      </c>
      <c r="H118">
        <f t="shared" si="8"/>
        <v>5.3751858108046138</v>
      </c>
      <c r="I118">
        <f t="shared" si="9"/>
        <v>16.532326229834254</v>
      </c>
    </row>
    <row r="119" spans="1:9" x14ac:dyDescent="0.35">
      <c r="A119" s="1">
        <v>41008</v>
      </c>
      <c r="B119" s="1"/>
      <c r="C119" s="6">
        <v>221.78</v>
      </c>
      <c r="D119">
        <v>13604410</v>
      </c>
      <c r="E119" s="6">
        <f t="shared" si="5"/>
        <v>5.8000000000000114</v>
      </c>
      <c r="F119">
        <f t="shared" si="6"/>
        <v>2.6854338364663447E-2</v>
      </c>
      <c r="G119" s="7">
        <f t="shared" si="7"/>
        <v>2.6500088720456283E-2</v>
      </c>
      <c r="H119">
        <f t="shared" si="8"/>
        <v>5.4016858995250701</v>
      </c>
      <c r="I119">
        <f t="shared" si="9"/>
        <v>16.425904562849727</v>
      </c>
    </row>
    <row r="120" spans="1:9" x14ac:dyDescent="0.35">
      <c r="A120" s="1">
        <v>41015</v>
      </c>
      <c r="B120" s="1"/>
      <c r="C120" s="6">
        <v>222.98</v>
      </c>
      <c r="D120">
        <v>15051240</v>
      </c>
      <c r="E120" s="6">
        <f t="shared" si="5"/>
        <v>1.1999999999999886</v>
      </c>
      <c r="F120">
        <f t="shared" si="6"/>
        <v>5.4107674271800374E-3</v>
      </c>
      <c r="G120" s="7">
        <f t="shared" si="7"/>
        <v>5.3961818143557494E-3</v>
      </c>
      <c r="H120">
        <f t="shared" si="8"/>
        <v>5.4070820813394258</v>
      </c>
      <c r="I120">
        <f t="shared" si="9"/>
        <v>16.526970937791699</v>
      </c>
    </row>
    <row r="121" spans="1:9" x14ac:dyDescent="0.35">
      <c r="A121" s="1">
        <v>41022</v>
      </c>
      <c r="B121" s="1"/>
      <c r="C121" s="6">
        <v>221.96</v>
      </c>
      <c r="D121">
        <v>16347280</v>
      </c>
      <c r="E121" s="6">
        <f t="shared" si="5"/>
        <v>-1.0199999999999818</v>
      </c>
      <c r="F121">
        <f t="shared" si="6"/>
        <v>-4.5744012915955772E-3</v>
      </c>
      <c r="G121" s="7">
        <f t="shared" si="7"/>
        <v>-4.5848958817256147E-3</v>
      </c>
      <c r="H121">
        <f t="shared" si="8"/>
        <v>5.4024971854577002</v>
      </c>
      <c r="I121">
        <f t="shared" si="9"/>
        <v>16.609572080611766</v>
      </c>
    </row>
    <row r="122" spans="1:9" x14ac:dyDescent="0.35">
      <c r="A122" s="1">
        <v>41029</v>
      </c>
      <c r="B122" s="1"/>
      <c r="C122" s="6">
        <v>212.6</v>
      </c>
      <c r="D122">
        <v>10220070</v>
      </c>
      <c r="E122" s="6">
        <f t="shared" si="5"/>
        <v>-9.3600000000000136</v>
      </c>
      <c r="F122">
        <f t="shared" si="6"/>
        <v>-4.2169760317174329E-2</v>
      </c>
      <c r="G122" s="7">
        <f t="shared" si="7"/>
        <v>-4.3084719549852935E-2</v>
      </c>
      <c r="H122">
        <f t="shared" si="8"/>
        <v>5.3594124659078473</v>
      </c>
      <c r="I122">
        <f t="shared" si="9"/>
        <v>16.139863992031444</v>
      </c>
    </row>
    <row r="123" spans="1:9" x14ac:dyDescent="0.35">
      <c r="A123" s="1">
        <v>41036</v>
      </c>
      <c r="B123" s="1"/>
      <c r="C123" s="6">
        <v>218.01</v>
      </c>
      <c r="D123">
        <v>9247520</v>
      </c>
      <c r="E123" s="6">
        <f t="shared" si="5"/>
        <v>5.4099999999999966</v>
      </c>
      <c r="F123">
        <f t="shared" si="6"/>
        <v>2.5446848541862639E-2</v>
      </c>
      <c r="G123" s="7">
        <f t="shared" si="7"/>
        <v>2.5128467388807252E-2</v>
      </c>
      <c r="H123">
        <f t="shared" si="8"/>
        <v>5.3845409332966545</v>
      </c>
      <c r="I123">
        <f t="shared" si="9"/>
        <v>16.039865965433094</v>
      </c>
    </row>
    <row r="124" spans="1:9" x14ac:dyDescent="0.35">
      <c r="A124" s="1">
        <v>41043</v>
      </c>
      <c r="B124" s="1"/>
      <c r="C124" s="6">
        <v>217.61</v>
      </c>
      <c r="D124">
        <v>17795480</v>
      </c>
      <c r="E124" s="6">
        <f t="shared" si="5"/>
        <v>-0.39999999999997726</v>
      </c>
      <c r="F124">
        <f t="shared" si="6"/>
        <v>-1.8347782211824103E-3</v>
      </c>
      <c r="G124" s="7">
        <f t="shared" si="7"/>
        <v>-1.8364634884528996E-3</v>
      </c>
      <c r="H124">
        <f t="shared" si="8"/>
        <v>5.3827044698082016</v>
      </c>
      <c r="I124">
        <f t="shared" si="9"/>
        <v>16.694455050431706</v>
      </c>
    </row>
    <row r="125" spans="1:9" x14ac:dyDescent="0.35">
      <c r="A125" s="1">
        <v>41050</v>
      </c>
      <c r="B125" s="1"/>
      <c r="C125" s="6">
        <v>223.01</v>
      </c>
      <c r="D125">
        <v>20514040</v>
      </c>
      <c r="E125" s="6">
        <f t="shared" si="5"/>
        <v>5.3999999999999773</v>
      </c>
      <c r="F125">
        <f t="shared" si="6"/>
        <v>2.4815036073709742E-2</v>
      </c>
      <c r="G125" s="7">
        <f t="shared" si="7"/>
        <v>2.4512143695824662E-2</v>
      </c>
      <c r="H125">
        <f t="shared" si="8"/>
        <v>5.4072166135040263</v>
      </c>
      <c r="I125">
        <f t="shared" si="9"/>
        <v>16.836620087735472</v>
      </c>
    </row>
    <row r="126" spans="1:9" x14ac:dyDescent="0.35">
      <c r="A126" s="1">
        <v>41057</v>
      </c>
      <c r="B126" s="1"/>
      <c r="C126" s="6">
        <v>233.92</v>
      </c>
      <c r="D126">
        <v>26681610</v>
      </c>
      <c r="E126" s="6">
        <f t="shared" si="5"/>
        <v>10.909999999999997</v>
      </c>
      <c r="F126">
        <f t="shared" si="6"/>
        <v>4.8921573023631211E-2</v>
      </c>
      <c r="G126" s="7">
        <f t="shared" si="7"/>
        <v>4.776256305738702E-2</v>
      </c>
      <c r="H126">
        <f t="shared" si="8"/>
        <v>5.4549791765614133</v>
      </c>
      <c r="I126">
        <f t="shared" si="9"/>
        <v>17.099485122018606</v>
      </c>
    </row>
    <row r="127" spans="1:9" x14ac:dyDescent="0.35">
      <c r="A127" s="1">
        <v>41064</v>
      </c>
      <c r="B127" s="1"/>
      <c r="C127" s="6">
        <v>229.6</v>
      </c>
      <c r="D127">
        <v>16774940</v>
      </c>
      <c r="E127" s="6">
        <f t="shared" si="5"/>
        <v>-4.3199999999999932</v>
      </c>
      <c r="F127">
        <f t="shared" si="6"/>
        <v>-1.8467852257181915E-2</v>
      </c>
      <c r="G127" s="7">
        <f t="shared" si="7"/>
        <v>-1.8640512116001595E-2</v>
      </c>
      <c r="H127">
        <f t="shared" si="8"/>
        <v>5.4363386644454117</v>
      </c>
      <c r="I127">
        <f t="shared" si="9"/>
        <v>16.635396664064505</v>
      </c>
    </row>
    <row r="128" spans="1:9" x14ac:dyDescent="0.35">
      <c r="A128" s="1">
        <v>41071</v>
      </c>
      <c r="B128" s="1"/>
      <c r="C128" s="6">
        <v>238.25</v>
      </c>
      <c r="D128">
        <v>24944390</v>
      </c>
      <c r="E128" s="6">
        <f t="shared" si="5"/>
        <v>8.6500000000000057</v>
      </c>
      <c r="F128">
        <f t="shared" si="6"/>
        <v>3.7674216027874588E-2</v>
      </c>
      <c r="G128" s="7">
        <f t="shared" si="7"/>
        <v>3.6981878088900189E-2</v>
      </c>
      <c r="H128">
        <f t="shared" si="8"/>
        <v>5.4733205425343119</v>
      </c>
      <c r="I128">
        <f t="shared" si="9"/>
        <v>17.032159505179919</v>
      </c>
    </row>
    <row r="129" spans="1:9" x14ac:dyDescent="0.35">
      <c r="A129" s="1">
        <v>41078</v>
      </c>
      <c r="B129" s="1"/>
      <c r="C129" s="6">
        <v>228.07</v>
      </c>
      <c r="D129">
        <v>15557550</v>
      </c>
      <c r="E129" s="6">
        <f t="shared" si="5"/>
        <v>-10.180000000000007</v>
      </c>
      <c r="F129">
        <f t="shared" si="6"/>
        <v>-4.272822665267579E-2</v>
      </c>
      <c r="G129" s="7">
        <f t="shared" si="7"/>
        <v>-4.3667943156253664E-2</v>
      </c>
      <c r="H129">
        <f t="shared" si="8"/>
        <v>5.4296525993780582</v>
      </c>
      <c r="I129">
        <f t="shared" si="9"/>
        <v>16.560056609304326</v>
      </c>
    </row>
    <row r="130" spans="1:9" x14ac:dyDescent="0.35">
      <c r="A130" s="1">
        <v>41085</v>
      </c>
      <c r="B130" s="1"/>
      <c r="C130" s="6">
        <v>248.42</v>
      </c>
      <c r="D130">
        <v>16966400</v>
      </c>
      <c r="E130" s="6">
        <f t="shared" si="5"/>
        <v>20.349999999999994</v>
      </c>
      <c r="F130">
        <f t="shared" si="6"/>
        <v>8.9226991713070525E-2</v>
      </c>
      <c r="G130" s="7">
        <f t="shared" si="7"/>
        <v>8.5468262737989242E-2</v>
      </c>
      <c r="H130">
        <f t="shared" si="8"/>
        <v>5.5151208621160475</v>
      </c>
      <c r="I130">
        <f t="shared" si="9"/>
        <v>16.646745475636788</v>
      </c>
    </row>
    <row r="131" spans="1:9" x14ac:dyDescent="0.35">
      <c r="A131" s="1">
        <v>41092</v>
      </c>
      <c r="B131" s="1"/>
      <c r="C131" s="6">
        <v>259</v>
      </c>
      <c r="D131">
        <v>15910590</v>
      </c>
      <c r="E131" s="6">
        <f t="shared" si="5"/>
        <v>10.580000000000013</v>
      </c>
      <c r="F131">
        <f t="shared" si="6"/>
        <v>4.2589163513404769E-2</v>
      </c>
      <c r="G131" s="7">
        <f t="shared" si="7"/>
        <v>4.1707199583489896E-2</v>
      </c>
      <c r="H131">
        <f t="shared" si="8"/>
        <v>5.5568280616995374</v>
      </c>
      <c r="I131">
        <f t="shared" si="9"/>
        <v>16.582495483221614</v>
      </c>
    </row>
    <row r="132" spans="1:9" x14ac:dyDescent="0.35">
      <c r="A132" s="1">
        <v>41099</v>
      </c>
      <c r="B132" s="1"/>
      <c r="C132" s="6">
        <v>259.5</v>
      </c>
      <c r="D132">
        <v>15843900</v>
      </c>
      <c r="E132" s="6">
        <f t="shared" si="5"/>
        <v>0.5</v>
      </c>
      <c r="F132">
        <f t="shared" si="6"/>
        <v>1.9305019305019305E-3</v>
      </c>
      <c r="G132" s="7">
        <f t="shared" si="7"/>
        <v>1.9286409064056542E-3</v>
      </c>
      <c r="H132">
        <f t="shared" si="8"/>
        <v>5.558756702605943</v>
      </c>
      <c r="I132">
        <f t="shared" si="9"/>
        <v>16.578295126166537</v>
      </c>
    </row>
    <row r="133" spans="1:9" x14ac:dyDescent="0.35">
      <c r="A133" s="1">
        <v>41106</v>
      </c>
      <c r="B133" s="1"/>
      <c r="C133" s="6">
        <v>272.58999999999997</v>
      </c>
      <c r="D133">
        <v>14724830</v>
      </c>
      <c r="E133" s="6">
        <f t="shared" ref="E133:E196" si="10">C133-C132</f>
        <v>13.089999999999975</v>
      </c>
      <c r="F133">
        <f t="shared" ref="F133:F196" si="11">E133/C132</f>
        <v>5.044315992292861E-2</v>
      </c>
      <c r="G133" s="7">
        <f t="shared" ref="G133:G196" si="12">LN(C133)-LN(C132)</f>
        <v>4.9212132197856029E-2</v>
      </c>
      <c r="H133">
        <f t="shared" ref="H133:H196" si="13">LN(C133)</f>
        <v>5.607968834803799</v>
      </c>
      <c r="I133">
        <f t="shared" ref="I133:I196" si="14">LN(D133)</f>
        <v>16.50504574244377</v>
      </c>
    </row>
    <row r="134" spans="1:9" x14ac:dyDescent="0.35">
      <c r="A134" s="1">
        <v>41113</v>
      </c>
      <c r="B134" s="1"/>
      <c r="C134" s="6">
        <v>267.75</v>
      </c>
      <c r="D134">
        <v>13098360</v>
      </c>
      <c r="E134" s="6">
        <f t="shared" si="10"/>
        <v>-4.839999999999975</v>
      </c>
      <c r="F134">
        <f t="shared" si="11"/>
        <v>-1.7755603653839009E-2</v>
      </c>
      <c r="G134" s="7">
        <f t="shared" si="12"/>
        <v>-1.7915125475941096E-2</v>
      </c>
      <c r="H134">
        <f t="shared" si="13"/>
        <v>5.5900537093278579</v>
      </c>
      <c r="I134">
        <f t="shared" si="14"/>
        <v>16.38799758949466</v>
      </c>
    </row>
    <row r="135" spans="1:9" x14ac:dyDescent="0.35">
      <c r="A135" s="1">
        <v>41120</v>
      </c>
      <c r="B135" s="1"/>
      <c r="C135" s="6">
        <v>267.89999999999998</v>
      </c>
      <c r="D135">
        <v>12922210</v>
      </c>
      <c r="E135" s="6">
        <f t="shared" si="10"/>
        <v>0.14999999999997726</v>
      </c>
      <c r="F135">
        <f t="shared" si="11"/>
        <v>5.6022408963576941E-4</v>
      </c>
      <c r="G135" s="7">
        <f t="shared" si="12"/>
        <v>5.6006722270485199E-4</v>
      </c>
      <c r="H135">
        <f t="shared" si="13"/>
        <v>5.5906137765505628</v>
      </c>
      <c r="I135">
        <f t="shared" si="14"/>
        <v>16.374458094322474</v>
      </c>
    </row>
    <row r="136" spans="1:9" x14ac:dyDescent="0.35">
      <c r="A136" s="1">
        <v>41127</v>
      </c>
      <c r="B136" s="1"/>
      <c r="C136" s="6">
        <v>258.11</v>
      </c>
      <c r="D136">
        <v>14646100</v>
      </c>
      <c r="E136" s="6">
        <f t="shared" si="10"/>
        <v>-9.7899999999999636</v>
      </c>
      <c r="F136">
        <f t="shared" si="11"/>
        <v>-3.6543486375513121E-2</v>
      </c>
      <c r="G136" s="7">
        <f t="shared" si="12"/>
        <v>-3.7227925903942527E-2</v>
      </c>
      <c r="H136">
        <f t="shared" si="13"/>
        <v>5.5533858506466203</v>
      </c>
      <c r="I136">
        <f t="shared" si="14"/>
        <v>16.499684646382654</v>
      </c>
    </row>
    <row r="137" spans="1:9" x14ac:dyDescent="0.35">
      <c r="A137" s="1">
        <v>41134</v>
      </c>
      <c r="B137" s="1"/>
      <c r="C137" s="6">
        <v>257.12</v>
      </c>
      <c r="D137">
        <v>10566130</v>
      </c>
      <c r="E137" s="6">
        <f t="shared" si="10"/>
        <v>-0.99000000000000909</v>
      </c>
      <c r="F137">
        <f t="shared" si="11"/>
        <v>-3.835573980086045E-3</v>
      </c>
      <c r="G137" s="7">
        <f t="shared" si="12"/>
        <v>-3.8429486574180771E-3</v>
      </c>
      <c r="H137">
        <f t="shared" si="13"/>
        <v>5.5495429019892022</v>
      </c>
      <c r="I137">
        <f t="shared" si="14"/>
        <v>16.173164160246081</v>
      </c>
    </row>
    <row r="138" spans="1:9" x14ac:dyDescent="0.35">
      <c r="A138" s="1">
        <v>41141</v>
      </c>
      <c r="B138" s="1"/>
      <c r="C138" s="6">
        <v>258.57</v>
      </c>
      <c r="D138">
        <v>10984620</v>
      </c>
      <c r="E138" s="6">
        <f t="shared" si="10"/>
        <v>1.4499999999999886</v>
      </c>
      <c r="F138">
        <f t="shared" si="11"/>
        <v>5.6393901680148904E-3</v>
      </c>
      <c r="G138" s="7">
        <f t="shared" si="12"/>
        <v>5.6235483382156559E-3</v>
      </c>
      <c r="H138">
        <f t="shared" si="13"/>
        <v>5.5551664503274178</v>
      </c>
      <c r="I138">
        <f t="shared" si="14"/>
        <v>16.212006670576201</v>
      </c>
    </row>
    <row r="139" spans="1:9" x14ac:dyDescent="0.35">
      <c r="A139" s="1">
        <v>41148</v>
      </c>
      <c r="B139" s="1"/>
      <c r="C139" s="6">
        <v>247</v>
      </c>
      <c r="D139">
        <v>10483980</v>
      </c>
      <c r="E139" s="6">
        <f t="shared" si="10"/>
        <v>-11.569999999999993</v>
      </c>
      <c r="F139">
        <f t="shared" si="11"/>
        <v>-4.4746103569632954E-2</v>
      </c>
      <c r="G139" s="7">
        <f t="shared" si="12"/>
        <v>-4.5778113699440404E-2</v>
      </c>
      <c r="H139">
        <f t="shared" si="13"/>
        <v>5.5093883366279774</v>
      </c>
      <c r="I139">
        <f t="shared" si="14"/>
        <v>16.165358935754785</v>
      </c>
    </row>
    <row r="140" spans="1:9" x14ac:dyDescent="0.35">
      <c r="A140" s="1">
        <v>41155</v>
      </c>
      <c r="B140" s="1"/>
      <c r="C140" s="6">
        <v>257.68</v>
      </c>
      <c r="D140">
        <v>13687560</v>
      </c>
      <c r="E140" s="6">
        <f t="shared" si="10"/>
        <v>10.680000000000007</v>
      </c>
      <c r="F140">
        <f t="shared" si="11"/>
        <v>4.3238866396761159E-2</v>
      </c>
      <c r="G140" s="7">
        <f t="shared" si="12"/>
        <v>4.2330168394966172E-2</v>
      </c>
      <c r="H140">
        <f t="shared" si="13"/>
        <v>5.5517185050229436</v>
      </c>
      <c r="I140">
        <f t="shared" si="14"/>
        <v>16.431997949093031</v>
      </c>
    </row>
    <row r="141" spans="1:9" x14ac:dyDescent="0.35">
      <c r="A141" s="1">
        <v>41162</v>
      </c>
      <c r="B141" s="1"/>
      <c r="C141" s="6">
        <v>257.01</v>
      </c>
      <c r="D141">
        <v>22804230</v>
      </c>
      <c r="E141" s="6">
        <f t="shared" si="10"/>
        <v>-0.67000000000001592</v>
      </c>
      <c r="F141">
        <f t="shared" si="11"/>
        <v>-2.600124185035765E-3</v>
      </c>
      <c r="G141" s="7">
        <f t="shared" si="12"/>
        <v>-2.6035103788810687E-3</v>
      </c>
      <c r="H141">
        <f t="shared" si="13"/>
        <v>5.5491149946440625</v>
      </c>
      <c r="I141">
        <f t="shared" si="14"/>
        <v>16.942456603032578</v>
      </c>
    </row>
    <row r="142" spans="1:9" x14ac:dyDescent="0.35">
      <c r="A142" s="1">
        <v>41169</v>
      </c>
      <c r="B142" s="1"/>
      <c r="C142" s="6">
        <v>265.81</v>
      </c>
      <c r="D142">
        <v>40532030</v>
      </c>
      <c r="E142" s="6">
        <f t="shared" si="10"/>
        <v>8.8000000000000114</v>
      </c>
      <c r="F142">
        <f t="shared" si="11"/>
        <v>3.4239912843858258E-2</v>
      </c>
      <c r="G142" s="7">
        <f t="shared" si="12"/>
        <v>3.3666773199767519E-2</v>
      </c>
      <c r="H142">
        <f t="shared" si="13"/>
        <v>5.5827817678438301</v>
      </c>
      <c r="I142">
        <f t="shared" si="14"/>
        <v>17.517603083705996</v>
      </c>
    </row>
    <row r="143" spans="1:9" x14ac:dyDescent="0.35">
      <c r="A143" s="1">
        <v>41176</v>
      </c>
      <c r="B143" s="1"/>
      <c r="C143" s="6">
        <v>257.52999999999997</v>
      </c>
      <c r="D143">
        <v>12744680</v>
      </c>
      <c r="E143" s="6">
        <f t="shared" si="10"/>
        <v>-8.2800000000000296</v>
      </c>
      <c r="F143">
        <f t="shared" si="11"/>
        <v>-3.1150069598585566E-2</v>
      </c>
      <c r="G143" s="7">
        <f t="shared" si="12"/>
        <v>-3.1645549671833528E-2</v>
      </c>
      <c r="H143">
        <f t="shared" si="13"/>
        <v>5.5511362181719965</v>
      </c>
      <c r="I143">
        <f t="shared" si="14"/>
        <v>16.3606244875917</v>
      </c>
    </row>
    <row r="144" spans="1:9" x14ac:dyDescent="0.35">
      <c r="A144" s="1">
        <v>41183</v>
      </c>
      <c r="B144" s="1"/>
      <c r="C144" s="6">
        <v>256.05</v>
      </c>
      <c r="D144">
        <v>13752000</v>
      </c>
      <c r="E144" s="6">
        <f t="shared" si="10"/>
        <v>-1.4799999999999613</v>
      </c>
      <c r="F144">
        <f t="shared" si="11"/>
        <v>-5.746903273404891E-3</v>
      </c>
      <c r="G144" s="7">
        <f t="shared" si="12"/>
        <v>-5.7634802634369819E-3</v>
      </c>
      <c r="H144">
        <f t="shared" si="13"/>
        <v>5.5453727379085596</v>
      </c>
      <c r="I144">
        <f t="shared" si="14"/>
        <v>16.436694826044821</v>
      </c>
    </row>
    <row r="145" spans="1:9" x14ac:dyDescent="0.35">
      <c r="A145" s="1">
        <v>41190</v>
      </c>
      <c r="B145" s="1"/>
      <c r="C145" s="6">
        <v>251.25</v>
      </c>
      <c r="D145">
        <v>8329190</v>
      </c>
      <c r="E145" s="6">
        <f t="shared" si="10"/>
        <v>-4.8000000000000114</v>
      </c>
      <c r="F145">
        <f t="shared" si="11"/>
        <v>-1.8746338605741111E-2</v>
      </c>
      <c r="G145" s="7">
        <f t="shared" si="12"/>
        <v>-1.8924278535274119E-2</v>
      </c>
      <c r="H145">
        <f t="shared" si="13"/>
        <v>5.5264484593732854</v>
      </c>
      <c r="I145">
        <f t="shared" si="14"/>
        <v>15.93527677051946</v>
      </c>
    </row>
    <row r="146" spans="1:9" x14ac:dyDescent="0.35">
      <c r="A146" s="1">
        <v>41197</v>
      </c>
      <c r="B146" s="1"/>
      <c r="C146" s="6">
        <v>240.01</v>
      </c>
      <c r="D146">
        <v>21054690</v>
      </c>
      <c r="E146" s="6">
        <f t="shared" si="10"/>
        <v>-11.240000000000009</v>
      </c>
      <c r="F146">
        <f t="shared" si="11"/>
        <v>-4.4736318407960232E-2</v>
      </c>
      <c r="G146" s="7">
        <f t="shared" si="12"/>
        <v>-4.5767870232658936E-2</v>
      </c>
      <c r="H146">
        <f t="shared" si="13"/>
        <v>5.4806805891406265</v>
      </c>
      <c r="I146">
        <f t="shared" si="14"/>
        <v>16.862633896126152</v>
      </c>
    </row>
    <row r="147" spans="1:9" x14ac:dyDescent="0.35">
      <c r="A147" s="1">
        <v>41204</v>
      </c>
      <c r="B147" s="1"/>
      <c r="C147" s="6">
        <v>242.79</v>
      </c>
      <c r="D147">
        <v>12410530</v>
      </c>
      <c r="E147" s="6">
        <f t="shared" si="10"/>
        <v>2.7800000000000011</v>
      </c>
      <c r="F147">
        <f t="shared" si="11"/>
        <v>1.1582850714553566E-2</v>
      </c>
      <c r="G147" s="7">
        <f t="shared" si="12"/>
        <v>1.1516283035093444E-2</v>
      </c>
      <c r="H147">
        <f t="shared" si="13"/>
        <v>5.4921968721757199</v>
      </c>
      <c r="I147">
        <f t="shared" si="14"/>
        <v>16.334055863762806</v>
      </c>
    </row>
    <row r="148" spans="1:9" x14ac:dyDescent="0.35">
      <c r="A148" s="1">
        <v>41211</v>
      </c>
      <c r="B148" s="1"/>
      <c r="C148" s="6">
        <v>247.02</v>
      </c>
      <c r="D148">
        <v>12100370</v>
      </c>
      <c r="E148" s="6">
        <f t="shared" si="10"/>
        <v>4.2300000000000182</v>
      </c>
      <c r="F148">
        <f t="shared" si="11"/>
        <v>1.7422463857654839E-2</v>
      </c>
      <c r="G148" s="7">
        <f t="shared" si="12"/>
        <v>1.7272432834148255E-2</v>
      </c>
      <c r="H148">
        <f t="shared" si="13"/>
        <v>5.5094693050098682</v>
      </c>
      <c r="I148">
        <f t="shared" si="14"/>
        <v>16.308746588611854</v>
      </c>
    </row>
    <row r="149" spans="1:9" x14ac:dyDescent="0.35">
      <c r="A149" s="1">
        <v>41218</v>
      </c>
      <c r="B149" s="1"/>
      <c r="C149" s="6">
        <v>230.5</v>
      </c>
      <c r="D149">
        <v>13331550</v>
      </c>
      <c r="E149" s="6">
        <f t="shared" si="10"/>
        <v>-16.52000000000001</v>
      </c>
      <c r="F149">
        <f t="shared" si="11"/>
        <v>-6.6877175937171116E-2</v>
      </c>
      <c r="G149" s="7">
        <f t="shared" si="12"/>
        <v>-6.9218442573165007E-2</v>
      </c>
      <c r="H149">
        <f t="shared" si="13"/>
        <v>5.4402508624367032</v>
      </c>
      <c r="I149">
        <f t="shared" si="14"/>
        <v>16.405643964464772</v>
      </c>
    </row>
    <row r="150" spans="1:9" x14ac:dyDescent="0.35">
      <c r="A150" s="1">
        <v>41225</v>
      </c>
      <c r="B150" s="1"/>
      <c r="C150" s="6">
        <v>229</v>
      </c>
      <c r="D150">
        <v>14108300</v>
      </c>
      <c r="E150" s="6">
        <f t="shared" si="10"/>
        <v>-1.5</v>
      </c>
      <c r="F150">
        <f t="shared" si="11"/>
        <v>-6.5075921908893707E-3</v>
      </c>
      <c r="G150" s="7">
        <f t="shared" si="12"/>
        <v>-6.5288588824632399E-3</v>
      </c>
      <c r="H150">
        <f t="shared" si="13"/>
        <v>5.43372200355424</v>
      </c>
      <c r="I150">
        <f t="shared" si="14"/>
        <v>16.462273834642755</v>
      </c>
    </row>
    <row r="151" spans="1:9" x14ac:dyDescent="0.35">
      <c r="A151" s="1">
        <v>41232</v>
      </c>
      <c r="B151" s="1"/>
      <c r="C151" s="6">
        <v>233.89</v>
      </c>
      <c r="D151">
        <v>9345670</v>
      </c>
      <c r="E151" s="6">
        <f t="shared" si="10"/>
        <v>4.8899999999999864</v>
      </c>
      <c r="F151">
        <f t="shared" si="11"/>
        <v>2.1353711790392953E-2</v>
      </c>
      <c r="G151" s="7">
        <f t="shared" si="12"/>
        <v>2.1128915808562354E-2</v>
      </c>
      <c r="H151">
        <f t="shared" si="13"/>
        <v>5.4548509193628023</v>
      </c>
      <c r="I151">
        <f t="shared" si="14"/>
        <v>16.050423692395928</v>
      </c>
    </row>
    <row r="152" spans="1:9" x14ac:dyDescent="0.35">
      <c r="A152" s="1">
        <v>41239</v>
      </c>
      <c r="B152" s="1"/>
      <c r="C152" s="6">
        <v>230.2</v>
      </c>
      <c r="D152">
        <v>8133630</v>
      </c>
      <c r="E152" s="6">
        <f t="shared" si="10"/>
        <v>-3.6899999999999977</v>
      </c>
      <c r="F152">
        <f t="shared" si="11"/>
        <v>-1.5776647141818794E-2</v>
      </c>
      <c r="G152" s="7">
        <f t="shared" si="12"/>
        <v>-1.5902423075019989E-2</v>
      </c>
      <c r="H152">
        <f t="shared" si="13"/>
        <v>5.4389484962877823</v>
      </c>
      <c r="I152">
        <f t="shared" si="14"/>
        <v>15.911517876339945</v>
      </c>
    </row>
    <row r="153" spans="1:9" x14ac:dyDescent="0.35">
      <c r="A153" s="1">
        <v>41246</v>
      </c>
      <c r="B153" s="1"/>
      <c r="C153" s="6">
        <v>234.5</v>
      </c>
      <c r="D153">
        <v>13520020</v>
      </c>
      <c r="E153" s="6">
        <f t="shared" si="10"/>
        <v>4.3000000000000114</v>
      </c>
      <c r="F153">
        <f t="shared" si="11"/>
        <v>1.8679409209383196E-2</v>
      </c>
      <c r="G153" s="7">
        <f t="shared" si="12"/>
        <v>1.8507091598551462E-2</v>
      </c>
      <c r="H153">
        <f t="shared" si="13"/>
        <v>5.4574555878863338</v>
      </c>
      <c r="I153">
        <f t="shared" si="14"/>
        <v>16.419682107867938</v>
      </c>
    </row>
    <row r="154" spans="1:9" x14ac:dyDescent="0.35">
      <c r="A154" s="1">
        <v>41253</v>
      </c>
      <c r="B154" s="1"/>
      <c r="C154" s="6">
        <v>244.45</v>
      </c>
      <c r="D154">
        <v>12381110</v>
      </c>
      <c r="E154" s="6">
        <f t="shared" si="10"/>
        <v>9.9499999999999886</v>
      </c>
      <c r="F154">
        <f t="shared" si="11"/>
        <v>4.2430703624733425E-2</v>
      </c>
      <c r="G154" s="7">
        <f t="shared" si="12"/>
        <v>4.1555201138320896E-2</v>
      </c>
      <c r="H154">
        <f t="shared" si="13"/>
        <v>5.4990107890246547</v>
      </c>
      <c r="I154">
        <f t="shared" si="14"/>
        <v>16.331682481944576</v>
      </c>
    </row>
    <row r="155" spans="1:9" x14ac:dyDescent="0.35">
      <c r="A155" s="1">
        <v>41260</v>
      </c>
      <c r="B155" s="1"/>
      <c r="C155" s="6">
        <v>236</v>
      </c>
      <c r="D155">
        <v>12611220</v>
      </c>
      <c r="E155" s="6">
        <f t="shared" si="10"/>
        <v>-8.4499999999999886</v>
      </c>
      <c r="F155">
        <f t="shared" si="11"/>
        <v>-3.4567396195540966E-2</v>
      </c>
      <c r="G155" s="7">
        <f t="shared" si="12"/>
        <v>-3.5178983999044178E-2</v>
      </c>
      <c r="H155">
        <f t="shared" si="13"/>
        <v>5.4638318050256105</v>
      </c>
      <c r="I155">
        <f t="shared" si="14"/>
        <v>16.35009745187347</v>
      </c>
    </row>
    <row r="156" spans="1:9" x14ac:dyDescent="0.35">
      <c r="A156" s="1">
        <v>41267</v>
      </c>
      <c r="B156" s="1"/>
      <c r="C156" s="6">
        <v>234.75</v>
      </c>
      <c r="D156">
        <v>5660490</v>
      </c>
      <c r="E156" s="6">
        <f t="shared" si="10"/>
        <v>-1.25</v>
      </c>
      <c r="F156">
        <f t="shared" si="11"/>
        <v>-5.2966101694915252E-3</v>
      </c>
      <c r="G156" s="7">
        <f t="shared" si="12"/>
        <v>-5.3106869372383514E-3</v>
      </c>
      <c r="H156">
        <f t="shared" si="13"/>
        <v>5.4585211180883721</v>
      </c>
      <c r="I156">
        <f t="shared" si="14"/>
        <v>15.54902101887035</v>
      </c>
    </row>
    <row r="157" spans="1:9" x14ac:dyDescent="0.35">
      <c r="A157" s="1">
        <v>41281</v>
      </c>
      <c r="B157" s="1"/>
      <c r="C157" s="6">
        <v>231.38</v>
      </c>
      <c r="D157">
        <v>9811470</v>
      </c>
      <c r="E157" s="6">
        <f t="shared" si="10"/>
        <v>-3.3700000000000045</v>
      </c>
      <c r="F157">
        <f t="shared" si="11"/>
        <v>-1.4355697550585749E-2</v>
      </c>
      <c r="G157" s="7">
        <f t="shared" si="12"/>
        <v>-1.4459737487629631E-2</v>
      </c>
      <c r="H157">
        <f t="shared" si="13"/>
        <v>5.4440613806007425</v>
      </c>
      <c r="I157">
        <f t="shared" si="14"/>
        <v>16.099062667410394</v>
      </c>
    </row>
    <row r="158" spans="1:9" x14ac:dyDescent="0.35">
      <c r="A158" s="1">
        <v>41288</v>
      </c>
      <c r="B158" s="1"/>
      <c r="C158" s="6">
        <v>230</v>
      </c>
      <c r="D158">
        <v>12650960</v>
      </c>
      <c r="E158" s="6">
        <f t="shared" si="10"/>
        <v>-1.3799999999999955</v>
      </c>
      <c r="F158">
        <f t="shared" si="11"/>
        <v>-5.964214711729603E-3</v>
      </c>
      <c r="G158" s="7">
        <f t="shared" si="12"/>
        <v>-5.9820716775469407E-3</v>
      </c>
      <c r="H158">
        <f t="shared" si="13"/>
        <v>5.4380793089231956</v>
      </c>
      <c r="I158">
        <f t="shared" si="14"/>
        <v>16.353243659586418</v>
      </c>
    </row>
    <row r="159" spans="1:9" x14ac:dyDescent="0.35">
      <c r="A159" s="1">
        <v>41295</v>
      </c>
      <c r="B159" s="1"/>
      <c r="C159" s="6">
        <v>231.08</v>
      </c>
      <c r="D159">
        <v>11164780</v>
      </c>
      <c r="E159" s="6">
        <f t="shared" si="10"/>
        <v>1.0800000000000125</v>
      </c>
      <c r="F159">
        <f t="shared" si="11"/>
        <v>4.6956521739130981E-3</v>
      </c>
      <c r="G159" s="7">
        <f t="shared" si="12"/>
        <v>4.6846619898692765E-3</v>
      </c>
      <c r="H159">
        <f t="shared" si="13"/>
        <v>5.4427639709130649</v>
      </c>
      <c r="I159">
        <f t="shared" si="14"/>
        <v>16.228274738628762</v>
      </c>
    </row>
    <row r="160" spans="1:9" x14ac:dyDescent="0.35">
      <c r="A160" s="1">
        <v>41302</v>
      </c>
      <c r="B160" s="1"/>
      <c r="C160" s="6">
        <v>235.5</v>
      </c>
      <c r="D160">
        <v>22440410</v>
      </c>
      <c r="E160" s="6">
        <f t="shared" si="10"/>
        <v>4.4199999999999875</v>
      </c>
      <c r="F160">
        <f t="shared" si="11"/>
        <v>1.912757486584727E-2</v>
      </c>
      <c r="G160" s="7">
        <f t="shared" si="12"/>
        <v>1.8946942543407452E-2</v>
      </c>
      <c r="H160">
        <f t="shared" si="13"/>
        <v>5.4617109134564723</v>
      </c>
      <c r="I160">
        <f t="shared" si="14"/>
        <v>16.926373909396599</v>
      </c>
    </row>
    <row r="161" spans="1:9" x14ac:dyDescent="0.35">
      <c r="A161" s="1">
        <v>41309</v>
      </c>
      <c r="B161" s="1"/>
      <c r="C161" s="6">
        <v>231</v>
      </c>
      <c r="D161">
        <v>14775060</v>
      </c>
      <c r="E161" s="6">
        <f t="shared" si="10"/>
        <v>-4.5</v>
      </c>
      <c r="F161">
        <f t="shared" si="11"/>
        <v>-1.9108280254777069E-2</v>
      </c>
      <c r="G161" s="7">
        <f t="shared" si="12"/>
        <v>-1.9293202934679066E-2</v>
      </c>
      <c r="H161">
        <f t="shared" si="13"/>
        <v>5.4424177105217932</v>
      </c>
      <c r="I161">
        <f t="shared" si="14"/>
        <v>16.508451182161895</v>
      </c>
    </row>
    <row r="162" spans="1:9" x14ac:dyDescent="0.35">
      <c r="A162" s="1">
        <v>41316</v>
      </c>
      <c r="B162" s="1"/>
      <c r="C162" s="6">
        <v>231.57</v>
      </c>
      <c r="D162">
        <v>13709870</v>
      </c>
      <c r="E162" s="6">
        <f t="shared" si="10"/>
        <v>0.56999999999999318</v>
      </c>
      <c r="F162">
        <f t="shared" si="11"/>
        <v>2.4675324675324378E-3</v>
      </c>
      <c r="G162" s="7">
        <f t="shared" si="12"/>
        <v>2.4644931080786137E-3</v>
      </c>
      <c r="H162">
        <f t="shared" si="13"/>
        <v>5.4448822036298719</v>
      </c>
      <c r="I162">
        <f t="shared" si="14"/>
        <v>16.43362656936371</v>
      </c>
    </row>
    <row r="163" spans="1:9" x14ac:dyDescent="0.35">
      <c r="A163" s="1">
        <v>41323</v>
      </c>
      <c r="B163" s="1"/>
      <c r="C163" s="6">
        <v>228.82</v>
      </c>
      <c r="D163">
        <v>9778050</v>
      </c>
      <c r="E163" s="6">
        <f t="shared" si="10"/>
        <v>-2.75</v>
      </c>
      <c r="F163">
        <f t="shared" si="11"/>
        <v>-1.1875458824545495E-2</v>
      </c>
      <c r="G163" s="7">
        <f t="shared" si="12"/>
        <v>-1.1946535357074239E-2</v>
      </c>
      <c r="H163">
        <f t="shared" si="13"/>
        <v>5.4329356682727976</v>
      </c>
      <c r="I163">
        <f t="shared" si="14"/>
        <v>16.095650635627802</v>
      </c>
    </row>
    <row r="164" spans="1:9" x14ac:dyDescent="0.35">
      <c r="A164" s="1">
        <v>41330</v>
      </c>
      <c r="B164" s="1"/>
      <c r="C164" s="6">
        <v>233.37</v>
      </c>
      <c r="D164">
        <v>10124160</v>
      </c>
      <c r="E164" s="6">
        <f t="shared" si="10"/>
        <v>4.5500000000000114</v>
      </c>
      <c r="F164">
        <f t="shared" si="11"/>
        <v>1.9884625469801642E-2</v>
      </c>
      <c r="G164" s="7">
        <f t="shared" si="12"/>
        <v>1.9689508613994988E-2</v>
      </c>
      <c r="H164">
        <f t="shared" si="13"/>
        <v>5.4526251768867926</v>
      </c>
      <c r="I164">
        <f t="shared" si="14"/>
        <v>16.130435204552295</v>
      </c>
    </row>
    <row r="165" spans="1:9" x14ac:dyDescent="0.35">
      <c r="A165" s="1">
        <v>41337</v>
      </c>
      <c r="B165" s="1"/>
      <c r="C165" s="6">
        <v>231.19</v>
      </c>
      <c r="D165">
        <v>6711440</v>
      </c>
      <c r="E165" s="6">
        <f t="shared" si="10"/>
        <v>-2.1800000000000068</v>
      </c>
      <c r="F165">
        <f t="shared" si="11"/>
        <v>-9.3413892102669864E-3</v>
      </c>
      <c r="G165" s="7">
        <f t="shared" si="12"/>
        <v>-9.3852936191467506E-3</v>
      </c>
      <c r="H165">
        <f t="shared" si="13"/>
        <v>5.4432398832676459</v>
      </c>
      <c r="I165">
        <f t="shared" si="14"/>
        <v>15.719324090990556</v>
      </c>
    </row>
    <row r="166" spans="1:9" x14ac:dyDescent="0.35">
      <c r="A166" s="1">
        <v>41344</v>
      </c>
      <c r="B166" s="1"/>
      <c r="C166" s="6">
        <v>231.57</v>
      </c>
      <c r="D166">
        <v>12748550</v>
      </c>
      <c r="E166" s="6">
        <f t="shared" si="10"/>
        <v>0.37999999999999545</v>
      </c>
      <c r="F166">
        <f t="shared" si="11"/>
        <v>1.643669708897424E-3</v>
      </c>
      <c r="G166" s="7">
        <f t="shared" si="12"/>
        <v>1.6423203622260019E-3</v>
      </c>
      <c r="H166">
        <f t="shared" si="13"/>
        <v>5.4448822036298719</v>
      </c>
      <c r="I166">
        <f t="shared" si="14"/>
        <v>16.360928097611279</v>
      </c>
    </row>
    <row r="167" spans="1:9" x14ac:dyDescent="0.35">
      <c r="A167" s="1">
        <v>41351</v>
      </c>
      <c r="B167" s="1"/>
      <c r="C167" s="6">
        <v>229.81</v>
      </c>
      <c r="D167">
        <v>13742330</v>
      </c>
      <c r="E167" s="6">
        <f t="shared" si="10"/>
        <v>-1.7599999999999909</v>
      </c>
      <c r="F167">
        <f t="shared" si="11"/>
        <v>-7.6002936477090766E-3</v>
      </c>
      <c r="G167" s="7">
        <f t="shared" si="12"/>
        <v>-7.6293230610575691E-3</v>
      </c>
      <c r="H167">
        <f t="shared" si="13"/>
        <v>5.4372528805688143</v>
      </c>
      <c r="I167">
        <f t="shared" si="14"/>
        <v>16.435991408256594</v>
      </c>
    </row>
    <row r="168" spans="1:9" x14ac:dyDescent="0.35">
      <c r="A168" s="1">
        <v>41358</v>
      </c>
      <c r="B168" s="1"/>
      <c r="C168" s="6">
        <v>231.87</v>
      </c>
      <c r="D168">
        <v>8258050</v>
      </c>
      <c r="E168" s="6">
        <f t="shared" si="10"/>
        <v>2.0600000000000023</v>
      </c>
      <c r="F168">
        <f t="shared" si="11"/>
        <v>8.9639267220747668E-3</v>
      </c>
      <c r="G168" s="7">
        <f t="shared" si="12"/>
        <v>8.9239892180748015E-3</v>
      </c>
      <c r="H168">
        <f t="shared" si="13"/>
        <v>5.4461768697868891</v>
      </c>
      <c r="I168">
        <f t="shared" si="14"/>
        <v>15.926699040144646</v>
      </c>
    </row>
    <row r="169" spans="1:9" x14ac:dyDescent="0.35">
      <c r="A169" s="1">
        <v>41365</v>
      </c>
      <c r="B169" s="1"/>
      <c r="C169" s="6">
        <v>235.44</v>
      </c>
      <c r="D169">
        <v>8638140</v>
      </c>
      <c r="E169" s="6">
        <f t="shared" si="10"/>
        <v>3.5699999999999932</v>
      </c>
      <c r="F169">
        <f t="shared" si="11"/>
        <v>1.5396558416353961E-2</v>
      </c>
      <c r="G169" s="7">
        <f t="shared" si="12"/>
        <v>1.527923413832788E-2</v>
      </c>
      <c r="H169">
        <f t="shared" si="13"/>
        <v>5.461456103925217</v>
      </c>
      <c r="I169">
        <f t="shared" si="14"/>
        <v>15.971697839826874</v>
      </c>
    </row>
    <row r="170" spans="1:9" x14ac:dyDescent="0.35">
      <c r="A170" s="1">
        <v>41372</v>
      </c>
      <c r="B170" s="1"/>
      <c r="C170" s="6">
        <v>227.04</v>
      </c>
      <c r="D170">
        <v>16097580</v>
      </c>
      <c r="E170" s="6">
        <f t="shared" si="10"/>
        <v>-8.4000000000000057</v>
      </c>
      <c r="F170">
        <f t="shared" si="11"/>
        <v>-3.5677879714576984E-2</v>
      </c>
      <c r="G170" s="7">
        <f t="shared" si="12"/>
        <v>-3.6329890513484564E-2</v>
      </c>
      <c r="H170">
        <f t="shared" si="13"/>
        <v>5.4251262134117324</v>
      </c>
      <c r="I170">
        <f t="shared" si="14"/>
        <v>16.59417950809792</v>
      </c>
    </row>
    <row r="171" spans="1:9" x14ac:dyDescent="0.35">
      <c r="A171" s="1">
        <v>41379</v>
      </c>
      <c r="B171" s="1"/>
      <c r="C171" s="6">
        <v>233.2</v>
      </c>
      <c r="D171">
        <v>36839590</v>
      </c>
      <c r="E171" s="6">
        <f t="shared" si="10"/>
        <v>6.1599999999999966</v>
      </c>
      <c r="F171">
        <f t="shared" si="11"/>
        <v>2.713178294573642E-2</v>
      </c>
      <c r="G171" s="7">
        <f t="shared" si="12"/>
        <v>2.6770241064604683E-2</v>
      </c>
      <c r="H171">
        <f t="shared" si="13"/>
        <v>5.4518964544763371</v>
      </c>
      <c r="I171">
        <f t="shared" si="14"/>
        <v>17.422083640082068</v>
      </c>
    </row>
    <row r="172" spans="1:9" x14ac:dyDescent="0.35">
      <c r="A172" s="1">
        <v>41386</v>
      </c>
      <c r="B172" s="1"/>
      <c r="C172" s="6">
        <v>227.3</v>
      </c>
      <c r="D172">
        <v>26297450</v>
      </c>
      <c r="E172" s="6">
        <f t="shared" si="10"/>
        <v>-5.8999999999999773</v>
      </c>
      <c r="F172">
        <f t="shared" si="11"/>
        <v>-2.5300171526586524E-2</v>
      </c>
      <c r="G172" s="7">
        <f t="shared" si="12"/>
        <v>-2.5625723617839213E-2</v>
      </c>
      <c r="H172">
        <f t="shared" si="13"/>
        <v>5.4262707308584979</v>
      </c>
      <c r="I172">
        <f t="shared" si="14"/>
        <v>17.084982534272342</v>
      </c>
    </row>
    <row r="173" spans="1:9" x14ac:dyDescent="0.35">
      <c r="A173" s="1">
        <v>41393</v>
      </c>
      <c r="B173" s="1"/>
      <c r="C173" s="6">
        <v>226.99</v>
      </c>
      <c r="D173">
        <v>10810680</v>
      </c>
      <c r="E173" s="6">
        <f t="shared" si="10"/>
        <v>-0.31000000000000227</v>
      </c>
      <c r="F173">
        <f t="shared" si="11"/>
        <v>-1.3638363396392531E-3</v>
      </c>
      <c r="G173" s="7">
        <f t="shared" si="12"/>
        <v>-1.3647672108874076E-3</v>
      </c>
      <c r="H173">
        <f t="shared" si="13"/>
        <v>5.4249059636476105</v>
      </c>
      <c r="I173">
        <f t="shared" si="14"/>
        <v>16.196045092354826</v>
      </c>
    </row>
    <row r="174" spans="1:9" x14ac:dyDescent="0.35">
      <c r="A174" s="1">
        <v>41400</v>
      </c>
      <c r="B174" s="1"/>
      <c r="C174" s="6">
        <v>228.81</v>
      </c>
      <c r="D174">
        <v>7722280</v>
      </c>
      <c r="E174" s="6">
        <f t="shared" si="10"/>
        <v>1.8199999999999932</v>
      </c>
      <c r="F174">
        <f t="shared" si="11"/>
        <v>8.0179743601039386E-3</v>
      </c>
      <c r="G174" s="7">
        <f t="shared" si="12"/>
        <v>7.9860011966461641E-3</v>
      </c>
      <c r="H174">
        <f t="shared" si="13"/>
        <v>5.4328919648442566</v>
      </c>
      <c r="I174">
        <f t="shared" si="14"/>
        <v>15.859620215185199</v>
      </c>
    </row>
    <row r="175" spans="1:9" x14ac:dyDescent="0.35">
      <c r="A175" s="1">
        <v>41407</v>
      </c>
      <c r="B175" s="1"/>
      <c r="C175" s="6">
        <v>226.81</v>
      </c>
      <c r="D175">
        <v>7989050</v>
      </c>
      <c r="E175" s="6">
        <f t="shared" si="10"/>
        <v>-2</v>
      </c>
      <c r="F175">
        <f t="shared" si="11"/>
        <v>-8.7408767099340055E-3</v>
      </c>
      <c r="G175" s="7">
        <f t="shared" si="12"/>
        <v>-8.7793022519120356E-3</v>
      </c>
      <c r="H175">
        <f t="shared" si="13"/>
        <v>5.4241126625923446</v>
      </c>
      <c r="I175">
        <f t="shared" si="14"/>
        <v>15.893582412050177</v>
      </c>
    </row>
    <row r="176" spans="1:9" x14ac:dyDescent="0.35">
      <c r="A176" s="1">
        <v>41414</v>
      </c>
      <c r="B176" s="1"/>
      <c r="C176" s="6">
        <v>227.6</v>
      </c>
      <c r="D176">
        <v>25768520</v>
      </c>
      <c r="E176" s="6">
        <f t="shared" si="10"/>
        <v>0.78999999999999204</v>
      </c>
      <c r="F176">
        <f t="shared" si="11"/>
        <v>3.4830915744455361E-3</v>
      </c>
      <c r="G176" s="7">
        <f t="shared" si="12"/>
        <v>3.4770396598311493E-3</v>
      </c>
      <c r="H176">
        <f t="shared" si="13"/>
        <v>5.4275897022521757</v>
      </c>
      <c r="I176">
        <f t="shared" si="14"/>
        <v>17.064664149857858</v>
      </c>
    </row>
    <row r="177" spans="1:9" x14ac:dyDescent="0.35">
      <c r="A177" s="1">
        <v>41421</v>
      </c>
      <c r="B177" s="1"/>
      <c r="C177" s="6">
        <v>230.62</v>
      </c>
      <c r="D177">
        <v>50502730</v>
      </c>
      <c r="E177" s="6">
        <f t="shared" si="10"/>
        <v>3.0200000000000102</v>
      </c>
      <c r="F177">
        <f t="shared" si="11"/>
        <v>1.3268892794376144E-2</v>
      </c>
      <c r="G177" s="7">
        <f t="shared" si="12"/>
        <v>1.318163209079426E-2</v>
      </c>
      <c r="H177">
        <f t="shared" si="13"/>
        <v>5.44077133434297</v>
      </c>
      <c r="I177">
        <f t="shared" si="14"/>
        <v>17.737537952190372</v>
      </c>
    </row>
    <row r="178" spans="1:9" x14ac:dyDescent="0.35">
      <c r="A178" s="1">
        <v>41428</v>
      </c>
      <c r="B178" s="1"/>
      <c r="C178" s="6">
        <v>230.6</v>
      </c>
      <c r="D178">
        <v>28395760</v>
      </c>
      <c r="E178" s="6">
        <f t="shared" si="10"/>
        <v>-2.0000000000010232E-2</v>
      </c>
      <c r="F178">
        <f t="shared" si="11"/>
        <v>-8.6722747376681255E-5</v>
      </c>
      <c r="G178" s="7">
        <f t="shared" si="12"/>
        <v>-8.6726508011558678E-5</v>
      </c>
      <c r="H178">
        <f t="shared" si="13"/>
        <v>5.4406846078349584</v>
      </c>
      <c r="I178">
        <f t="shared" si="14"/>
        <v>17.161750396211062</v>
      </c>
    </row>
    <row r="179" spans="1:9" x14ac:dyDescent="0.35">
      <c r="A179" s="1">
        <v>41435</v>
      </c>
      <c r="B179" s="1"/>
      <c r="C179" s="6">
        <v>223.75</v>
      </c>
      <c r="D179">
        <v>23441990</v>
      </c>
      <c r="E179" s="6">
        <f t="shared" si="10"/>
        <v>-6.8499999999999943</v>
      </c>
      <c r="F179">
        <f t="shared" si="11"/>
        <v>-2.9705117085862941E-2</v>
      </c>
      <c r="G179" s="7">
        <f t="shared" si="12"/>
        <v>-3.0155250679993806E-2</v>
      </c>
      <c r="H179">
        <f t="shared" si="13"/>
        <v>5.4105293571549646</v>
      </c>
      <c r="I179">
        <f t="shared" si="14"/>
        <v>16.970039416680411</v>
      </c>
    </row>
    <row r="180" spans="1:9" x14ac:dyDescent="0.35">
      <c r="A180" s="1">
        <v>41442</v>
      </c>
      <c r="B180" s="1"/>
      <c r="C180" s="6">
        <v>222.97</v>
      </c>
      <c r="D180">
        <v>28180290</v>
      </c>
      <c r="E180" s="6">
        <f t="shared" si="10"/>
        <v>-0.78000000000000114</v>
      </c>
      <c r="F180">
        <f t="shared" si="11"/>
        <v>-3.4860335195530776E-3</v>
      </c>
      <c r="G180" s="7">
        <f t="shared" si="12"/>
        <v>-3.4921238926850506E-3</v>
      </c>
      <c r="H180">
        <f t="shared" si="13"/>
        <v>5.4070372332622796</v>
      </c>
      <c r="I180">
        <f t="shared" si="14"/>
        <v>17.154133355368373</v>
      </c>
    </row>
    <row r="181" spans="1:9" x14ac:dyDescent="0.35">
      <c r="A181" s="1">
        <v>41449</v>
      </c>
      <c r="B181" s="1"/>
      <c r="C181" s="6">
        <v>219.75</v>
      </c>
      <c r="D181">
        <v>38517500</v>
      </c>
      <c r="E181" s="6">
        <f t="shared" si="10"/>
        <v>-3.2199999999999989</v>
      </c>
      <c r="F181">
        <f t="shared" si="11"/>
        <v>-1.4441404673274427E-2</v>
      </c>
      <c r="G181" s="7">
        <f t="shared" si="12"/>
        <v>-1.45466966969936E-2</v>
      </c>
      <c r="H181">
        <f t="shared" si="13"/>
        <v>5.392490536565286</v>
      </c>
      <c r="I181">
        <f t="shared" si="14"/>
        <v>17.466623241438068</v>
      </c>
    </row>
    <row r="182" spans="1:9" x14ac:dyDescent="0.35">
      <c r="A182" s="1">
        <v>41456</v>
      </c>
      <c r="B182" s="1"/>
      <c r="C182" s="6">
        <v>220.39</v>
      </c>
      <c r="D182">
        <v>22148290</v>
      </c>
      <c r="E182" s="6">
        <f t="shared" si="10"/>
        <v>0.63999999999998636</v>
      </c>
      <c r="F182">
        <f t="shared" si="11"/>
        <v>2.9124004550625088E-3</v>
      </c>
      <c r="G182" s="7">
        <f t="shared" si="12"/>
        <v>2.9081676333140294E-3</v>
      </c>
      <c r="H182">
        <f t="shared" si="13"/>
        <v>5.3953987041986</v>
      </c>
      <c r="I182">
        <f t="shared" si="14"/>
        <v>16.913270850572342</v>
      </c>
    </row>
    <row r="183" spans="1:9" x14ac:dyDescent="0.35">
      <c r="A183" s="1">
        <v>41463</v>
      </c>
      <c r="B183" s="1"/>
      <c r="C183" s="6">
        <v>217.3</v>
      </c>
      <c r="D183">
        <v>24794220</v>
      </c>
      <c r="E183" s="6">
        <f t="shared" si="10"/>
        <v>-3.089999999999975</v>
      </c>
      <c r="F183">
        <f t="shared" si="11"/>
        <v>-1.4020599845727915E-2</v>
      </c>
      <c r="G183" s="7">
        <f t="shared" si="12"/>
        <v>-1.4119816936216445E-2</v>
      </c>
      <c r="H183">
        <f t="shared" si="13"/>
        <v>5.3812788872623836</v>
      </c>
      <c r="I183">
        <f t="shared" si="14"/>
        <v>17.026121119455325</v>
      </c>
    </row>
    <row r="184" spans="1:9" x14ac:dyDescent="0.35">
      <c r="A184" s="1">
        <v>41470</v>
      </c>
      <c r="B184" s="1"/>
      <c r="C184" s="6">
        <v>215.32</v>
      </c>
      <c r="D184">
        <v>29389350</v>
      </c>
      <c r="E184" s="6">
        <f t="shared" si="10"/>
        <v>-1.9800000000000182</v>
      </c>
      <c r="F184">
        <f t="shared" si="11"/>
        <v>-9.1118269673263596E-3</v>
      </c>
      <c r="G184" s="7">
        <f t="shared" si="12"/>
        <v>-9.1535935696267501E-3</v>
      </c>
      <c r="H184">
        <f t="shared" si="13"/>
        <v>5.3721252936927568</v>
      </c>
      <c r="I184">
        <f t="shared" si="14"/>
        <v>17.196142921784418</v>
      </c>
    </row>
    <row r="185" spans="1:9" x14ac:dyDescent="0.35">
      <c r="A185" s="1">
        <v>41477</v>
      </c>
      <c r="B185" s="1"/>
      <c r="C185" s="6">
        <v>190.4</v>
      </c>
      <c r="D185">
        <v>43471950</v>
      </c>
      <c r="E185" s="6">
        <f t="shared" si="10"/>
        <v>-24.919999999999987</v>
      </c>
      <c r="F185">
        <f t="shared" si="11"/>
        <v>-0.11573472041612479</v>
      </c>
      <c r="G185" s="7">
        <f t="shared" si="12"/>
        <v>-0.12299817133549151</v>
      </c>
      <c r="H185">
        <f t="shared" si="13"/>
        <v>5.2491271223572653</v>
      </c>
      <c r="I185">
        <f t="shared" si="14"/>
        <v>17.587626460481982</v>
      </c>
    </row>
    <row r="186" spans="1:9" x14ac:dyDescent="0.35">
      <c r="A186" s="1">
        <v>41484</v>
      </c>
      <c r="B186" s="1"/>
      <c r="C186" s="6">
        <v>158.91</v>
      </c>
      <c r="D186">
        <v>157188550</v>
      </c>
      <c r="E186" s="6">
        <f t="shared" si="10"/>
        <v>-31.490000000000009</v>
      </c>
      <c r="F186">
        <f t="shared" si="11"/>
        <v>-0.16538865546218492</v>
      </c>
      <c r="G186" s="7">
        <f t="shared" si="12"/>
        <v>-0.18078911813272036</v>
      </c>
      <c r="H186">
        <f t="shared" si="13"/>
        <v>5.0683380042245449</v>
      </c>
      <c r="I186">
        <f t="shared" si="14"/>
        <v>18.872956598156499</v>
      </c>
    </row>
    <row r="187" spans="1:9" x14ac:dyDescent="0.35">
      <c r="A187" s="1">
        <v>41491</v>
      </c>
      <c r="B187" s="1"/>
      <c r="C187" s="6">
        <v>165.36</v>
      </c>
      <c r="D187">
        <v>75992620</v>
      </c>
      <c r="E187" s="6">
        <f t="shared" si="10"/>
        <v>6.4500000000000171</v>
      </c>
      <c r="F187">
        <f t="shared" si="11"/>
        <v>4.0589012648669168E-2</v>
      </c>
      <c r="G187" s="7">
        <f t="shared" si="12"/>
        <v>3.9786911148968152E-2</v>
      </c>
      <c r="H187">
        <f t="shared" si="13"/>
        <v>5.1081249153735131</v>
      </c>
      <c r="I187">
        <f t="shared" si="14"/>
        <v>18.146146788272425</v>
      </c>
    </row>
    <row r="188" spans="1:9" x14ac:dyDescent="0.35">
      <c r="A188" s="1">
        <v>41498</v>
      </c>
      <c r="B188" s="1"/>
      <c r="C188" s="6">
        <v>160.01</v>
      </c>
      <c r="D188">
        <v>26015670</v>
      </c>
      <c r="E188" s="6">
        <f t="shared" si="10"/>
        <v>-5.3500000000000227</v>
      </c>
      <c r="F188">
        <f t="shared" si="11"/>
        <v>-3.2353652636671643E-2</v>
      </c>
      <c r="G188" s="7">
        <f t="shared" si="12"/>
        <v>-3.2888602092730146E-2</v>
      </c>
      <c r="H188">
        <f t="shared" si="13"/>
        <v>5.075236313280783</v>
      </c>
      <c r="I188">
        <f t="shared" si="14"/>
        <v>17.074209606747381</v>
      </c>
    </row>
    <row r="189" spans="1:9" x14ac:dyDescent="0.35">
      <c r="A189" s="1">
        <v>41505</v>
      </c>
      <c r="B189" s="1"/>
      <c r="C189" s="6">
        <v>163.18</v>
      </c>
      <c r="D189">
        <v>21912560</v>
      </c>
      <c r="E189" s="6">
        <f t="shared" si="10"/>
        <v>3.1700000000000159</v>
      </c>
      <c r="F189">
        <f t="shared" si="11"/>
        <v>1.9811261796137843E-2</v>
      </c>
      <c r="G189" s="7">
        <f t="shared" si="12"/>
        <v>1.9617572719870857E-2</v>
      </c>
      <c r="H189">
        <f t="shared" si="13"/>
        <v>5.0948538860006538</v>
      </c>
      <c r="I189">
        <f t="shared" si="14"/>
        <v>16.902570546371027</v>
      </c>
    </row>
    <row r="190" spans="1:9" x14ac:dyDescent="0.35">
      <c r="A190" s="1">
        <v>41512</v>
      </c>
      <c r="B190" s="1"/>
      <c r="C190" s="6">
        <v>158.5</v>
      </c>
      <c r="D190">
        <v>23855850</v>
      </c>
      <c r="E190" s="6">
        <f t="shared" si="10"/>
        <v>-4.6800000000000068</v>
      </c>
      <c r="F190">
        <f t="shared" si="11"/>
        <v>-2.8679985292315274E-2</v>
      </c>
      <c r="G190" s="7">
        <f t="shared" si="12"/>
        <v>-2.90992926833189E-2</v>
      </c>
      <c r="H190">
        <f t="shared" si="13"/>
        <v>5.0657545933173349</v>
      </c>
      <c r="I190">
        <f t="shared" si="14"/>
        <v>16.987540028240531</v>
      </c>
    </row>
    <row r="191" spans="1:9" x14ac:dyDescent="0.35">
      <c r="A191" s="1">
        <v>41519</v>
      </c>
      <c r="B191" s="1"/>
      <c r="C191" s="6">
        <v>162.80000000000001</v>
      </c>
      <c r="D191">
        <v>19471870</v>
      </c>
      <c r="E191" s="6">
        <f t="shared" si="10"/>
        <v>4.3000000000000114</v>
      </c>
      <c r="F191">
        <f t="shared" si="11"/>
        <v>2.7129337539432249E-2</v>
      </c>
      <c r="G191" s="7">
        <f t="shared" si="12"/>
        <v>2.6767860251105446E-2</v>
      </c>
      <c r="H191">
        <f t="shared" si="13"/>
        <v>5.0925224535684404</v>
      </c>
      <c r="I191">
        <f t="shared" si="14"/>
        <v>16.784481417934078</v>
      </c>
    </row>
    <row r="192" spans="1:9" x14ac:dyDescent="0.35">
      <c r="A192" s="1">
        <v>41526</v>
      </c>
      <c r="B192" s="1"/>
      <c r="C192" s="6">
        <v>177.8</v>
      </c>
      <c r="D192">
        <v>75699840</v>
      </c>
      <c r="E192" s="6">
        <f t="shared" si="10"/>
        <v>15</v>
      </c>
      <c r="F192">
        <f t="shared" si="11"/>
        <v>9.2137592137592136E-2</v>
      </c>
      <c r="G192" s="7">
        <f t="shared" si="12"/>
        <v>8.8136869511363791E-2</v>
      </c>
      <c r="H192">
        <f t="shared" si="13"/>
        <v>5.1806593230798041</v>
      </c>
      <c r="I192">
        <f t="shared" si="14"/>
        <v>18.142286604799104</v>
      </c>
    </row>
    <row r="193" spans="1:9" x14ac:dyDescent="0.35">
      <c r="A193" s="1">
        <v>41533</v>
      </c>
      <c r="B193" s="1"/>
      <c r="C193" s="6">
        <v>177.62</v>
      </c>
      <c r="D193">
        <v>40587130</v>
      </c>
      <c r="E193" s="6">
        <f t="shared" si="10"/>
        <v>-0.18000000000000682</v>
      </c>
      <c r="F193">
        <f t="shared" si="11"/>
        <v>-1.0123734533183735E-3</v>
      </c>
      <c r="G193" s="7">
        <f t="shared" si="12"/>
        <v>-1.0128862494465096E-3</v>
      </c>
      <c r="H193">
        <f t="shared" si="13"/>
        <v>5.1796464368303576</v>
      </c>
      <c r="I193">
        <f t="shared" si="14"/>
        <v>17.518961579244511</v>
      </c>
    </row>
    <row r="194" spans="1:9" x14ac:dyDescent="0.35">
      <c r="A194" s="1">
        <v>41540</v>
      </c>
      <c r="B194" s="1"/>
      <c r="C194" s="6">
        <v>171.51</v>
      </c>
      <c r="D194">
        <v>39495070</v>
      </c>
      <c r="E194" s="6">
        <f t="shared" si="10"/>
        <v>-6.1100000000000136</v>
      </c>
      <c r="F194">
        <f t="shared" si="11"/>
        <v>-3.439927936043246E-2</v>
      </c>
      <c r="G194" s="7">
        <f t="shared" si="12"/>
        <v>-3.5004862886368393E-2</v>
      </c>
      <c r="H194">
        <f t="shared" si="13"/>
        <v>5.1446415739439892</v>
      </c>
      <c r="I194">
        <f t="shared" si="14"/>
        <v>17.491686411955335</v>
      </c>
    </row>
    <row r="195" spans="1:9" x14ac:dyDescent="0.35">
      <c r="A195" s="1">
        <v>41547</v>
      </c>
      <c r="B195" s="1"/>
      <c r="C195" s="6">
        <v>169.35</v>
      </c>
      <c r="D195">
        <v>19478950</v>
      </c>
      <c r="E195" s="6">
        <f t="shared" si="10"/>
        <v>-2.1599999999999966</v>
      </c>
      <c r="F195">
        <f t="shared" si="11"/>
        <v>-1.2594017841525256E-2</v>
      </c>
      <c r="G195" s="7">
        <f t="shared" si="12"/>
        <v>-1.26739946802088E-2</v>
      </c>
      <c r="H195">
        <f t="shared" si="13"/>
        <v>5.1319675792637804</v>
      </c>
      <c r="I195">
        <f t="shared" si="14"/>
        <v>16.784844953288555</v>
      </c>
    </row>
    <row r="196" spans="1:9" x14ac:dyDescent="0.35">
      <c r="A196" s="1">
        <v>41554</v>
      </c>
      <c r="B196" s="1"/>
      <c r="C196" s="6">
        <v>167.93</v>
      </c>
      <c r="D196">
        <v>21987070</v>
      </c>
      <c r="E196" s="6">
        <f t="shared" si="10"/>
        <v>-1.4199999999999875</v>
      </c>
      <c r="F196">
        <f t="shared" si="11"/>
        <v>-8.3850014762325807E-3</v>
      </c>
      <c r="G196" s="7">
        <f t="shared" si="12"/>
        <v>-8.4203533568638633E-3</v>
      </c>
      <c r="H196">
        <f t="shared" si="13"/>
        <v>5.1235472259069166</v>
      </c>
      <c r="I196">
        <f t="shared" si="14"/>
        <v>16.905965111270486</v>
      </c>
    </row>
    <row r="197" spans="1:9" x14ac:dyDescent="0.35">
      <c r="A197" s="1">
        <v>41561</v>
      </c>
      <c r="B197" s="1"/>
      <c r="C197" s="6">
        <v>173.76</v>
      </c>
      <c r="D197">
        <v>23252470</v>
      </c>
      <c r="E197" s="6">
        <f t="shared" ref="E197:E260" si="15">C197-C196</f>
        <v>5.8299999999999841</v>
      </c>
      <c r="F197">
        <f t="shared" ref="F197:F260" si="16">E197/C196</f>
        <v>3.4716846305007945E-2</v>
      </c>
      <c r="G197" s="7">
        <f t="shared" ref="G197:G260" si="17">LN(C197)-LN(C196)</f>
        <v>3.4127810838653794E-2</v>
      </c>
      <c r="H197">
        <f t="shared" ref="H197:H260" si="18">LN(C197)</f>
        <v>5.1576750367455704</v>
      </c>
      <c r="I197">
        <f t="shared" ref="I197:I260" si="19">LN(D197)</f>
        <v>16.961921920914076</v>
      </c>
    </row>
    <row r="198" spans="1:9" x14ac:dyDescent="0.35">
      <c r="A198" s="1">
        <v>41568</v>
      </c>
      <c r="B198" s="1"/>
      <c r="C198" s="6">
        <v>173.85</v>
      </c>
      <c r="D198">
        <v>29277150</v>
      </c>
      <c r="E198" s="6">
        <f t="shared" si="15"/>
        <v>9.0000000000003411E-2</v>
      </c>
      <c r="F198">
        <f t="shared" si="16"/>
        <v>5.1795580110499198E-4</v>
      </c>
      <c r="G198" s="7">
        <f t="shared" si="17"/>
        <v>5.1782170829994811E-4</v>
      </c>
      <c r="H198">
        <f t="shared" si="18"/>
        <v>5.1581928584538703</v>
      </c>
      <c r="I198">
        <f t="shared" si="19"/>
        <v>17.192317906254349</v>
      </c>
    </row>
    <row r="199" spans="1:9" x14ac:dyDescent="0.35">
      <c r="A199" s="1">
        <v>41575</v>
      </c>
      <c r="B199" s="1"/>
      <c r="C199" s="6">
        <v>170.95</v>
      </c>
      <c r="D199">
        <v>14798680</v>
      </c>
      <c r="E199" s="6">
        <f t="shared" si="15"/>
        <v>-2.9000000000000057</v>
      </c>
      <c r="F199">
        <f t="shared" si="16"/>
        <v>-1.6681046879493851E-2</v>
      </c>
      <c r="G199" s="7">
        <f t="shared" si="17"/>
        <v>-1.6821742368559711E-2</v>
      </c>
      <c r="H199">
        <f t="shared" si="18"/>
        <v>5.1413711160853106</v>
      </c>
      <c r="I199">
        <f t="shared" si="19"/>
        <v>16.51004854556756</v>
      </c>
    </row>
    <row r="200" spans="1:9" x14ac:dyDescent="0.35">
      <c r="A200" s="1">
        <v>41582</v>
      </c>
      <c r="B200" s="1"/>
      <c r="C200" s="6">
        <v>168.75</v>
      </c>
      <c r="D200">
        <v>19548830</v>
      </c>
      <c r="E200" s="6">
        <f t="shared" si="15"/>
        <v>-2.1999999999999886</v>
      </c>
      <c r="F200">
        <f t="shared" si="16"/>
        <v>-1.2869260017548925E-2</v>
      </c>
      <c r="G200" s="7">
        <f t="shared" si="17"/>
        <v>-1.2952786332671273E-2</v>
      </c>
      <c r="H200">
        <f t="shared" si="18"/>
        <v>5.1284183297526393</v>
      </c>
      <c r="I200">
        <f t="shared" si="19"/>
        <v>16.788425996057459</v>
      </c>
    </row>
    <row r="201" spans="1:9" x14ac:dyDescent="0.35">
      <c r="A201" s="1">
        <v>41589</v>
      </c>
      <c r="B201" s="1"/>
      <c r="C201" s="6">
        <v>175.28</v>
      </c>
      <c r="D201">
        <v>20834240</v>
      </c>
      <c r="E201" s="6">
        <f t="shared" si="15"/>
        <v>6.5300000000000011</v>
      </c>
      <c r="F201">
        <f t="shared" si="16"/>
        <v>3.8696296296296305E-2</v>
      </c>
      <c r="G201" s="7">
        <f t="shared" si="17"/>
        <v>3.7966365534571445E-2</v>
      </c>
      <c r="H201">
        <f t="shared" si="18"/>
        <v>5.1663846952872108</v>
      </c>
      <c r="I201">
        <f t="shared" si="19"/>
        <v>16.852108345091551</v>
      </c>
    </row>
    <row r="202" spans="1:9" x14ac:dyDescent="0.35">
      <c r="A202" s="1">
        <v>41596</v>
      </c>
      <c r="B202" s="1"/>
      <c r="C202" s="6">
        <v>168.71</v>
      </c>
      <c r="D202">
        <v>30758140</v>
      </c>
      <c r="E202" s="6">
        <f t="shared" si="15"/>
        <v>-6.5699999999999932</v>
      </c>
      <c r="F202">
        <f t="shared" si="16"/>
        <v>-3.748288452761292E-2</v>
      </c>
      <c r="G202" s="7">
        <f t="shared" si="17"/>
        <v>-3.8203430669327076E-2</v>
      </c>
      <c r="H202">
        <f t="shared" si="18"/>
        <v>5.1281812646178837</v>
      </c>
      <c r="I202">
        <f t="shared" si="19"/>
        <v>17.241665232633004</v>
      </c>
    </row>
    <row r="203" spans="1:9" x14ac:dyDescent="0.35">
      <c r="A203" s="1">
        <v>41603</v>
      </c>
      <c r="B203" s="1"/>
      <c r="C203" s="6">
        <v>164.98</v>
      </c>
      <c r="D203">
        <v>18045450</v>
      </c>
      <c r="E203" s="6">
        <f t="shared" si="15"/>
        <v>-3.7300000000000182</v>
      </c>
      <c r="F203">
        <f t="shared" si="16"/>
        <v>-2.2108944342362741E-2</v>
      </c>
      <c r="G203" s="7">
        <f t="shared" si="17"/>
        <v>-2.2357010185298343E-2</v>
      </c>
      <c r="H203">
        <f t="shared" si="18"/>
        <v>5.1058242544325854</v>
      </c>
      <c r="I203">
        <f t="shared" si="19"/>
        <v>16.708404133403949</v>
      </c>
    </row>
    <row r="204" spans="1:9" x14ac:dyDescent="0.35">
      <c r="A204" s="1">
        <v>41610</v>
      </c>
      <c r="B204" s="1"/>
      <c r="C204" s="6">
        <v>167.78</v>
      </c>
      <c r="D204">
        <v>25745390</v>
      </c>
      <c r="E204" s="6">
        <f t="shared" si="15"/>
        <v>2.8000000000000114</v>
      </c>
      <c r="F204">
        <f t="shared" si="16"/>
        <v>1.6971754152018497E-2</v>
      </c>
      <c r="G204" s="7">
        <f t="shared" si="17"/>
        <v>1.6829342985563045E-2</v>
      </c>
      <c r="H204">
        <f t="shared" si="18"/>
        <v>5.1226535974181484</v>
      </c>
      <c r="I204">
        <f t="shared" si="19"/>
        <v>17.06376613992018</v>
      </c>
    </row>
    <row r="205" spans="1:9" x14ac:dyDescent="0.35">
      <c r="A205" s="1">
        <v>41617</v>
      </c>
      <c r="B205" s="1"/>
      <c r="C205" s="6">
        <v>166.38</v>
      </c>
      <c r="D205">
        <v>14763020</v>
      </c>
      <c r="E205" s="6">
        <f t="shared" si="15"/>
        <v>-1.4000000000000057</v>
      </c>
      <c r="F205">
        <f t="shared" si="16"/>
        <v>-8.3442603409226712E-3</v>
      </c>
      <c r="G205" s="7">
        <f t="shared" si="17"/>
        <v>-8.3792685624066721E-3</v>
      </c>
      <c r="H205">
        <f t="shared" si="18"/>
        <v>5.1142743288557417</v>
      </c>
      <c r="I205">
        <f t="shared" si="19"/>
        <v>16.507635963253506</v>
      </c>
    </row>
    <row r="206" spans="1:9" x14ac:dyDescent="0.35">
      <c r="A206" s="1">
        <v>41624</v>
      </c>
      <c r="B206" s="1"/>
      <c r="C206" s="6">
        <v>175.44</v>
      </c>
      <c r="D206">
        <v>18735980</v>
      </c>
      <c r="E206" s="6">
        <f t="shared" si="15"/>
        <v>9.0600000000000023</v>
      </c>
      <c r="F206">
        <f t="shared" si="16"/>
        <v>5.4453660295708632E-2</v>
      </c>
      <c r="G206" s="7">
        <f t="shared" si="17"/>
        <v>5.3022775253890764E-2</v>
      </c>
      <c r="H206">
        <f t="shared" si="18"/>
        <v>5.1672971041096325</v>
      </c>
      <c r="I206">
        <f t="shared" si="19"/>
        <v>16.74595629735536</v>
      </c>
    </row>
    <row r="207" spans="1:9" x14ac:dyDescent="0.35">
      <c r="A207" s="1">
        <v>41631</v>
      </c>
      <c r="B207" s="1"/>
      <c r="C207" s="6">
        <v>172.49</v>
      </c>
      <c r="D207">
        <v>11601040</v>
      </c>
      <c r="E207" s="6">
        <f t="shared" si="15"/>
        <v>-2.9499999999999886</v>
      </c>
      <c r="F207">
        <f t="shared" si="16"/>
        <v>-1.6814865481076087E-2</v>
      </c>
      <c r="G207" s="7">
        <f t="shared" si="17"/>
        <v>-1.695784033309522E-2</v>
      </c>
      <c r="H207">
        <f t="shared" si="18"/>
        <v>5.1503392637765373</v>
      </c>
      <c r="I207">
        <f t="shared" si="19"/>
        <v>16.266605307230222</v>
      </c>
    </row>
    <row r="208" spans="1:9" x14ac:dyDescent="0.35">
      <c r="A208" s="1">
        <v>41638</v>
      </c>
      <c r="B208" s="1"/>
      <c r="C208" s="6">
        <v>172</v>
      </c>
      <c r="D208">
        <v>3186720</v>
      </c>
      <c r="E208" s="6">
        <f t="shared" si="15"/>
        <v>-0.49000000000000909</v>
      </c>
      <c r="F208">
        <f t="shared" si="16"/>
        <v>-2.84074439097924E-3</v>
      </c>
      <c r="G208" s="7">
        <f t="shared" si="17"/>
        <v>-2.8447869630845446E-3</v>
      </c>
      <c r="H208">
        <f t="shared" si="18"/>
        <v>5.1474944768134527</v>
      </c>
      <c r="I208">
        <f t="shared" si="19"/>
        <v>14.974502732621096</v>
      </c>
    </row>
    <row r="209" spans="1:9" x14ac:dyDescent="0.35">
      <c r="A209" s="1">
        <v>41645</v>
      </c>
      <c r="B209" s="1"/>
      <c r="C209" s="6">
        <v>167.38</v>
      </c>
      <c r="D209">
        <v>9398500</v>
      </c>
      <c r="E209" s="6">
        <f t="shared" si="15"/>
        <v>-4.6200000000000045</v>
      </c>
      <c r="F209">
        <f t="shared" si="16"/>
        <v>-2.6860465116279097E-2</v>
      </c>
      <c r="G209" s="7">
        <f t="shared" si="17"/>
        <v>-2.722780020872495E-2</v>
      </c>
      <c r="H209">
        <f t="shared" si="18"/>
        <v>5.1202666766047278</v>
      </c>
      <c r="I209">
        <f t="shared" si="19"/>
        <v>16.056060660038789</v>
      </c>
    </row>
    <row r="210" spans="1:9" x14ac:dyDescent="0.35">
      <c r="A210" s="1">
        <v>41652</v>
      </c>
      <c r="B210" s="1"/>
      <c r="C210" s="6">
        <v>183</v>
      </c>
      <c r="D210">
        <v>45676740</v>
      </c>
      <c r="E210" s="6">
        <f t="shared" si="15"/>
        <v>15.620000000000005</v>
      </c>
      <c r="F210">
        <f t="shared" si="16"/>
        <v>9.3320587883857123E-2</v>
      </c>
      <c r="G210" s="7">
        <f t="shared" si="17"/>
        <v>8.9219476236693573E-2</v>
      </c>
      <c r="H210">
        <f t="shared" si="18"/>
        <v>5.2094861528414214</v>
      </c>
      <c r="I210">
        <f t="shared" si="19"/>
        <v>17.637099754740834</v>
      </c>
    </row>
    <row r="211" spans="1:9" x14ac:dyDescent="0.35">
      <c r="A211" s="1">
        <v>41659</v>
      </c>
      <c r="B211" s="1"/>
      <c r="C211" s="6">
        <v>182.65</v>
      </c>
      <c r="D211">
        <v>22224290</v>
      </c>
      <c r="E211" s="6">
        <f t="shared" si="15"/>
        <v>-0.34999999999999432</v>
      </c>
      <c r="F211">
        <f t="shared" si="16"/>
        <v>-1.912568306010898E-3</v>
      </c>
      <c r="G211" s="7">
        <f t="shared" si="17"/>
        <v>-1.9143996001300678E-3</v>
      </c>
      <c r="H211">
        <f t="shared" si="18"/>
        <v>5.2075717532412913</v>
      </c>
      <c r="I211">
        <f t="shared" si="19"/>
        <v>16.916696392847207</v>
      </c>
    </row>
    <row r="212" spans="1:9" x14ac:dyDescent="0.35">
      <c r="A212" s="1">
        <v>41666</v>
      </c>
      <c r="B212" s="1"/>
      <c r="C212" s="6">
        <v>171.06</v>
      </c>
      <c r="D212">
        <v>33422700</v>
      </c>
      <c r="E212" s="6">
        <f t="shared" si="15"/>
        <v>-11.590000000000003</v>
      </c>
      <c r="F212">
        <f t="shared" si="16"/>
        <v>-6.3454694771420767E-2</v>
      </c>
      <c r="G212" s="7">
        <f t="shared" si="17"/>
        <v>-6.5557381088655831E-2</v>
      </c>
      <c r="H212">
        <f t="shared" si="18"/>
        <v>5.1420143721526355</v>
      </c>
      <c r="I212">
        <f t="shared" si="19"/>
        <v>17.324745867814329</v>
      </c>
    </row>
    <row r="213" spans="1:9" x14ac:dyDescent="0.35">
      <c r="A213" s="1">
        <v>41673</v>
      </c>
      <c r="B213" s="1"/>
      <c r="C213" s="6">
        <v>178.08</v>
      </c>
      <c r="D213">
        <v>16917130</v>
      </c>
      <c r="E213" s="6">
        <f t="shared" si="15"/>
        <v>7.0200000000000102</v>
      </c>
      <c r="F213">
        <f t="shared" si="16"/>
        <v>4.1038232199228399E-2</v>
      </c>
      <c r="G213" s="7">
        <f t="shared" si="17"/>
        <v>4.0218515374599306E-2</v>
      </c>
      <c r="H213">
        <f t="shared" si="18"/>
        <v>5.1822328875272348</v>
      </c>
      <c r="I213">
        <f t="shared" si="19"/>
        <v>16.643837276005545</v>
      </c>
    </row>
    <row r="214" spans="1:9" x14ac:dyDescent="0.35">
      <c r="A214" s="1">
        <v>41680</v>
      </c>
      <c r="B214" s="1"/>
      <c r="C214" s="6">
        <v>171.73</v>
      </c>
      <c r="D214">
        <v>12592790</v>
      </c>
      <c r="E214" s="6">
        <f t="shared" si="15"/>
        <v>-6.3500000000000227</v>
      </c>
      <c r="F214">
        <f t="shared" si="16"/>
        <v>-3.5658131176999223E-2</v>
      </c>
      <c r="G214" s="7">
        <f t="shared" si="17"/>
        <v>-3.6309411531464164E-2</v>
      </c>
      <c r="H214">
        <f t="shared" si="18"/>
        <v>5.1459234759957706</v>
      </c>
      <c r="I214">
        <f t="shared" si="19"/>
        <v>16.348634985917865</v>
      </c>
    </row>
    <row r="215" spans="1:9" x14ac:dyDescent="0.35">
      <c r="A215" s="1">
        <v>41687</v>
      </c>
      <c r="B215" s="1"/>
      <c r="C215" s="6">
        <v>170.3</v>
      </c>
      <c r="D215">
        <v>10854930</v>
      </c>
      <c r="E215" s="6">
        <f t="shared" si="15"/>
        <v>-1.4299999999999784</v>
      </c>
      <c r="F215">
        <f t="shared" si="16"/>
        <v>-8.3270249810748175E-3</v>
      </c>
      <c r="G215" s="7">
        <f t="shared" si="17"/>
        <v>-8.3618883271281419E-3</v>
      </c>
      <c r="H215">
        <f t="shared" si="18"/>
        <v>5.1375615876686425</v>
      </c>
      <c r="I215">
        <f t="shared" si="19"/>
        <v>16.200129912632558</v>
      </c>
    </row>
    <row r="216" spans="1:9" x14ac:dyDescent="0.35">
      <c r="A216" s="1">
        <v>41694</v>
      </c>
      <c r="B216" s="1"/>
      <c r="C216" s="6">
        <v>164.3</v>
      </c>
      <c r="D216">
        <v>12093580</v>
      </c>
      <c r="E216" s="6">
        <f t="shared" si="15"/>
        <v>-6</v>
      </c>
      <c r="F216">
        <f t="shared" si="16"/>
        <v>-3.5231943628890192E-2</v>
      </c>
      <c r="G216" s="7">
        <f t="shared" si="17"/>
        <v>-3.586756262541968E-2</v>
      </c>
      <c r="H216">
        <f t="shared" si="18"/>
        <v>5.1016940250432228</v>
      </c>
      <c r="I216">
        <f t="shared" si="19"/>
        <v>16.308185291247987</v>
      </c>
    </row>
    <row r="217" spans="1:9" x14ac:dyDescent="0.35">
      <c r="A217" s="1">
        <v>41701</v>
      </c>
      <c r="B217" s="1"/>
      <c r="C217" s="6">
        <v>166.01</v>
      </c>
      <c r="D217">
        <v>38710910</v>
      </c>
      <c r="E217" s="6">
        <f t="shared" si="15"/>
        <v>1.7099999999999795</v>
      </c>
      <c r="F217">
        <f t="shared" si="16"/>
        <v>1.0407790626901883E-2</v>
      </c>
      <c r="G217" s="7">
        <f t="shared" si="17"/>
        <v>1.0354002462761969E-2</v>
      </c>
      <c r="H217">
        <f t="shared" si="18"/>
        <v>5.1120480275059847</v>
      </c>
      <c r="I217">
        <f t="shared" si="19"/>
        <v>17.471632030414952</v>
      </c>
    </row>
    <row r="218" spans="1:9" x14ac:dyDescent="0.35">
      <c r="A218" s="1">
        <v>41708</v>
      </c>
      <c r="B218" s="1"/>
      <c r="C218" s="6">
        <v>156.19999999999999</v>
      </c>
      <c r="D218">
        <v>18027280</v>
      </c>
      <c r="E218" s="6">
        <f t="shared" si="15"/>
        <v>-9.8100000000000023</v>
      </c>
      <c r="F218">
        <f t="shared" si="16"/>
        <v>-5.9092825733389573E-2</v>
      </c>
      <c r="G218" s="7">
        <f t="shared" si="17"/>
        <v>-6.0910790100399126E-2</v>
      </c>
      <c r="H218">
        <f t="shared" si="18"/>
        <v>5.0511372374055856</v>
      </c>
      <c r="I218">
        <f t="shared" si="19"/>
        <v>16.70739672412072</v>
      </c>
    </row>
    <row r="219" spans="1:9" x14ac:dyDescent="0.35">
      <c r="A219" s="1">
        <v>41715</v>
      </c>
      <c r="B219" s="1"/>
      <c r="C219" s="6">
        <v>161.21</v>
      </c>
      <c r="D219">
        <v>29855980</v>
      </c>
      <c r="E219" s="6">
        <f t="shared" si="15"/>
        <v>5.0100000000000193</v>
      </c>
      <c r="F219">
        <f t="shared" si="16"/>
        <v>3.2074263764404733E-2</v>
      </c>
      <c r="G219" s="7">
        <f t="shared" si="17"/>
        <v>3.1570625482321368E-2</v>
      </c>
      <c r="H219">
        <f t="shared" si="18"/>
        <v>5.082707862887907</v>
      </c>
      <c r="I219">
        <f t="shared" si="19"/>
        <v>17.211895712746884</v>
      </c>
    </row>
    <row r="220" spans="1:9" x14ac:dyDescent="0.35">
      <c r="A220" s="1">
        <v>41722</v>
      </c>
      <c r="B220" s="1"/>
      <c r="C220" s="6">
        <v>166.05</v>
      </c>
      <c r="D220">
        <v>22479630</v>
      </c>
      <c r="E220" s="6">
        <f t="shared" si="15"/>
        <v>4.8400000000000034</v>
      </c>
      <c r="F220">
        <f t="shared" si="16"/>
        <v>3.0022951429812067E-2</v>
      </c>
      <c r="G220" s="7">
        <f t="shared" si="17"/>
        <v>2.9581084934848789E-2</v>
      </c>
      <c r="H220">
        <f t="shared" si="18"/>
        <v>5.1122889478227558</v>
      </c>
      <c r="I220">
        <f t="shared" si="19"/>
        <v>16.928120123779578</v>
      </c>
    </row>
    <row r="221" spans="1:9" x14ac:dyDescent="0.35">
      <c r="A221" s="1">
        <v>41729</v>
      </c>
      <c r="B221" s="1"/>
      <c r="C221" s="6">
        <v>166.78</v>
      </c>
      <c r="D221">
        <v>17003160</v>
      </c>
      <c r="E221" s="6">
        <f t="shared" si="15"/>
        <v>0.72999999999998977</v>
      </c>
      <c r="F221">
        <f t="shared" si="16"/>
        <v>4.3962661848840094E-3</v>
      </c>
      <c r="G221" s="7">
        <f t="shared" si="17"/>
        <v>4.3866308360831496E-3</v>
      </c>
      <c r="H221">
        <f t="shared" si="18"/>
        <v>5.1166755786588389</v>
      </c>
      <c r="I221">
        <f t="shared" si="19"/>
        <v>16.648909767099447</v>
      </c>
    </row>
    <row r="222" spans="1:9" x14ac:dyDescent="0.35">
      <c r="A222" s="1">
        <v>41736</v>
      </c>
      <c r="B222" s="1"/>
      <c r="C222" s="6">
        <v>166.13</v>
      </c>
      <c r="D222">
        <v>14297680</v>
      </c>
      <c r="E222" s="6">
        <f t="shared" si="15"/>
        <v>-0.65000000000000568</v>
      </c>
      <c r="F222">
        <f t="shared" si="16"/>
        <v>-3.8973498021345828E-3</v>
      </c>
      <c r="G222" s="7">
        <f t="shared" si="17"/>
        <v>-3.9049642604513934E-3</v>
      </c>
      <c r="H222">
        <f t="shared" si="18"/>
        <v>5.1127706143983875</v>
      </c>
      <c r="I222">
        <f t="shared" si="19"/>
        <v>16.47560784430593</v>
      </c>
    </row>
    <row r="223" spans="1:9" x14ac:dyDescent="0.35">
      <c r="A223" s="1">
        <v>41743</v>
      </c>
      <c r="B223" s="1"/>
      <c r="C223" s="6">
        <v>160.66999999999999</v>
      </c>
      <c r="D223">
        <v>10309660</v>
      </c>
      <c r="E223" s="6">
        <f t="shared" si="15"/>
        <v>-5.460000000000008</v>
      </c>
      <c r="F223">
        <f t="shared" si="16"/>
        <v>-3.2865827966050733E-2</v>
      </c>
      <c r="G223" s="7">
        <f t="shared" si="17"/>
        <v>-3.3418042343144272E-2</v>
      </c>
      <c r="H223">
        <f t="shared" si="18"/>
        <v>5.0793525720552433</v>
      </c>
      <c r="I223">
        <f t="shared" si="19"/>
        <v>16.148591877757806</v>
      </c>
    </row>
    <row r="224" spans="1:9" x14ac:dyDescent="0.35">
      <c r="A224" s="1">
        <v>41750</v>
      </c>
      <c r="B224" s="1"/>
      <c r="C224" s="6">
        <v>150.69999999999999</v>
      </c>
      <c r="D224">
        <v>14874300</v>
      </c>
      <c r="E224" s="6">
        <f t="shared" si="15"/>
        <v>-9.9699999999999989</v>
      </c>
      <c r="F224">
        <f t="shared" si="16"/>
        <v>-6.2052654509242543E-2</v>
      </c>
      <c r="G224" s="7">
        <f t="shared" si="17"/>
        <v>-6.4061466422793423E-2</v>
      </c>
      <c r="H224">
        <f t="shared" si="18"/>
        <v>5.0152911056324498</v>
      </c>
      <c r="I224">
        <f t="shared" si="19"/>
        <v>16.515145449465138</v>
      </c>
    </row>
    <row r="225" spans="1:9" x14ac:dyDescent="0.35">
      <c r="A225" s="1">
        <v>41757</v>
      </c>
      <c r="B225" s="1"/>
      <c r="C225" s="6">
        <v>158.94</v>
      </c>
      <c r="D225">
        <v>9108810</v>
      </c>
      <c r="E225" s="6">
        <f t="shared" si="15"/>
        <v>8.2400000000000091</v>
      </c>
      <c r="F225">
        <f t="shared" si="16"/>
        <v>5.4678168546781751E-2</v>
      </c>
      <c r="G225" s="7">
        <f t="shared" si="17"/>
        <v>5.3235666879583476E-2</v>
      </c>
      <c r="H225">
        <f t="shared" si="18"/>
        <v>5.0685267725120333</v>
      </c>
      <c r="I225">
        <f t="shared" si="19"/>
        <v>16.024752635017805</v>
      </c>
    </row>
    <row r="226" spans="1:9" x14ac:dyDescent="0.35">
      <c r="A226" s="1">
        <v>41764</v>
      </c>
      <c r="B226" s="1"/>
      <c r="C226" s="6">
        <v>156.30000000000001</v>
      </c>
      <c r="D226">
        <v>9603250</v>
      </c>
      <c r="E226" s="6">
        <f t="shared" si="15"/>
        <v>-2.6399999999999864</v>
      </c>
      <c r="F226">
        <f t="shared" si="16"/>
        <v>-1.6610041525103727E-2</v>
      </c>
      <c r="G226" s="7">
        <f t="shared" si="17"/>
        <v>-1.6749535084602307E-2</v>
      </c>
      <c r="H226">
        <f t="shared" si="18"/>
        <v>5.051777237427431</v>
      </c>
      <c r="I226">
        <f t="shared" si="19"/>
        <v>16.07761214081243</v>
      </c>
    </row>
    <row r="227" spans="1:9" x14ac:dyDescent="0.35">
      <c r="A227" s="1">
        <v>41771</v>
      </c>
      <c r="B227" s="1"/>
      <c r="C227" s="6">
        <v>163.5</v>
      </c>
      <c r="D227">
        <v>14643710</v>
      </c>
      <c r="E227" s="6">
        <f t="shared" si="15"/>
        <v>7.1999999999999886</v>
      </c>
      <c r="F227">
        <f t="shared" si="16"/>
        <v>4.6065259117082459E-2</v>
      </c>
      <c r="G227" s="7">
        <f t="shared" si="17"/>
        <v>4.5035752909877047E-2</v>
      </c>
      <c r="H227">
        <f t="shared" si="18"/>
        <v>5.0968129903373081</v>
      </c>
      <c r="I227">
        <f t="shared" si="19"/>
        <v>16.499521449693752</v>
      </c>
    </row>
    <row r="228" spans="1:9" x14ac:dyDescent="0.35">
      <c r="A228" s="1">
        <v>41778</v>
      </c>
      <c r="B228" s="1"/>
      <c r="C228" s="6">
        <v>163.32</v>
      </c>
      <c r="D228">
        <v>14507080</v>
      </c>
      <c r="E228" s="6">
        <f t="shared" si="15"/>
        <v>-0.18000000000000682</v>
      </c>
      <c r="F228">
        <f t="shared" si="16"/>
        <v>-1.1009174311927023E-3</v>
      </c>
      <c r="G228" s="7">
        <f t="shared" si="17"/>
        <v>-1.1015238859330978E-3</v>
      </c>
      <c r="H228">
        <f t="shared" si="18"/>
        <v>5.095711466451375</v>
      </c>
      <c r="I228">
        <f t="shared" si="19"/>
        <v>16.490147364085004</v>
      </c>
    </row>
    <row r="229" spans="1:9" x14ac:dyDescent="0.35">
      <c r="A229" s="1">
        <v>41785</v>
      </c>
      <c r="B229" s="1"/>
      <c r="C229" s="6">
        <v>155.06</v>
      </c>
      <c r="D229">
        <v>10362300</v>
      </c>
      <c r="E229" s="6">
        <f t="shared" si="15"/>
        <v>-8.2599999999999909</v>
      </c>
      <c r="F229">
        <f t="shared" si="16"/>
        <v>-5.0575557188341849E-2</v>
      </c>
      <c r="G229" s="7">
        <f t="shared" si="17"/>
        <v>-5.1899327660562378E-2</v>
      </c>
      <c r="H229">
        <f t="shared" si="18"/>
        <v>5.0438121387908126</v>
      </c>
      <c r="I229">
        <f t="shared" si="19"/>
        <v>16.153684777877551</v>
      </c>
    </row>
    <row r="230" spans="1:9" x14ac:dyDescent="0.35">
      <c r="A230" s="1">
        <v>41792</v>
      </c>
      <c r="B230" s="1"/>
      <c r="C230" s="6">
        <v>156.99</v>
      </c>
      <c r="D230">
        <v>10649850</v>
      </c>
      <c r="E230" s="6">
        <f t="shared" si="15"/>
        <v>1.9300000000000068</v>
      </c>
      <c r="F230">
        <f t="shared" si="16"/>
        <v>1.2446794789113935E-2</v>
      </c>
      <c r="G230" s="7">
        <f t="shared" si="17"/>
        <v>1.2369970261413954E-2</v>
      </c>
      <c r="H230">
        <f t="shared" si="18"/>
        <v>5.0561821090522265</v>
      </c>
      <c r="I230">
        <f t="shared" si="19"/>
        <v>16.181056365513477</v>
      </c>
    </row>
    <row r="231" spans="1:9" x14ac:dyDescent="0.35">
      <c r="A231" s="1">
        <v>41799</v>
      </c>
      <c r="B231" s="1"/>
      <c r="C231" s="6">
        <v>155.28</v>
      </c>
      <c r="D231">
        <v>13024370</v>
      </c>
      <c r="E231" s="6">
        <f t="shared" si="15"/>
        <v>-1.710000000000008</v>
      </c>
      <c r="F231">
        <f t="shared" si="16"/>
        <v>-1.0892413529524223E-2</v>
      </c>
      <c r="G231" s="7">
        <f t="shared" si="17"/>
        <v>-1.0952170191472099E-2</v>
      </c>
      <c r="H231">
        <f t="shared" si="18"/>
        <v>5.0452299388607544</v>
      </c>
      <c r="I231">
        <f t="shared" si="19"/>
        <v>16.382332775911838</v>
      </c>
    </row>
    <row r="232" spans="1:9" x14ac:dyDescent="0.35">
      <c r="A232" s="1">
        <v>41806</v>
      </c>
      <c r="B232" s="1"/>
      <c r="C232" s="6">
        <v>151.6</v>
      </c>
      <c r="D232">
        <v>25999360</v>
      </c>
      <c r="E232" s="6">
        <f t="shared" si="15"/>
        <v>-3.6800000000000068</v>
      </c>
      <c r="F232">
        <f t="shared" si="16"/>
        <v>-2.3699124162802721E-2</v>
      </c>
      <c r="G232" s="7">
        <f t="shared" si="17"/>
        <v>-2.3984465652483244E-2</v>
      </c>
      <c r="H232">
        <f t="shared" si="18"/>
        <v>5.0212454732082712</v>
      </c>
      <c r="I232">
        <f t="shared" si="19"/>
        <v>17.073582480298178</v>
      </c>
    </row>
    <row r="233" spans="1:9" x14ac:dyDescent="0.35">
      <c r="A233" s="1">
        <v>41813</v>
      </c>
      <c r="B233" s="1"/>
      <c r="C233" s="6">
        <v>157.1</v>
      </c>
      <c r="D233">
        <v>24261680</v>
      </c>
      <c r="E233" s="6">
        <f t="shared" si="15"/>
        <v>5.5</v>
      </c>
      <c r="F233">
        <f t="shared" si="16"/>
        <v>3.6279683377308705E-2</v>
      </c>
      <c r="G233" s="7">
        <f t="shared" si="17"/>
        <v>3.5637072053304131E-2</v>
      </c>
      <c r="H233">
        <f t="shared" si="18"/>
        <v>5.0568825452615753</v>
      </c>
      <c r="I233">
        <f t="shared" si="19"/>
        <v>17.004408708876422</v>
      </c>
    </row>
    <row r="234" spans="1:9" x14ac:dyDescent="0.35">
      <c r="A234" s="1">
        <v>41820</v>
      </c>
      <c r="B234" s="1"/>
      <c r="C234" s="6">
        <v>158.25</v>
      </c>
      <c r="D234">
        <v>16931360</v>
      </c>
      <c r="E234" s="6">
        <f t="shared" si="15"/>
        <v>1.1500000000000057</v>
      </c>
      <c r="F234">
        <f t="shared" si="16"/>
        <v>7.3201782304265165E-3</v>
      </c>
      <c r="G234" s="7">
        <f t="shared" si="17"/>
        <v>7.293515762710534E-3</v>
      </c>
      <c r="H234">
        <f t="shared" si="18"/>
        <v>5.0641760610242859</v>
      </c>
      <c r="I234">
        <f t="shared" si="19"/>
        <v>16.64467808165675</v>
      </c>
    </row>
    <row r="235" spans="1:9" x14ac:dyDescent="0.35">
      <c r="A235" s="1">
        <v>41827</v>
      </c>
      <c r="B235" s="1"/>
      <c r="C235" s="6">
        <v>154</v>
      </c>
      <c r="D235">
        <v>12139930</v>
      </c>
      <c r="E235" s="6">
        <f t="shared" si="15"/>
        <v>-4.25</v>
      </c>
      <c r="F235">
        <f t="shared" si="16"/>
        <v>-2.6856240126382307E-2</v>
      </c>
      <c r="G235" s="7">
        <f t="shared" si="17"/>
        <v>-2.7223458610656337E-2</v>
      </c>
      <c r="H235">
        <f t="shared" si="18"/>
        <v>5.0369526024136295</v>
      </c>
      <c r="I235">
        <f t="shared" si="19"/>
        <v>16.3120105775164</v>
      </c>
    </row>
    <row r="236" spans="1:9" x14ac:dyDescent="0.35">
      <c r="A236" s="1">
        <v>41834</v>
      </c>
      <c r="B236" s="1"/>
      <c r="C236" s="6">
        <v>145.94</v>
      </c>
      <c r="D236">
        <v>12718590</v>
      </c>
      <c r="E236" s="6">
        <f t="shared" si="15"/>
        <v>-8.0600000000000023</v>
      </c>
      <c r="F236">
        <f t="shared" si="16"/>
        <v>-5.233766233766235E-2</v>
      </c>
      <c r="G236" s="7">
        <f t="shared" si="17"/>
        <v>-5.3757024076155346E-2</v>
      </c>
      <c r="H236">
        <f t="shared" si="18"/>
        <v>4.9831955783374742</v>
      </c>
      <c r="I236">
        <f t="shared" si="19"/>
        <v>16.358575260675437</v>
      </c>
    </row>
    <row r="237" spans="1:9" x14ac:dyDescent="0.35">
      <c r="A237" s="1">
        <v>41841</v>
      </c>
      <c r="B237" s="1"/>
      <c r="C237" s="6">
        <v>144</v>
      </c>
      <c r="D237">
        <v>15026810</v>
      </c>
      <c r="E237" s="6">
        <f t="shared" si="15"/>
        <v>-1.9399999999999977</v>
      </c>
      <c r="F237">
        <f t="shared" si="16"/>
        <v>-1.3293134164725214E-2</v>
      </c>
      <c r="G237" s="7">
        <f t="shared" si="17"/>
        <v>-1.3382278761473465E-2</v>
      </c>
      <c r="H237">
        <f t="shared" si="18"/>
        <v>4.9698132995760007</v>
      </c>
      <c r="I237">
        <f t="shared" si="19"/>
        <v>16.525346497020294</v>
      </c>
    </row>
    <row r="238" spans="1:9" x14ac:dyDescent="0.35">
      <c r="A238" s="1">
        <v>41848</v>
      </c>
      <c r="B238" s="1"/>
      <c r="C238" s="6">
        <v>135.37</v>
      </c>
      <c r="D238">
        <v>13956170</v>
      </c>
      <c r="E238" s="6">
        <f t="shared" si="15"/>
        <v>-8.6299999999999955</v>
      </c>
      <c r="F238">
        <f t="shared" si="16"/>
        <v>-5.9930555555555522E-2</v>
      </c>
      <c r="G238" s="7">
        <f t="shared" si="17"/>
        <v>-6.1801529378305631E-2</v>
      </c>
      <c r="H238">
        <f t="shared" si="18"/>
        <v>4.9080117701976951</v>
      </c>
      <c r="I238">
        <f t="shared" si="19"/>
        <v>16.45143226235534</v>
      </c>
    </row>
    <row r="239" spans="1:9" x14ac:dyDescent="0.35">
      <c r="A239" s="1">
        <v>41855</v>
      </c>
      <c r="B239" s="1"/>
      <c r="C239" s="6">
        <v>138.36000000000001</v>
      </c>
      <c r="D239">
        <v>10314660</v>
      </c>
      <c r="E239" s="6">
        <f t="shared" si="15"/>
        <v>2.9900000000000091</v>
      </c>
      <c r="F239">
        <f t="shared" si="16"/>
        <v>2.2087611730811915E-2</v>
      </c>
      <c r="G239" s="7">
        <f t="shared" si="17"/>
        <v>2.1847213871272864E-2</v>
      </c>
      <c r="H239">
        <f t="shared" si="18"/>
        <v>4.9298589840689679</v>
      </c>
      <c r="I239">
        <f t="shared" si="19"/>
        <v>16.149076742237988</v>
      </c>
    </row>
    <row r="240" spans="1:9" x14ac:dyDescent="0.35">
      <c r="A240" s="1">
        <v>41862</v>
      </c>
      <c r="B240" s="1"/>
      <c r="C240" s="6">
        <v>142.63</v>
      </c>
      <c r="D240">
        <v>9936060</v>
      </c>
      <c r="E240" s="6">
        <f t="shared" si="15"/>
        <v>4.2699999999999818</v>
      </c>
      <c r="F240">
        <f t="shared" si="16"/>
        <v>3.0861520670713946E-2</v>
      </c>
      <c r="G240" s="7">
        <f t="shared" si="17"/>
        <v>3.0394880466363183E-2</v>
      </c>
      <c r="H240">
        <f t="shared" si="18"/>
        <v>4.9602538645353311</v>
      </c>
      <c r="I240">
        <f t="shared" si="19"/>
        <v>16.111681121784507</v>
      </c>
    </row>
    <row r="241" spans="1:9" x14ac:dyDescent="0.35">
      <c r="A241" s="1">
        <v>41869</v>
      </c>
      <c r="B241" s="1"/>
      <c r="C241" s="6">
        <v>143.51</v>
      </c>
      <c r="D241">
        <v>8250940</v>
      </c>
      <c r="E241" s="6">
        <f t="shared" si="15"/>
        <v>0.87999999999999545</v>
      </c>
      <c r="F241">
        <f t="shared" si="16"/>
        <v>6.1698099978966239E-3</v>
      </c>
      <c r="G241" s="7">
        <f t="shared" si="17"/>
        <v>6.1508546475090853E-3</v>
      </c>
      <c r="H241">
        <f t="shared" si="18"/>
        <v>4.9664047191828402</v>
      </c>
      <c r="I241">
        <f t="shared" si="19"/>
        <v>15.925837691214204</v>
      </c>
    </row>
    <row r="242" spans="1:9" x14ac:dyDescent="0.35">
      <c r="A242" s="1">
        <v>41876</v>
      </c>
      <c r="B242" s="1"/>
      <c r="C242" s="6">
        <v>133.57</v>
      </c>
      <c r="D242">
        <v>11617700</v>
      </c>
      <c r="E242" s="6">
        <f t="shared" si="15"/>
        <v>-9.9399999999999977</v>
      </c>
      <c r="F242">
        <f t="shared" si="16"/>
        <v>-6.9263465960560225E-2</v>
      </c>
      <c r="G242" s="7">
        <f t="shared" si="17"/>
        <v>-7.1779034193826696E-2</v>
      </c>
      <c r="H242">
        <f t="shared" si="18"/>
        <v>4.8946256849890135</v>
      </c>
      <c r="I242">
        <f t="shared" si="19"/>
        <v>16.268040355200878</v>
      </c>
    </row>
    <row r="243" spans="1:9" x14ac:dyDescent="0.35">
      <c r="A243" s="1">
        <v>41883</v>
      </c>
      <c r="B243" s="1"/>
      <c r="C243" s="6">
        <v>141.79</v>
      </c>
      <c r="D243">
        <v>17707720</v>
      </c>
      <c r="E243" s="6">
        <f t="shared" si="15"/>
        <v>8.2199999999999989</v>
      </c>
      <c r="F243">
        <f t="shared" si="16"/>
        <v>6.154076514187317E-2</v>
      </c>
      <c r="G243" s="7">
        <f t="shared" si="17"/>
        <v>5.9721404760453289E-2</v>
      </c>
      <c r="H243">
        <f t="shared" si="18"/>
        <v>4.9543470897494668</v>
      </c>
      <c r="I243">
        <f t="shared" si="19"/>
        <v>16.68951126064681</v>
      </c>
    </row>
    <row r="244" spans="1:9" x14ac:dyDescent="0.35">
      <c r="A244" s="1">
        <v>41890</v>
      </c>
      <c r="B244" s="1"/>
      <c r="C244" s="6">
        <v>139.52000000000001</v>
      </c>
      <c r="D244">
        <v>8725340</v>
      </c>
      <c r="E244" s="6">
        <f t="shared" si="15"/>
        <v>-2.2699999999999818</v>
      </c>
      <c r="F244">
        <f t="shared" si="16"/>
        <v>-1.6009591649622554E-2</v>
      </c>
      <c r="G244" s="7">
        <f t="shared" si="17"/>
        <v>-1.6139129588797374E-2</v>
      </c>
      <c r="H244">
        <f t="shared" si="18"/>
        <v>4.9382079601606694</v>
      </c>
      <c r="I244">
        <f t="shared" si="19"/>
        <v>15.981741993774889</v>
      </c>
    </row>
    <row r="245" spans="1:9" x14ac:dyDescent="0.35">
      <c r="A245" s="1">
        <v>41897</v>
      </c>
      <c r="B245" s="1"/>
      <c r="C245" s="6">
        <v>145.91</v>
      </c>
      <c r="D245">
        <v>26273570</v>
      </c>
      <c r="E245" s="6">
        <f t="shared" si="15"/>
        <v>6.3899999999999864</v>
      </c>
      <c r="F245">
        <f t="shared" si="16"/>
        <v>4.5799885321100818E-2</v>
      </c>
      <c r="G245" s="7">
        <f t="shared" si="17"/>
        <v>4.4782033115261299E-2</v>
      </c>
      <c r="H245">
        <f t="shared" si="18"/>
        <v>4.9829899932759307</v>
      </c>
      <c r="I245">
        <f t="shared" si="19"/>
        <v>17.084074048888475</v>
      </c>
    </row>
    <row r="246" spans="1:9" x14ac:dyDescent="0.35">
      <c r="A246" s="1">
        <v>41904</v>
      </c>
      <c r="B246" s="1"/>
      <c r="C246" s="6">
        <v>140</v>
      </c>
      <c r="D246">
        <v>16201420</v>
      </c>
      <c r="E246" s="6">
        <f t="shared" si="15"/>
        <v>-5.9099999999999966</v>
      </c>
      <c r="F246">
        <f t="shared" si="16"/>
        <v>-4.0504420533205375E-2</v>
      </c>
      <c r="G246" s="7">
        <f t="shared" si="17"/>
        <v>-4.1347570666626865E-2</v>
      </c>
      <c r="H246">
        <f t="shared" si="18"/>
        <v>4.9416424226093039</v>
      </c>
      <c r="I246">
        <f t="shared" si="19"/>
        <v>16.600609450682185</v>
      </c>
    </row>
    <row r="247" spans="1:9" x14ac:dyDescent="0.35">
      <c r="A247" s="1">
        <v>41911</v>
      </c>
      <c r="B247" s="1"/>
      <c r="C247" s="6">
        <v>140.5</v>
      </c>
      <c r="D247">
        <v>14801430</v>
      </c>
      <c r="E247" s="6">
        <f t="shared" si="15"/>
        <v>0.5</v>
      </c>
      <c r="F247">
        <f t="shared" si="16"/>
        <v>3.5714285714285713E-3</v>
      </c>
      <c r="G247" s="7">
        <f t="shared" si="17"/>
        <v>3.5650661644970327E-3</v>
      </c>
      <c r="H247">
        <f t="shared" si="18"/>
        <v>4.9452074887738009</v>
      </c>
      <c r="I247">
        <f t="shared" si="19"/>
        <v>16.510234355688397</v>
      </c>
    </row>
    <row r="248" spans="1:9" x14ac:dyDescent="0.35">
      <c r="A248" s="1">
        <v>41918</v>
      </c>
      <c r="B248" s="1"/>
      <c r="C248" s="6">
        <v>138</v>
      </c>
      <c r="D248">
        <v>15265020</v>
      </c>
      <c r="E248" s="6">
        <f t="shared" si="15"/>
        <v>-2.5</v>
      </c>
      <c r="F248">
        <f t="shared" si="16"/>
        <v>-1.7793594306049824E-2</v>
      </c>
      <c r="G248" s="7">
        <f t="shared" si="17"/>
        <v>-1.795380361659582E-2</v>
      </c>
      <c r="H248">
        <f t="shared" si="18"/>
        <v>4.9272536851572051</v>
      </c>
      <c r="I248">
        <f t="shared" si="19"/>
        <v>16.541074494336957</v>
      </c>
    </row>
    <row r="249" spans="1:9" x14ac:dyDescent="0.35">
      <c r="A249" s="1">
        <v>41925</v>
      </c>
      <c r="B249" s="1"/>
      <c r="C249" s="6">
        <v>139</v>
      </c>
      <c r="D249">
        <v>12202080</v>
      </c>
      <c r="E249" s="6">
        <f t="shared" si="15"/>
        <v>1</v>
      </c>
      <c r="F249">
        <f t="shared" si="16"/>
        <v>7.246376811594203E-3</v>
      </c>
      <c r="G249" s="7">
        <f t="shared" si="17"/>
        <v>7.2202479734864156E-3</v>
      </c>
      <c r="H249">
        <f t="shared" si="18"/>
        <v>4.9344739331306915</v>
      </c>
      <c r="I249">
        <f t="shared" si="19"/>
        <v>16.317116986974689</v>
      </c>
    </row>
    <row r="250" spans="1:9" x14ac:dyDescent="0.35">
      <c r="A250" s="1">
        <v>41932</v>
      </c>
      <c r="B250" s="1"/>
      <c r="C250" s="6">
        <v>137.5</v>
      </c>
      <c r="D250">
        <v>10222790</v>
      </c>
      <c r="E250" s="6">
        <f t="shared" si="15"/>
        <v>-1.5</v>
      </c>
      <c r="F250">
        <f t="shared" si="16"/>
        <v>-1.0791366906474821E-2</v>
      </c>
      <c r="G250" s="7">
        <f t="shared" si="17"/>
        <v>-1.0850016024065212E-2</v>
      </c>
      <c r="H250">
        <f t="shared" si="18"/>
        <v>4.9236239171066263</v>
      </c>
      <c r="I250">
        <f t="shared" si="19"/>
        <v>16.140130099612875</v>
      </c>
    </row>
    <row r="251" spans="1:9" x14ac:dyDescent="0.35">
      <c r="A251" s="1">
        <v>41939</v>
      </c>
      <c r="B251" s="1"/>
      <c r="C251" s="6">
        <v>154</v>
      </c>
      <c r="D251">
        <v>20673660</v>
      </c>
      <c r="E251" s="6">
        <f t="shared" si="15"/>
        <v>16.5</v>
      </c>
      <c r="F251">
        <f t="shared" si="16"/>
        <v>0.12</v>
      </c>
      <c r="G251" s="7">
        <f t="shared" si="17"/>
        <v>0.11332868530700324</v>
      </c>
      <c r="H251">
        <f t="shared" si="18"/>
        <v>5.0369526024136295</v>
      </c>
      <c r="I251">
        <f t="shared" si="19"/>
        <v>16.844370984198029</v>
      </c>
    </row>
    <row r="252" spans="1:9" x14ac:dyDescent="0.35">
      <c r="A252" s="1">
        <v>41946</v>
      </c>
      <c r="B252" s="1"/>
      <c r="C252" s="6">
        <v>164.1</v>
      </c>
      <c r="D252">
        <v>18920800</v>
      </c>
      <c r="E252" s="6">
        <f t="shared" si="15"/>
        <v>10.099999999999994</v>
      </c>
      <c r="F252">
        <f t="shared" si="16"/>
        <v>6.5584415584415551E-2</v>
      </c>
      <c r="G252" s="7">
        <f t="shared" si="17"/>
        <v>6.3523395682415718E-2</v>
      </c>
      <c r="H252">
        <f t="shared" si="18"/>
        <v>5.1004759980960452</v>
      </c>
      <c r="I252">
        <f t="shared" si="19"/>
        <v>16.755772403992189</v>
      </c>
    </row>
    <row r="253" spans="1:9" x14ac:dyDescent="0.35">
      <c r="A253" s="1">
        <v>41953</v>
      </c>
      <c r="B253" s="1"/>
      <c r="C253" s="6">
        <v>174.2</v>
      </c>
      <c r="D253">
        <v>22171580</v>
      </c>
      <c r="E253" s="6">
        <f t="shared" si="15"/>
        <v>10.099999999999994</v>
      </c>
      <c r="F253">
        <f t="shared" si="16"/>
        <v>6.1547836684948169E-2</v>
      </c>
      <c r="G253" s="7">
        <f t="shared" si="17"/>
        <v>5.9728066322357165E-2</v>
      </c>
      <c r="H253">
        <f t="shared" si="18"/>
        <v>5.1602040644184024</v>
      </c>
      <c r="I253">
        <f t="shared" si="19"/>
        <v>16.914321846531664</v>
      </c>
    </row>
    <row r="254" spans="1:9" x14ac:dyDescent="0.35">
      <c r="A254" s="1">
        <v>41960</v>
      </c>
      <c r="B254" s="1"/>
      <c r="C254" s="6">
        <v>129.55000000000001</v>
      </c>
      <c r="D254">
        <v>99336450</v>
      </c>
      <c r="E254" s="6">
        <f t="shared" si="15"/>
        <v>-44.649999999999977</v>
      </c>
      <c r="F254">
        <f t="shared" si="16"/>
        <v>-0.25631458094144649</v>
      </c>
      <c r="G254" s="7">
        <f t="shared" si="17"/>
        <v>-0.2961371574102829</v>
      </c>
      <c r="H254">
        <f t="shared" si="18"/>
        <v>4.8640669070081195</v>
      </c>
      <c r="I254">
        <f t="shared" si="19"/>
        <v>18.414023131148284</v>
      </c>
    </row>
    <row r="255" spans="1:9" x14ac:dyDescent="0.35">
      <c r="A255" s="1">
        <v>41967</v>
      </c>
      <c r="B255" s="1"/>
      <c r="C255" s="6">
        <v>132.80000000000001</v>
      </c>
      <c r="D255">
        <v>36758950</v>
      </c>
      <c r="E255" s="6">
        <f t="shared" si="15"/>
        <v>3.25</v>
      </c>
      <c r="F255">
        <f t="shared" si="16"/>
        <v>2.5086839058278656E-2</v>
      </c>
      <c r="G255" s="7">
        <f t="shared" si="17"/>
        <v>2.4777330034214451E-2</v>
      </c>
      <c r="H255">
        <f t="shared" si="18"/>
        <v>4.888844237042334</v>
      </c>
      <c r="I255">
        <f t="shared" si="19"/>
        <v>17.419892291387665</v>
      </c>
    </row>
    <row r="256" spans="1:9" x14ac:dyDescent="0.35">
      <c r="A256" s="1">
        <v>41974</v>
      </c>
      <c r="B256" s="1"/>
      <c r="C256" s="6">
        <v>134</v>
      </c>
      <c r="D256">
        <v>20934160</v>
      </c>
      <c r="E256" s="6">
        <f t="shared" si="15"/>
        <v>1.1999999999999886</v>
      </c>
      <c r="F256">
        <f t="shared" si="16"/>
        <v>9.0361445783131659E-3</v>
      </c>
      <c r="G256" s="7">
        <f t="shared" si="17"/>
        <v>8.9955629085771704E-3</v>
      </c>
      <c r="H256">
        <f t="shared" si="18"/>
        <v>4.8978397999509111</v>
      </c>
      <c r="I256">
        <f t="shared" si="19"/>
        <v>16.856892832436451</v>
      </c>
    </row>
    <row r="257" spans="1:9" x14ac:dyDescent="0.35">
      <c r="A257" s="1">
        <v>41981</v>
      </c>
      <c r="B257" s="1"/>
      <c r="C257" s="6">
        <v>116.7</v>
      </c>
      <c r="D257">
        <v>24384040</v>
      </c>
      <c r="E257" s="6">
        <f t="shared" si="15"/>
        <v>-17.299999999999997</v>
      </c>
      <c r="F257">
        <f t="shared" si="16"/>
        <v>-0.12910447761194027</v>
      </c>
      <c r="G257" s="7">
        <f t="shared" si="17"/>
        <v>-0.13823326065840114</v>
      </c>
      <c r="H257">
        <f t="shared" si="18"/>
        <v>4.75960653929251</v>
      </c>
      <c r="I257">
        <f t="shared" si="19"/>
        <v>17.009439377887112</v>
      </c>
    </row>
    <row r="258" spans="1:9" x14ac:dyDescent="0.35">
      <c r="A258" s="1">
        <v>41988</v>
      </c>
      <c r="B258" s="1"/>
      <c r="C258" s="6">
        <v>136.30000000000001</v>
      </c>
      <c r="D258">
        <v>36389070</v>
      </c>
      <c r="E258" s="6">
        <f t="shared" si="15"/>
        <v>19.600000000000009</v>
      </c>
      <c r="F258">
        <f t="shared" si="16"/>
        <v>0.16795201371036853</v>
      </c>
      <c r="G258" s="7">
        <f t="shared" si="17"/>
        <v>0.15525179940997713</v>
      </c>
      <c r="H258">
        <f t="shared" si="18"/>
        <v>4.9148583387024871</v>
      </c>
      <c r="I258">
        <f t="shared" si="19"/>
        <v>17.409779012790214</v>
      </c>
    </row>
    <row r="259" spans="1:9" x14ac:dyDescent="0.35">
      <c r="A259" s="1">
        <v>41995</v>
      </c>
      <c r="B259" s="1"/>
      <c r="C259" s="6">
        <v>133.25</v>
      </c>
      <c r="D259">
        <v>10564830</v>
      </c>
      <c r="E259" s="6">
        <f t="shared" si="15"/>
        <v>-3.0500000000000114</v>
      </c>
      <c r="F259">
        <f t="shared" si="16"/>
        <v>-2.2377109317681665E-2</v>
      </c>
      <c r="G259" s="7">
        <f t="shared" si="17"/>
        <v>-2.2631275656532779E-2</v>
      </c>
      <c r="H259">
        <f t="shared" si="18"/>
        <v>4.8922270630459543</v>
      </c>
      <c r="I259">
        <f t="shared" si="19"/>
        <v>16.173041118036767</v>
      </c>
    </row>
    <row r="260" spans="1:9" x14ac:dyDescent="0.35">
      <c r="A260" s="1">
        <v>42002</v>
      </c>
      <c r="B260" s="1"/>
      <c r="C260" s="6">
        <v>128.4</v>
      </c>
      <c r="D260">
        <v>4723790</v>
      </c>
      <c r="E260" s="6">
        <f t="shared" si="15"/>
        <v>-4.8499999999999943</v>
      </c>
      <c r="F260">
        <f t="shared" si="16"/>
        <v>-3.6397748592870503E-2</v>
      </c>
      <c r="G260" s="7">
        <f t="shared" si="17"/>
        <v>-3.7076671790093663E-2</v>
      </c>
      <c r="H260">
        <f t="shared" si="18"/>
        <v>4.8551503912558607</v>
      </c>
      <c r="I260">
        <f t="shared" si="19"/>
        <v>15.368122001458621</v>
      </c>
    </row>
    <row r="261" spans="1:9" x14ac:dyDescent="0.35">
      <c r="A261" s="1">
        <v>42009</v>
      </c>
      <c r="B261" s="1"/>
      <c r="C261" s="6">
        <v>135.75</v>
      </c>
      <c r="D261">
        <v>8481330</v>
      </c>
      <c r="E261" s="6">
        <f t="shared" ref="E261:E324" si="20">C261-C260</f>
        <v>7.3499999999999943</v>
      </c>
      <c r="F261">
        <f t="shared" ref="F261:F324" si="21">E261/C260</f>
        <v>5.7242990654205558E-2</v>
      </c>
      <c r="G261" s="7">
        <f t="shared" ref="G261:G324" si="22">LN(C261)-LN(C260)</f>
        <v>5.566456755818372E-2</v>
      </c>
      <c r="H261">
        <f t="shared" ref="H261:H324" si="23">LN(C261)</f>
        <v>4.9108149588140444</v>
      </c>
      <c r="I261">
        <f t="shared" ref="I261:I324" si="24">LN(D261)</f>
        <v>15.953377835092679</v>
      </c>
    </row>
    <row r="262" spans="1:9" x14ac:dyDescent="0.35">
      <c r="A262" s="1">
        <v>42016</v>
      </c>
      <c r="B262" s="1"/>
      <c r="C262" s="6">
        <v>136</v>
      </c>
      <c r="D262">
        <v>11048240</v>
      </c>
      <c r="E262" s="6">
        <f t="shared" si="20"/>
        <v>0.25</v>
      </c>
      <c r="F262">
        <f t="shared" si="21"/>
        <v>1.841620626151013E-3</v>
      </c>
      <c r="G262" s="7">
        <f t="shared" si="22"/>
        <v>1.8399269220079617E-3</v>
      </c>
      <c r="H262">
        <f t="shared" si="23"/>
        <v>4.9126548857360524</v>
      </c>
      <c r="I262">
        <f t="shared" si="24"/>
        <v>16.217781697224165</v>
      </c>
    </row>
    <row r="263" spans="1:9" x14ac:dyDescent="0.35">
      <c r="A263" s="1">
        <v>42023</v>
      </c>
      <c r="B263" s="1"/>
      <c r="C263" s="6">
        <v>156</v>
      </c>
      <c r="D263">
        <v>20804230</v>
      </c>
      <c r="E263" s="6">
        <f t="shared" si="20"/>
        <v>20</v>
      </c>
      <c r="F263">
        <f t="shared" si="21"/>
        <v>0.14705882352941177</v>
      </c>
      <c r="G263" s="7">
        <f t="shared" si="22"/>
        <v>0.13720112151348474</v>
      </c>
      <c r="H263">
        <f t="shared" si="23"/>
        <v>5.0498560072495371</v>
      </c>
      <c r="I263">
        <f t="shared" si="24"/>
        <v>16.850666889380225</v>
      </c>
    </row>
    <row r="264" spans="1:9" x14ac:dyDescent="0.35">
      <c r="A264" s="1">
        <v>42030</v>
      </c>
      <c r="B264" s="1"/>
      <c r="C264" s="6">
        <v>174.7</v>
      </c>
      <c r="D264">
        <v>40493520</v>
      </c>
      <c r="E264" s="6">
        <f t="shared" si="20"/>
        <v>18.699999999999989</v>
      </c>
      <c r="F264">
        <f t="shared" si="21"/>
        <v>0.11987179487179479</v>
      </c>
      <c r="G264" s="7">
        <f t="shared" si="22"/>
        <v>0.11321420989047404</v>
      </c>
      <c r="H264">
        <f t="shared" si="23"/>
        <v>5.1630702171400111</v>
      </c>
      <c r="I264">
        <f t="shared" si="24"/>
        <v>17.516652519275404</v>
      </c>
    </row>
    <row r="265" spans="1:9" x14ac:dyDescent="0.35">
      <c r="A265" s="1">
        <v>42037</v>
      </c>
      <c r="B265" s="1"/>
      <c r="C265" s="6">
        <v>173.05</v>
      </c>
      <c r="D265">
        <v>22236570</v>
      </c>
      <c r="E265" s="6">
        <f t="shared" si="20"/>
        <v>-1.6499999999999773</v>
      </c>
      <c r="F265">
        <f t="shared" si="21"/>
        <v>-9.4447624499140095E-3</v>
      </c>
      <c r="G265" s="7">
        <f t="shared" si="22"/>
        <v>-9.4896470586576243E-3</v>
      </c>
      <c r="H265">
        <f t="shared" si="23"/>
        <v>5.1535805700813535</v>
      </c>
      <c r="I265">
        <f t="shared" si="24"/>
        <v>16.917248788833803</v>
      </c>
    </row>
    <row r="266" spans="1:9" x14ac:dyDescent="0.35">
      <c r="A266" s="1">
        <v>42044</v>
      </c>
      <c r="B266" s="1"/>
      <c r="C266" s="6">
        <v>185.7</v>
      </c>
      <c r="D266">
        <v>17928940</v>
      </c>
      <c r="E266" s="6">
        <f t="shared" si="20"/>
        <v>12.649999999999977</v>
      </c>
      <c r="F266">
        <f t="shared" si="21"/>
        <v>7.3100260040450601E-2</v>
      </c>
      <c r="G266" s="7">
        <f t="shared" si="22"/>
        <v>7.055189827730679E-2</v>
      </c>
      <c r="H266">
        <f t="shared" si="23"/>
        <v>5.2241324683586603</v>
      </c>
      <c r="I266">
        <f t="shared" si="24"/>
        <v>16.701926725038415</v>
      </c>
    </row>
    <row r="267" spans="1:9" x14ac:dyDescent="0.35">
      <c r="A267" s="1">
        <v>42051</v>
      </c>
      <c r="B267" s="1"/>
      <c r="C267" s="6">
        <v>177.8</v>
      </c>
      <c r="D267">
        <v>14844870</v>
      </c>
      <c r="E267" s="6">
        <f t="shared" si="20"/>
        <v>-7.8999999999999773</v>
      </c>
      <c r="F267">
        <f t="shared" si="21"/>
        <v>-4.2541733979536769E-2</v>
      </c>
      <c r="G267" s="7">
        <f t="shared" si="22"/>
        <v>-4.3473145278856151E-2</v>
      </c>
      <c r="H267">
        <f t="shared" si="23"/>
        <v>5.1806593230798041</v>
      </c>
      <c r="I267">
        <f t="shared" si="24"/>
        <v>16.513164908984361</v>
      </c>
    </row>
    <row r="268" spans="1:9" x14ac:dyDescent="0.35">
      <c r="A268" s="1">
        <v>42058</v>
      </c>
      <c r="B268" s="1"/>
      <c r="C268" s="6">
        <v>169.75</v>
      </c>
      <c r="D268">
        <v>9624110</v>
      </c>
      <c r="E268" s="6">
        <f t="shared" si="20"/>
        <v>-8.0500000000000114</v>
      </c>
      <c r="F268">
        <f t="shared" si="21"/>
        <v>-4.5275590551181161E-2</v>
      </c>
      <c r="G268" s="7">
        <f t="shared" si="22"/>
        <v>-4.6332556640998668E-2</v>
      </c>
      <c r="H268">
        <f t="shared" si="23"/>
        <v>5.1343267664388055</v>
      </c>
      <c r="I268">
        <f t="shared" si="24"/>
        <v>16.07978196633027</v>
      </c>
    </row>
    <row r="269" spans="1:9" x14ac:dyDescent="0.35">
      <c r="A269" s="1">
        <v>42065</v>
      </c>
      <c r="B269" s="1"/>
      <c r="C269" s="6">
        <v>180.55</v>
      </c>
      <c r="D269">
        <v>18402460</v>
      </c>
      <c r="E269" s="6">
        <f t="shared" si="20"/>
        <v>10.800000000000011</v>
      </c>
      <c r="F269">
        <f t="shared" si="21"/>
        <v>6.3622974963181214E-2</v>
      </c>
      <c r="G269" s="7">
        <f t="shared" si="22"/>
        <v>6.1680981284661485E-2</v>
      </c>
      <c r="H269">
        <f t="shared" si="23"/>
        <v>5.196007747723467</v>
      </c>
      <c r="I269">
        <f t="shared" si="24"/>
        <v>16.727994909294921</v>
      </c>
    </row>
    <row r="270" spans="1:9" x14ac:dyDescent="0.35">
      <c r="A270" s="1">
        <v>42072</v>
      </c>
      <c r="B270" s="1"/>
      <c r="C270" s="6">
        <v>161.19999999999999</v>
      </c>
      <c r="D270">
        <v>13568140</v>
      </c>
      <c r="E270" s="6">
        <f t="shared" si="20"/>
        <v>-19.350000000000023</v>
      </c>
      <c r="F270">
        <f t="shared" si="21"/>
        <v>-0.10717252838548891</v>
      </c>
      <c r="G270" s="7">
        <f t="shared" si="22"/>
        <v>-0.1133619176509395</v>
      </c>
      <c r="H270">
        <f t="shared" si="23"/>
        <v>5.0826458300725275</v>
      </c>
      <c r="I270">
        <f t="shared" si="24"/>
        <v>16.423234955356815</v>
      </c>
    </row>
    <row r="271" spans="1:9" x14ac:dyDescent="0.35">
      <c r="A271" s="1">
        <v>42079</v>
      </c>
      <c r="B271" s="1"/>
      <c r="C271" s="6">
        <v>158</v>
      </c>
      <c r="D271">
        <v>13473440</v>
      </c>
      <c r="E271" s="6">
        <f t="shared" si="20"/>
        <v>-3.1999999999999886</v>
      </c>
      <c r="F271">
        <f t="shared" si="21"/>
        <v>-1.9851116625310104E-2</v>
      </c>
      <c r="G271" s="7">
        <f t="shared" si="22"/>
        <v>-2.0050797045560564E-2</v>
      </c>
      <c r="H271">
        <f t="shared" si="23"/>
        <v>5.0625950330269669</v>
      </c>
      <c r="I271">
        <f t="shared" si="24"/>
        <v>16.416230898113135</v>
      </c>
    </row>
    <row r="272" spans="1:9" x14ac:dyDescent="0.35">
      <c r="A272" s="1">
        <v>42086</v>
      </c>
      <c r="B272" s="1"/>
      <c r="C272" s="6">
        <v>146.05000000000001</v>
      </c>
      <c r="D272">
        <v>8780040</v>
      </c>
      <c r="E272" s="6">
        <f t="shared" si="20"/>
        <v>-11.949999999999989</v>
      </c>
      <c r="F272">
        <f t="shared" si="21"/>
        <v>-7.5632911392404994E-2</v>
      </c>
      <c r="G272" s="7">
        <f t="shared" si="22"/>
        <v>-7.8646004193216434E-2</v>
      </c>
      <c r="H272">
        <f t="shared" si="23"/>
        <v>4.9839490288337505</v>
      </c>
      <c r="I272">
        <f t="shared" si="24"/>
        <v>15.987991521409578</v>
      </c>
    </row>
    <row r="273" spans="1:9" x14ac:dyDescent="0.35">
      <c r="A273" s="1">
        <v>42093</v>
      </c>
      <c r="B273" s="1"/>
      <c r="C273" s="6">
        <v>161.69999999999999</v>
      </c>
      <c r="D273">
        <v>9504550</v>
      </c>
      <c r="E273" s="6">
        <f t="shared" si="20"/>
        <v>15.649999999999977</v>
      </c>
      <c r="F273">
        <f t="shared" si="21"/>
        <v>0.10715508387538498</v>
      </c>
      <c r="G273" s="7">
        <f t="shared" si="22"/>
        <v>0.10179373774931033</v>
      </c>
      <c r="H273">
        <f t="shared" si="23"/>
        <v>5.0857427665830608</v>
      </c>
      <c r="I273">
        <f t="shared" si="24"/>
        <v>16.067281189280507</v>
      </c>
    </row>
    <row r="274" spans="1:9" x14ac:dyDescent="0.35">
      <c r="A274" s="1">
        <v>42100</v>
      </c>
      <c r="B274" s="1"/>
      <c r="C274" s="6">
        <v>162</v>
      </c>
      <c r="D274">
        <v>10226890</v>
      </c>
      <c r="E274" s="6">
        <f t="shared" si="20"/>
        <v>0.30000000000001137</v>
      </c>
      <c r="F274">
        <f t="shared" si="21"/>
        <v>1.8552875695733544E-3</v>
      </c>
      <c r="G274" s="7">
        <f t="shared" si="22"/>
        <v>1.8535686493228454E-3</v>
      </c>
      <c r="H274">
        <f t="shared" si="23"/>
        <v>5.0875963352323836</v>
      </c>
      <c r="I274">
        <f t="shared" si="24"/>
        <v>16.140531083887929</v>
      </c>
    </row>
    <row r="275" spans="1:9" x14ac:dyDescent="0.35">
      <c r="A275" s="1">
        <v>42107</v>
      </c>
      <c r="B275" s="1"/>
      <c r="C275" s="6">
        <v>154.5</v>
      </c>
      <c r="D275">
        <v>14668220</v>
      </c>
      <c r="E275" s="6">
        <f t="shared" si="20"/>
        <v>-7.5</v>
      </c>
      <c r="F275">
        <f t="shared" si="21"/>
        <v>-4.6296296296296294E-2</v>
      </c>
      <c r="G275" s="7">
        <f t="shared" si="22"/>
        <v>-4.7402238894583171E-2</v>
      </c>
      <c r="H275">
        <f t="shared" si="23"/>
        <v>5.0401940963378005</v>
      </c>
      <c r="I275">
        <f t="shared" si="24"/>
        <v>16.501193806697362</v>
      </c>
    </row>
    <row r="276" spans="1:9" x14ac:dyDescent="0.35">
      <c r="A276" s="1">
        <v>42114</v>
      </c>
      <c r="B276" s="1"/>
      <c r="C276" s="6">
        <v>154.5</v>
      </c>
      <c r="D276">
        <v>18809350</v>
      </c>
      <c r="E276" s="6">
        <f t="shared" si="20"/>
        <v>0</v>
      </c>
      <c r="F276">
        <f t="shared" si="21"/>
        <v>0</v>
      </c>
      <c r="G276" s="7">
        <f t="shared" si="22"/>
        <v>0</v>
      </c>
      <c r="H276">
        <f t="shared" si="23"/>
        <v>5.0401940963378005</v>
      </c>
      <c r="I276">
        <f t="shared" si="24"/>
        <v>16.74986464459295</v>
      </c>
    </row>
    <row r="277" spans="1:9" x14ac:dyDescent="0.35">
      <c r="A277" s="1">
        <v>42121</v>
      </c>
      <c r="B277" s="1"/>
      <c r="C277" s="6">
        <v>151.05000000000001</v>
      </c>
      <c r="D277">
        <v>8547680</v>
      </c>
      <c r="E277" s="6">
        <f t="shared" si="20"/>
        <v>-3.4499999999999886</v>
      </c>
      <c r="F277">
        <f t="shared" si="21"/>
        <v>-2.2330097087378566E-2</v>
      </c>
      <c r="G277" s="7">
        <f t="shared" si="22"/>
        <v>-2.2583188505119089E-2</v>
      </c>
      <c r="H277">
        <f t="shared" si="23"/>
        <v>5.0176109078326814</v>
      </c>
      <c r="I277">
        <f t="shared" si="24"/>
        <v>15.961170459062981</v>
      </c>
    </row>
    <row r="278" spans="1:9" x14ac:dyDescent="0.35">
      <c r="A278" s="1">
        <v>42128</v>
      </c>
      <c r="B278" s="1"/>
      <c r="C278" s="6">
        <v>154.15</v>
      </c>
      <c r="D278">
        <v>8331510</v>
      </c>
      <c r="E278" s="6">
        <f t="shared" si="20"/>
        <v>3.0999999999999943</v>
      </c>
      <c r="F278">
        <f t="shared" si="21"/>
        <v>2.0523005627275697E-2</v>
      </c>
      <c r="G278" s="7">
        <f t="shared" si="22"/>
        <v>2.0315246499477801E-2</v>
      </c>
      <c r="H278">
        <f t="shared" si="23"/>
        <v>5.0379261543321592</v>
      </c>
      <c r="I278">
        <f t="shared" si="24"/>
        <v>15.935555270224153</v>
      </c>
    </row>
    <row r="279" spans="1:9" x14ac:dyDescent="0.35">
      <c r="A279" s="1">
        <v>42135</v>
      </c>
      <c r="B279" s="1"/>
      <c r="C279" s="6">
        <v>156.9</v>
      </c>
      <c r="D279">
        <v>8473570</v>
      </c>
      <c r="E279" s="6">
        <f t="shared" si="20"/>
        <v>2.75</v>
      </c>
      <c r="F279">
        <f t="shared" si="21"/>
        <v>1.7839766461239054E-2</v>
      </c>
      <c r="G279" s="7">
        <f t="shared" si="22"/>
        <v>1.7682505406828142E-2</v>
      </c>
      <c r="H279">
        <f t="shared" si="23"/>
        <v>5.0556086597389873</v>
      </c>
      <c r="I279">
        <f t="shared" si="24"/>
        <v>15.952462465430594</v>
      </c>
    </row>
    <row r="280" spans="1:9" x14ac:dyDescent="0.35">
      <c r="A280" s="1">
        <v>42142</v>
      </c>
      <c r="B280" s="1"/>
      <c r="C280" s="6">
        <v>155.4</v>
      </c>
      <c r="D280">
        <v>12906520</v>
      </c>
      <c r="E280" s="6">
        <f t="shared" si="20"/>
        <v>-1.5</v>
      </c>
      <c r="F280">
        <f t="shared" si="21"/>
        <v>-9.5602294455066923E-3</v>
      </c>
      <c r="G280" s="7">
        <f t="shared" si="22"/>
        <v>-9.6062218054404624E-3</v>
      </c>
      <c r="H280">
        <f t="shared" si="23"/>
        <v>5.0460024379335469</v>
      </c>
      <c r="I280">
        <f t="shared" si="24"/>
        <v>16.373243168003611</v>
      </c>
    </row>
    <row r="281" spans="1:9" x14ac:dyDescent="0.35">
      <c r="A281" s="1">
        <v>42149</v>
      </c>
      <c r="B281" s="1"/>
      <c r="C281" s="6">
        <v>140.4</v>
      </c>
      <c r="D281">
        <v>49164470</v>
      </c>
      <c r="E281" s="6">
        <f t="shared" si="20"/>
        <v>-15</v>
      </c>
      <c r="F281">
        <f t="shared" si="21"/>
        <v>-9.6525096525096526E-2</v>
      </c>
      <c r="G281" s="7">
        <f t="shared" si="22"/>
        <v>-0.10150694634183566</v>
      </c>
      <c r="H281">
        <f t="shared" si="23"/>
        <v>4.9444954915917112</v>
      </c>
      <c r="I281">
        <f t="shared" si="24"/>
        <v>17.710681766111847</v>
      </c>
    </row>
    <row r="282" spans="1:9" x14ac:dyDescent="0.35">
      <c r="A282" s="1">
        <v>42156</v>
      </c>
      <c r="B282" s="1"/>
      <c r="C282" s="6">
        <v>150.6</v>
      </c>
      <c r="D282">
        <v>34680350</v>
      </c>
      <c r="E282" s="6">
        <f t="shared" si="20"/>
        <v>10.199999999999989</v>
      </c>
      <c r="F282">
        <f t="shared" si="21"/>
        <v>7.2649572649572572E-2</v>
      </c>
      <c r="G282" s="7">
        <f t="shared" si="22"/>
        <v>7.0131823774081781E-2</v>
      </c>
      <c r="H282">
        <f t="shared" si="23"/>
        <v>5.014627315365793</v>
      </c>
      <c r="I282">
        <f t="shared" si="24"/>
        <v>17.361683802097893</v>
      </c>
    </row>
    <row r="283" spans="1:9" x14ac:dyDescent="0.35">
      <c r="A283" s="1">
        <v>42163</v>
      </c>
      <c r="B283" s="1"/>
      <c r="C283" s="6">
        <v>150.30000000000001</v>
      </c>
      <c r="D283">
        <v>9855280</v>
      </c>
      <c r="E283" s="6">
        <f t="shared" si="20"/>
        <v>-0.29999999999998295</v>
      </c>
      <c r="F283">
        <f t="shared" si="21"/>
        <v>-1.9920318725098469E-3</v>
      </c>
      <c r="G283" s="7">
        <f t="shared" si="22"/>
        <v>-1.9940186068643229E-3</v>
      </c>
      <c r="H283">
        <f t="shared" si="23"/>
        <v>5.0126332967589287</v>
      </c>
      <c r="I283">
        <f t="shared" si="24"/>
        <v>16.103517910138962</v>
      </c>
    </row>
    <row r="284" spans="1:9" x14ac:dyDescent="0.35">
      <c r="A284" s="1">
        <v>42170</v>
      </c>
      <c r="B284" s="1"/>
      <c r="C284" s="6">
        <v>149.4</v>
      </c>
      <c r="D284">
        <v>13040410</v>
      </c>
      <c r="E284" s="6">
        <f t="shared" si="20"/>
        <v>-0.90000000000000568</v>
      </c>
      <c r="F284">
        <f t="shared" si="21"/>
        <v>-5.988023952095846E-3</v>
      </c>
      <c r="G284" s="7">
        <f t="shared" si="22"/>
        <v>-6.0060240602117787E-3</v>
      </c>
      <c r="H284">
        <f t="shared" si="23"/>
        <v>5.0066272726987169</v>
      </c>
      <c r="I284">
        <f t="shared" si="24"/>
        <v>16.38356355568629</v>
      </c>
    </row>
    <row r="285" spans="1:9" x14ac:dyDescent="0.35">
      <c r="A285" s="1">
        <v>42177</v>
      </c>
      <c r="B285" s="1"/>
      <c r="C285" s="6">
        <v>144.35</v>
      </c>
      <c r="D285">
        <v>19723430</v>
      </c>
      <c r="E285" s="6">
        <f t="shared" si="20"/>
        <v>-5.0500000000000114</v>
      </c>
      <c r="F285">
        <f t="shared" si="21"/>
        <v>-3.380187416332002E-2</v>
      </c>
      <c r="G285" s="7">
        <f t="shared" si="22"/>
        <v>-3.4386366589773232E-2</v>
      </c>
      <c r="H285">
        <f t="shared" si="23"/>
        <v>4.9722409061089436</v>
      </c>
      <c r="I285">
        <f t="shared" si="24"/>
        <v>16.797317827105086</v>
      </c>
    </row>
    <row r="286" spans="1:9" x14ac:dyDescent="0.35">
      <c r="A286" s="1">
        <v>42184</v>
      </c>
      <c r="B286" s="1"/>
      <c r="C286" s="6">
        <v>146.05000000000001</v>
      </c>
      <c r="D286">
        <v>9096280</v>
      </c>
      <c r="E286" s="6">
        <f t="shared" si="20"/>
        <v>1.7000000000000171</v>
      </c>
      <c r="F286">
        <f t="shared" si="21"/>
        <v>1.1776931070315324E-2</v>
      </c>
      <c r="G286" s="7">
        <f t="shared" si="22"/>
        <v>1.1708122724806813E-2</v>
      </c>
      <c r="H286">
        <f t="shared" si="23"/>
        <v>4.9839490288337505</v>
      </c>
      <c r="I286">
        <f t="shared" si="24"/>
        <v>16.023376096700382</v>
      </c>
    </row>
    <row r="287" spans="1:9" x14ac:dyDescent="0.35">
      <c r="A287" s="1">
        <v>42191</v>
      </c>
      <c r="B287" s="1"/>
      <c r="C287" s="6">
        <v>145.85</v>
      </c>
      <c r="D287">
        <v>11867470</v>
      </c>
      <c r="E287" s="6">
        <f t="shared" si="20"/>
        <v>-0.20000000000001705</v>
      </c>
      <c r="F287">
        <f t="shared" si="21"/>
        <v>-1.3693940431360289E-3</v>
      </c>
      <c r="G287" s="7">
        <f t="shared" si="22"/>
        <v>-1.3703325200200567E-3</v>
      </c>
      <c r="H287">
        <f t="shared" si="23"/>
        <v>4.9825786963137304</v>
      </c>
      <c r="I287">
        <f t="shared" si="24"/>
        <v>16.289311601492049</v>
      </c>
    </row>
    <row r="288" spans="1:9" x14ac:dyDescent="0.35">
      <c r="A288" s="1">
        <v>42198</v>
      </c>
      <c r="B288" s="1"/>
      <c r="C288" s="6">
        <v>153.6</v>
      </c>
      <c r="D288">
        <v>9006330</v>
      </c>
      <c r="E288" s="6">
        <f t="shared" si="20"/>
        <v>7.75</v>
      </c>
      <c r="F288">
        <f t="shared" si="21"/>
        <v>5.3136784367500862E-2</v>
      </c>
      <c r="G288" s="7">
        <f t="shared" si="22"/>
        <v>5.1773124399841386E-2</v>
      </c>
      <c r="H288">
        <f t="shared" si="23"/>
        <v>5.0343518207135718</v>
      </c>
      <c r="I288">
        <f t="shared" si="24"/>
        <v>16.013438221410851</v>
      </c>
    </row>
    <row r="289" spans="1:9" x14ac:dyDescent="0.35">
      <c r="A289" s="1">
        <v>42205</v>
      </c>
      <c r="B289" s="1"/>
      <c r="C289" s="6">
        <v>146.55000000000001</v>
      </c>
      <c r="D289">
        <v>7621940</v>
      </c>
      <c r="E289" s="6">
        <f t="shared" si="20"/>
        <v>-7.0499999999999829</v>
      </c>
      <c r="F289">
        <f t="shared" si="21"/>
        <v>-4.5898437499999889E-2</v>
      </c>
      <c r="G289" s="7">
        <f t="shared" si="22"/>
        <v>-4.6985153556669879E-2</v>
      </c>
      <c r="H289">
        <f t="shared" si="23"/>
        <v>4.9873666671569019</v>
      </c>
      <c r="I289">
        <f t="shared" si="24"/>
        <v>15.846541488435339</v>
      </c>
    </row>
    <row r="290" spans="1:9" x14ac:dyDescent="0.35">
      <c r="A290" s="1">
        <v>42212</v>
      </c>
      <c r="B290" s="1"/>
      <c r="C290" s="6">
        <v>162.30000000000001</v>
      </c>
      <c r="D290">
        <v>9862420</v>
      </c>
      <c r="E290" s="6">
        <f t="shared" si="20"/>
        <v>15.75</v>
      </c>
      <c r="F290">
        <f t="shared" si="21"/>
        <v>0.1074718526100307</v>
      </c>
      <c r="G290" s="7">
        <f t="shared" si="22"/>
        <v>0.1020798073636433</v>
      </c>
      <c r="H290">
        <f t="shared" si="23"/>
        <v>5.0894464745205452</v>
      </c>
      <c r="I290">
        <f t="shared" si="24"/>
        <v>16.10424213256978</v>
      </c>
    </row>
    <row r="291" spans="1:9" x14ac:dyDescent="0.35">
      <c r="A291" s="1">
        <v>42219</v>
      </c>
      <c r="B291" s="1"/>
      <c r="C291" s="6">
        <v>180.45</v>
      </c>
      <c r="D291">
        <v>21664900</v>
      </c>
      <c r="E291" s="6">
        <f t="shared" si="20"/>
        <v>18.149999999999977</v>
      </c>
      <c r="F291">
        <f t="shared" si="21"/>
        <v>0.11182994454713478</v>
      </c>
      <c r="G291" s="7">
        <f t="shared" si="22"/>
        <v>0.10600725656825194</v>
      </c>
      <c r="H291">
        <f t="shared" si="23"/>
        <v>5.1954537310887972</v>
      </c>
      <c r="I291">
        <f t="shared" si="24"/>
        <v>16.891203997405821</v>
      </c>
    </row>
    <row r="292" spans="1:9" x14ac:dyDescent="0.35">
      <c r="A292" s="1">
        <v>42226</v>
      </c>
      <c r="B292" s="1"/>
      <c r="C292" s="6">
        <v>190.75</v>
      </c>
      <c r="D292">
        <v>17669530</v>
      </c>
      <c r="E292" s="6">
        <f t="shared" si="20"/>
        <v>10.300000000000011</v>
      </c>
      <c r="F292">
        <f t="shared" si="21"/>
        <v>5.707952341368807E-2</v>
      </c>
      <c r="G292" s="7">
        <f t="shared" si="22"/>
        <v>5.5509939075768955E-2</v>
      </c>
      <c r="H292">
        <f t="shared" si="23"/>
        <v>5.2509636701645661</v>
      </c>
      <c r="I292">
        <f t="shared" si="24"/>
        <v>16.687352245187174</v>
      </c>
    </row>
    <row r="293" spans="1:9" x14ac:dyDescent="0.35">
      <c r="A293" s="1">
        <v>42233</v>
      </c>
      <c r="B293" s="1"/>
      <c r="C293" s="6">
        <v>197.25</v>
      </c>
      <c r="D293">
        <v>15753760</v>
      </c>
      <c r="E293" s="6">
        <f t="shared" si="20"/>
        <v>6.5</v>
      </c>
      <c r="F293">
        <f t="shared" si="21"/>
        <v>3.4076015727391877E-2</v>
      </c>
      <c r="G293" s="7">
        <f t="shared" si="22"/>
        <v>3.3508289561417826E-2</v>
      </c>
      <c r="H293">
        <f t="shared" si="23"/>
        <v>5.2844719597259839</v>
      </c>
      <c r="I293">
        <f t="shared" si="24"/>
        <v>16.572589624903138</v>
      </c>
    </row>
    <row r="294" spans="1:9" x14ac:dyDescent="0.35">
      <c r="A294" s="1">
        <v>42240</v>
      </c>
      <c r="B294" s="1"/>
      <c r="C294" s="6">
        <v>201.7</v>
      </c>
      <c r="D294">
        <v>33945520</v>
      </c>
      <c r="E294" s="6">
        <f t="shared" si="20"/>
        <v>4.4499999999999886</v>
      </c>
      <c r="F294">
        <f t="shared" si="21"/>
        <v>2.2560202788339614E-2</v>
      </c>
      <c r="G294" s="7">
        <f t="shared" si="22"/>
        <v>2.2309485234182524E-2</v>
      </c>
      <c r="H294">
        <f t="shared" si="23"/>
        <v>5.3067814449601665</v>
      </c>
      <c r="I294">
        <f t="shared" si="24"/>
        <v>17.340267444498767</v>
      </c>
    </row>
    <row r="295" spans="1:9" x14ac:dyDescent="0.35">
      <c r="A295" s="1">
        <v>42247</v>
      </c>
      <c r="B295" s="1"/>
      <c r="C295" s="6">
        <v>204.9</v>
      </c>
      <c r="D295">
        <v>10691870</v>
      </c>
      <c r="E295" s="6">
        <f t="shared" si="20"/>
        <v>3.2000000000000171</v>
      </c>
      <c r="F295">
        <f t="shared" si="21"/>
        <v>1.5865146256817141E-2</v>
      </c>
      <c r="G295" s="7">
        <f t="shared" si="22"/>
        <v>1.5740610284687762E-2</v>
      </c>
      <c r="H295">
        <f t="shared" si="23"/>
        <v>5.3225220552448542</v>
      </c>
      <c r="I295">
        <f t="shared" si="24"/>
        <v>16.184994197543759</v>
      </c>
    </row>
    <row r="296" spans="1:9" x14ac:dyDescent="0.35">
      <c r="A296" s="1">
        <v>42254</v>
      </c>
      <c r="B296" s="1"/>
      <c r="C296" s="6">
        <v>207.45</v>
      </c>
      <c r="D296">
        <v>6708820</v>
      </c>
      <c r="E296" s="6">
        <f t="shared" si="20"/>
        <v>2.5499999999999829</v>
      </c>
      <c r="F296">
        <f t="shared" si="21"/>
        <v>1.2445095168374734E-2</v>
      </c>
      <c r="G296" s="7">
        <f t="shared" si="22"/>
        <v>1.2368291534022191E-2</v>
      </c>
      <c r="H296">
        <f t="shared" si="23"/>
        <v>5.3348903467788764</v>
      </c>
      <c r="I296">
        <f t="shared" si="24"/>
        <v>15.718933636553267</v>
      </c>
    </row>
    <row r="297" spans="1:9" x14ac:dyDescent="0.35">
      <c r="A297" s="1">
        <v>42261</v>
      </c>
      <c r="B297" s="1"/>
      <c r="C297" s="6">
        <v>200.7</v>
      </c>
      <c r="D297">
        <v>9768530</v>
      </c>
      <c r="E297" s="6">
        <f t="shared" si="20"/>
        <v>-6.75</v>
      </c>
      <c r="F297">
        <f t="shared" si="21"/>
        <v>-3.253796095444686E-2</v>
      </c>
      <c r="G297" s="7">
        <f t="shared" si="22"/>
        <v>-3.3079090976584347E-2</v>
      </c>
      <c r="H297">
        <f t="shared" si="23"/>
        <v>5.3018112558022921</v>
      </c>
      <c r="I297">
        <f t="shared" si="24"/>
        <v>16.094676552104982</v>
      </c>
    </row>
    <row r="298" spans="1:9" x14ac:dyDescent="0.35">
      <c r="A298" s="1">
        <v>42268</v>
      </c>
      <c r="B298" s="1"/>
      <c r="C298" s="6">
        <v>185.05</v>
      </c>
      <c r="D298">
        <v>14218590</v>
      </c>
      <c r="E298" s="6">
        <f t="shared" si="20"/>
        <v>-15.649999999999977</v>
      </c>
      <c r="F298">
        <f t="shared" si="21"/>
        <v>-7.7977080219232581E-2</v>
      </c>
      <c r="G298" s="7">
        <f t="shared" si="22"/>
        <v>-8.1185196970126938E-2</v>
      </c>
      <c r="H298">
        <f t="shared" si="23"/>
        <v>5.2206260588321651</v>
      </c>
      <c r="I298">
        <f t="shared" si="24"/>
        <v>16.470060821304934</v>
      </c>
    </row>
    <row r="299" spans="1:9" x14ac:dyDescent="0.35">
      <c r="A299" s="1">
        <v>42275</v>
      </c>
      <c r="B299" s="1"/>
      <c r="C299" s="6">
        <v>182.75</v>
      </c>
      <c r="D299">
        <v>17199750</v>
      </c>
      <c r="E299" s="6">
        <f t="shared" si="20"/>
        <v>-2.3000000000000114</v>
      </c>
      <c r="F299">
        <f t="shared" si="21"/>
        <v>-1.2429073223453182E-2</v>
      </c>
      <c r="G299" s="7">
        <f t="shared" si="22"/>
        <v>-1.2506960202276929E-2</v>
      </c>
      <c r="H299">
        <f t="shared" si="23"/>
        <v>5.2081190986298882</v>
      </c>
      <c r="I299">
        <f t="shared" si="24"/>
        <v>16.660405406794329</v>
      </c>
    </row>
    <row r="300" spans="1:9" x14ac:dyDescent="0.35">
      <c r="A300" s="1">
        <v>42282</v>
      </c>
      <c r="B300" s="1"/>
      <c r="C300" s="6">
        <v>186.1</v>
      </c>
      <c r="D300">
        <v>11685490</v>
      </c>
      <c r="E300" s="6">
        <f t="shared" si="20"/>
        <v>3.3499999999999943</v>
      </c>
      <c r="F300">
        <f t="shared" si="21"/>
        <v>1.8331053351573156E-2</v>
      </c>
      <c r="G300" s="7">
        <f t="shared" si="22"/>
        <v>1.8165065018316717E-2</v>
      </c>
      <c r="H300">
        <f t="shared" si="23"/>
        <v>5.2262841636482049</v>
      </c>
      <c r="I300">
        <f t="shared" si="24"/>
        <v>16.273858459179436</v>
      </c>
    </row>
    <row r="301" spans="1:9" x14ac:dyDescent="0.35">
      <c r="A301" s="1">
        <v>42289</v>
      </c>
      <c r="B301" s="1"/>
      <c r="C301" s="6">
        <v>175.35</v>
      </c>
      <c r="D301">
        <v>10402640</v>
      </c>
      <c r="E301" s="6">
        <f t="shared" si="20"/>
        <v>-10.75</v>
      </c>
      <c r="F301">
        <f t="shared" si="21"/>
        <v>-5.7764642665233748E-2</v>
      </c>
      <c r="G301" s="7">
        <f t="shared" si="22"/>
        <v>-5.9500187062018206E-2</v>
      </c>
      <c r="H301">
        <f t="shared" si="23"/>
        <v>5.1667839765861867</v>
      </c>
      <c r="I301">
        <f t="shared" si="24"/>
        <v>16.157570178051962</v>
      </c>
    </row>
    <row r="302" spans="1:9" x14ac:dyDescent="0.35">
      <c r="A302" s="1">
        <v>42296</v>
      </c>
      <c r="B302" s="1"/>
      <c r="C302" s="6">
        <v>156.15</v>
      </c>
      <c r="D302">
        <v>65242620</v>
      </c>
      <c r="E302" s="6">
        <f t="shared" si="20"/>
        <v>-19.199999999999989</v>
      </c>
      <c r="F302">
        <f t="shared" si="21"/>
        <v>-0.10949529512403758</v>
      </c>
      <c r="G302" s="7">
        <f t="shared" si="22"/>
        <v>-0.11596689285709871</v>
      </c>
      <c r="H302">
        <f t="shared" si="23"/>
        <v>5.050817083729088</v>
      </c>
      <c r="I302">
        <f t="shared" si="24"/>
        <v>17.993623494322122</v>
      </c>
    </row>
    <row r="303" spans="1:9" x14ac:dyDescent="0.35">
      <c r="A303" s="1">
        <v>42303</v>
      </c>
      <c r="B303" s="1"/>
      <c r="C303" s="6">
        <v>155</v>
      </c>
      <c r="D303">
        <v>14813450</v>
      </c>
      <c r="E303" s="6">
        <f t="shared" si="20"/>
        <v>-1.1500000000000057</v>
      </c>
      <c r="F303">
        <f t="shared" si="21"/>
        <v>-7.3647134165866516E-3</v>
      </c>
      <c r="G303" s="7">
        <f t="shared" si="22"/>
        <v>-7.3919668098412217E-3</v>
      </c>
      <c r="H303">
        <f t="shared" si="23"/>
        <v>5.0434251169192468</v>
      </c>
      <c r="I303">
        <f t="shared" si="24"/>
        <v>16.511046109824157</v>
      </c>
    </row>
    <row r="304" spans="1:9" x14ac:dyDescent="0.35">
      <c r="A304" s="1">
        <v>42310</v>
      </c>
      <c r="B304" s="1"/>
      <c r="C304" s="6">
        <v>156.35</v>
      </c>
      <c r="D304">
        <v>9169940</v>
      </c>
      <c r="E304" s="6">
        <f t="shared" si="20"/>
        <v>1.3499999999999943</v>
      </c>
      <c r="F304">
        <f t="shared" si="21"/>
        <v>8.7096774193548016E-3</v>
      </c>
      <c r="G304" s="7">
        <f t="shared" si="22"/>
        <v>8.6719669846031522E-3</v>
      </c>
      <c r="H304">
        <f t="shared" si="23"/>
        <v>5.0520970839038499</v>
      </c>
      <c r="I304">
        <f t="shared" si="24"/>
        <v>16.031441301135995</v>
      </c>
    </row>
    <row r="305" spans="1:9" x14ac:dyDescent="0.35">
      <c r="A305" s="1">
        <v>42317</v>
      </c>
      <c r="B305" s="1"/>
      <c r="C305" s="6">
        <v>164.5</v>
      </c>
      <c r="D305">
        <v>12334040</v>
      </c>
      <c r="E305" s="6">
        <f t="shared" si="20"/>
        <v>8.1500000000000057</v>
      </c>
      <c r="F305">
        <f t="shared" si="21"/>
        <v>5.212663895107135E-2</v>
      </c>
      <c r="G305" s="7">
        <f t="shared" si="22"/>
        <v>5.081348630157656E-2</v>
      </c>
      <c r="H305">
        <f t="shared" si="23"/>
        <v>5.1029105702054265</v>
      </c>
      <c r="I305">
        <f t="shared" si="24"/>
        <v>16.32787347759626</v>
      </c>
    </row>
    <row r="306" spans="1:9" x14ac:dyDescent="0.35">
      <c r="A306" s="1">
        <v>42324</v>
      </c>
      <c r="B306" s="1"/>
      <c r="C306" s="6">
        <v>169</v>
      </c>
      <c r="D306">
        <v>16953590</v>
      </c>
      <c r="E306" s="6">
        <f t="shared" si="20"/>
        <v>4.5</v>
      </c>
      <c r="F306">
        <f t="shared" si="21"/>
        <v>2.7355623100303952E-2</v>
      </c>
      <c r="G306" s="7">
        <f t="shared" si="22"/>
        <v>2.6988144717646989E-2</v>
      </c>
      <c r="H306">
        <f t="shared" si="23"/>
        <v>5.1298987149230735</v>
      </c>
      <c r="I306">
        <f t="shared" si="24"/>
        <v>16.645990168774436</v>
      </c>
    </row>
    <row r="307" spans="1:9" x14ac:dyDescent="0.35">
      <c r="A307" s="1">
        <v>42331</v>
      </c>
      <c r="B307" s="1"/>
      <c r="C307" s="6">
        <v>175.7</v>
      </c>
      <c r="D307">
        <v>20888980</v>
      </c>
      <c r="E307" s="6">
        <f t="shared" si="20"/>
        <v>6.6999999999999886</v>
      </c>
      <c r="F307">
        <f t="shared" si="21"/>
        <v>3.9644970414201119E-2</v>
      </c>
      <c r="G307" s="7">
        <f t="shared" si="22"/>
        <v>3.8879280269977556E-2</v>
      </c>
      <c r="H307">
        <f t="shared" si="23"/>
        <v>5.168777995193051</v>
      </c>
      <c r="I307">
        <f t="shared" si="24"/>
        <v>16.85473230515062</v>
      </c>
    </row>
    <row r="308" spans="1:9" x14ac:dyDescent="0.35">
      <c r="A308" s="1">
        <v>42338</v>
      </c>
      <c r="B308" s="1"/>
      <c r="C308" s="6">
        <v>177.5</v>
      </c>
      <c r="D308">
        <v>11928460</v>
      </c>
      <c r="E308" s="6">
        <f t="shared" si="20"/>
        <v>1.8000000000000114</v>
      </c>
      <c r="F308">
        <f t="shared" si="21"/>
        <v>1.0244735344337003E-2</v>
      </c>
      <c r="G308" s="7">
        <f t="shared" si="22"/>
        <v>1.019261372241953E-2</v>
      </c>
      <c r="H308">
        <f t="shared" si="23"/>
        <v>5.1789706089154706</v>
      </c>
      <c r="I308">
        <f t="shared" si="24"/>
        <v>16.294437699404774</v>
      </c>
    </row>
    <row r="309" spans="1:9" x14ac:dyDescent="0.35">
      <c r="A309" s="1">
        <v>42345</v>
      </c>
      <c r="B309" s="1"/>
      <c r="C309" s="6">
        <v>181.95</v>
      </c>
      <c r="D309">
        <v>9117950</v>
      </c>
      <c r="E309" s="6">
        <f t="shared" si="20"/>
        <v>4.4499999999999886</v>
      </c>
      <c r="F309">
        <f t="shared" si="21"/>
        <v>2.5070422535211204E-2</v>
      </c>
      <c r="G309" s="7">
        <f t="shared" si="22"/>
        <v>2.4761315142698415E-2</v>
      </c>
      <c r="H309">
        <f t="shared" si="23"/>
        <v>5.203731924058169</v>
      </c>
      <c r="I309">
        <f t="shared" si="24"/>
        <v>16.025755556081791</v>
      </c>
    </row>
    <row r="310" spans="1:9" x14ac:dyDescent="0.35">
      <c r="A310" s="1">
        <v>42352</v>
      </c>
      <c r="B310" s="1"/>
      <c r="C310" s="6">
        <v>184.05</v>
      </c>
      <c r="D310">
        <v>11497620</v>
      </c>
      <c r="E310" s="6">
        <f t="shared" si="20"/>
        <v>2.1000000000000227</v>
      </c>
      <c r="F310">
        <f t="shared" si="21"/>
        <v>1.1541632316570611E-2</v>
      </c>
      <c r="G310" s="7">
        <f t="shared" si="22"/>
        <v>1.1475535766861E-2</v>
      </c>
      <c r="H310">
        <f t="shared" si="23"/>
        <v>5.21520745982503</v>
      </c>
      <c r="I310">
        <f t="shared" si="24"/>
        <v>16.257650615393285</v>
      </c>
    </row>
    <row r="311" spans="1:9" x14ac:dyDescent="0.35">
      <c r="A311" s="1">
        <v>42359</v>
      </c>
      <c r="B311" s="1"/>
      <c r="C311" s="6">
        <v>178.95</v>
      </c>
      <c r="D311">
        <v>5671080</v>
      </c>
      <c r="E311" s="6">
        <f t="shared" si="20"/>
        <v>-5.1000000000000227</v>
      </c>
      <c r="F311">
        <f t="shared" si="21"/>
        <v>-2.7709861450692867E-2</v>
      </c>
      <c r="G311" s="7">
        <f t="shared" si="22"/>
        <v>-2.8101022612995408E-2</v>
      </c>
      <c r="H311">
        <f t="shared" si="23"/>
        <v>5.1871064372120346</v>
      </c>
      <c r="I311">
        <f t="shared" si="24"/>
        <v>15.550890133756125</v>
      </c>
    </row>
    <row r="312" spans="1:9" x14ac:dyDescent="0.35">
      <c r="A312" s="1">
        <v>42366</v>
      </c>
      <c r="B312" s="1"/>
      <c r="C312" s="6">
        <v>177</v>
      </c>
      <c r="D312">
        <v>1865930</v>
      </c>
      <c r="E312" s="6">
        <f t="shared" si="20"/>
        <v>-1.9499999999999886</v>
      </c>
      <c r="F312">
        <f t="shared" si="21"/>
        <v>-1.0896898575020892E-2</v>
      </c>
      <c r="G312" s="7">
        <f t="shared" si="22"/>
        <v>-1.095670463820575E-2</v>
      </c>
      <c r="H312">
        <f t="shared" si="23"/>
        <v>5.1761497325738288</v>
      </c>
      <c r="I312">
        <f t="shared" si="24"/>
        <v>14.439270146288139</v>
      </c>
    </row>
    <row r="313" spans="1:9" x14ac:dyDescent="0.35">
      <c r="A313" s="1">
        <v>42373</v>
      </c>
      <c r="B313" s="1"/>
      <c r="C313" s="6">
        <v>178</v>
      </c>
      <c r="D313">
        <v>2243330</v>
      </c>
      <c r="E313" s="6">
        <f t="shared" si="20"/>
        <v>1</v>
      </c>
      <c r="F313">
        <f t="shared" si="21"/>
        <v>5.6497175141242938E-3</v>
      </c>
      <c r="G313" s="7">
        <f t="shared" si="22"/>
        <v>5.6338177182562177E-3</v>
      </c>
      <c r="H313">
        <f t="shared" si="23"/>
        <v>5.181783550292085</v>
      </c>
      <c r="I313">
        <f t="shared" si="24"/>
        <v>14.623471927067596</v>
      </c>
    </row>
    <row r="314" spans="1:9" x14ac:dyDescent="0.35">
      <c r="A314" s="1">
        <v>42380</v>
      </c>
      <c r="B314" s="1"/>
      <c r="C314" s="6">
        <v>178.35</v>
      </c>
      <c r="D314">
        <v>7304400</v>
      </c>
      <c r="E314" s="6">
        <f t="shared" si="20"/>
        <v>0.34999999999999432</v>
      </c>
      <c r="F314">
        <f t="shared" si="21"/>
        <v>1.9662921348314287E-3</v>
      </c>
      <c r="G314" s="7">
        <f t="shared" si="22"/>
        <v>1.9643615128153158E-3</v>
      </c>
      <c r="H314">
        <f t="shared" si="23"/>
        <v>5.1837479118049004</v>
      </c>
      <c r="I314">
        <f t="shared" si="24"/>
        <v>15.803987464270016</v>
      </c>
    </row>
    <row r="315" spans="1:9" x14ac:dyDescent="0.35">
      <c r="A315" s="1">
        <v>42387</v>
      </c>
      <c r="B315" s="1"/>
      <c r="C315" s="6">
        <v>173.75</v>
      </c>
      <c r="D315">
        <v>7382600</v>
      </c>
      <c r="E315" s="6">
        <f t="shared" si="20"/>
        <v>-4.5999999999999943</v>
      </c>
      <c r="F315">
        <f t="shared" si="21"/>
        <v>-2.5791982057751579E-2</v>
      </c>
      <c r="G315" s="7">
        <f t="shared" si="22"/>
        <v>-2.6130427359999153E-2</v>
      </c>
      <c r="H315">
        <f t="shared" si="23"/>
        <v>5.1576174844449012</v>
      </c>
      <c r="I315">
        <f t="shared" si="24"/>
        <v>15.814636438055377</v>
      </c>
    </row>
    <row r="316" spans="1:9" x14ac:dyDescent="0.35">
      <c r="A316" s="1">
        <v>42394</v>
      </c>
      <c r="B316" s="1"/>
      <c r="C316" s="6">
        <v>172.55</v>
      </c>
      <c r="D316">
        <v>4417160</v>
      </c>
      <c r="E316" s="6">
        <f t="shared" si="20"/>
        <v>-1.1999999999999886</v>
      </c>
      <c r="F316">
        <f t="shared" si="21"/>
        <v>-6.9064748201438193E-3</v>
      </c>
      <c r="G316" s="7">
        <f t="shared" si="22"/>
        <v>-6.9304349008882937E-3</v>
      </c>
      <c r="H316">
        <f t="shared" si="23"/>
        <v>5.1506870495440129</v>
      </c>
      <c r="I316">
        <f t="shared" si="24"/>
        <v>15.301007513603833</v>
      </c>
    </row>
    <row r="317" spans="1:9" x14ac:dyDescent="0.35">
      <c r="A317" s="1">
        <v>42401</v>
      </c>
      <c r="B317" s="1"/>
      <c r="C317" s="6">
        <v>170.9</v>
      </c>
      <c r="D317">
        <v>3181750</v>
      </c>
      <c r="E317" s="6">
        <f t="shared" si="20"/>
        <v>-1.6500000000000057</v>
      </c>
      <c r="F317">
        <f t="shared" si="21"/>
        <v>-9.5624456679223729E-3</v>
      </c>
      <c r="G317" s="7">
        <f t="shared" si="22"/>
        <v>-9.6084594224672415E-3</v>
      </c>
      <c r="H317">
        <f t="shared" si="23"/>
        <v>5.1410785901215457</v>
      </c>
      <c r="I317">
        <f t="shared" si="24"/>
        <v>14.972941917854294</v>
      </c>
    </row>
    <row r="318" spans="1:9" x14ac:dyDescent="0.35">
      <c r="A318" s="1">
        <v>42408</v>
      </c>
      <c r="B318" s="1"/>
      <c r="C318" s="6">
        <v>163.95</v>
      </c>
      <c r="D318">
        <v>4123960</v>
      </c>
      <c r="E318" s="6">
        <f t="shared" si="20"/>
        <v>-6.9500000000000171</v>
      </c>
      <c r="F318">
        <f t="shared" si="21"/>
        <v>-4.0667056758338309E-2</v>
      </c>
      <c r="G318" s="7">
        <f t="shared" si="22"/>
        <v>-4.1517086830888061E-2</v>
      </c>
      <c r="H318">
        <f t="shared" si="23"/>
        <v>5.0995615032906576</v>
      </c>
      <c r="I318">
        <f t="shared" si="24"/>
        <v>15.232324424750901</v>
      </c>
    </row>
    <row r="319" spans="1:9" x14ac:dyDescent="0.35">
      <c r="A319" s="1">
        <v>42415</v>
      </c>
      <c r="B319" s="1"/>
      <c r="C319" s="6">
        <v>160.44999999999999</v>
      </c>
      <c r="D319">
        <v>6324110</v>
      </c>
      <c r="E319" s="6">
        <f t="shared" si="20"/>
        <v>-3.5</v>
      </c>
      <c r="F319">
        <f t="shared" si="21"/>
        <v>-2.1347971942665449E-2</v>
      </c>
      <c r="G319" s="7">
        <f t="shared" si="22"/>
        <v>-2.1579135734791421E-2</v>
      </c>
      <c r="H319">
        <f t="shared" si="23"/>
        <v>5.0779823675558662</v>
      </c>
      <c r="I319">
        <f t="shared" si="24"/>
        <v>15.659879871214621</v>
      </c>
    </row>
    <row r="320" spans="1:9" x14ac:dyDescent="0.35">
      <c r="A320" s="1">
        <v>42422</v>
      </c>
      <c r="B320" s="1"/>
      <c r="C320" s="6">
        <v>161.85</v>
      </c>
      <c r="D320">
        <v>7717960</v>
      </c>
      <c r="E320" s="6">
        <f t="shared" si="20"/>
        <v>1.4000000000000057</v>
      </c>
      <c r="F320">
        <f t="shared" si="21"/>
        <v>8.725459644749179E-3</v>
      </c>
      <c r="G320" s="7">
        <f t="shared" si="22"/>
        <v>8.6876128163870803E-3</v>
      </c>
      <c r="H320">
        <f t="shared" si="23"/>
        <v>5.0866699803722533</v>
      </c>
      <c r="I320">
        <f t="shared" si="24"/>
        <v>15.859060638376455</v>
      </c>
    </row>
    <row r="321" spans="1:9" x14ac:dyDescent="0.35">
      <c r="A321" s="1">
        <v>42429</v>
      </c>
      <c r="B321" s="1"/>
      <c r="C321" s="6">
        <v>162.30000000000001</v>
      </c>
      <c r="D321">
        <v>7542910</v>
      </c>
      <c r="E321" s="6">
        <f t="shared" si="20"/>
        <v>0.45000000000001705</v>
      </c>
      <c r="F321">
        <f t="shared" si="21"/>
        <v>2.7803521779426448E-3</v>
      </c>
      <c r="G321" s="7">
        <f t="shared" si="22"/>
        <v>2.7764941482919525E-3</v>
      </c>
      <c r="H321">
        <f t="shared" si="23"/>
        <v>5.0894464745205452</v>
      </c>
      <c r="I321">
        <f t="shared" si="24"/>
        <v>15.836118607172381</v>
      </c>
    </row>
    <row r="322" spans="1:9" x14ac:dyDescent="0.35">
      <c r="A322" s="1">
        <v>42436</v>
      </c>
      <c r="B322" s="1"/>
      <c r="C322" s="6">
        <v>168.85</v>
      </c>
      <c r="D322">
        <v>5872000</v>
      </c>
      <c r="E322" s="6">
        <f t="shared" si="20"/>
        <v>6.5499999999999829</v>
      </c>
      <c r="F322">
        <f t="shared" si="21"/>
        <v>4.0357362908194597E-2</v>
      </c>
      <c r="G322" s="7">
        <f t="shared" si="22"/>
        <v>3.9564272311031878E-2</v>
      </c>
      <c r="H322">
        <f t="shared" si="23"/>
        <v>5.1290107468315771</v>
      </c>
      <c r="I322">
        <f t="shared" si="24"/>
        <v>15.585705849276488</v>
      </c>
    </row>
    <row r="323" spans="1:9" x14ac:dyDescent="0.35">
      <c r="A323" s="1">
        <v>42443</v>
      </c>
      <c r="B323" s="1"/>
      <c r="C323" s="6">
        <v>159.19999999999999</v>
      </c>
      <c r="D323">
        <v>8828270</v>
      </c>
      <c r="E323" s="6">
        <f t="shared" si="20"/>
        <v>-9.6500000000000057</v>
      </c>
      <c r="F323">
        <f t="shared" si="21"/>
        <v>-5.7151317737636993E-2</v>
      </c>
      <c r="G323" s="7">
        <f t="shared" si="22"/>
        <v>-5.884947342129454E-2</v>
      </c>
      <c r="H323">
        <f t="shared" si="23"/>
        <v>5.0701612734102826</v>
      </c>
      <c r="I323">
        <f t="shared" si="24"/>
        <v>15.99346963039492</v>
      </c>
    </row>
    <row r="324" spans="1:9" x14ac:dyDescent="0.35">
      <c r="A324" s="1">
        <v>42450</v>
      </c>
      <c r="B324" s="1"/>
      <c r="C324" s="6">
        <v>165.45</v>
      </c>
      <c r="D324">
        <v>7772120</v>
      </c>
      <c r="E324" s="6">
        <f t="shared" si="20"/>
        <v>6.25</v>
      </c>
      <c r="F324">
        <f t="shared" si="21"/>
        <v>3.925879396984925E-2</v>
      </c>
      <c r="G324" s="7">
        <f t="shared" si="22"/>
        <v>3.8507760957338988E-2</v>
      </c>
      <c r="H324">
        <f t="shared" si="23"/>
        <v>5.1086690343676215</v>
      </c>
      <c r="I324">
        <f t="shared" si="24"/>
        <v>15.866053529401444</v>
      </c>
    </row>
    <row r="325" spans="1:9" x14ac:dyDescent="0.35">
      <c r="A325" s="1">
        <v>42457</v>
      </c>
      <c r="B325" s="1"/>
      <c r="C325" s="6">
        <v>163.95</v>
      </c>
      <c r="D325">
        <v>17313580</v>
      </c>
      <c r="E325" s="6">
        <f t="shared" ref="E325:E388" si="25">C325-C324</f>
        <v>-1.5</v>
      </c>
      <c r="F325">
        <f t="shared" ref="F325:F388" si="26">E325/C324</f>
        <v>-9.0661831368993653E-3</v>
      </c>
      <c r="G325" s="7">
        <f t="shared" ref="G325:G388" si="27">LN(C325)-LN(C324)</f>
        <v>-9.1075310769639373E-3</v>
      </c>
      <c r="H325">
        <f t="shared" ref="H325:H388" si="28">LN(C325)</f>
        <v>5.0995615032906576</v>
      </c>
      <c r="I325">
        <f t="shared" ref="I325:I388" si="29">LN(D325)</f>
        <v>16.667001722637593</v>
      </c>
    </row>
    <row r="326" spans="1:9" x14ac:dyDescent="0.35">
      <c r="A326" s="1">
        <v>42464</v>
      </c>
      <c r="B326" s="1"/>
      <c r="C326" s="6">
        <v>164.35</v>
      </c>
      <c r="D326">
        <v>4317570</v>
      </c>
      <c r="E326" s="6">
        <f t="shared" si="25"/>
        <v>0.40000000000000568</v>
      </c>
      <c r="F326">
        <f t="shared" si="26"/>
        <v>2.4397682220189429E-3</v>
      </c>
      <c r="G326" s="7">
        <f t="shared" si="27"/>
        <v>2.4367968195706524E-3</v>
      </c>
      <c r="H326">
        <f t="shared" si="28"/>
        <v>5.1019983001102283</v>
      </c>
      <c r="I326">
        <f t="shared" si="29"/>
        <v>15.278203301957817</v>
      </c>
    </row>
    <row r="327" spans="1:9" x14ac:dyDescent="0.35">
      <c r="A327" s="1">
        <v>42471</v>
      </c>
      <c r="B327" s="1"/>
      <c r="C327" s="6">
        <v>163.69999999999999</v>
      </c>
      <c r="D327">
        <v>4425240</v>
      </c>
      <c r="E327" s="6">
        <f t="shared" si="25"/>
        <v>-0.65000000000000568</v>
      </c>
      <c r="F327">
        <f t="shared" si="26"/>
        <v>-3.954974140553731E-3</v>
      </c>
      <c r="G327" s="7">
        <f t="shared" si="27"/>
        <v>-3.9628157331392799E-3</v>
      </c>
      <c r="H327">
        <f t="shared" si="28"/>
        <v>5.098035484377089</v>
      </c>
      <c r="I327">
        <f t="shared" si="29"/>
        <v>15.302835072241514</v>
      </c>
    </row>
    <row r="328" spans="1:9" x14ac:dyDescent="0.35">
      <c r="A328" s="1">
        <v>42478</v>
      </c>
      <c r="B328" s="1"/>
      <c r="C328" s="6">
        <v>164.7</v>
      </c>
      <c r="D328">
        <v>4319110</v>
      </c>
      <c r="E328" s="6">
        <f t="shared" si="25"/>
        <v>1</v>
      </c>
      <c r="F328">
        <f t="shared" si="26"/>
        <v>6.1087354917532073E-3</v>
      </c>
      <c r="G328" s="7">
        <f t="shared" si="27"/>
        <v>6.0901528065055999E-3</v>
      </c>
      <c r="H328">
        <f t="shared" si="28"/>
        <v>5.1041256371835946</v>
      </c>
      <c r="I328">
        <f t="shared" si="29"/>
        <v>15.278559920477045</v>
      </c>
    </row>
    <row r="329" spans="1:9" x14ac:dyDescent="0.35">
      <c r="A329" s="1">
        <v>42485</v>
      </c>
      <c r="B329" s="1"/>
      <c r="C329" s="6">
        <v>163.4</v>
      </c>
      <c r="D329">
        <v>3363460</v>
      </c>
      <c r="E329" s="6">
        <f t="shared" si="25"/>
        <v>-1.2999999999999829</v>
      </c>
      <c r="F329">
        <f t="shared" si="26"/>
        <v>-7.8931390406799216E-3</v>
      </c>
      <c r="G329" s="7">
        <f t="shared" si="27"/>
        <v>-7.9244547576919899E-3</v>
      </c>
      <c r="H329">
        <f t="shared" si="28"/>
        <v>5.0962011824259026</v>
      </c>
      <c r="I329">
        <f t="shared" si="29"/>
        <v>15.028480764003067</v>
      </c>
    </row>
    <row r="330" spans="1:9" x14ac:dyDescent="0.35">
      <c r="A330" s="1">
        <v>42492</v>
      </c>
      <c r="B330" s="1"/>
      <c r="C330" s="6">
        <v>164.3</v>
      </c>
      <c r="D330">
        <v>3626470</v>
      </c>
      <c r="E330" s="6">
        <f t="shared" si="25"/>
        <v>0.90000000000000568</v>
      </c>
      <c r="F330">
        <f t="shared" si="26"/>
        <v>5.5079559363525434E-3</v>
      </c>
      <c r="G330" s="7">
        <f t="shared" si="27"/>
        <v>5.4928426173201927E-3</v>
      </c>
      <c r="H330">
        <f t="shared" si="28"/>
        <v>5.1016940250432228</v>
      </c>
      <c r="I330">
        <f t="shared" si="29"/>
        <v>15.103770281312396</v>
      </c>
    </row>
    <row r="331" spans="1:9" x14ac:dyDescent="0.35">
      <c r="A331" s="1">
        <v>42499</v>
      </c>
      <c r="B331" s="1"/>
      <c r="C331" s="6">
        <v>163.75</v>
      </c>
      <c r="D331">
        <v>2831520</v>
      </c>
      <c r="E331" s="6">
        <f t="shared" si="25"/>
        <v>-0.55000000000001137</v>
      </c>
      <c r="F331">
        <f t="shared" si="26"/>
        <v>-3.3475349969568553E-3</v>
      </c>
      <c r="G331" s="7">
        <f t="shared" si="27"/>
        <v>-3.3531505278618923E-3</v>
      </c>
      <c r="H331">
        <f t="shared" si="28"/>
        <v>5.0983408745153609</v>
      </c>
      <c r="I331">
        <f t="shared" si="29"/>
        <v>14.856324227905011</v>
      </c>
    </row>
    <row r="332" spans="1:9" x14ac:dyDescent="0.35">
      <c r="A332" s="1">
        <v>42506</v>
      </c>
      <c r="B332" s="1"/>
      <c r="C332" s="6">
        <v>169</v>
      </c>
      <c r="D332">
        <v>8632150</v>
      </c>
      <c r="E332" s="6">
        <f t="shared" si="25"/>
        <v>5.25</v>
      </c>
      <c r="F332">
        <f t="shared" si="26"/>
        <v>3.2061068702290078E-2</v>
      </c>
      <c r="G332" s="7">
        <f t="shared" si="27"/>
        <v>3.155784040771259E-2</v>
      </c>
      <c r="H332">
        <f t="shared" si="28"/>
        <v>5.1298987149230735</v>
      </c>
      <c r="I332">
        <f t="shared" si="29"/>
        <v>15.971004162970239</v>
      </c>
    </row>
    <row r="333" spans="1:9" x14ac:dyDescent="0.35">
      <c r="A333" s="1">
        <v>42513</v>
      </c>
      <c r="B333" s="1"/>
      <c r="C333" s="6">
        <v>171.05</v>
      </c>
      <c r="D333">
        <v>7138530</v>
      </c>
      <c r="E333" s="6">
        <f t="shared" si="25"/>
        <v>2.0500000000000114</v>
      </c>
      <c r="F333">
        <f t="shared" si="26"/>
        <v>1.2130177514792966E-2</v>
      </c>
      <c r="G333" s="7">
        <f t="shared" si="27"/>
        <v>1.2057196500540712E-2</v>
      </c>
      <c r="H333">
        <f t="shared" si="28"/>
        <v>5.1419559114236142</v>
      </c>
      <c r="I333">
        <f t="shared" si="29"/>
        <v>15.781017430766145</v>
      </c>
    </row>
    <row r="334" spans="1:9" x14ac:dyDescent="0.35">
      <c r="A334" s="1">
        <v>42520</v>
      </c>
      <c r="B334" s="1"/>
      <c r="C334" s="6">
        <v>173.45</v>
      </c>
      <c r="D334">
        <v>4803780</v>
      </c>
      <c r="E334" s="6">
        <f t="shared" si="25"/>
        <v>2.3999999999999773</v>
      </c>
      <c r="F334">
        <f t="shared" si="26"/>
        <v>1.4030985092078205E-2</v>
      </c>
      <c r="G334" s="7">
        <f t="shared" si="27"/>
        <v>1.3933461992144736E-2</v>
      </c>
      <c r="H334">
        <f t="shared" si="28"/>
        <v>5.1558893734157589</v>
      </c>
      <c r="I334">
        <f t="shared" si="29"/>
        <v>15.384913665962689</v>
      </c>
    </row>
    <row r="335" spans="1:9" x14ac:dyDescent="0.35">
      <c r="A335" s="1">
        <v>42527</v>
      </c>
      <c r="B335" s="1"/>
      <c r="C335" s="6">
        <v>175.4</v>
      </c>
      <c r="D335">
        <v>4564520</v>
      </c>
      <c r="E335" s="6">
        <f t="shared" si="25"/>
        <v>1.9500000000000171</v>
      </c>
      <c r="F335">
        <f t="shared" si="26"/>
        <v>1.12424329778035E-2</v>
      </c>
      <c r="G335" s="7">
        <f t="shared" si="27"/>
        <v>1.1179706522323585E-2</v>
      </c>
      <c r="H335">
        <f t="shared" si="28"/>
        <v>5.1670690799380825</v>
      </c>
      <c r="I335">
        <f t="shared" si="29"/>
        <v>15.333823918618597</v>
      </c>
    </row>
    <row r="336" spans="1:9" x14ac:dyDescent="0.35">
      <c r="A336" s="1">
        <v>42534</v>
      </c>
      <c r="B336" s="1"/>
      <c r="C336" s="6">
        <v>190</v>
      </c>
      <c r="D336">
        <v>14857570</v>
      </c>
      <c r="E336" s="6">
        <f t="shared" si="25"/>
        <v>14.599999999999994</v>
      </c>
      <c r="F336">
        <f t="shared" si="26"/>
        <v>8.3238312428734293E-2</v>
      </c>
      <c r="G336" s="7">
        <f t="shared" si="27"/>
        <v>7.9954992222403654E-2</v>
      </c>
      <c r="H336">
        <f t="shared" si="28"/>
        <v>5.2470240721604862</v>
      </c>
      <c r="I336">
        <f t="shared" si="29"/>
        <v>16.514020057637062</v>
      </c>
    </row>
    <row r="337" spans="1:9" x14ac:dyDescent="0.35">
      <c r="A337" s="1">
        <v>42541</v>
      </c>
      <c r="B337" s="1"/>
      <c r="C337" s="6">
        <v>180</v>
      </c>
      <c r="D337">
        <v>4098330</v>
      </c>
      <c r="E337" s="6">
        <f t="shared" si="25"/>
        <v>-10</v>
      </c>
      <c r="F337">
        <f t="shared" si="26"/>
        <v>-5.2631578947368418E-2</v>
      </c>
      <c r="G337" s="7">
        <f t="shared" si="27"/>
        <v>-5.4067221270275745E-2</v>
      </c>
      <c r="H337">
        <f t="shared" si="28"/>
        <v>5.1929568508902104</v>
      </c>
      <c r="I337">
        <f t="shared" si="29"/>
        <v>15.226090131625234</v>
      </c>
    </row>
    <row r="338" spans="1:9" x14ac:dyDescent="0.35">
      <c r="A338" s="1">
        <v>42548</v>
      </c>
      <c r="B338" s="1"/>
      <c r="C338" s="6">
        <v>177</v>
      </c>
      <c r="D338">
        <v>3098300</v>
      </c>
      <c r="E338" s="6">
        <f t="shared" si="25"/>
        <v>-3</v>
      </c>
      <c r="F338">
        <f t="shared" si="26"/>
        <v>-1.6666666666666666E-2</v>
      </c>
      <c r="G338" s="7">
        <f t="shared" si="27"/>
        <v>-1.6807118316381597E-2</v>
      </c>
      <c r="H338">
        <f t="shared" si="28"/>
        <v>5.1761497325738288</v>
      </c>
      <c r="I338">
        <f t="shared" si="29"/>
        <v>14.946364131939402</v>
      </c>
    </row>
    <row r="339" spans="1:9" x14ac:dyDescent="0.35">
      <c r="A339" s="1">
        <v>42555</v>
      </c>
      <c r="B339" s="1"/>
      <c r="C339" s="6">
        <v>182</v>
      </c>
      <c r="D339">
        <v>3495950</v>
      </c>
      <c r="E339" s="6">
        <f t="shared" si="25"/>
        <v>5</v>
      </c>
      <c r="F339">
        <f t="shared" si="26"/>
        <v>2.8248587570621469E-2</v>
      </c>
      <c r="G339" s="7">
        <f t="shared" si="27"/>
        <v>2.7856954502966325E-2</v>
      </c>
      <c r="H339">
        <f t="shared" si="28"/>
        <v>5.2040066870767951</v>
      </c>
      <c r="I339">
        <f t="shared" si="29"/>
        <v>15.067115713595792</v>
      </c>
    </row>
    <row r="340" spans="1:9" x14ac:dyDescent="0.35">
      <c r="A340" s="1">
        <v>42562</v>
      </c>
      <c r="B340" s="1"/>
      <c r="C340" s="6">
        <v>180.65</v>
      </c>
      <c r="D340">
        <v>2854800</v>
      </c>
      <c r="E340" s="6">
        <f t="shared" si="25"/>
        <v>-1.3499999999999943</v>
      </c>
      <c r="F340">
        <f t="shared" si="26"/>
        <v>-7.417582417582386E-3</v>
      </c>
      <c r="G340" s="7">
        <f t="shared" si="27"/>
        <v>-7.4452294831459653E-3</v>
      </c>
      <c r="H340">
        <f t="shared" si="28"/>
        <v>5.1965614575936492</v>
      </c>
      <c r="I340">
        <f t="shared" si="29"/>
        <v>14.864512346079049</v>
      </c>
    </row>
    <row r="341" spans="1:9" x14ac:dyDescent="0.35">
      <c r="A341" s="1">
        <v>42569</v>
      </c>
      <c r="B341" s="1"/>
      <c r="C341" s="6">
        <v>181.2</v>
      </c>
      <c r="D341">
        <v>1536000</v>
      </c>
      <c r="E341" s="6">
        <f t="shared" si="25"/>
        <v>0.54999999999998295</v>
      </c>
      <c r="F341">
        <f t="shared" si="26"/>
        <v>3.0445613063934843E-3</v>
      </c>
      <c r="G341" s="7">
        <f t="shared" si="27"/>
        <v>3.0399360152300048E-3</v>
      </c>
      <c r="H341">
        <f t="shared" si="28"/>
        <v>5.1996013936088792</v>
      </c>
      <c r="I341">
        <f t="shared" si="29"/>
        <v>14.244692192689755</v>
      </c>
    </row>
    <row r="342" spans="1:9" x14ac:dyDescent="0.35">
      <c r="A342" s="1">
        <v>42576</v>
      </c>
      <c r="B342" s="1"/>
      <c r="C342" s="6">
        <v>186.1</v>
      </c>
      <c r="D342">
        <v>5374460</v>
      </c>
      <c r="E342" s="6">
        <f t="shared" si="25"/>
        <v>4.9000000000000057</v>
      </c>
      <c r="F342">
        <f t="shared" si="26"/>
        <v>2.7041942604856546E-2</v>
      </c>
      <c r="G342" s="7">
        <f t="shared" si="27"/>
        <v>2.6682770039325732E-2</v>
      </c>
      <c r="H342">
        <f t="shared" si="28"/>
        <v>5.2262841636482049</v>
      </c>
      <c r="I342">
        <f t="shared" si="29"/>
        <v>15.497168661814763</v>
      </c>
    </row>
    <row r="343" spans="1:9" x14ac:dyDescent="0.35">
      <c r="A343" s="1">
        <v>42583</v>
      </c>
      <c r="B343" s="1"/>
      <c r="C343" s="6">
        <v>184.85</v>
      </c>
      <c r="D343">
        <v>2605470</v>
      </c>
      <c r="E343" s="6">
        <f t="shared" si="25"/>
        <v>-1.25</v>
      </c>
      <c r="F343">
        <f t="shared" si="26"/>
        <v>-6.7168189145620635E-3</v>
      </c>
      <c r="G343" s="7">
        <f t="shared" si="27"/>
        <v>-6.7394782655636476E-3</v>
      </c>
      <c r="H343">
        <f t="shared" si="28"/>
        <v>5.2195446853826413</v>
      </c>
      <c r="I343">
        <f t="shared" si="29"/>
        <v>14.773123639160341</v>
      </c>
    </row>
    <row r="344" spans="1:9" x14ac:dyDescent="0.35">
      <c r="A344" s="1">
        <v>42590</v>
      </c>
      <c r="B344" s="1"/>
      <c r="C344" s="6">
        <v>187.85</v>
      </c>
      <c r="D344">
        <v>3473830</v>
      </c>
      <c r="E344" s="6">
        <f t="shared" si="25"/>
        <v>3</v>
      </c>
      <c r="F344">
        <f t="shared" si="26"/>
        <v>1.6229375169055992E-2</v>
      </c>
      <c r="G344" s="7">
        <f t="shared" si="27"/>
        <v>1.6099086637336946E-2</v>
      </c>
      <c r="H344">
        <f t="shared" si="28"/>
        <v>5.2356437720199782</v>
      </c>
      <c r="I344">
        <f t="shared" si="29"/>
        <v>15.060768289640526</v>
      </c>
    </row>
    <row r="345" spans="1:9" x14ac:dyDescent="0.35">
      <c r="A345" s="1">
        <v>42597</v>
      </c>
      <c r="B345" s="1"/>
      <c r="C345" s="6">
        <v>190.15</v>
      </c>
      <c r="D345">
        <v>4426220</v>
      </c>
      <c r="E345" s="6">
        <f t="shared" si="25"/>
        <v>2.3000000000000114</v>
      </c>
      <c r="F345">
        <f t="shared" si="26"/>
        <v>1.224381155177009E-2</v>
      </c>
      <c r="G345" s="7">
        <f t="shared" si="27"/>
        <v>1.2169462354290062E-2</v>
      </c>
      <c r="H345">
        <f t="shared" si="28"/>
        <v>5.2478132343742683</v>
      </c>
      <c r="I345">
        <f t="shared" si="29"/>
        <v>15.303056504638882</v>
      </c>
    </row>
    <row r="346" spans="1:9" x14ac:dyDescent="0.35">
      <c r="A346" s="1">
        <v>42604</v>
      </c>
      <c r="B346" s="1"/>
      <c r="C346" s="6">
        <v>191.4</v>
      </c>
      <c r="D346">
        <v>3271130</v>
      </c>
      <c r="E346" s="6">
        <f t="shared" si="25"/>
        <v>1.25</v>
      </c>
      <c r="F346">
        <f t="shared" si="26"/>
        <v>6.5737575598211933E-3</v>
      </c>
      <c r="G346" s="7">
        <f t="shared" si="27"/>
        <v>6.552244644585592E-3</v>
      </c>
      <c r="H346">
        <f t="shared" si="28"/>
        <v>5.2543654790188539</v>
      </c>
      <c r="I346">
        <f t="shared" si="29"/>
        <v>15.00064604892858</v>
      </c>
    </row>
    <row r="347" spans="1:9" x14ac:dyDescent="0.35">
      <c r="A347" s="1">
        <v>42611</v>
      </c>
      <c r="B347" s="1"/>
      <c r="C347" s="6">
        <v>194</v>
      </c>
      <c r="D347">
        <v>3294650</v>
      </c>
      <c r="E347" s="6">
        <f t="shared" si="25"/>
        <v>2.5999999999999943</v>
      </c>
      <c r="F347">
        <f t="shared" si="26"/>
        <v>1.3584117032392864E-2</v>
      </c>
      <c r="G347" s="7">
        <f t="shared" si="27"/>
        <v>1.3492680044474348E-2</v>
      </c>
      <c r="H347">
        <f t="shared" si="28"/>
        <v>5.2678581590633282</v>
      </c>
      <c r="I347">
        <f t="shared" si="29"/>
        <v>15.007810498729036</v>
      </c>
    </row>
    <row r="348" spans="1:9" x14ac:dyDescent="0.35">
      <c r="A348" s="1">
        <v>42618</v>
      </c>
      <c r="B348" s="1"/>
      <c r="C348" s="6">
        <v>190</v>
      </c>
      <c r="D348">
        <v>6380430</v>
      </c>
      <c r="E348" s="6">
        <f t="shared" si="25"/>
        <v>-4</v>
      </c>
      <c r="F348">
        <f t="shared" si="26"/>
        <v>-2.0618556701030927E-2</v>
      </c>
      <c r="G348" s="7">
        <f t="shared" si="27"/>
        <v>-2.0834086902842053E-2</v>
      </c>
      <c r="H348">
        <f t="shared" si="28"/>
        <v>5.2470240721604862</v>
      </c>
      <c r="I348">
        <f t="shared" si="29"/>
        <v>15.668746051168943</v>
      </c>
    </row>
    <row r="349" spans="1:9" x14ac:dyDescent="0.35">
      <c r="A349" s="1">
        <v>42625</v>
      </c>
      <c r="B349" s="1"/>
      <c r="C349" s="6">
        <v>184</v>
      </c>
      <c r="D349">
        <v>20181460</v>
      </c>
      <c r="E349" s="6">
        <f t="shared" si="25"/>
        <v>-6</v>
      </c>
      <c r="F349">
        <f t="shared" si="26"/>
        <v>-3.1578947368421054E-2</v>
      </c>
      <c r="G349" s="7">
        <f t="shared" si="27"/>
        <v>-3.2088314551500297E-2</v>
      </c>
      <c r="H349">
        <f t="shared" si="28"/>
        <v>5.2149357576089859</v>
      </c>
      <c r="I349">
        <f t="shared" si="29"/>
        <v>16.820274919132942</v>
      </c>
    </row>
    <row r="350" spans="1:9" x14ac:dyDescent="0.35">
      <c r="A350" s="1">
        <v>42632</v>
      </c>
      <c r="B350" s="1"/>
      <c r="C350" s="6">
        <v>181.05</v>
      </c>
      <c r="D350">
        <v>4473180</v>
      </c>
      <c r="E350" s="6">
        <f t="shared" si="25"/>
        <v>-2.9499999999999886</v>
      </c>
      <c r="F350">
        <f t="shared" si="26"/>
        <v>-1.6032608695652113E-2</v>
      </c>
      <c r="G350" s="7">
        <f t="shared" si="27"/>
        <v>-1.6162521397335539E-2</v>
      </c>
      <c r="H350">
        <f t="shared" si="28"/>
        <v>5.1987732362116503</v>
      </c>
      <c r="I350">
        <f t="shared" si="29"/>
        <v>15.313610123054012</v>
      </c>
    </row>
    <row r="351" spans="1:9" x14ac:dyDescent="0.35">
      <c r="A351" s="1">
        <v>42639</v>
      </c>
      <c r="B351" s="1"/>
      <c r="C351" s="6">
        <v>178.2</v>
      </c>
      <c r="D351">
        <v>2206890</v>
      </c>
      <c r="E351" s="6">
        <f t="shared" si="25"/>
        <v>-2.8500000000000227</v>
      </c>
      <c r="F351">
        <f t="shared" si="26"/>
        <v>-1.5741507870754061E-2</v>
      </c>
      <c r="G351" s="7">
        <f t="shared" si="27"/>
        <v>-1.5866721174941034E-2</v>
      </c>
      <c r="H351">
        <f t="shared" si="28"/>
        <v>5.1829065150367093</v>
      </c>
      <c r="I351">
        <f t="shared" si="29"/>
        <v>14.607094842583065</v>
      </c>
    </row>
    <row r="352" spans="1:9" x14ac:dyDescent="0.35">
      <c r="A352" s="1">
        <v>42646</v>
      </c>
      <c r="B352" s="1"/>
      <c r="C352" s="6">
        <v>174.35</v>
      </c>
      <c r="D352">
        <v>2462360</v>
      </c>
      <c r="E352" s="6">
        <f t="shared" si="25"/>
        <v>-3.8499999999999943</v>
      </c>
      <c r="F352">
        <f t="shared" si="26"/>
        <v>-2.1604938271604909E-2</v>
      </c>
      <c r="G352" s="7">
        <f t="shared" si="27"/>
        <v>-2.1841741915048729E-2</v>
      </c>
      <c r="H352">
        <f t="shared" si="28"/>
        <v>5.1610647731216606</v>
      </c>
      <c r="I352">
        <f t="shared" si="29"/>
        <v>14.716630797620322</v>
      </c>
    </row>
    <row r="353" spans="1:9" x14ac:dyDescent="0.35">
      <c r="A353" s="1">
        <v>42653</v>
      </c>
      <c r="B353" s="1"/>
      <c r="C353" s="6">
        <v>166</v>
      </c>
      <c r="D353">
        <v>4130710</v>
      </c>
      <c r="E353" s="6">
        <f t="shared" si="25"/>
        <v>-8.3499999999999943</v>
      </c>
      <c r="F353">
        <f t="shared" si="26"/>
        <v>-4.7892170920562055E-2</v>
      </c>
      <c r="G353" s="7">
        <f t="shared" si="27"/>
        <v>-4.9076984765116904E-2</v>
      </c>
      <c r="H353">
        <f t="shared" si="28"/>
        <v>5.1119877883565437</v>
      </c>
      <c r="I353">
        <f t="shared" si="29"/>
        <v>15.233959862994828</v>
      </c>
    </row>
    <row r="354" spans="1:9" x14ac:dyDescent="0.35">
      <c r="A354" s="1">
        <v>42660</v>
      </c>
      <c r="B354" s="1"/>
      <c r="C354" s="6">
        <v>165.6</v>
      </c>
      <c r="D354">
        <v>2335250</v>
      </c>
      <c r="E354" s="6">
        <f t="shared" si="25"/>
        <v>-0.40000000000000568</v>
      </c>
      <c r="F354">
        <f t="shared" si="26"/>
        <v>-2.4096385542169015E-3</v>
      </c>
      <c r="G354" s="7">
        <f t="shared" si="27"/>
        <v>-2.4125464053845747E-3</v>
      </c>
      <c r="H354">
        <f t="shared" si="28"/>
        <v>5.1095752419511591</v>
      </c>
      <c r="I354">
        <f t="shared" si="29"/>
        <v>14.663629509735095</v>
      </c>
    </row>
    <row r="355" spans="1:9" x14ac:dyDescent="0.35">
      <c r="A355" s="1">
        <v>42667</v>
      </c>
      <c r="B355" s="1"/>
      <c r="C355" s="6">
        <v>166</v>
      </c>
      <c r="D355">
        <v>1586500</v>
      </c>
      <c r="E355" s="6">
        <f t="shared" si="25"/>
        <v>0.40000000000000568</v>
      </c>
      <c r="F355">
        <f t="shared" si="26"/>
        <v>2.4154589371981022E-3</v>
      </c>
      <c r="G355" s="7">
        <f t="shared" si="27"/>
        <v>2.4125464053845747E-3</v>
      </c>
      <c r="H355">
        <f t="shared" si="28"/>
        <v>5.1119877883565437</v>
      </c>
      <c r="I355">
        <f t="shared" si="29"/>
        <v>14.277040890005388</v>
      </c>
    </row>
    <row r="356" spans="1:9" x14ac:dyDescent="0.35">
      <c r="A356" s="1">
        <v>42674</v>
      </c>
      <c r="B356" s="1"/>
      <c r="C356" s="6">
        <v>166.2</v>
      </c>
      <c r="D356">
        <v>1467870</v>
      </c>
      <c r="E356" s="6">
        <f t="shared" si="25"/>
        <v>0.19999999999998863</v>
      </c>
      <c r="F356">
        <f t="shared" si="26"/>
        <v>1.2048192771083653E-3</v>
      </c>
      <c r="G356" s="7">
        <f t="shared" si="27"/>
        <v>1.204094064804373E-3</v>
      </c>
      <c r="H356">
        <f t="shared" si="28"/>
        <v>5.113191882421348</v>
      </c>
      <c r="I356">
        <f t="shared" si="29"/>
        <v>14.199322928376986</v>
      </c>
    </row>
    <row r="357" spans="1:9" x14ac:dyDescent="0.35">
      <c r="A357" s="1">
        <v>42681</v>
      </c>
      <c r="B357" s="1"/>
      <c r="C357" s="6">
        <v>167.4</v>
      </c>
      <c r="D357">
        <v>3258390</v>
      </c>
      <c r="E357" s="6">
        <f t="shared" si="25"/>
        <v>1.2000000000000171</v>
      </c>
      <c r="F357">
        <f t="shared" si="26"/>
        <v>7.2202166064982984E-3</v>
      </c>
      <c r="G357" s="7">
        <f t="shared" si="27"/>
        <v>7.1942756340268588E-3</v>
      </c>
      <c r="H357">
        <f t="shared" si="28"/>
        <v>5.1203861580553749</v>
      </c>
      <c r="I357">
        <f t="shared" si="29"/>
        <v>14.996743766320714</v>
      </c>
    </row>
    <row r="358" spans="1:9" x14ac:dyDescent="0.35">
      <c r="A358" s="1">
        <v>42688</v>
      </c>
      <c r="B358" s="1"/>
      <c r="C358" s="6">
        <v>167</v>
      </c>
      <c r="D358">
        <v>1374380</v>
      </c>
      <c r="E358" s="6">
        <f t="shared" si="25"/>
        <v>-0.40000000000000568</v>
      </c>
      <c r="F358">
        <f t="shared" si="26"/>
        <v>-2.3894862604540361E-3</v>
      </c>
      <c r="G358" s="7">
        <f t="shared" si="27"/>
        <v>-2.392345638619453E-3</v>
      </c>
      <c r="H358">
        <f t="shared" si="28"/>
        <v>5.1179938124167554</v>
      </c>
      <c r="I358">
        <f t="shared" si="29"/>
        <v>14.133513278301825</v>
      </c>
    </row>
    <row r="359" spans="1:9" x14ac:dyDescent="0.35">
      <c r="A359" s="1">
        <v>42695</v>
      </c>
      <c r="B359" s="1"/>
      <c r="C359" s="6">
        <v>167.4</v>
      </c>
      <c r="D359">
        <v>1003040</v>
      </c>
      <c r="E359" s="6">
        <f t="shared" si="25"/>
        <v>0.40000000000000568</v>
      </c>
      <c r="F359">
        <f t="shared" si="26"/>
        <v>2.3952095808383576E-3</v>
      </c>
      <c r="G359" s="7">
        <f t="shared" si="27"/>
        <v>2.392345638619453E-3</v>
      </c>
      <c r="H359">
        <f t="shared" si="28"/>
        <v>5.1203861580553749</v>
      </c>
      <c r="I359">
        <f t="shared" si="29"/>
        <v>13.818545946507795</v>
      </c>
    </row>
    <row r="360" spans="1:9" x14ac:dyDescent="0.35">
      <c r="A360" s="1">
        <v>42702</v>
      </c>
      <c r="B360" s="1"/>
      <c r="C360" s="6">
        <v>167.2</v>
      </c>
      <c r="D360">
        <v>2169810</v>
      </c>
      <c r="E360" s="6">
        <f t="shared" si="25"/>
        <v>-0.20000000000001705</v>
      </c>
      <c r="F360">
        <f t="shared" si="26"/>
        <v>-1.194743130227103E-3</v>
      </c>
      <c r="G360" s="7">
        <f t="shared" si="27"/>
        <v>-1.1954574047736699E-3</v>
      </c>
      <c r="H360">
        <f t="shared" si="28"/>
        <v>5.1191907006506012</v>
      </c>
      <c r="I360">
        <f t="shared" si="29"/>
        <v>14.590150164079565</v>
      </c>
    </row>
    <row r="361" spans="1:9" x14ac:dyDescent="0.35">
      <c r="A361" s="1">
        <v>42709</v>
      </c>
      <c r="B361" s="1"/>
      <c r="C361" s="6">
        <v>167.85</v>
      </c>
      <c r="D361">
        <v>2315600</v>
      </c>
      <c r="E361" s="6">
        <f t="shared" si="25"/>
        <v>0.65000000000000568</v>
      </c>
      <c r="F361">
        <f t="shared" si="26"/>
        <v>3.8875598086124744E-3</v>
      </c>
      <c r="G361" s="7">
        <f t="shared" si="27"/>
        <v>3.8800227754425265E-3</v>
      </c>
      <c r="H361">
        <f t="shared" si="28"/>
        <v>5.1230707234260437</v>
      </c>
      <c r="I361">
        <f t="shared" si="29"/>
        <v>14.655179391186987</v>
      </c>
    </row>
    <row r="362" spans="1:9" x14ac:dyDescent="0.35">
      <c r="A362" s="1">
        <v>42716</v>
      </c>
      <c r="B362" s="1"/>
      <c r="C362" s="6">
        <v>168.6</v>
      </c>
      <c r="D362">
        <v>6638580</v>
      </c>
      <c r="E362" s="6">
        <f t="shared" si="25"/>
        <v>0.75</v>
      </c>
      <c r="F362">
        <f t="shared" si="26"/>
        <v>4.4682752457551383E-3</v>
      </c>
      <c r="G362" s="7">
        <f t="shared" si="27"/>
        <v>4.4583221417111574E-3</v>
      </c>
      <c r="H362">
        <f t="shared" si="28"/>
        <v>5.1275290455677549</v>
      </c>
      <c r="I362">
        <f t="shared" si="29"/>
        <v>15.708408643160599</v>
      </c>
    </row>
    <row r="363" spans="1:9" x14ac:dyDescent="0.35">
      <c r="A363" s="1">
        <v>42723</v>
      </c>
      <c r="B363" s="1"/>
      <c r="C363" s="6">
        <v>166.25</v>
      </c>
      <c r="D363">
        <v>1862870</v>
      </c>
      <c r="E363" s="6">
        <f t="shared" si="25"/>
        <v>-2.3499999999999943</v>
      </c>
      <c r="F363">
        <f t="shared" si="26"/>
        <v>-1.3938315539738995E-2</v>
      </c>
      <c r="G363" s="7">
        <f t="shared" si="27"/>
        <v>-1.4036366031791481E-2</v>
      </c>
      <c r="H363">
        <f t="shared" si="28"/>
        <v>5.1134926795359634</v>
      </c>
      <c r="I363">
        <f t="shared" si="29"/>
        <v>14.437628867224142</v>
      </c>
    </row>
    <row r="364" spans="1:9" x14ac:dyDescent="0.35">
      <c r="A364" s="1">
        <v>42730</v>
      </c>
      <c r="B364" s="1"/>
      <c r="C364" s="6">
        <v>165.2</v>
      </c>
      <c r="D364">
        <v>739200</v>
      </c>
      <c r="E364" s="6">
        <f t="shared" si="25"/>
        <v>-1.0500000000000114</v>
      </c>
      <c r="F364">
        <f t="shared" si="26"/>
        <v>-6.3157894736842789E-3</v>
      </c>
      <c r="G364" s="7">
        <f t="shared" si="27"/>
        <v>-6.3358184490853731E-3</v>
      </c>
      <c r="H364">
        <f t="shared" si="28"/>
        <v>5.1071568610868781</v>
      </c>
      <c r="I364">
        <f t="shared" si="29"/>
        <v>13.513323799309612</v>
      </c>
    </row>
    <row r="365" spans="1:9" x14ac:dyDescent="0.35">
      <c r="A365" s="1">
        <v>42737</v>
      </c>
      <c r="B365" s="1"/>
      <c r="C365" s="6">
        <v>165</v>
      </c>
      <c r="D365">
        <v>456810</v>
      </c>
      <c r="E365" s="6">
        <f t="shared" si="25"/>
        <v>-0.19999999999998863</v>
      </c>
      <c r="F365">
        <f t="shared" si="26"/>
        <v>-1.2106537530265657E-3</v>
      </c>
      <c r="G365" s="7">
        <f t="shared" si="27"/>
        <v>-1.2113871862977632E-3</v>
      </c>
      <c r="H365">
        <f t="shared" si="28"/>
        <v>5.1059454739005803</v>
      </c>
      <c r="I365">
        <f t="shared" si="29"/>
        <v>13.032022828502887</v>
      </c>
    </row>
    <row r="366" spans="1:9" x14ac:dyDescent="0.35">
      <c r="A366" s="1">
        <v>42744</v>
      </c>
      <c r="B366" s="1"/>
      <c r="C366" s="6">
        <v>165.25</v>
      </c>
      <c r="D366">
        <v>958230</v>
      </c>
      <c r="E366" s="6">
        <f t="shared" si="25"/>
        <v>0.25</v>
      </c>
      <c r="F366">
        <f t="shared" si="26"/>
        <v>1.5151515151515152E-3</v>
      </c>
      <c r="G366" s="7">
        <f t="shared" si="27"/>
        <v>1.5140048312156651E-3</v>
      </c>
      <c r="H366">
        <f t="shared" si="28"/>
        <v>5.107459478731796</v>
      </c>
      <c r="I366">
        <f t="shared" si="29"/>
        <v>13.772843111644871</v>
      </c>
    </row>
    <row r="367" spans="1:9" x14ac:dyDescent="0.35">
      <c r="A367" s="1">
        <v>42751</v>
      </c>
      <c r="B367" s="1"/>
      <c r="C367" s="6">
        <v>169.75</v>
      </c>
      <c r="D367">
        <v>2287810</v>
      </c>
      <c r="E367" s="6">
        <f t="shared" si="25"/>
        <v>4.5</v>
      </c>
      <c r="F367">
        <f t="shared" si="26"/>
        <v>2.7231467473524961E-2</v>
      </c>
      <c r="G367" s="7">
        <f t="shared" si="27"/>
        <v>2.6867287707009524E-2</v>
      </c>
      <c r="H367">
        <f t="shared" si="28"/>
        <v>5.1343267664388055</v>
      </c>
      <c r="I367">
        <f t="shared" si="29"/>
        <v>14.64310558607561</v>
      </c>
    </row>
    <row r="368" spans="1:9" x14ac:dyDescent="0.35">
      <c r="A368" s="1">
        <v>42758</v>
      </c>
      <c r="B368" s="1"/>
      <c r="C368" s="6">
        <v>170</v>
      </c>
      <c r="D368">
        <v>1728790</v>
      </c>
      <c r="E368" s="6">
        <f t="shared" si="25"/>
        <v>0.25</v>
      </c>
      <c r="F368">
        <f t="shared" si="26"/>
        <v>1.4727540500736377E-3</v>
      </c>
      <c r="G368" s="7">
        <f t="shared" si="27"/>
        <v>1.4716706114565881E-3</v>
      </c>
      <c r="H368">
        <f t="shared" si="28"/>
        <v>5.1357984370502621</v>
      </c>
      <c r="I368">
        <f t="shared" si="29"/>
        <v>14.362932299798992</v>
      </c>
    </row>
    <row r="369" spans="1:9" x14ac:dyDescent="0.35">
      <c r="A369" s="1">
        <v>42765</v>
      </c>
      <c r="B369" s="1"/>
      <c r="C369" s="6">
        <v>168.25</v>
      </c>
      <c r="D369">
        <v>999190</v>
      </c>
      <c r="E369" s="6">
        <f t="shared" si="25"/>
        <v>-1.75</v>
      </c>
      <c r="F369">
        <f t="shared" si="26"/>
        <v>-1.0294117647058823E-2</v>
      </c>
      <c r="G369" s="7">
        <f t="shared" si="27"/>
        <v>-1.0347468525425008E-2</v>
      </c>
      <c r="H369">
        <f t="shared" si="28"/>
        <v>5.1254509685248371</v>
      </c>
      <c r="I369">
        <f t="shared" si="29"/>
        <v>13.814700229737019</v>
      </c>
    </row>
    <row r="370" spans="1:9" x14ac:dyDescent="0.35">
      <c r="A370" s="1">
        <v>42772</v>
      </c>
      <c r="B370" s="1"/>
      <c r="C370" s="6">
        <v>169</v>
      </c>
      <c r="D370">
        <v>1224930</v>
      </c>
      <c r="E370" s="6">
        <f t="shared" si="25"/>
        <v>0.75</v>
      </c>
      <c r="F370">
        <f t="shared" si="26"/>
        <v>4.4576523031203564E-3</v>
      </c>
      <c r="G370" s="7">
        <f t="shared" si="27"/>
        <v>4.4477463982364185E-3</v>
      </c>
      <c r="H370">
        <f t="shared" si="28"/>
        <v>5.1298987149230735</v>
      </c>
      <c r="I370">
        <f t="shared" si="29"/>
        <v>14.018394257471106</v>
      </c>
    </row>
    <row r="371" spans="1:9" x14ac:dyDescent="0.35">
      <c r="A371" s="1">
        <v>42779</v>
      </c>
      <c r="B371" s="1"/>
      <c r="C371" s="6">
        <v>167.1</v>
      </c>
      <c r="D371">
        <v>930230</v>
      </c>
      <c r="E371" s="6">
        <f t="shared" si="25"/>
        <v>-1.9000000000000057</v>
      </c>
      <c r="F371">
        <f t="shared" si="26"/>
        <v>-1.1242603550295891E-2</v>
      </c>
      <c r="G371" s="7">
        <f t="shared" si="27"/>
        <v>-1.1306279321725121E-2</v>
      </c>
      <c r="H371">
        <f t="shared" si="28"/>
        <v>5.1185924356013484</v>
      </c>
      <c r="I371">
        <f t="shared" si="29"/>
        <v>13.743187146380867</v>
      </c>
    </row>
    <row r="372" spans="1:9" x14ac:dyDescent="0.35">
      <c r="A372" s="1">
        <v>42786</v>
      </c>
      <c r="B372" s="1"/>
      <c r="C372" s="6">
        <v>166.3</v>
      </c>
      <c r="D372">
        <v>1965210</v>
      </c>
      <c r="E372" s="6">
        <f t="shared" si="25"/>
        <v>-0.79999999999998295</v>
      </c>
      <c r="F372">
        <f t="shared" si="26"/>
        <v>-4.7875523638538781E-3</v>
      </c>
      <c r="G372" s="7">
        <f t="shared" si="27"/>
        <v>-4.7990494024663377E-3</v>
      </c>
      <c r="H372">
        <f t="shared" si="28"/>
        <v>5.113793386198882</v>
      </c>
      <c r="I372">
        <f t="shared" si="29"/>
        <v>14.49110966780429</v>
      </c>
    </row>
    <row r="373" spans="1:9" x14ac:dyDescent="0.35">
      <c r="A373" s="1">
        <v>42793</v>
      </c>
      <c r="B373" s="1"/>
      <c r="C373" s="6">
        <v>167</v>
      </c>
      <c r="D373">
        <v>2265220</v>
      </c>
      <c r="E373" s="6">
        <f t="shared" si="25"/>
        <v>0.69999999999998863</v>
      </c>
      <c r="F373">
        <f t="shared" si="26"/>
        <v>4.2092603728201361E-3</v>
      </c>
      <c r="G373" s="7">
        <f t="shared" si="27"/>
        <v>4.2004262178734209E-3</v>
      </c>
      <c r="H373">
        <f t="shared" si="28"/>
        <v>5.1179938124167554</v>
      </c>
      <c r="I373">
        <f t="shared" si="29"/>
        <v>14.633182442425261</v>
      </c>
    </row>
    <row r="374" spans="1:9" x14ac:dyDescent="0.35">
      <c r="A374" s="1">
        <v>42800</v>
      </c>
      <c r="B374" s="1"/>
      <c r="C374" s="6">
        <v>167.15</v>
      </c>
      <c r="D374">
        <v>1055870</v>
      </c>
      <c r="E374" s="6">
        <f t="shared" si="25"/>
        <v>0.15000000000000568</v>
      </c>
      <c r="F374">
        <f t="shared" si="26"/>
        <v>8.9820359281440529E-4</v>
      </c>
      <c r="G374" s="7">
        <f t="shared" si="27"/>
        <v>8.9780044935228176E-4</v>
      </c>
      <c r="H374">
        <f t="shared" si="28"/>
        <v>5.1188916128661077</v>
      </c>
      <c r="I374">
        <f t="shared" si="29"/>
        <v>13.869875629609565</v>
      </c>
    </row>
    <row r="375" spans="1:9" x14ac:dyDescent="0.35">
      <c r="A375" s="1">
        <v>42807</v>
      </c>
      <c r="B375" s="1"/>
      <c r="C375" s="6">
        <v>168.75</v>
      </c>
      <c r="D375">
        <v>1164920</v>
      </c>
      <c r="E375" s="6">
        <f t="shared" si="25"/>
        <v>1.5999999999999943</v>
      </c>
      <c r="F375">
        <f t="shared" si="26"/>
        <v>9.5722405025425918E-3</v>
      </c>
      <c r="G375" s="7">
        <f t="shared" si="27"/>
        <v>9.5267168865316165E-3</v>
      </c>
      <c r="H375">
        <f t="shared" si="28"/>
        <v>5.1284183297526393</v>
      </c>
      <c r="I375">
        <f t="shared" si="29"/>
        <v>13.968162973096181</v>
      </c>
    </row>
    <row r="376" spans="1:9" x14ac:dyDescent="0.35">
      <c r="A376" s="1">
        <v>42814</v>
      </c>
      <c r="B376" s="1"/>
      <c r="C376" s="6">
        <v>167</v>
      </c>
      <c r="D376">
        <v>864990</v>
      </c>
      <c r="E376" s="6">
        <f t="shared" si="25"/>
        <v>-1.75</v>
      </c>
      <c r="F376">
        <f t="shared" si="26"/>
        <v>-1.037037037037037E-2</v>
      </c>
      <c r="G376" s="7">
        <f t="shared" si="27"/>
        <v>-1.0424517335883898E-2</v>
      </c>
      <c r="H376">
        <f t="shared" si="28"/>
        <v>5.1179938124167554</v>
      </c>
      <c r="I376">
        <f t="shared" si="29"/>
        <v>13.670473225153549</v>
      </c>
    </row>
    <row r="377" spans="1:9" x14ac:dyDescent="0.35">
      <c r="A377" s="1">
        <v>42821</v>
      </c>
      <c r="B377" s="1"/>
      <c r="C377" s="6">
        <v>163.1</v>
      </c>
      <c r="D377">
        <v>3641380</v>
      </c>
      <c r="E377" s="6">
        <f t="shared" si="25"/>
        <v>-3.9000000000000057</v>
      </c>
      <c r="F377">
        <f t="shared" si="26"/>
        <v>-2.3353293413173687E-2</v>
      </c>
      <c r="G377" s="7">
        <f t="shared" si="27"/>
        <v>-2.3630302789787727E-2</v>
      </c>
      <c r="H377">
        <f t="shared" si="28"/>
        <v>5.0943635096269677</v>
      </c>
      <c r="I377">
        <f t="shared" si="29"/>
        <v>15.107873288643882</v>
      </c>
    </row>
    <row r="378" spans="1:9" x14ac:dyDescent="0.35">
      <c r="A378" s="1">
        <v>42828</v>
      </c>
      <c r="B378" s="1"/>
      <c r="C378" s="6">
        <v>160.94999999999999</v>
      </c>
      <c r="D378">
        <v>1209260</v>
      </c>
      <c r="E378" s="6">
        <f t="shared" si="25"/>
        <v>-2.1500000000000057</v>
      </c>
      <c r="F378">
        <f t="shared" si="26"/>
        <v>-1.3182096873084033E-2</v>
      </c>
      <c r="G378" s="7">
        <f t="shared" si="27"/>
        <v>-1.3269751882150516E-2</v>
      </c>
      <c r="H378">
        <f t="shared" si="28"/>
        <v>5.0810937577448172</v>
      </c>
      <c r="I378">
        <f t="shared" si="29"/>
        <v>14.005519160239626</v>
      </c>
    </row>
    <row r="379" spans="1:9" x14ac:dyDescent="0.35">
      <c r="A379" s="1">
        <v>42835</v>
      </c>
      <c r="B379" s="1"/>
      <c r="C379" s="6">
        <v>160.05000000000001</v>
      </c>
      <c r="D379">
        <v>1378090</v>
      </c>
      <c r="E379" s="6">
        <f t="shared" si="25"/>
        <v>-0.89999999999997726</v>
      </c>
      <c r="F379">
        <f t="shared" si="26"/>
        <v>-5.59179869524683E-3</v>
      </c>
      <c r="G379" s="7">
        <f t="shared" si="27"/>
        <v>-5.6074913289450024E-3</v>
      </c>
      <c r="H379">
        <f t="shared" si="28"/>
        <v>5.0754862664158722</v>
      </c>
      <c r="I379">
        <f t="shared" si="29"/>
        <v>14.136209040469446</v>
      </c>
    </row>
    <row r="380" spans="1:9" x14ac:dyDescent="0.35">
      <c r="A380" s="1">
        <v>42842</v>
      </c>
      <c r="B380" s="1"/>
      <c r="C380" s="6">
        <v>151.80000000000001</v>
      </c>
      <c r="D380">
        <v>818990</v>
      </c>
      <c r="E380" s="6">
        <f t="shared" si="25"/>
        <v>-8.25</v>
      </c>
      <c r="F380">
        <f t="shared" si="26"/>
        <v>-5.1546391752577317E-2</v>
      </c>
      <c r="G380" s="7">
        <f t="shared" si="27"/>
        <v>-5.2922401454342349E-2</v>
      </c>
      <c r="H380">
        <f t="shared" si="28"/>
        <v>5.0225638649615298</v>
      </c>
      <c r="I380">
        <f t="shared" si="29"/>
        <v>13.615827152748453</v>
      </c>
    </row>
    <row r="381" spans="1:9" x14ac:dyDescent="0.35">
      <c r="A381" s="1">
        <v>42849</v>
      </c>
      <c r="B381" s="1"/>
      <c r="C381" s="6">
        <v>149.9</v>
      </c>
      <c r="D381">
        <v>1293010</v>
      </c>
      <c r="E381" s="6">
        <f t="shared" si="25"/>
        <v>-1.9000000000000057</v>
      </c>
      <c r="F381">
        <f t="shared" si="26"/>
        <v>-1.2516469038208205E-2</v>
      </c>
      <c r="G381" s="7">
        <f t="shared" si="27"/>
        <v>-1.2595459852978053E-2</v>
      </c>
      <c r="H381">
        <f t="shared" si="28"/>
        <v>5.0099684051085518</v>
      </c>
      <c r="I381">
        <f t="shared" si="29"/>
        <v>14.072483391676137</v>
      </c>
    </row>
    <row r="382" spans="1:9" x14ac:dyDescent="0.35">
      <c r="A382" s="1">
        <v>42856</v>
      </c>
      <c r="B382" s="1"/>
      <c r="C382" s="6">
        <v>156.94999999999999</v>
      </c>
      <c r="D382">
        <v>1315520</v>
      </c>
      <c r="E382" s="6">
        <f t="shared" si="25"/>
        <v>7.0499999999999829</v>
      </c>
      <c r="F382">
        <f t="shared" si="26"/>
        <v>4.703135423615732E-2</v>
      </c>
      <c r="G382" s="7">
        <f t="shared" si="27"/>
        <v>4.5958878179410689E-2</v>
      </c>
      <c r="H382">
        <f t="shared" si="28"/>
        <v>5.0559272832879625</v>
      </c>
      <c r="I382">
        <f t="shared" si="29"/>
        <v>14.089742582691651</v>
      </c>
    </row>
    <row r="383" spans="1:9" x14ac:dyDescent="0.35">
      <c r="A383" s="1">
        <v>42863</v>
      </c>
      <c r="B383" s="1"/>
      <c r="C383" s="6">
        <v>148.55000000000001</v>
      </c>
      <c r="D383">
        <v>1414120</v>
      </c>
      <c r="E383" s="6">
        <f t="shared" si="25"/>
        <v>-8.3999999999999773</v>
      </c>
      <c r="F383">
        <f t="shared" si="26"/>
        <v>-5.3520229372411458E-2</v>
      </c>
      <c r="G383" s="7">
        <f t="shared" si="27"/>
        <v>-5.5005681379345361E-2</v>
      </c>
      <c r="H383">
        <f t="shared" si="28"/>
        <v>5.0009216019086171</v>
      </c>
      <c r="I383">
        <f t="shared" si="29"/>
        <v>14.162017987467191</v>
      </c>
    </row>
    <row r="384" spans="1:9" x14ac:dyDescent="0.35">
      <c r="A384" s="1">
        <v>42870</v>
      </c>
      <c r="B384" s="1"/>
      <c r="C384" s="6">
        <v>141.55000000000001</v>
      </c>
      <c r="D384">
        <v>1571580</v>
      </c>
      <c r="E384" s="6">
        <f t="shared" si="25"/>
        <v>-7</v>
      </c>
      <c r="F384">
        <f t="shared" si="26"/>
        <v>-4.7122181083810159E-2</v>
      </c>
      <c r="G384" s="7">
        <f t="shared" si="27"/>
        <v>-4.8268590350708074E-2</v>
      </c>
      <c r="H384">
        <f t="shared" si="28"/>
        <v>4.952653011557909</v>
      </c>
      <c r="I384">
        <f t="shared" si="29"/>
        <v>14.267592040701018</v>
      </c>
    </row>
    <row r="385" spans="1:9" x14ac:dyDescent="0.35">
      <c r="A385" s="1">
        <v>42877</v>
      </c>
      <c r="B385" s="1"/>
      <c r="C385" s="6">
        <v>139.65</v>
      </c>
      <c r="D385">
        <v>1023740</v>
      </c>
      <c r="E385" s="6">
        <f t="shared" si="25"/>
        <v>-1.9000000000000057</v>
      </c>
      <c r="F385">
        <f t="shared" si="26"/>
        <v>-1.3422818791946348E-2</v>
      </c>
      <c r="G385" s="7">
        <f t="shared" si="27"/>
        <v>-1.351371916672317E-2</v>
      </c>
      <c r="H385">
        <f t="shared" si="28"/>
        <v>4.9391392923911859</v>
      </c>
      <c r="I385">
        <f t="shared" si="29"/>
        <v>13.838973146091941</v>
      </c>
    </row>
    <row r="386" spans="1:9" x14ac:dyDescent="0.35">
      <c r="A386" s="1">
        <v>42884</v>
      </c>
      <c r="B386" s="1"/>
      <c r="C386" s="6">
        <v>129.55000000000001</v>
      </c>
      <c r="D386">
        <v>1907080</v>
      </c>
      <c r="E386" s="6">
        <f t="shared" si="25"/>
        <v>-10.099999999999994</v>
      </c>
      <c r="F386">
        <f t="shared" si="26"/>
        <v>-7.2323666308628673E-2</v>
      </c>
      <c r="G386" s="7">
        <f t="shared" si="27"/>
        <v>-7.5072385383066376E-2</v>
      </c>
      <c r="H386">
        <f t="shared" si="28"/>
        <v>4.8640669070081195</v>
      </c>
      <c r="I386">
        <f t="shared" si="29"/>
        <v>14.461083834410568</v>
      </c>
    </row>
    <row r="387" spans="1:9" x14ac:dyDescent="0.35">
      <c r="A387" s="1">
        <v>42891</v>
      </c>
      <c r="B387" s="1"/>
      <c r="C387" s="6">
        <v>130</v>
      </c>
      <c r="D387">
        <v>1408690</v>
      </c>
      <c r="E387" s="6">
        <f t="shared" si="25"/>
        <v>0.44999999999998863</v>
      </c>
      <c r="F387">
        <f t="shared" si="26"/>
        <v>3.4735623311461876E-3</v>
      </c>
      <c r="G387" s="7">
        <f t="shared" si="27"/>
        <v>3.4675434474626954E-3</v>
      </c>
      <c r="H387">
        <f t="shared" si="28"/>
        <v>4.8675344504555822</v>
      </c>
      <c r="I387">
        <f t="shared" si="29"/>
        <v>14.15817075247968</v>
      </c>
    </row>
    <row r="388" spans="1:9" x14ac:dyDescent="0.35">
      <c r="A388" s="1">
        <v>42898</v>
      </c>
      <c r="B388" s="1"/>
      <c r="C388" s="6">
        <v>127.3</v>
      </c>
      <c r="D388">
        <v>1836620</v>
      </c>
      <c r="E388" s="6">
        <f t="shared" si="25"/>
        <v>-2.7000000000000028</v>
      </c>
      <c r="F388">
        <f t="shared" si="26"/>
        <v>-2.076923076923079E-2</v>
      </c>
      <c r="G388" s="7">
        <f t="shared" si="27"/>
        <v>-2.0987944892221222E-2</v>
      </c>
      <c r="H388">
        <f t="shared" si="28"/>
        <v>4.846546505563361</v>
      </c>
      <c r="I388">
        <f t="shared" si="29"/>
        <v>14.423437483789733</v>
      </c>
    </row>
    <row r="389" spans="1:9" x14ac:dyDescent="0.35">
      <c r="A389" s="1">
        <v>42905</v>
      </c>
      <c r="B389" s="1"/>
      <c r="C389" s="6">
        <v>128.30000000000001</v>
      </c>
      <c r="D389">
        <v>1497480</v>
      </c>
      <c r="E389" s="6">
        <f t="shared" ref="E389:E433" si="30">C389-C388</f>
        <v>1.0000000000000142</v>
      </c>
      <c r="F389">
        <f t="shared" ref="F389:F433" si="31">E389/C388</f>
        <v>7.8554595443834589E-3</v>
      </c>
      <c r="G389" s="7">
        <f t="shared" ref="G389:G433" si="32">LN(C389)-LN(C388)</f>
        <v>7.8247660582295708E-3</v>
      </c>
      <c r="H389">
        <f t="shared" ref="H389:H433" si="33">LN(C389)</f>
        <v>4.8543712716215905</v>
      </c>
      <c r="I389">
        <f t="shared" ref="I389:I433" si="34">LN(D389)</f>
        <v>14.219294253289901</v>
      </c>
    </row>
    <row r="390" spans="1:9" x14ac:dyDescent="0.35">
      <c r="A390" s="1">
        <v>42912</v>
      </c>
      <c r="B390" s="1"/>
      <c r="C390" s="6">
        <v>124.45</v>
      </c>
      <c r="D390">
        <v>1105840</v>
      </c>
      <c r="E390" s="6">
        <f t="shared" si="30"/>
        <v>-3.8500000000000085</v>
      </c>
      <c r="F390">
        <f t="shared" si="31"/>
        <v>-3.0007794232268185E-2</v>
      </c>
      <c r="G390" s="7">
        <f t="shared" si="32"/>
        <v>-3.0467242807989514E-2</v>
      </c>
      <c r="H390">
        <f t="shared" si="33"/>
        <v>4.823904028813601</v>
      </c>
      <c r="I390">
        <f t="shared" si="34"/>
        <v>13.916115785138238</v>
      </c>
    </row>
    <row r="391" spans="1:9" x14ac:dyDescent="0.35">
      <c r="A391" s="1">
        <v>42919</v>
      </c>
      <c r="B391" s="1"/>
      <c r="C391" s="6">
        <v>125</v>
      </c>
      <c r="D391">
        <v>778570</v>
      </c>
      <c r="E391" s="6">
        <f t="shared" si="30"/>
        <v>0.54999999999999716</v>
      </c>
      <c r="F391">
        <f t="shared" si="31"/>
        <v>4.4194455604660279E-3</v>
      </c>
      <c r="G391" s="7">
        <f t="shared" si="32"/>
        <v>4.4097084887004812E-3</v>
      </c>
      <c r="H391">
        <f t="shared" si="33"/>
        <v>4.8283137373023015</v>
      </c>
      <c r="I391">
        <f t="shared" si="34"/>
        <v>13.565214182720045</v>
      </c>
    </row>
    <row r="392" spans="1:9" x14ac:dyDescent="0.35">
      <c r="A392" s="1">
        <v>42926</v>
      </c>
      <c r="B392" s="1"/>
      <c r="C392" s="6">
        <v>132.19999999999999</v>
      </c>
      <c r="D392">
        <v>1435150</v>
      </c>
      <c r="E392" s="6">
        <f t="shared" si="30"/>
        <v>7.1999999999999886</v>
      </c>
      <c r="F392">
        <f t="shared" si="31"/>
        <v>5.7599999999999908E-2</v>
      </c>
      <c r="G392" s="7">
        <f t="shared" si="32"/>
        <v>5.6002190115284733E-2</v>
      </c>
      <c r="H392">
        <f t="shared" si="33"/>
        <v>4.8843159274175862</v>
      </c>
      <c r="I392">
        <f t="shared" si="34"/>
        <v>14.176779931329744</v>
      </c>
    </row>
    <row r="393" spans="1:9" x14ac:dyDescent="0.35">
      <c r="A393" s="1">
        <v>42933</v>
      </c>
      <c r="B393" s="1"/>
      <c r="C393" s="6">
        <v>131.44999999999999</v>
      </c>
      <c r="D393">
        <v>888270</v>
      </c>
      <c r="E393" s="6">
        <f t="shared" si="30"/>
        <v>-0.75</v>
      </c>
      <c r="F393">
        <f t="shared" si="31"/>
        <v>-5.6732223903177012E-3</v>
      </c>
      <c r="G393" s="7">
        <f t="shared" si="32"/>
        <v>-5.6893762416958538E-3</v>
      </c>
      <c r="H393">
        <f t="shared" si="33"/>
        <v>4.8786265511758904</v>
      </c>
      <c r="I393">
        <f t="shared" si="34"/>
        <v>13.697031029813296</v>
      </c>
    </row>
    <row r="394" spans="1:9" x14ac:dyDescent="0.35">
      <c r="A394" s="1">
        <v>42940</v>
      </c>
      <c r="B394" s="1"/>
      <c r="C394" s="6">
        <v>129.94999999999999</v>
      </c>
      <c r="D394">
        <v>876860</v>
      </c>
      <c r="E394" s="6">
        <f t="shared" si="30"/>
        <v>-1.5</v>
      </c>
      <c r="F394">
        <f t="shared" si="31"/>
        <v>-1.1411182959300116E-2</v>
      </c>
      <c r="G394" s="7">
        <f t="shared" si="32"/>
        <v>-1.1476790088391198E-2</v>
      </c>
      <c r="H394">
        <f t="shared" si="33"/>
        <v>4.8671497610874992</v>
      </c>
      <c r="I394">
        <f t="shared" si="34"/>
        <v>13.684102623491551</v>
      </c>
    </row>
    <row r="395" spans="1:9" x14ac:dyDescent="0.35">
      <c r="A395" s="1">
        <v>42947</v>
      </c>
      <c r="B395" s="1"/>
      <c r="C395" s="6">
        <v>131.30000000000001</v>
      </c>
      <c r="D395">
        <v>666940</v>
      </c>
      <c r="E395" s="6">
        <f t="shared" si="30"/>
        <v>1.3500000000000227</v>
      </c>
      <c r="F395">
        <f t="shared" si="31"/>
        <v>1.0388611004232573E-2</v>
      </c>
      <c r="G395" s="7">
        <f t="shared" si="32"/>
        <v>1.0335020221251767E-2</v>
      </c>
      <c r="H395">
        <f t="shared" si="33"/>
        <v>4.877484781308751</v>
      </c>
      <c r="I395">
        <f t="shared" si="34"/>
        <v>13.410455365829076</v>
      </c>
    </row>
    <row r="396" spans="1:9" x14ac:dyDescent="0.35">
      <c r="A396" s="1">
        <v>42954</v>
      </c>
      <c r="B396" s="1"/>
      <c r="C396" s="6">
        <v>131.5</v>
      </c>
      <c r="D396">
        <v>541600</v>
      </c>
      <c r="E396" s="6">
        <f t="shared" si="30"/>
        <v>0.19999999999998863</v>
      </c>
      <c r="F396">
        <f t="shared" si="31"/>
        <v>1.5232292460014365E-3</v>
      </c>
      <c r="G396" s="7">
        <f t="shared" si="32"/>
        <v>1.5220703090683685E-3</v>
      </c>
      <c r="H396">
        <f t="shared" si="33"/>
        <v>4.8790068516178193</v>
      </c>
      <c r="I396">
        <f t="shared" si="34"/>
        <v>13.202283000580202</v>
      </c>
    </row>
    <row r="397" spans="1:9" x14ac:dyDescent="0.35">
      <c r="A397" s="1">
        <v>42961</v>
      </c>
      <c r="B397" s="1"/>
      <c r="C397" s="6">
        <v>138.6</v>
      </c>
      <c r="D397">
        <v>1292050</v>
      </c>
      <c r="E397" s="6">
        <f t="shared" si="30"/>
        <v>7.0999999999999943</v>
      </c>
      <c r="F397">
        <f t="shared" si="31"/>
        <v>5.3992395437262315E-2</v>
      </c>
      <c r="G397" s="7">
        <f t="shared" si="32"/>
        <v>5.258523513798341E-2</v>
      </c>
      <c r="H397">
        <f t="shared" si="33"/>
        <v>4.9315920867558027</v>
      </c>
      <c r="I397">
        <f t="shared" si="34"/>
        <v>14.071740662266272</v>
      </c>
    </row>
    <row r="398" spans="1:9" x14ac:dyDescent="0.35">
      <c r="A398" s="1">
        <v>42968</v>
      </c>
      <c r="B398" s="1"/>
      <c r="C398" s="6">
        <v>144.9</v>
      </c>
      <c r="D398">
        <v>2125500</v>
      </c>
      <c r="E398" s="6">
        <f t="shared" si="30"/>
        <v>6.3000000000000114</v>
      </c>
      <c r="F398">
        <f t="shared" si="31"/>
        <v>4.5454545454545539E-2</v>
      </c>
      <c r="G398" s="7">
        <f t="shared" si="32"/>
        <v>4.4451762570833608E-2</v>
      </c>
      <c r="H398">
        <f t="shared" si="33"/>
        <v>4.9760438493266363</v>
      </c>
      <c r="I398">
        <f t="shared" si="34"/>
        <v>14.569517626780982</v>
      </c>
    </row>
    <row r="399" spans="1:9" x14ac:dyDescent="0.35">
      <c r="A399" s="1">
        <v>42975</v>
      </c>
      <c r="B399" s="1"/>
      <c r="C399" s="6">
        <v>138.44999999999999</v>
      </c>
      <c r="D399">
        <v>1506030</v>
      </c>
      <c r="E399" s="6">
        <f t="shared" si="30"/>
        <v>-6.4500000000000171</v>
      </c>
      <c r="F399">
        <f t="shared" si="31"/>
        <v>-4.4513457556935934E-2</v>
      </c>
      <c r="G399" s="7">
        <f t="shared" si="32"/>
        <v>-4.5534599709665891E-2</v>
      </c>
      <c r="H399">
        <f t="shared" si="33"/>
        <v>4.9305092496169705</v>
      </c>
      <c r="I399">
        <f t="shared" si="34"/>
        <v>14.224987607462294</v>
      </c>
    </row>
    <row r="400" spans="1:9" x14ac:dyDescent="0.35">
      <c r="A400" s="1">
        <v>42982</v>
      </c>
      <c r="B400" s="1"/>
      <c r="C400" s="6">
        <v>137.69999999999999</v>
      </c>
      <c r="D400">
        <v>1191180</v>
      </c>
      <c r="E400" s="6">
        <f t="shared" si="30"/>
        <v>-0.75</v>
      </c>
      <c r="F400">
        <f t="shared" si="31"/>
        <v>-5.417118093174432E-3</v>
      </c>
      <c r="G400" s="7">
        <f t="shared" si="32"/>
        <v>-5.4318438823610649E-3</v>
      </c>
      <c r="H400">
        <f t="shared" si="33"/>
        <v>4.9250774057346094</v>
      </c>
      <c r="I400">
        <f t="shared" si="34"/>
        <v>13.990454970419179</v>
      </c>
    </row>
    <row r="401" spans="1:9" x14ac:dyDescent="0.35">
      <c r="A401" s="1">
        <v>42989</v>
      </c>
      <c r="B401" s="1"/>
      <c r="C401" s="6">
        <v>145</v>
      </c>
      <c r="D401">
        <v>2380990</v>
      </c>
      <c r="E401" s="6">
        <f t="shared" si="30"/>
        <v>7.3000000000000114</v>
      </c>
      <c r="F401">
        <f t="shared" si="31"/>
        <v>5.3013798111837415E-2</v>
      </c>
      <c r="G401" s="7">
        <f t="shared" si="32"/>
        <v>5.165633668596481E-2</v>
      </c>
      <c r="H401">
        <f t="shared" si="33"/>
        <v>4.9767337424205742</v>
      </c>
      <c r="I401">
        <f t="shared" si="34"/>
        <v>14.683026925544178</v>
      </c>
    </row>
    <row r="402" spans="1:9" x14ac:dyDescent="0.35">
      <c r="A402" s="1">
        <v>42996</v>
      </c>
      <c r="B402" s="1"/>
      <c r="C402" s="6">
        <v>145.85</v>
      </c>
      <c r="D402">
        <v>1496460</v>
      </c>
      <c r="E402" s="6">
        <f t="shared" si="30"/>
        <v>0.84999999999999432</v>
      </c>
      <c r="F402">
        <f t="shared" si="31"/>
        <v>5.8620689655172024E-3</v>
      </c>
      <c r="G402" s="7">
        <f t="shared" si="32"/>
        <v>5.8449538931562017E-3</v>
      </c>
      <c r="H402">
        <f t="shared" si="33"/>
        <v>4.9825786963137304</v>
      </c>
      <c r="I402">
        <f t="shared" si="34"/>
        <v>14.218612876883251</v>
      </c>
    </row>
    <row r="403" spans="1:9" x14ac:dyDescent="0.35">
      <c r="A403" s="1">
        <v>43003</v>
      </c>
      <c r="B403" s="1"/>
      <c r="C403" s="6">
        <v>137.5</v>
      </c>
      <c r="D403">
        <v>1673370</v>
      </c>
      <c r="E403" s="6">
        <f t="shared" si="30"/>
        <v>-8.3499999999999943</v>
      </c>
      <c r="F403">
        <f t="shared" si="31"/>
        <v>-5.7250599931436372E-2</v>
      </c>
      <c r="G403" s="7">
        <f t="shared" si="32"/>
        <v>-5.8954779207104124E-2</v>
      </c>
      <c r="H403">
        <f t="shared" si="33"/>
        <v>4.9236239171066263</v>
      </c>
      <c r="I403">
        <f t="shared" si="34"/>
        <v>14.330350115110328</v>
      </c>
    </row>
    <row r="404" spans="1:9" x14ac:dyDescent="0.35">
      <c r="A404" s="1">
        <v>43010</v>
      </c>
      <c r="B404" s="1"/>
      <c r="C404" s="6">
        <v>137.1</v>
      </c>
      <c r="D404">
        <v>949320</v>
      </c>
      <c r="E404" s="6">
        <f t="shared" si="30"/>
        <v>-0.40000000000000568</v>
      </c>
      <c r="F404">
        <f t="shared" si="31"/>
        <v>-2.9090909090909505E-3</v>
      </c>
      <c r="G404" s="7">
        <f t="shared" si="32"/>
        <v>-2.9133305383579611E-3</v>
      </c>
      <c r="H404">
        <f t="shared" si="33"/>
        <v>4.9207105865682683</v>
      </c>
      <c r="I404">
        <f t="shared" si="34"/>
        <v>13.763501217803443</v>
      </c>
    </row>
    <row r="405" spans="1:9" x14ac:dyDescent="0.35">
      <c r="A405" s="1">
        <v>43017</v>
      </c>
      <c r="B405" s="1"/>
      <c r="C405" s="6">
        <v>136.5</v>
      </c>
      <c r="D405">
        <v>601330</v>
      </c>
      <c r="E405" s="6">
        <f t="shared" si="30"/>
        <v>-0.59999999999999432</v>
      </c>
      <c r="F405">
        <f t="shared" si="31"/>
        <v>-4.376367614879609E-3</v>
      </c>
      <c r="G405" s="7">
        <f t="shared" si="32"/>
        <v>-4.3859719432539634E-3</v>
      </c>
      <c r="H405">
        <f t="shared" si="33"/>
        <v>4.9163246146250144</v>
      </c>
      <c r="I405">
        <f t="shared" si="34"/>
        <v>13.306899147683982</v>
      </c>
    </row>
    <row r="406" spans="1:9" x14ac:dyDescent="0.35">
      <c r="A406" s="1">
        <v>43024</v>
      </c>
      <c r="B406" s="1"/>
      <c r="C406" s="6">
        <v>131.44999999999999</v>
      </c>
      <c r="D406">
        <v>902040</v>
      </c>
      <c r="E406" s="6">
        <f t="shared" si="30"/>
        <v>-5.0500000000000114</v>
      </c>
      <c r="F406">
        <f t="shared" si="31"/>
        <v>-3.699633699633708E-2</v>
      </c>
      <c r="G406" s="7">
        <f t="shared" si="32"/>
        <v>-3.7698063449123964E-2</v>
      </c>
      <c r="H406">
        <f t="shared" si="33"/>
        <v>4.8786265511758904</v>
      </c>
      <c r="I406">
        <f t="shared" si="34"/>
        <v>13.712414143959515</v>
      </c>
    </row>
    <row r="407" spans="1:9" x14ac:dyDescent="0.35">
      <c r="A407" s="1">
        <v>43031</v>
      </c>
      <c r="B407" s="1"/>
      <c r="C407" s="6">
        <v>131.25</v>
      </c>
      <c r="D407">
        <v>1317640</v>
      </c>
      <c r="E407" s="6">
        <f t="shared" si="30"/>
        <v>-0.19999999999998863</v>
      </c>
      <c r="F407">
        <f t="shared" si="31"/>
        <v>-1.521491061239929E-3</v>
      </c>
      <c r="G407" s="7">
        <f t="shared" si="32"/>
        <v>-1.5226497041576081E-3</v>
      </c>
      <c r="H407">
        <f t="shared" si="33"/>
        <v>4.8771039014717328</v>
      </c>
      <c r="I407">
        <f t="shared" si="34"/>
        <v>14.091352815611845</v>
      </c>
    </row>
    <row r="408" spans="1:9" x14ac:dyDescent="0.35">
      <c r="A408" s="1">
        <v>43038</v>
      </c>
      <c r="B408" s="1"/>
      <c r="C408" s="6">
        <v>129.65</v>
      </c>
      <c r="D408">
        <v>437430</v>
      </c>
      <c r="E408" s="6">
        <f t="shared" si="30"/>
        <v>-1.5999999999999943</v>
      </c>
      <c r="F408">
        <f t="shared" si="31"/>
        <v>-1.2190476190476147E-2</v>
      </c>
      <c r="G408" s="7">
        <f t="shared" si="32"/>
        <v>-1.2265389487059686E-2</v>
      </c>
      <c r="H408">
        <f t="shared" si="33"/>
        <v>4.8648385119846731</v>
      </c>
      <c r="I408">
        <f t="shared" si="34"/>
        <v>12.988671971978441</v>
      </c>
    </row>
    <row r="409" spans="1:9" x14ac:dyDescent="0.35">
      <c r="A409" s="1">
        <v>43045</v>
      </c>
      <c r="B409" s="1"/>
      <c r="C409" s="6">
        <v>130.30000000000001</v>
      </c>
      <c r="D409">
        <v>2228900</v>
      </c>
      <c r="E409" s="6">
        <f t="shared" si="30"/>
        <v>0.65000000000000568</v>
      </c>
      <c r="F409">
        <f t="shared" si="31"/>
        <v>5.0134978789047871E-3</v>
      </c>
      <c r="G409" s="7">
        <f t="shared" si="32"/>
        <v>5.0009721461261591E-3</v>
      </c>
      <c r="H409">
        <f t="shared" si="33"/>
        <v>4.8698394841307993</v>
      </c>
      <c r="I409">
        <f t="shared" si="34"/>
        <v>14.617018748194285</v>
      </c>
    </row>
    <row r="410" spans="1:9" x14ac:dyDescent="0.35">
      <c r="A410" s="1">
        <v>43052</v>
      </c>
      <c r="B410" s="1"/>
      <c r="C410" s="6">
        <v>130.44999999999999</v>
      </c>
      <c r="D410">
        <v>2080690</v>
      </c>
      <c r="E410" s="6">
        <f t="shared" si="30"/>
        <v>0.14999999999997726</v>
      </c>
      <c r="F410">
        <f t="shared" si="31"/>
        <v>1.1511895625477917E-3</v>
      </c>
      <c r="G410" s="7">
        <f t="shared" si="32"/>
        <v>1.1505274519381103E-3</v>
      </c>
      <c r="H410">
        <f t="shared" si="33"/>
        <v>4.8709900115827374</v>
      </c>
      <c r="I410">
        <f t="shared" si="34"/>
        <v>14.548210127436246</v>
      </c>
    </row>
    <row r="411" spans="1:9" x14ac:dyDescent="0.35">
      <c r="A411" s="1">
        <v>43059</v>
      </c>
      <c r="B411" s="1"/>
      <c r="C411" s="6">
        <v>129.75</v>
      </c>
      <c r="D411">
        <v>1111150</v>
      </c>
      <c r="E411" s="6">
        <f t="shared" si="30"/>
        <v>-0.69999999999998863</v>
      </c>
      <c r="F411">
        <f t="shared" si="31"/>
        <v>-5.3660406285932442E-3</v>
      </c>
      <c r="G411" s="7">
        <f t="shared" si="32"/>
        <v>-5.3804895367397521E-3</v>
      </c>
      <c r="H411">
        <f t="shared" si="33"/>
        <v>4.8656095220459976</v>
      </c>
      <c r="I411">
        <f t="shared" si="34"/>
        <v>13.920906073009615</v>
      </c>
    </row>
    <row r="412" spans="1:9" x14ac:dyDescent="0.35">
      <c r="A412" s="1">
        <v>43066</v>
      </c>
      <c r="B412" s="1"/>
      <c r="C412" s="6">
        <v>128.5</v>
      </c>
      <c r="D412">
        <v>650870</v>
      </c>
      <c r="E412" s="6">
        <f t="shared" si="30"/>
        <v>-1.25</v>
      </c>
      <c r="F412">
        <f t="shared" si="31"/>
        <v>-9.6339113680154135E-3</v>
      </c>
      <c r="G412" s="7">
        <f t="shared" si="32"/>
        <v>-9.6806177107229274E-3</v>
      </c>
      <c r="H412">
        <f t="shared" si="33"/>
        <v>4.8559289043352747</v>
      </c>
      <c r="I412">
        <f t="shared" si="34"/>
        <v>13.386065208469111</v>
      </c>
    </row>
    <row r="413" spans="1:9" x14ac:dyDescent="0.35">
      <c r="A413" s="1">
        <v>43073</v>
      </c>
      <c r="B413" s="1"/>
      <c r="C413" s="6">
        <v>127.75</v>
      </c>
      <c r="D413">
        <v>759620</v>
      </c>
      <c r="E413" s="6">
        <f t="shared" si="30"/>
        <v>-0.75</v>
      </c>
      <c r="F413">
        <f t="shared" si="31"/>
        <v>-5.8365758754863814E-3</v>
      </c>
      <c r="G413" s="7">
        <f t="shared" si="32"/>
        <v>-5.8536752514610768E-3</v>
      </c>
      <c r="H413">
        <f t="shared" si="33"/>
        <v>4.8500752290838136</v>
      </c>
      <c r="I413">
        <f t="shared" si="34"/>
        <v>13.540573587220832</v>
      </c>
    </row>
    <row r="414" spans="1:9" x14ac:dyDescent="0.35">
      <c r="A414" s="1">
        <v>43080</v>
      </c>
      <c r="B414" s="1"/>
      <c r="C414" s="6">
        <v>127.15</v>
      </c>
      <c r="D414">
        <v>992200</v>
      </c>
      <c r="E414" s="6">
        <f t="shared" si="30"/>
        <v>-0.59999999999999432</v>
      </c>
      <c r="F414">
        <f t="shared" si="31"/>
        <v>-4.6966731898238304E-3</v>
      </c>
      <c r="G414" s="7">
        <f t="shared" si="32"/>
        <v>-4.7077372156847375E-3</v>
      </c>
      <c r="H414">
        <f t="shared" si="33"/>
        <v>4.8453674918681289</v>
      </c>
      <c r="I414">
        <f t="shared" si="34"/>
        <v>13.807679978849086</v>
      </c>
    </row>
    <row r="415" spans="1:9" x14ac:dyDescent="0.35">
      <c r="A415" s="1">
        <v>43087</v>
      </c>
      <c r="B415" s="1"/>
      <c r="C415" s="6">
        <v>121.4</v>
      </c>
      <c r="D415">
        <v>1715570</v>
      </c>
      <c r="E415" s="6">
        <f t="shared" si="30"/>
        <v>-5.75</v>
      </c>
      <c r="F415">
        <f t="shared" si="31"/>
        <v>-4.5222178529296102E-2</v>
      </c>
      <c r="G415" s="7">
        <f t="shared" si="32"/>
        <v>-4.6276613242731024E-2</v>
      </c>
      <c r="H415">
        <f t="shared" si="33"/>
        <v>4.7990908786253978</v>
      </c>
      <c r="I415">
        <f t="shared" si="34"/>
        <v>14.355255944878358</v>
      </c>
    </row>
    <row r="416" spans="1:9" x14ac:dyDescent="0.35">
      <c r="A416" s="1">
        <v>43094</v>
      </c>
      <c r="B416" s="1"/>
      <c r="C416" s="6">
        <v>117.5</v>
      </c>
      <c r="D416">
        <v>1229390</v>
      </c>
      <c r="E416" s="6">
        <f t="shared" si="30"/>
        <v>-3.9000000000000057</v>
      </c>
      <c r="F416">
        <f t="shared" si="31"/>
        <v>-3.2125205930807296E-2</v>
      </c>
      <c r="G416" s="7">
        <f t="shared" si="32"/>
        <v>-3.2652545041184311E-2</v>
      </c>
      <c r="H416">
        <f t="shared" si="33"/>
        <v>4.7664383335842135</v>
      </c>
      <c r="I416">
        <f t="shared" si="34"/>
        <v>14.022028669372835</v>
      </c>
    </row>
    <row r="417" spans="1:9" x14ac:dyDescent="0.35">
      <c r="A417" s="1">
        <v>43101</v>
      </c>
      <c r="B417" s="1"/>
      <c r="C417" s="6">
        <v>121</v>
      </c>
      <c r="D417">
        <v>201170</v>
      </c>
      <c r="E417" s="6">
        <f t="shared" si="30"/>
        <v>3.5</v>
      </c>
      <c r="F417">
        <f t="shared" si="31"/>
        <v>2.9787234042553193E-2</v>
      </c>
      <c r="G417" s="7">
        <f t="shared" si="32"/>
        <v>2.9352212012527801E-2</v>
      </c>
      <c r="H417">
        <f t="shared" si="33"/>
        <v>4.7957905455967413</v>
      </c>
      <c r="I417">
        <f t="shared" si="34"/>
        <v>12.211905600722618</v>
      </c>
    </row>
    <row r="418" spans="1:9" x14ac:dyDescent="0.35">
      <c r="A418" s="1">
        <v>43108</v>
      </c>
      <c r="B418" s="1"/>
      <c r="C418" s="6">
        <v>124.15</v>
      </c>
      <c r="D418">
        <v>952590</v>
      </c>
      <c r="E418" s="6">
        <f t="shared" si="30"/>
        <v>3.1500000000000057</v>
      </c>
      <c r="F418">
        <f t="shared" si="31"/>
        <v>2.6033057851239716E-2</v>
      </c>
      <c r="G418" s="7">
        <f t="shared" si="32"/>
        <v>2.5699966357434434E-2</v>
      </c>
      <c r="H418">
        <f t="shared" si="33"/>
        <v>4.8214905119541758</v>
      </c>
      <c r="I418">
        <f t="shared" si="34"/>
        <v>13.766939869708242</v>
      </c>
    </row>
    <row r="419" spans="1:9" x14ac:dyDescent="0.35">
      <c r="A419" s="1">
        <v>43115</v>
      </c>
      <c r="B419" s="1"/>
      <c r="C419" s="6">
        <v>123.8</v>
      </c>
      <c r="D419">
        <v>1069560</v>
      </c>
      <c r="E419" s="6">
        <f t="shared" si="30"/>
        <v>-0.35000000000000853</v>
      </c>
      <c r="F419">
        <f t="shared" si="31"/>
        <v>-2.8191703584374427E-3</v>
      </c>
      <c r="G419" s="7">
        <f t="shared" si="32"/>
        <v>-2.8231517036800824E-3</v>
      </c>
      <c r="H419">
        <f t="shared" si="33"/>
        <v>4.8186673602504957</v>
      </c>
      <c r="I419">
        <f t="shared" si="34"/>
        <v>13.882757906912763</v>
      </c>
    </row>
    <row r="420" spans="1:9" x14ac:dyDescent="0.35">
      <c r="A420" s="1">
        <v>43122</v>
      </c>
      <c r="B420" s="1"/>
      <c r="C420" s="6">
        <v>128</v>
      </c>
      <c r="D420">
        <v>1171260</v>
      </c>
      <c r="E420" s="6">
        <f t="shared" si="30"/>
        <v>4.2000000000000028</v>
      </c>
      <c r="F420">
        <f t="shared" si="31"/>
        <v>3.3925686591276275E-2</v>
      </c>
      <c r="G420" s="7">
        <f t="shared" si="32"/>
        <v>3.3362903669121202E-2</v>
      </c>
      <c r="H420">
        <f t="shared" si="33"/>
        <v>4.8520302639196169</v>
      </c>
      <c r="I420">
        <f t="shared" si="34"/>
        <v>13.973590650385194</v>
      </c>
    </row>
    <row r="421" spans="1:9" x14ac:dyDescent="0.35">
      <c r="A421" s="1">
        <v>43129</v>
      </c>
      <c r="B421" s="1"/>
      <c r="C421" s="6">
        <v>115.85</v>
      </c>
      <c r="D421">
        <v>923450</v>
      </c>
      <c r="E421" s="6">
        <f t="shared" si="30"/>
        <v>-12.150000000000006</v>
      </c>
      <c r="F421">
        <f t="shared" si="31"/>
        <v>-9.4921875000000044E-2</v>
      </c>
      <c r="G421" s="7">
        <f t="shared" si="32"/>
        <v>-9.9734013041231862E-2</v>
      </c>
      <c r="H421">
        <f t="shared" si="33"/>
        <v>4.752296250878385</v>
      </c>
      <c r="I421">
        <f t="shared" si="34"/>
        <v>13.735871935304058</v>
      </c>
    </row>
    <row r="422" spans="1:9" x14ac:dyDescent="0.35">
      <c r="A422" s="1">
        <v>43136</v>
      </c>
      <c r="B422" s="1"/>
      <c r="C422" s="6">
        <v>107.65</v>
      </c>
      <c r="D422">
        <v>867680</v>
      </c>
      <c r="E422" s="6">
        <f t="shared" si="30"/>
        <v>-8.1999999999999886</v>
      </c>
      <c r="F422">
        <f t="shared" si="31"/>
        <v>-7.0781182563659811E-2</v>
      </c>
      <c r="G422" s="7">
        <f t="shared" si="32"/>
        <v>-7.3411027068012835E-2</v>
      </c>
      <c r="H422">
        <f t="shared" si="33"/>
        <v>4.6788852238103722</v>
      </c>
      <c r="I422">
        <f t="shared" si="34"/>
        <v>13.673578262074887</v>
      </c>
    </row>
    <row r="423" spans="1:9" x14ac:dyDescent="0.35">
      <c r="A423" s="1">
        <v>43143</v>
      </c>
      <c r="B423" s="1"/>
      <c r="C423" s="6">
        <v>107.7</v>
      </c>
      <c r="D423">
        <v>546550</v>
      </c>
      <c r="E423" s="6">
        <f t="shared" si="30"/>
        <v>4.9999999999997158E-2</v>
      </c>
      <c r="F423">
        <f t="shared" si="31"/>
        <v>4.6446818392937439E-4</v>
      </c>
      <c r="G423" s="7">
        <f t="shared" si="32"/>
        <v>4.6436035197050529E-4</v>
      </c>
      <c r="H423">
        <f t="shared" si="33"/>
        <v>4.6793495841623427</v>
      </c>
      <c r="I423">
        <f t="shared" si="34"/>
        <v>13.211381073721981</v>
      </c>
    </row>
    <row r="424" spans="1:9" x14ac:dyDescent="0.35">
      <c r="A424" s="1">
        <v>43150</v>
      </c>
      <c r="B424" s="1"/>
      <c r="C424" s="6">
        <v>105.4</v>
      </c>
      <c r="D424">
        <v>516990</v>
      </c>
      <c r="E424" s="6">
        <f t="shared" si="30"/>
        <v>-2.2999999999999972</v>
      </c>
      <c r="F424">
        <f t="shared" si="31"/>
        <v>-2.1355617455895981E-2</v>
      </c>
      <c r="G424" s="7">
        <f t="shared" si="32"/>
        <v>-2.1586948055080768E-2</v>
      </c>
      <c r="H424">
        <f t="shared" si="33"/>
        <v>4.6577626361072619</v>
      </c>
      <c r="I424">
        <f t="shared" si="34"/>
        <v>13.155778810943733</v>
      </c>
    </row>
    <row r="425" spans="1:9" x14ac:dyDescent="0.35">
      <c r="A425" s="1">
        <v>43157</v>
      </c>
      <c r="B425" s="1"/>
      <c r="C425" s="6">
        <v>102.5</v>
      </c>
      <c r="D425">
        <v>786550</v>
      </c>
      <c r="E425" s="6">
        <f t="shared" si="30"/>
        <v>-2.9000000000000057</v>
      </c>
      <c r="F425">
        <f t="shared" si="31"/>
        <v>-2.7514231499051287E-2</v>
      </c>
      <c r="G425" s="7">
        <f t="shared" si="32"/>
        <v>-2.7899837528798876E-2</v>
      </c>
      <c r="H425">
        <f t="shared" si="33"/>
        <v>4.6298627985784631</v>
      </c>
      <c r="I425">
        <f t="shared" si="34"/>
        <v>13.575411572250651</v>
      </c>
    </row>
    <row r="426" spans="1:9" x14ac:dyDescent="0.35">
      <c r="A426" s="1">
        <v>43164</v>
      </c>
      <c r="B426" s="1"/>
      <c r="C426" s="6">
        <v>102.05</v>
      </c>
      <c r="D426">
        <v>792380</v>
      </c>
      <c r="E426" s="6">
        <f t="shared" si="30"/>
        <v>-0.45000000000000284</v>
      </c>
      <c r="F426">
        <f t="shared" si="31"/>
        <v>-4.3902439024390517E-3</v>
      </c>
      <c r="G426" s="7">
        <f t="shared" si="32"/>
        <v>-4.3999093226094743E-3</v>
      </c>
      <c r="H426">
        <f t="shared" si="33"/>
        <v>4.6254628892558536</v>
      </c>
      <c r="I426">
        <f t="shared" si="34"/>
        <v>13.582796353710114</v>
      </c>
    </row>
    <row r="427" spans="1:9" x14ac:dyDescent="0.35">
      <c r="A427" s="1">
        <v>43171</v>
      </c>
      <c r="B427" s="1"/>
      <c r="C427" s="6">
        <v>100</v>
      </c>
      <c r="D427">
        <v>1862990</v>
      </c>
      <c r="E427" s="6">
        <f t="shared" si="30"/>
        <v>-2.0499999999999972</v>
      </c>
      <c r="F427">
        <f t="shared" si="31"/>
        <v>-2.0088192062714328E-2</v>
      </c>
      <c r="G427" s="7">
        <f t="shared" si="32"/>
        <v>-2.029270326776178E-2</v>
      </c>
      <c r="H427">
        <f t="shared" si="33"/>
        <v>4.6051701859880918</v>
      </c>
      <c r="I427">
        <f t="shared" si="34"/>
        <v>14.437693281882792</v>
      </c>
    </row>
    <row r="428" spans="1:9" x14ac:dyDescent="0.35">
      <c r="A428" s="1">
        <v>43178</v>
      </c>
      <c r="B428" s="1"/>
      <c r="C428" s="6">
        <v>111.05</v>
      </c>
      <c r="D428">
        <v>2027550</v>
      </c>
      <c r="E428" s="6">
        <f t="shared" si="30"/>
        <v>11.049999999999997</v>
      </c>
      <c r="F428">
        <f t="shared" si="31"/>
        <v>0.11049999999999997</v>
      </c>
      <c r="G428" s="7">
        <f t="shared" si="32"/>
        <v>0.10481036435234437</v>
      </c>
      <c r="H428">
        <f t="shared" si="33"/>
        <v>4.7099805503404362</v>
      </c>
      <c r="I428">
        <f t="shared" si="34"/>
        <v>14.522338725580083</v>
      </c>
    </row>
    <row r="429" spans="1:9" x14ac:dyDescent="0.35">
      <c r="A429" s="1">
        <v>43185</v>
      </c>
      <c r="B429" s="1"/>
      <c r="C429" s="6">
        <v>113.25</v>
      </c>
      <c r="D429">
        <v>1227080</v>
      </c>
      <c r="E429" s="6">
        <f t="shared" si="30"/>
        <v>2.2000000000000028</v>
      </c>
      <c r="F429">
        <f t="shared" si="31"/>
        <v>1.9810895992796063E-2</v>
      </c>
      <c r="G429" s="7">
        <f t="shared" si="32"/>
        <v>1.961721402270733E-2</v>
      </c>
      <c r="H429">
        <f t="shared" si="33"/>
        <v>4.7295977643631435</v>
      </c>
      <c r="I429">
        <f t="shared" si="34"/>
        <v>14.020147921241644</v>
      </c>
    </row>
    <row r="430" spans="1:9" x14ac:dyDescent="0.35">
      <c r="A430" s="1">
        <v>43192</v>
      </c>
      <c r="B430" s="1"/>
      <c r="C430" s="6">
        <v>117.5</v>
      </c>
      <c r="D430">
        <v>1338860</v>
      </c>
      <c r="E430" s="6">
        <f t="shared" si="30"/>
        <v>4.25</v>
      </c>
      <c r="F430">
        <f t="shared" si="31"/>
        <v>3.7527593818984545E-2</v>
      </c>
      <c r="G430" s="7">
        <f t="shared" si="32"/>
        <v>3.6840569221070041E-2</v>
      </c>
      <c r="H430">
        <f t="shared" si="33"/>
        <v>4.7664383335842135</v>
      </c>
      <c r="I430">
        <f t="shared" si="34"/>
        <v>14.107329063568452</v>
      </c>
    </row>
    <row r="431" spans="1:9" x14ac:dyDescent="0.35">
      <c r="A431" s="1">
        <v>43199</v>
      </c>
      <c r="B431" s="1"/>
      <c r="C431" s="6">
        <v>121.9</v>
      </c>
      <c r="D431">
        <v>1413400</v>
      </c>
      <c r="E431" s="6">
        <f t="shared" si="30"/>
        <v>4.4000000000000057</v>
      </c>
      <c r="F431">
        <f t="shared" si="31"/>
        <v>3.7446808510638349E-2</v>
      </c>
      <c r="G431" s="7">
        <f t="shared" si="32"/>
        <v>3.6762702903012645E-2</v>
      </c>
      <c r="H431">
        <f t="shared" si="33"/>
        <v>4.8032010364872262</v>
      </c>
      <c r="I431">
        <f t="shared" si="34"/>
        <v>14.161508707238891</v>
      </c>
    </row>
    <row r="432" spans="1:9" x14ac:dyDescent="0.35">
      <c r="A432" s="1">
        <v>43206</v>
      </c>
      <c r="B432" s="1"/>
      <c r="C432" s="6">
        <v>111.6</v>
      </c>
      <c r="D432">
        <v>1128160</v>
      </c>
      <c r="E432" s="6">
        <f t="shared" si="30"/>
        <v>-10.300000000000011</v>
      </c>
      <c r="F432">
        <f t="shared" si="31"/>
        <v>-8.4495488105004193E-2</v>
      </c>
      <c r="G432" s="7">
        <f t="shared" si="32"/>
        <v>-8.8279986540015898E-2</v>
      </c>
      <c r="H432">
        <f t="shared" si="33"/>
        <v>4.7149210499472103</v>
      </c>
      <c r="I432">
        <f t="shared" si="34"/>
        <v>13.936098544952868</v>
      </c>
    </row>
    <row r="433" spans="1:9" x14ac:dyDescent="0.35">
      <c r="A433" s="1">
        <v>43213</v>
      </c>
      <c r="B433" s="1"/>
      <c r="C433" s="6">
        <v>111.75</v>
      </c>
      <c r="D433">
        <v>474010</v>
      </c>
      <c r="E433" s="6">
        <f t="shared" si="30"/>
        <v>0.15000000000000568</v>
      </c>
      <c r="F433">
        <f t="shared" si="31"/>
        <v>1.3440860215054274E-3</v>
      </c>
      <c r="G433" s="7">
        <f t="shared" si="32"/>
        <v>1.3431835464681185E-3</v>
      </c>
      <c r="H433">
        <f t="shared" si="33"/>
        <v>4.7162642334936784</v>
      </c>
      <c r="I433">
        <f t="shared" si="34"/>
        <v>13.068983697501087</v>
      </c>
    </row>
  </sheetData>
  <mergeCells count="3">
    <mergeCell ref="F1:G2"/>
    <mergeCell ref="A1:A2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I25" sqref="I25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7" max="7" width="9.9140625" bestFit="1" customWidth="1"/>
    <col min="8" max="8" width="8.4140625" customWidth="1"/>
    <col min="9" max="9" width="9.5" bestFit="1" customWidth="1"/>
  </cols>
  <sheetData>
    <row r="1" spans="1:15" x14ac:dyDescent="0.35">
      <c r="A1" s="61" t="s">
        <v>2016</v>
      </c>
      <c r="C1" s="60" t="s">
        <v>0</v>
      </c>
      <c r="D1" s="60"/>
      <c r="E1" t="s">
        <v>2023</v>
      </c>
      <c r="J1" s="60" t="s">
        <v>2031</v>
      </c>
      <c r="K1" s="60"/>
      <c r="L1" s="60" t="s">
        <v>2030</v>
      </c>
      <c r="M1" s="60"/>
      <c r="N1" s="60" t="s">
        <v>2032</v>
      </c>
      <c r="O1" s="60"/>
    </row>
    <row r="2" spans="1:15" x14ac:dyDescent="0.35">
      <c r="A2" s="61"/>
      <c r="C2" s="2" t="s">
        <v>808</v>
      </c>
      <c r="D2" s="2" t="s">
        <v>809</v>
      </c>
      <c r="E2" t="s">
        <v>2024</v>
      </c>
      <c r="F2" t="s">
        <v>2025</v>
      </c>
      <c r="G2" t="s">
        <v>2026</v>
      </c>
      <c r="H2" t="s">
        <v>2025</v>
      </c>
      <c r="I2" t="s">
        <v>2026</v>
      </c>
      <c r="J2" t="s">
        <v>2025</v>
      </c>
      <c r="K2" t="s">
        <v>2026</v>
      </c>
      <c r="L2" t="s">
        <v>2025</v>
      </c>
      <c r="M2" t="s">
        <v>2026</v>
      </c>
      <c r="N2" s="60">
        <f>COUNTIF(J3:M433,"ВЫБРОС")</f>
        <v>17</v>
      </c>
      <c r="O2" s="60"/>
    </row>
    <row r="3" spans="1:15" x14ac:dyDescent="0.35">
      <c r="A3" s="1">
        <v>40189</v>
      </c>
      <c r="B3" s="1"/>
      <c r="C3" s="6">
        <v>142</v>
      </c>
      <c r="D3">
        <v>18012514</v>
      </c>
      <c r="E3">
        <v>4</v>
      </c>
      <c r="F3">
        <f t="shared" ref="F3:G7" si="0">_xlfn.QUARTILE.INC(C:C,$E3)</f>
        <v>289.64999999999998</v>
      </c>
      <c r="G3">
        <f t="shared" si="0"/>
        <v>157188550</v>
      </c>
      <c r="H3" s="60" t="s">
        <v>2027</v>
      </c>
      <c r="I3" s="60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</row>
    <row r="4" spans="1:15" x14ac:dyDescent="0.35">
      <c r="A4" s="1">
        <v>40196</v>
      </c>
      <c r="B4" s="1"/>
      <c r="C4" s="6">
        <v>135.4</v>
      </c>
      <c r="D4">
        <v>10151667</v>
      </c>
      <c r="E4">
        <v>3</v>
      </c>
      <c r="F4">
        <f t="shared" si="0"/>
        <v>223.005</v>
      </c>
      <c r="G4">
        <f t="shared" si="0"/>
        <v>18569220</v>
      </c>
      <c r="H4">
        <f>F4-F6</f>
        <v>79.25</v>
      </c>
      <c r="I4">
        <f>G4-G6</f>
        <v>13480100</v>
      </c>
      <c r="J4">
        <f t="shared" ref="J4:J67" si="1">IF(C4&lt;H$6,"ВЫБРОС",0)</f>
        <v>0</v>
      </c>
      <c r="K4">
        <f t="shared" ref="K4:K67" si="2">IF(D4&lt;I$6,"ВЫБРОС",0)</f>
        <v>0</v>
      </c>
      <c r="L4">
        <f t="shared" ref="L4:L67" si="3">IF(C4&gt;H$8,"ВЫБРОС",0)</f>
        <v>0</v>
      </c>
      <c r="M4">
        <f t="shared" ref="M4:M67" si="4">IF(D4&gt;I$8,"ВЫБРОС",0)</f>
        <v>0</v>
      </c>
    </row>
    <row r="5" spans="1:15" x14ac:dyDescent="0.35">
      <c r="A5" s="1">
        <v>40203</v>
      </c>
      <c r="B5" s="1"/>
      <c r="C5" s="6">
        <v>130.97</v>
      </c>
      <c r="D5">
        <v>13650622</v>
      </c>
      <c r="E5">
        <v>2</v>
      </c>
      <c r="F5">
        <f t="shared" si="0"/>
        <v>168.6</v>
      </c>
      <c r="G5">
        <f t="shared" si="0"/>
        <v>12139930</v>
      </c>
      <c r="H5" s="60" t="s">
        <v>2028</v>
      </c>
      <c r="I5" s="60"/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5" x14ac:dyDescent="0.35">
      <c r="A6" s="1">
        <v>40210</v>
      </c>
      <c r="B6" s="1"/>
      <c r="C6" s="6">
        <v>131.72</v>
      </c>
      <c r="D6">
        <v>22094455</v>
      </c>
      <c r="E6">
        <v>1</v>
      </c>
      <c r="F6">
        <f t="shared" si="0"/>
        <v>143.755</v>
      </c>
      <c r="G6">
        <f t="shared" si="0"/>
        <v>5089120</v>
      </c>
      <c r="H6">
        <f>F6-H4*1.5</f>
        <v>24.879999999999995</v>
      </c>
      <c r="I6">
        <f>G6-I4*1.5</f>
        <v>-15131030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5" x14ac:dyDescent="0.35">
      <c r="A7" s="1">
        <v>40217</v>
      </c>
      <c r="B7" s="1"/>
      <c r="C7" s="6">
        <v>133.5</v>
      </c>
      <c r="D7">
        <v>12323576</v>
      </c>
      <c r="E7">
        <v>0</v>
      </c>
      <c r="F7">
        <f t="shared" si="0"/>
        <v>97.9</v>
      </c>
      <c r="G7">
        <f t="shared" si="0"/>
        <v>201170</v>
      </c>
      <c r="H7" s="60" t="s">
        <v>2029</v>
      </c>
      <c r="I7" s="60"/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</row>
    <row r="8" spans="1:15" x14ac:dyDescent="0.35">
      <c r="A8" s="1">
        <v>40224</v>
      </c>
      <c r="B8" s="1"/>
      <c r="C8" s="6">
        <v>132.19999999999999</v>
      </c>
      <c r="D8">
        <v>16730898</v>
      </c>
      <c r="H8">
        <f>F4+H4*1.5</f>
        <v>341.88</v>
      </c>
      <c r="I8">
        <f>G4+I4*1.5</f>
        <v>38789370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5" x14ac:dyDescent="0.35">
      <c r="A9" s="1">
        <v>40231</v>
      </c>
      <c r="B9" s="1"/>
      <c r="C9" s="6">
        <v>128.05000000000001</v>
      </c>
      <c r="D9">
        <v>9182366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5" x14ac:dyDescent="0.35">
      <c r="A10" s="1">
        <v>40238</v>
      </c>
      <c r="B10" s="1"/>
      <c r="C10" s="6">
        <v>124.19</v>
      </c>
      <c r="D10">
        <v>36666685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</row>
    <row r="11" spans="1:15" x14ac:dyDescent="0.35">
      <c r="A11" s="1">
        <v>40245</v>
      </c>
      <c r="B11" s="1"/>
      <c r="C11" s="6">
        <v>126.17</v>
      </c>
      <c r="D11">
        <v>23276737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1:15" x14ac:dyDescent="0.35">
      <c r="A12" s="1">
        <v>40252</v>
      </c>
      <c r="B12" s="1"/>
      <c r="C12" s="6">
        <v>125.48</v>
      </c>
      <c r="D12">
        <v>13881986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</row>
    <row r="13" spans="1:15" x14ac:dyDescent="0.35">
      <c r="A13" s="1">
        <v>40259</v>
      </c>
      <c r="B13" s="1"/>
      <c r="C13" s="6">
        <v>122.49</v>
      </c>
      <c r="D13">
        <v>14171780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5" x14ac:dyDescent="0.35">
      <c r="A14" s="1">
        <v>40266</v>
      </c>
      <c r="B14" s="1"/>
      <c r="C14" s="6">
        <v>122.96</v>
      </c>
      <c r="D14">
        <v>13985148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5" x14ac:dyDescent="0.35">
      <c r="A15" s="1">
        <v>40273</v>
      </c>
      <c r="B15" s="1"/>
      <c r="C15" s="6">
        <v>134</v>
      </c>
      <c r="D15">
        <v>30019727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5" x14ac:dyDescent="0.35">
      <c r="A16" s="1">
        <v>40280</v>
      </c>
      <c r="B16" s="1"/>
      <c r="C16" s="6">
        <v>130.5</v>
      </c>
      <c r="D16">
        <v>17864825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35">
      <c r="A17" s="1">
        <v>40287</v>
      </c>
      <c r="B17" s="1"/>
      <c r="C17" s="6">
        <v>126.55</v>
      </c>
      <c r="D17">
        <v>12243971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35">
      <c r="A18" s="1">
        <v>40294</v>
      </c>
      <c r="B18" s="1"/>
      <c r="C18" s="6">
        <v>125.5</v>
      </c>
      <c r="D18">
        <v>9280069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35">
      <c r="A19" s="1">
        <v>40301</v>
      </c>
      <c r="B19" s="1"/>
      <c r="C19" s="6">
        <v>109.86</v>
      </c>
      <c r="D19">
        <v>10933929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35">
      <c r="A20" s="1">
        <v>40308</v>
      </c>
      <c r="B20" s="1"/>
      <c r="C20" s="6">
        <v>114.91</v>
      </c>
      <c r="D20">
        <v>9244181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3" x14ac:dyDescent="0.35">
      <c r="A21" s="1">
        <v>40315</v>
      </c>
      <c r="B21" s="1"/>
      <c r="C21" s="6">
        <v>97.9</v>
      </c>
      <c r="D21">
        <v>13155613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35">
      <c r="A22" s="1">
        <v>40322</v>
      </c>
      <c r="B22" s="1"/>
      <c r="C22" s="6">
        <v>114.5</v>
      </c>
      <c r="D22">
        <v>19305647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35">
      <c r="A23" s="1">
        <v>40329</v>
      </c>
      <c r="B23" s="1"/>
      <c r="C23" s="6">
        <v>117.21</v>
      </c>
      <c r="D23">
        <v>16496078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35">
      <c r="A24" s="1">
        <v>40336</v>
      </c>
      <c r="B24" s="1"/>
      <c r="C24" s="6">
        <v>119.2</v>
      </c>
      <c r="D24">
        <v>8230831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35">
      <c r="A25" s="1">
        <v>40343</v>
      </c>
      <c r="B25" s="1"/>
      <c r="C25" s="6">
        <v>118.8</v>
      </c>
      <c r="D25">
        <v>9303569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35">
      <c r="A26" s="1">
        <v>40350</v>
      </c>
      <c r="B26" s="1"/>
      <c r="C26" s="6">
        <v>116.92</v>
      </c>
      <c r="D26">
        <v>6603522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 x14ac:dyDescent="0.35">
      <c r="A27" s="1">
        <v>40357</v>
      </c>
      <c r="B27" s="1"/>
      <c r="C27" s="6">
        <v>114.86</v>
      </c>
      <c r="D27">
        <v>9902465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35">
      <c r="A28" s="1">
        <v>40364</v>
      </c>
      <c r="B28" s="1"/>
      <c r="C28" s="6">
        <v>117.92</v>
      </c>
      <c r="D28">
        <v>5621841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35">
      <c r="A29" s="1">
        <v>40371</v>
      </c>
      <c r="B29" s="1"/>
      <c r="C29" s="6">
        <v>122.48</v>
      </c>
      <c r="D29">
        <v>9114043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35">
      <c r="A30" s="1">
        <v>40378</v>
      </c>
      <c r="B30" s="1"/>
      <c r="C30" s="6">
        <v>123.89</v>
      </c>
      <c r="D30">
        <v>5915873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35">
      <c r="A31" s="1">
        <v>40385</v>
      </c>
      <c r="B31" s="1"/>
      <c r="C31" s="6">
        <v>127.36</v>
      </c>
      <c r="D31">
        <v>12475700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35">
      <c r="A32" s="1">
        <v>40392</v>
      </c>
      <c r="B32" s="1"/>
      <c r="C32" s="6">
        <v>137</v>
      </c>
      <c r="D32">
        <v>22428609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35">
      <c r="A33" s="1">
        <v>40399</v>
      </c>
      <c r="B33" s="1"/>
      <c r="C33" s="6">
        <v>139.80000000000001</v>
      </c>
      <c r="D33">
        <v>14770042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35">
      <c r="A34" s="1">
        <v>40406</v>
      </c>
      <c r="B34" s="1"/>
      <c r="C34" s="6">
        <v>141.86000000000001</v>
      </c>
      <c r="D34">
        <v>21904868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35">
      <c r="A35" s="1">
        <v>40413</v>
      </c>
      <c r="B35" s="1"/>
      <c r="C35" s="6">
        <v>142.19</v>
      </c>
      <c r="D35">
        <v>9412066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</row>
    <row r="36" spans="1:13" x14ac:dyDescent="0.35">
      <c r="A36" s="1">
        <v>40420</v>
      </c>
      <c r="B36" s="1"/>
      <c r="C36" s="6">
        <v>145.54</v>
      </c>
      <c r="D36">
        <v>8899553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35">
      <c r="A37" s="1">
        <v>40427</v>
      </c>
      <c r="B37" s="1"/>
      <c r="C37" s="6">
        <v>146.5</v>
      </c>
      <c r="D37">
        <v>8531720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35">
      <c r="A38" s="1">
        <v>40434</v>
      </c>
      <c r="B38" s="1"/>
      <c r="C38" s="6">
        <v>142.71</v>
      </c>
      <c r="D38">
        <v>5905073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35">
      <c r="A39" s="1">
        <v>40441</v>
      </c>
      <c r="B39" s="1"/>
      <c r="C39" s="6">
        <v>137.5</v>
      </c>
      <c r="D39">
        <v>5949915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35">
      <c r="A40" s="1">
        <v>40448</v>
      </c>
      <c r="B40" s="1"/>
      <c r="C40" s="6">
        <v>134.19999999999999</v>
      </c>
      <c r="D40">
        <v>9299418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35">
      <c r="A41" s="1">
        <v>40455</v>
      </c>
      <c r="B41" s="1"/>
      <c r="C41" s="6">
        <v>134.80000000000001</v>
      </c>
      <c r="D41">
        <v>9366936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35">
      <c r="A42" s="1">
        <v>40462</v>
      </c>
      <c r="B42" s="1"/>
      <c r="C42" s="6">
        <v>141.88999999999999</v>
      </c>
      <c r="D42">
        <v>10907693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35">
      <c r="A43" s="1">
        <v>40469</v>
      </c>
      <c r="B43" s="1"/>
      <c r="C43" s="6">
        <v>142</v>
      </c>
      <c r="D43">
        <v>8591826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</row>
    <row r="44" spans="1:13" x14ac:dyDescent="0.35">
      <c r="A44" s="1">
        <v>40476</v>
      </c>
      <c r="B44" s="1"/>
      <c r="C44" s="6">
        <v>153</v>
      </c>
      <c r="D44">
        <v>21729239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35">
      <c r="A45" s="1">
        <v>40483</v>
      </c>
      <c r="B45" s="1"/>
      <c r="C45" s="6">
        <v>163.49</v>
      </c>
      <c r="D45">
        <v>10297402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 x14ac:dyDescent="0.35">
      <c r="A46" s="1">
        <v>40490</v>
      </c>
      <c r="B46" s="1"/>
      <c r="C46" s="6">
        <v>174.57</v>
      </c>
      <c r="D46">
        <v>20054446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35">
      <c r="A47" s="1">
        <v>40497</v>
      </c>
      <c r="B47" s="1"/>
      <c r="C47" s="6">
        <v>177.15</v>
      </c>
      <c r="D47">
        <v>15891999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</row>
    <row r="48" spans="1:13" x14ac:dyDescent="0.35">
      <c r="A48" s="1">
        <v>40504</v>
      </c>
      <c r="B48" s="1"/>
      <c r="C48" s="6">
        <v>179.03</v>
      </c>
      <c r="D48">
        <v>15126100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35">
      <c r="A49" s="1">
        <v>40511</v>
      </c>
      <c r="B49" s="1"/>
      <c r="C49" s="6">
        <v>194.74</v>
      </c>
      <c r="D49">
        <v>22723533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 x14ac:dyDescent="0.35">
      <c r="A50" s="1">
        <v>40518</v>
      </c>
      <c r="B50" s="1"/>
      <c r="C50" s="6">
        <v>206.89</v>
      </c>
      <c r="D50">
        <v>18014886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35">
      <c r="A51" s="1">
        <v>40525</v>
      </c>
      <c r="B51" s="1"/>
      <c r="C51" s="6">
        <v>215.09</v>
      </c>
      <c r="D51">
        <v>23551674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35">
      <c r="A52" s="1">
        <v>40532</v>
      </c>
      <c r="B52" s="1"/>
      <c r="C52" s="6">
        <v>213.2</v>
      </c>
      <c r="D52">
        <v>20826577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35">
      <c r="A53" s="1">
        <v>40539</v>
      </c>
      <c r="B53" s="1"/>
      <c r="C53" s="6">
        <v>219.92</v>
      </c>
      <c r="D53">
        <v>7321593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35">
      <c r="A54" s="1">
        <v>40553</v>
      </c>
      <c r="B54" s="1"/>
      <c r="C54" s="6">
        <v>223.75</v>
      </c>
      <c r="D54">
        <v>10850369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35">
      <c r="A55" s="1">
        <v>40560</v>
      </c>
      <c r="B55" s="1"/>
      <c r="C55" s="6">
        <v>236.25</v>
      </c>
      <c r="D55">
        <v>14529306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35">
      <c r="A56" s="1">
        <v>40567</v>
      </c>
      <c r="B56" s="1"/>
      <c r="C56" s="6">
        <v>227.94</v>
      </c>
      <c r="D56">
        <v>14079796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35">
      <c r="A57" s="1">
        <v>40574</v>
      </c>
      <c r="B57" s="1"/>
      <c r="C57" s="6">
        <v>230.05</v>
      </c>
      <c r="D57">
        <v>10877036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35">
      <c r="A58" s="1">
        <v>40581</v>
      </c>
      <c r="B58" s="1"/>
      <c r="C58" s="6">
        <v>211.52</v>
      </c>
      <c r="D58">
        <v>16353029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35">
      <c r="A59" s="1">
        <v>40588</v>
      </c>
      <c r="B59" s="1"/>
      <c r="C59" s="6">
        <v>224.11</v>
      </c>
      <c r="D59">
        <v>14462552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35">
      <c r="A60" s="1">
        <v>40595</v>
      </c>
      <c r="B60" s="1"/>
      <c r="C60" s="6">
        <v>232.35</v>
      </c>
      <c r="D60">
        <v>13733015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</row>
    <row r="61" spans="1:13" x14ac:dyDescent="0.35">
      <c r="A61" s="1">
        <v>40602</v>
      </c>
      <c r="B61" s="1"/>
      <c r="C61" s="6">
        <v>239.81</v>
      </c>
      <c r="D61">
        <v>17214899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3" x14ac:dyDescent="0.35">
      <c r="A62" s="1">
        <v>40609</v>
      </c>
      <c r="B62" s="1"/>
      <c r="C62" s="6">
        <v>219.96</v>
      </c>
      <c r="D62">
        <v>10084680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35">
      <c r="A63" s="1">
        <v>40616</v>
      </c>
      <c r="B63" s="1"/>
      <c r="C63" s="6">
        <v>225</v>
      </c>
      <c r="D63">
        <v>22506020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35">
      <c r="A64" s="1">
        <v>40623</v>
      </c>
      <c r="B64" s="1"/>
      <c r="C64" s="6">
        <v>232.09</v>
      </c>
      <c r="D64">
        <v>12994620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35">
      <c r="A65" s="1">
        <v>40630</v>
      </c>
      <c r="B65" s="1"/>
      <c r="C65" s="6">
        <v>240.01</v>
      </c>
      <c r="D65">
        <v>14233560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35">
      <c r="A66" s="1">
        <v>40637</v>
      </c>
      <c r="B66" s="1"/>
      <c r="C66" s="6">
        <v>244.01</v>
      </c>
      <c r="D66">
        <v>15187800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35">
      <c r="A67" s="1">
        <v>40644</v>
      </c>
      <c r="B67" s="1"/>
      <c r="C67" s="6">
        <v>227</v>
      </c>
      <c r="D67">
        <v>16438430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</row>
    <row r="68" spans="1:13" x14ac:dyDescent="0.35">
      <c r="A68" s="1">
        <v>40651</v>
      </c>
      <c r="B68" s="1"/>
      <c r="C68" s="6">
        <v>234.3</v>
      </c>
      <c r="D68">
        <v>10859920</v>
      </c>
      <c r="J68">
        <f t="shared" ref="J68:J131" si="5">IF(C68&lt;H$6,"ВЫБРОС",0)</f>
        <v>0</v>
      </c>
      <c r="K68">
        <f t="shared" ref="K68:K131" si="6">IF(D68&lt;I$6,"ВЫБРОС",0)</f>
        <v>0</v>
      </c>
      <c r="L68">
        <f t="shared" ref="L68:L131" si="7">IF(C68&gt;H$8,"ВЫБРОС",0)</f>
        <v>0</v>
      </c>
      <c r="M68">
        <f t="shared" ref="M68:M131" si="8">IF(D68&gt;I$8,"ВЫБРОС",0)</f>
        <v>0</v>
      </c>
    </row>
    <row r="69" spans="1:13" x14ac:dyDescent="0.35">
      <c r="A69" s="1">
        <v>40658</v>
      </c>
      <c r="B69" s="1"/>
      <c r="C69" s="6">
        <v>228.6</v>
      </c>
      <c r="D69">
        <v>9767380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</row>
    <row r="70" spans="1:13" x14ac:dyDescent="0.35">
      <c r="A70" s="1">
        <v>40665</v>
      </c>
      <c r="B70" s="1"/>
      <c r="C70" s="6">
        <v>215.54</v>
      </c>
      <c r="D70">
        <v>12627060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35">
      <c r="A71" s="1">
        <v>40672</v>
      </c>
      <c r="B71" s="1"/>
      <c r="C71" s="6">
        <v>218.15</v>
      </c>
      <c r="D71">
        <v>12084170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</row>
    <row r="72" spans="1:13" x14ac:dyDescent="0.35">
      <c r="A72" s="1">
        <v>40679</v>
      </c>
      <c r="B72" s="1"/>
      <c r="C72" s="6">
        <v>217.18</v>
      </c>
      <c r="D72">
        <v>14763500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35">
      <c r="A73" s="1">
        <v>40686</v>
      </c>
      <c r="B73" s="1"/>
      <c r="C73" s="6">
        <v>233</v>
      </c>
      <c r="D73">
        <v>21819290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35">
      <c r="A74" s="1">
        <v>40693</v>
      </c>
      <c r="B74" s="1"/>
      <c r="C74" s="6">
        <v>239.32</v>
      </c>
      <c r="D74">
        <v>20197790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</row>
    <row r="75" spans="1:13" x14ac:dyDescent="0.35">
      <c r="A75" s="1">
        <v>40700</v>
      </c>
      <c r="B75" s="1"/>
      <c r="C75" s="6">
        <v>248.7</v>
      </c>
      <c r="D75">
        <v>18371420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35">
      <c r="A76" s="1">
        <v>40707</v>
      </c>
      <c r="B76" s="1"/>
      <c r="C76" s="6">
        <v>232.77</v>
      </c>
      <c r="D76">
        <v>20745600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</row>
    <row r="77" spans="1:13" x14ac:dyDescent="0.35">
      <c r="A77" s="1">
        <v>40714</v>
      </c>
      <c r="B77" s="1"/>
      <c r="C77" s="6">
        <v>237.75</v>
      </c>
      <c r="D77">
        <v>16055930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35">
      <c r="A78" s="1">
        <v>40721</v>
      </c>
      <c r="B78" s="1"/>
      <c r="C78" s="6">
        <v>245.5</v>
      </c>
      <c r="D78">
        <v>19869300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</row>
    <row r="79" spans="1:13" x14ac:dyDescent="0.35">
      <c r="A79" s="1">
        <v>40728</v>
      </c>
      <c r="B79" s="1"/>
      <c r="C79" s="6">
        <v>260.3</v>
      </c>
      <c r="D79">
        <v>42970000</v>
      </c>
      <c r="J79">
        <f t="shared" si="5"/>
        <v>0</v>
      </c>
      <c r="K79">
        <f t="shared" si="6"/>
        <v>0</v>
      </c>
      <c r="L79">
        <f t="shared" si="7"/>
        <v>0</v>
      </c>
      <c r="M79" t="str">
        <f t="shared" si="8"/>
        <v>ВЫБРОС</v>
      </c>
    </row>
    <row r="80" spans="1:13" x14ac:dyDescent="0.35">
      <c r="A80" s="1">
        <v>40735</v>
      </c>
      <c r="B80" s="1"/>
      <c r="C80" s="6">
        <v>269.39999999999998</v>
      </c>
      <c r="D80">
        <v>15038010</v>
      </c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</row>
    <row r="81" spans="1:13" x14ac:dyDescent="0.35">
      <c r="A81" s="1">
        <v>40742</v>
      </c>
      <c r="B81" s="1"/>
      <c r="C81" s="6">
        <v>277.8</v>
      </c>
      <c r="D81">
        <v>13049450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35">
      <c r="A82" s="1">
        <v>40749</v>
      </c>
      <c r="B82" s="1"/>
      <c r="C82" s="6">
        <v>270.45</v>
      </c>
      <c r="D82">
        <v>11608890</v>
      </c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</row>
    <row r="83" spans="1:13" x14ac:dyDescent="0.35">
      <c r="A83" s="1">
        <v>40756</v>
      </c>
      <c r="B83" s="1"/>
      <c r="C83" s="6">
        <v>253.2</v>
      </c>
      <c r="D83">
        <v>22795110</v>
      </c>
      <c r="J83">
        <f t="shared" si="5"/>
        <v>0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35">
      <c r="A84" s="1">
        <v>40763</v>
      </c>
      <c r="B84" s="1"/>
      <c r="C84" s="6">
        <v>255.32</v>
      </c>
      <c r="D84">
        <v>37537740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</row>
    <row r="85" spans="1:13" x14ac:dyDescent="0.35">
      <c r="A85" s="1">
        <v>40770</v>
      </c>
      <c r="B85" s="1"/>
      <c r="C85" s="6">
        <v>252.51</v>
      </c>
      <c r="D85">
        <v>20839180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</row>
    <row r="86" spans="1:13" x14ac:dyDescent="0.35">
      <c r="A86" s="1">
        <v>40777</v>
      </c>
      <c r="B86" s="1"/>
      <c r="C86" s="6">
        <v>264.5</v>
      </c>
      <c r="D86">
        <v>17783090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</row>
    <row r="87" spans="1:13" x14ac:dyDescent="0.35">
      <c r="A87" s="1">
        <v>40784</v>
      </c>
      <c r="B87" s="1"/>
      <c r="C87" s="6">
        <v>281.16000000000003</v>
      </c>
      <c r="D87">
        <v>17462990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</row>
    <row r="88" spans="1:13" x14ac:dyDescent="0.35">
      <c r="A88" s="1">
        <v>40791</v>
      </c>
      <c r="B88" s="1"/>
      <c r="C88" s="6">
        <v>276.02999999999997</v>
      </c>
      <c r="D88">
        <v>14044140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</row>
    <row r="89" spans="1:13" x14ac:dyDescent="0.35">
      <c r="A89" s="1">
        <v>40798</v>
      </c>
      <c r="B89" s="1"/>
      <c r="C89" s="6">
        <v>289.64999999999998</v>
      </c>
      <c r="D89">
        <v>20034540</v>
      </c>
      <c r="J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</row>
    <row r="90" spans="1:13" x14ac:dyDescent="0.35">
      <c r="A90" s="1">
        <v>40805</v>
      </c>
      <c r="B90" s="1"/>
      <c r="C90" s="6">
        <v>236</v>
      </c>
      <c r="D90">
        <v>29530050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</row>
    <row r="91" spans="1:13" x14ac:dyDescent="0.35">
      <c r="A91" s="1">
        <v>40812</v>
      </c>
      <c r="B91" s="1"/>
      <c r="C91" s="6">
        <v>223</v>
      </c>
      <c r="D91">
        <v>37517460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</row>
    <row r="92" spans="1:13" x14ac:dyDescent="0.35">
      <c r="A92" s="1">
        <v>40819</v>
      </c>
      <c r="B92" s="1"/>
      <c r="C92" s="6">
        <v>238.82</v>
      </c>
      <c r="D92">
        <v>65633640</v>
      </c>
      <c r="J92">
        <f t="shared" si="5"/>
        <v>0</v>
      </c>
      <c r="K92">
        <f t="shared" si="6"/>
        <v>0</v>
      </c>
      <c r="L92">
        <f t="shared" si="7"/>
        <v>0</v>
      </c>
      <c r="M92" t="str">
        <f t="shared" si="8"/>
        <v>ВЫБРОС</v>
      </c>
    </row>
    <row r="93" spans="1:13" x14ac:dyDescent="0.35">
      <c r="A93" s="1">
        <v>40826</v>
      </c>
      <c r="B93" s="1"/>
      <c r="C93" s="6">
        <v>247.08</v>
      </c>
      <c r="D93">
        <v>45150660</v>
      </c>
      <c r="J93">
        <f t="shared" si="5"/>
        <v>0</v>
      </c>
      <c r="K93">
        <f t="shared" si="6"/>
        <v>0</v>
      </c>
      <c r="L93">
        <f t="shared" si="7"/>
        <v>0</v>
      </c>
      <c r="M93" t="str">
        <f t="shared" si="8"/>
        <v>ВЫБРОС</v>
      </c>
    </row>
    <row r="94" spans="1:13" x14ac:dyDescent="0.35">
      <c r="A94" s="1">
        <v>40833</v>
      </c>
      <c r="B94" s="1"/>
      <c r="C94" s="6">
        <v>247.58</v>
      </c>
      <c r="D94">
        <v>26449030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</row>
    <row r="95" spans="1:13" x14ac:dyDescent="0.35">
      <c r="A95" s="1">
        <v>40840</v>
      </c>
      <c r="B95" s="1"/>
      <c r="C95" s="6">
        <v>272.19</v>
      </c>
      <c r="D95">
        <v>26440530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</row>
    <row r="96" spans="1:13" x14ac:dyDescent="0.35">
      <c r="A96" s="1">
        <v>40847</v>
      </c>
      <c r="B96" s="1"/>
      <c r="C96" s="6">
        <v>262.52999999999997</v>
      </c>
      <c r="D96">
        <v>30472200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</row>
    <row r="97" spans="1:13" x14ac:dyDescent="0.35">
      <c r="A97" s="1">
        <v>40854</v>
      </c>
      <c r="B97" s="1"/>
      <c r="C97" s="6">
        <v>246.75</v>
      </c>
      <c r="D97">
        <v>23426900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</row>
    <row r="98" spans="1:13" x14ac:dyDescent="0.35">
      <c r="A98" s="1">
        <v>40861</v>
      </c>
      <c r="B98" s="1"/>
      <c r="C98" s="6">
        <v>245.02</v>
      </c>
      <c r="D98">
        <v>23964190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</row>
    <row r="99" spans="1:13" x14ac:dyDescent="0.35">
      <c r="A99" s="1">
        <v>40868</v>
      </c>
      <c r="B99" s="1"/>
      <c r="C99" s="6">
        <v>233.75</v>
      </c>
      <c r="D99">
        <v>36759510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</row>
    <row r="100" spans="1:13" x14ac:dyDescent="0.35">
      <c r="A100" s="1">
        <v>40875</v>
      </c>
      <c r="B100" s="1"/>
      <c r="C100" s="6">
        <v>238.57</v>
      </c>
      <c r="D100">
        <v>28126450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</row>
    <row r="101" spans="1:13" x14ac:dyDescent="0.35">
      <c r="A101" s="1">
        <v>40882</v>
      </c>
      <c r="B101" s="1"/>
      <c r="C101" s="6">
        <v>213.75</v>
      </c>
      <c r="D101">
        <v>28772170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</row>
    <row r="102" spans="1:13" x14ac:dyDescent="0.35">
      <c r="A102" s="1">
        <v>40889</v>
      </c>
      <c r="B102" s="1"/>
      <c r="C102" s="6">
        <v>224</v>
      </c>
      <c r="D102">
        <v>46652610</v>
      </c>
      <c r="J102">
        <f t="shared" si="5"/>
        <v>0</v>
      </c>
      <c r="K102">
        <f t="shared" si="6"/>
        <v>0</v>
      </c>
      <c r="L102">
        <f t="shared" si="7"/>
        <v>0</v>
      </c>
      <c r="M102" t="str">
        <f t="shared" si="8"/>
        <v>ВЫБРОС</v>
      </c>
    </row>
    <row r="103" spans="1:13" x14ac:dyDescent="0.35">
      <c r="A103" s="1">
        <v>40896</v>
      </c>
      <c r="B103" s="1"/>
      <c r="C103" s="6">
        <v>226.38</v>
      </c>
      <c r="D103">
        <v>35860430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</row>
    <row r="104" spans="1:13" x14ac:dyDescent="0.35">
      <c r="A104" s="1">
        <v>40903</v>
      </c>
      <c r="B104" s="1"/>
      <c r="C104" s="6">
        <v>231.5</v>
      </c>
      <c r="D104">
        <v>10850060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</row>
    <row r="105" spans="1:13" x14ac:dyDescent="0.35">
      <c r="A105" s="1">
        <v>40910</v>
      </c>
      <c r="B105" s="1"/>
      <c r="C105" s="6">
        <v>230.27</v>
      </c>
      <c r="D105">
        <v>9016650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</row>
    <row r="106" spans="1:13" x14ac:dyDescent="0.35">
      <c r="A106" s="1">
        <v>40917</v>
      </c>
      <c r="B106" s="1"/>
      <c r="C106" s="6">
        <v>224.51</v>
      </c>
      <c r="D106">
        <v>24252510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</row>
    <row r="107" spans="1:13" x14ac:dyDescent="0.35">
      <c r="A107" s="1">
        <v>40924</v>
      </c>
      <c r="B107" s="1"/>
      <c r="C107" s="6">
        <v>222.49</v>
      </c>
      <c r="D107">
        <v>17045060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</row>
    <row r="108" spans="1:13" x14ac:dyDescent="0.35">
      <c r="A108" s="1">
        <v>40931</v>
      </c>
      <c r="B108" s="1"/>
      <c r="C108" s="6">
        <v>215.3</v>
      </c>
      <c r="D108">
        <v>26546620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</row>
    <row r="109" spans="1:13" x14ac:dyDescent="0.35">
      <c r="A109" s="1">
        <v>40938</v>
      </c>
      <c r="B109" s="1"/>
      <c r="C109" s="6">
        <v>228.93</v>
      </c>
      <c r="D109">
        <v>21895570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</row>
    <row r="110" spans="1:13" x14ac:dyDescent="0.35">
      <c r="A110" s="1">
        <v>40945</v>
      </c>
      <c r="B110" s="1"/>
      <c r="C110" s="6">
        <v>221.99</v>
      </c>
      <c r="D110">
        <v>17270780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</row>
    <row r="111" spans="1:13" x14ac:dyDescent="0.35">
      <c r="A111" s="1">
        <v>40952</v>
      </c>
      <c r="B111" s="1"/>
      <c r="C111" s="6">
        <v>239.5</v>
      </c>
      <c r="D111">
        <v>26385100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</row>
    <row r="112" spans="1:13" x14ac:dyDescent="0.35">
      <c r="A112" s="1">
        <v>40959</v>
      </c>
      <c r="B112" s="1"/>
      <c r="C112" s="6">
        <v>243</v>
      </c>
      <c r="D112">
        <v>14301890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</row>
    <row r="113" spans="1:13" x14ac:dyDescent="0.35">
      <c r="A113" s="1">
        <v>40966</v>
      </c>
      <c r="B113" s="1"/>
      <c r="C113" s="6">
        <v>236.15</v>
      </c>
      <c r="D113">
        <v>15612950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</row>
    <row r="114" spans="1:13" x14ac:dyDescent="0.35">
      <c r="A114" s="1">
        <v>40973</v>
      </c>
      <c r="B114" s="1"/>
      <c r="C114" s="6">
        <v>235.26</v>
      </c>
      <c r="D114">
        <v>10214150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</row>
    <row r="115" spans="1:13" x14ac:dyDescent="0.35">
      <c r="A115" s="1">
        <v>40980</v>
      </c>
      <c r="B115" s="1"/>
      <c r="C115" s="6">
        <v>225.73</v>
      </c>
      <c r="D115">
        <v>29924470</v>
      </c>
      <c r="J115">
        <f t="shared" si="5"/>
        <v>0</v>
      </c>
      <c r="K115">
        <f t="shared" si="6"/>
        <v>0</v>
      </c>
      <c r="L115">
        <f t="shared" si="7"/>
        <v>0</v>
      </c>
      <c r="M115">
        <f t="shared" si="8"/>
        <v>0</v>
      </c>
    </row>
    <row r="116" spans="1:13" x14ac:dyDescent="0.35">
      <c r="A116" s="1">
        <v>40987</v>
      </c>
      <c r="B116" s="1"/>
      <c r="C116" s="6">
        <v>224.85</v>
      </c>
      <c r="D116">
        <v>19788310</v>
      </c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</row>
    <row r="117" spans="1:13" x14ac:dyDescent="0.35">
      <c r="A117" s="1">
        <v>40994</v>
      </c>
      <c r="B117" s="1"/>
      <c r="C117" s="6">
        <v>222.5</v>
      </c>
      <c r="D117">
        <v>14497940</v>
      </c>
      <c r="J117">
        <f t="shared" si="5"/>
        <v>0</v>
      </c>
      <c r="K117">
        <f t="shared" si="6"/>
        <v>0</v>
      </c>
      <c r="L117">
        <f t="shared" si="7"/>
        <v>0</v>
      </c>
      <c r="M117">
        <f t="shared" si="8"/>
        <v>0</v>
      </c>
    </row>
    <row r="118" spans="1:13" x14ac:dyDescent="0.35">
      <c r="A118" s="1">
        <v>41001</v>
      </c>
      <c r="B118" s="1"/>
      <c r="C118" s="6">
        <v>215.98</v>
      </c>
      <c r="D118">
        <v>15132060</v>
      </c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</row>
    <row r="119" spans="1:13" x14ac:dyDescent="0.35">
      <c r="A119" s="1">
        <v>41008</v>
      </c>
      <c r="B119" s="1"/>
      <c r="C119" s="6">
        <v>221.78</v>
      </c>
      <c r="D119">
        <v>13604410</v>
      </c>
      <c r="J119">
        <f t="shared" si="5"/>
        <v>0</v>
      </c>
      <c r="K119">
        <f t="shared" si="6"/>
        <v>0</v>
      </c>
      <c r="L119">
        <f t="shared" si="7"/>
        <v>0</v>
      </c>
      <c r="M119">
        <f t="shared" si="8"/>
        <v>0</v>
      </c>
    </row>
    <row r="120" spans="1:13" x14ac:dyDescent="0.35">
      <c r="A120" s="1">
        <v>41015</v>
      </c>
      <c r="B120" s="1"/>
      <c r="C120" s="6">
        <v>222.98</v>
      </c>
      <c r="D120">
        <v>15051240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</row>
    <row r="121" spans="1:13" x14ac:dyDescent="0.35">
      <c r="A121" s="1">
        <v>41022</v>
      </c>
      <c r="B121" s="1"/>
      <c r="C121" s="6">
        <v>221.96</v>
      </c>
      <c r="D121">
        <v>16347280</v>
      </c>
      <c r="J121">
        <f t="shared" si="5"/>
        <v>0</v>
      </c>
      <c r="K121">
        <f t="shared" si="6"/>
        <v>0</v>
      </c>
      <c r="L121">
        <f t="shared" si="7"/>
        <v>0</v>
      </c>
      <c r="M121">
        <f t="shared" si="8"/>
        <v>0</v>
      </c>
    </row>
    <row r="122" spans="1:13" x14ac:dyDescent="0.35">
      <c r="A122" s="1">
        <v>41029</v>
      </c>
      <c r="B122" s="1"/>
      <c r="C122" s="6">
        <v>212.6</v>
      </c>
      <c r="D122">
        <v>10220070</v>
      </c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</row>
    <row r="123" spans="1:13" x14ac:dyDescent="0.35">
      <c r="A123" s="1">
        <v>41036</v>
      </c>
      <c r="B123" s="1"/>
      <c r="C123" s="6">
        <v>218.01</v>
      </c>
      <c r="D123">
        <v>9247520</v>
      </c>
      <c r="J123">
        <f t="shared" si="5"/>
        <v>0</v>
      </c>
      <c r="K123">
        <f t="shared" si="6"/>
        <v>0</v>
      </c>
      <c r="L123">
        <f t="shared" si="7"/>
        <v>0</v>
      </c>
      <c r="M123">
        <f t="shared" si="8"/>
        <v>0</v>
      </c>
    </row>
    <row r="124" spans="1:13" x14ac:dyDescent="0.35">
      <c r="A124" s="1">
        <v>41043</v>
      </c>
      <c r="B124" s="1"/>
      <c r="C124" s="6">
        <v>217.61</v>
      </c>
      <c r="D124">
        <v>17795480</v>
      </c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</row>
    <row r="125" spans="1:13" x14ac:dyDescent="0.35">
      <c r="A125" s="1">
        <v>41050</v>
      </c>
      <c r="B125" s="1"/>
      <c r="C125" s="6">
        <v>223.01</v>
      </c>
      <c r="D125">
        <v>20514040</v>
      </c>
      <c r="J125">
        <f t="shared" si="5"/>
        <v>0</v>
      </c>
      <c r="K125">
        <f t="shared" si="6"/>
        <v>0</v>
      </c>
      <c r="L125">
        <f t="shared" si="7"/>
        <v>0</v>
      </c>
      <c r="M125">
        <f t="shared" si="8"/>
        <v>0</v>
      </c>
    </row>
    <row r="126" spans="1:13" x14ac:dyDescent="0.35">
      <c r="A126" s="1">
        <v>41057</v>
      </c>
      <c r="B126" s="1"/>
      <c r="C126" s="6">
        <v>233.92</v>
      </c>
      <c r="D126">
        <v>26681610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</row>
    <row r="127" spans="1:13" x14ac:dyDescent="0.35">
      <c r="A127" s="1">
        <v>41064</v>
      </c>
      <c r="B127" s="1"/>
      <c r="C127" s="6">
        <v>229.6</v>
      </c>
      <c r="D127">
        <v>16774940</v>
      </c>
      <c r="J127">
        <f t="shared" si="5"/>
        <v>0</v>
      </c>
      <c r="K127">
        <f t="shared" si="6"/>
        <v>0</v>
      </c>
      <c r="L127">
        <f t="shared" si="7"/>
        <v>0</v>
      </c>
      <c r="M127">
        <f t="shared" si="8"/>
        <v>0</v>
      </c>
    </row>
    <row r="128" spans="1:13" x14ac:dyDescent="0.35">
      <c r="A128" s="1">
        <v>41071</v>
      </c>
      <c r="B128" s="1"/>
      <c r="C128" s="6">
        <v>238.25</v>
      </c>
      <c r="D128">
        <v>24944390</v>
      </c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8"/>
        <v>0</v>
      </c>
    </row>
    <row r="129" spans="1:13" x14ac:dyDescent="0.35">
      <c r="A129" s="1">
        <v>41078</v>
      </c>
      <c r="B129" s="1"/>
      <c r="C129" s="6">
        <v>228.07</v>
      </c>
      <c r="D129">
        <v>15557550</v>
      </c>
      <c r="J129">
        <f t="shared" si="5"/>
        <v>0</v>
      </c>
      <c r="K129">
        <f t="shared" si="6"/>
        <v>0</v>
      </c>
      <c r="L129">
        <f t="shared" si="7"/>
        <v>0</v>
      </c>
      <c r="M129">
        <f t="shared" si="8"/>
        <v>0</v>
      </c>
    </row>
    <row r="130" spans="1:13" x14ac:dyDescent="0.35">
      <c r="A130" s="1">
        <v>41085</v>
      </c>
      <c r="B130" s="1"/>
      <c r="C130" s="6">
        <v>248.42</v>
      </c>
      <c r="D130">
        <v>16966400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</row>
    <row r="131" spans="1:13" x14ac:dyDescent="0.35">
      <c r="A131" s="1">
        <v>41092</v>
      </c>
      <c r="B131" s="1"/>
      <c r="C131" s="6">
        <v>259</v>
      </c>
      <c r="D131">
        <v>15910590</v>
      </c>
      <c r="J131">
        <f t="shared" si="5"/>
        <v>0</v>
      </c>
      <c r="K131">
        <f t="shared" si="6"/>
        <v>0</v>
      </c>
      <c r="L131">
        <f t="shared" si="7"/>
        <v>0</v>
      </c>
      <c r="M131">
        <f t="shared" si="8"/>
        <v>0</v>
      </c>
    </row>
    <row r="132" spans="1:13" x14ac:dyDescent="0.35">
      <c r="A132" s="1">
        <v>41099</v>
      </c>
      <c r="B132" s="1"/>
      <c r="C132" s="6">
        <v>259.5</v>
      </c>
      <c r="D132">
        <v>15843900</v>
      </c>
      <c r="J132">
        <f t="shared" ref="J132:J195" si="9">IF(C132&lt;H$6,"ВЫБРОС",0)</f>
        <v>0</v>
      </c>
      <c r="K132">
        <f t="shared" ref="K132:K195" si="10">IF(D132&lt;I$6,"ВЫБРОС",0)</f>
        <v>0</v>
      </c>
      <c r="L132">
        <f t="shared" ref="L132:L195" si="11">IF(C132&gt;H$8,"ВЫБРОС",0)</f>
        <v>0</v>
      </c>
      <c r="M132">
        <f t="shared" ref="M132:M195" si="12">IF(D132&gt;I$8,"ВЫБРОС",0)</f>
        <v>0</v>
      </c>
    </row>
    <row r="133" spans="1:13" x14ac:dyDescent="0.35">
      <c r="A133" s="1">
        <v>41106</v>
      </c>
      <c r="B133" s="1"/>
      <c r="C133" s="6">
        <v>272.58999999999997</v>
      </c>
      <c r="D133">
        <v>14724830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</row>
    <row r="134" spans="1:13" x14ac:dyDescent="0.35">
      <c r="A134" s="1">
        <v>41113</v>
      </c>
      <c r="B134" s="1"/>
      <c r="C134" s="6">
        <v>267.75</v>
      </c>
      <c r="D134">
        <v>13098360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35">
      <c r="A135" s="1">
        <v>41120</v>
      </c>
      <c r="B135" s="1"/>
      <c r="C135" s="6">
        <v>267.89999999999998</v>
      </c>
      <c r="D135">
        <v>12922210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35">
      <c r="A136" s="1">
        <v>41127</v>
      </c>
      <c r="B136" s="1"/>
      <c r="C136" s="6">
        <v>258.11</v>
      </c>
      <c r="D136">
        <v>14646100</v>
      </c>
      <c r="J136">
        <f t="shared" si="9"/>
        <v>0</v>
      </c>
      <c r="K136">
        <f t="shared" si="10"/>
        <v>0</v>
      </c>
      <c r="L136">
        <f t="shared" si="11"/>
        <v>0</v>
      </c>
      <c r="M136">
        <f t="shared" si="12"/>
        <v>0</v>
      </c>
    </row>
    <row r="137" spans="1:13" x14ac:dyDescent="0.35">
      <c r="A137" s="1">
        <v>41134</v>
      </c>
      <c r="B137" s="1"/>
      <c r="C137" s="6">
        <v>257.12</v>
      </c>
      <c r="D137">
        <v>10566130</v>
      </c>
      <c r="J137">
        <f t="shared" si="9"/>
        <v>0</v>
      </c>
      <c r="K137">
        <f t="shared" si="10"/>
        <v>0</v>
      </c>
      <c r="L137">
        <f t="shared" si="11"/>
        <v>0</v>
      </c>
      <c r="M137">
        <f t="shared" si="12"/>
        <v>0</v>
      </c>
    </row>
    <row r="138" spans="1:13" x14ac:dyDescent="0.35">
      <c r="A138" s="1">
        <v>41141</v>
      </c>
      <c r="B138" s="1"/>
      <c r="C138" s="6">
        <v>258.57</v>
      </c>
      <c r="D138">
        <v>10984620</v>
      </c>
      <c r="J138">
        <f t="shared" si="9"/>
        <v>0</v>
      </c>
      <c r="K138">
        <f t="shared" si="10"/>
        <v>0</v>
      </c>
      <c r="L138">
        <f t="shared" si="11"/>
        <v>0</v>
      </c>
      <c r="M138">
        <f t="shared" si="12"/>
        <v>0</v>
      </c>
    </row>
    <row r="139" spans="1:13" x14ac:dyDescent="0.35">
      <c r="A139" s="1">
        <v>41148</v>
      </c>
      <c r="B139" s="1"/>
      <c r="C139" s="6">
        <v>247</v>
      </c>
      <c r="D139">
        <v>10483980</v>
      </c>
      <c r="J139">
        <f t="shared" si="9"/>
        <v>0</v>
      </c>
      <c r="K139">
        <f t="shared" si="10"/>
        <v>0</v>
      </c>
      <c r="L139">
        <f t="shared" si="11"/>
        <v>0</v>
      </c>
      <c r="M139">
        <f t="shared" si="12"/>
        <v>0</v>
      </c>
    </row>
    <row r="140" spans="1:13" x14ac:dyDescent="0.35">
      <c r="A140" s="1">
        <v>41155</v>
      </c>
      <c r="B140" s="1"/>
      <c r="C140" s="6">
        <v>257.68</v>
      </c>
      <c r="D140">
        <v>13687560</v>
      </c>
      <c r="J140">
        <f t="shared" si="9"/>
        <v>0</v>
      </c>
      <c r="K140">
        <f t="shared" si="10"/>
        <v>0</v>
      </c>
      <c r="L140">
        <f t="shared" si="11"/>
        <v>0</v>
      </c>
      <c r="M140">
        <f t="shared" si="12"/>
        <v>0</v>
      </c>
    </row>
    <row r="141" spans="1:13" x14ac:dyDescent="0.35">
      <c r="A141" s="1">
        <v>41162</v>
      </c>
      <c r="B141" s="1"/>
      <c r="C141" s="6">
        <v>257.01</v>
      </c>
      <c r="D141">
        <v>22804230</v>
      </c>
      <c r="J141">
        <f t="shared" si="9"/>
        <v>0</v>
      </c>
      <c r="K141">
        <f t="shared" si="10"/>
        <v>0</v>
      </c>
      <c r="L141">
        <f t="shared" si="11"/>
        <v>0</v>
      </c>
      <c r="M141">
        <f t="shared" si="12"/>
        <v>0</v>
      </c>
    </row>
    <row r="142" spans="1:13" x14ac:dyDescent="0.35">
      <c r="A142" s="1">
        <v>41169</v>
      </c>
      <c r="B142" s="1"/>
      <c r="C142" s="6">
        <v>265.81</v>
      </c>
      <c r="D142">
        <v>40532030</v>
      </c>
      <c r="J142">
        <f t="shared" si="9"/>
        <v>0</v>
      </c>
      <c r="K142">
        <f t="shared" si="10"/>
        <v>0</v>
      </c>
      <c r="L142">
        <f t="shared" si="11"/>
        <v>0</v>
      </c>
      <c r="M142" t="str">
        <f t="shared" si="12"/>
        <v>ВЫБРОС</v>
      </c>
    </row>
    <row r="143" spans="1:13" x14ac:dyDescent="0.35">
      <c r="A143" s="1">
        <v>41176</v>
      </c>
      <c r="B143" s="1"/>
      <c r="C143" s="6">
        <v>257.52999999999997</v>
      </c>
      <c r="D143">
        <v>12744680</v>
      </c>
      <c r="J143">
        <f t="shared" si="9"/>
        <v>0</v>
      </c>
      <c r="K143">
        <f t="shared" si="10"/>
        <v>0</v>
      </c>
      <c r="L143">
        <f t="shared" si="11"/>
        <v>0</v>
      </c>
      <c r="M143">
        <f t="shared" si="12"/>
        <v>0</v>
      </c>
    </row>
    <row r="144" spans="1:13" x14ac:dyDescent="0.35">
      <c r="A144" s="1">
        <v>41183</v>
      </c>
      <c r="B144" s="1"/>
      <c r="C144" s="6">
        <v>256.05</v>
      </c>
      <c r="D144">
        <v>13752000</v>
      </c>
      <c r="J144">
        <f t="shared" si="9"/>
        <v>0</v>
      </c>
      <c r="K144">
        <f t="shared" si="10"/>
        <v>0</v>
      </c>
      <c r="L144">
        <f t="shared" si="11"/>
        <v>0</v>
      </c>
      <c r="M144">
        <f t="shared" si="12"/>
        <v>0</v>
      </c>
    </row>
    <row r="145" spans="1:13" x14ac:dyDescent="0.35">
      <c r="A145" s="1">
        <v>41190</v>
      </c>
      <c r="B145" s="1"/>
      <c r="C145" s="6">
        <v>251.25</v>
      </c>
      <c r="D145">
        <v>8329190</v>
      </c>
      <c r="J145">
        <f t="shared" si="9"/>
        <v>0</v>
      </c>
      <c r="K145">
        <f t="shared" si="10"/>
        <v>0</v>
      </c>
      <c r="L145">
        <f t="shared" si="11"/>
        <v>0</v>
      </c>
      <c r="M145">
        <f t="shared" si="12"/>
        <v>0</v>
      </c>
    </row>
    <row r="146" spans="1:13" x14ac:dyDescent="0.35">
      <c r="A146" s="1">
        <v>41197</v>
      </c>
      <c r="B146" s="1"/>
      <c r="C146" s="6">
        <v>240.01</v>
      </c>
      <c r="D146">
        <v>21054690</v>
      </c>
      <c r="J146">
        <f t="shared" si="9"/>
        <v>0</v>
      </c>
      <c r="K146">
        <f t="shared" si="10"/>
        <v>0</v>
      </c>
      <c r="L146">
        <f t="shared" si="11"/>
        <v>0</v>
      </c>
      <c r="M146">
        <f t="shared" si="12"/>
        <v>0</v>
      </c>
    </row>
    <row r="147" spans="1:13" x14ac:dyDescent="0.35">
      <c r="A147" s="1">
        <v>41204</v>
      </c>
      <c r="B147" s="1"/>
      <c r="C147" s="6">
        <v>242.79</v>
      </c>
      <c r="D147">
        <v>12410530</v>
      </c>
      <c r="J147">
        <f t="shared" si="9"/>
        <v>0</v>
      </c>
      <c r="K147">
        <f t="shared" si="10"/>
        <v>0</v>
      </c>
      <c r="L147">
        <f t="shared" si="11"/>
        <v>0</v>
      </c>
      <c r="M147">
        <f t="shared" si="12"/>
        <v>0</v>
      </c>
    </row>
    <row r="148" spans="1:13" x14ac:dyDescent="0.35">
      <c r="A148" s="1">
        <v>41211</v>
      </c>
      <c r="B148" s="1"/>
      <c r="C148" s="6">
        <v>247.02</v>
      </c>
      <c r="D148">
        <v>12100370</v>
      </c>
      <c r="J148">
        <f t="shared" si="9"/>
        <v>0</v>
      </c>
      <c r="K148">
        <f t="shared" si="10"/>
        <v>0</v>
      </c>
      <c r="L148">
        <f t="shared" si="11"/>
        <v>0</v>
      </c>
      <c r="M148">
        <f t="shared" si="12"/>
        <v>0</v>
      </c>
    </row>
    <row r="149" spans="1:13" x14ac:dyDescent="0.35">
      <c r="A149" s="1">
        <v>41218</v>
      </c>
      <c r="B149" s="1"/>
      <c r="C149" s="6">
        <v>230.5</v>
      </c>
      <c r="D149">
        <v>13331550</v>
      </c>
      <c r="J149">
        <f t="shared" si="9"/>
        <v>0</v>
      </c>
      <c r="K149">
        <f t="shared" si="10"/>
        <v>0</v>
      </c>
      <c r="L149">
        <f t="shared" si="11"/>
        <v>0</v>
      </c>
      <c r="M149">
        <f t="shared" si="12"/>
        <v>0</v>
      </c>
    </row>
    <row r="150" spans="1:13" x14ac:dyDescent="0.35">
      <c r="A150" s="1">
        <v>41225</v>
      </c>
      <c r="B150" s="1"/>
      <c r="C150" s="6">
        <v>229</v>
      </c>
      <c r="D150">
        <v>14108300</v>
      </c>
      <c r="J150">
        <f t="shared" si="9"/>
        <v>0</v>
      </c>
      <c r="K150">
        <f t="shared" si="10"/>
        <v>0</v>
      </c>
      <c r="L150">
        <f t="shared" si="11"/>
        <v>0</v>
      </c>
      <c r="M150">
        <f t="shared" si="12"/>
        <v>0</v>
      </c>
    </row>
    <row r="151" spans="1:13" x14ac:dyDescent="0.35">
      <c r="A151" s="1">
        <v>41232</v>
      </c>
      <c r="B151" s="1"/>
      <c r="C151" s="6">
        <v>233.89</v>
      </c>
      <c r="D151">
        <v>9345670</v>
      </c>
      <c r="J151">
        <f t="shared" si="9"/>
        <v>0</v>
      </c>
      <c r="K151">
        <f t="shared" si="10"/>
        <v>0</v>
      </c>
      <c r="L151">
        <f t="shared" si="11"/>
        <v>0</v>
      </c>
      <c r="M151">
        <f t="shared" si="12"/>
        <v>0</v>
      </c>
    </row>
    <row r="152" spans="1:13" x14ac:dyDescent="0.35">
      <c r="A152" s="1">
        <v>41239</v>
      </c>
      <c r="B152" s="1"/>
      <c r="C152" s="6">
        <v>230.2</v>
      </c>
      <c r="D152">
        <v>8133630</v>
      </c>
      <c r="J152">
        <f t="shared" si="9"/>
        <v>0</v>
      </c>
      <c r="K152">
        <f t="shared" si="10"/>
        <v>0</v>
      </c>
      <c r="L152">
        <f t="shared" si="11"/>
        <v>0</v>
      </c>
      <c r="M152">
        <f t="shared" si="12"/>
        <v>0</v>
      </c>
    </row>
    <row r="153" spans="1:13" x14ac:dyDescent="0.35">
      <c r="A153" s="1">
        <v>41246</v>
      </c>
      <c r="B153" s="1"/>
      <c r="C153" s="6">
        <v>234.5</v>
      </c>
      <c r="D153">
        <v>13520020</v>
      </c>
      <c r="J153">
        <f t="shared" si="9"/>
        <v>0</v>
      </c>
      <c r="K153">
        <f t="shared" si="10"/>
        <v>0</v>
      </c>
      <c r="L153">
        <f t="shared" si="11"/>
        <v>0</v>
      </c>
      <c r="M153">
        <f t="shared" si="12"/>
        <v>0</v>
      </c>
    </row>
    <row r="154" spans="1:13" x14ac:dyDescent="0.35">
      <c r="A154" s="1">
        <v>41253</v>
      </c>
      <c r="B154" s="1"/>
      <c r="C154" s="6">
        <v>244.45</v>
      </c>
      <c r="D154">
        <v>12381110</v>
      </c>
      <c r="J154">
        <f t="shared" si="9"/>
        <v>0</v>
      </c>
      <c r="K154">
        <f t="shared" si="10"/>
        <v>0</v>
      </c>
      <c r="L154">
        <f t="shared" si="11"/>
        <v>0</v>
      </c>
      <c r="M154">
        <f t="shared" si="12"/>
        <v>0</v>
      </c>
    </row>
    <row r="155" spans="1:13" x14ac:dyDescent="0.35">
      <c r="A155" s="1">
        <v>41260</v>
      </c>
      <c r="B155" s="1"/>
      <c r="C155" s="6">
        <v>236</v>
      </c>
      <c r="D155">
        <v>12611220</v>
      </c>
      <c r="J155">
        <f t="shared" si="9"/>
        <v>0</v>
      </c>
      <c r="K155">
        <f t="shared" si="10"/>
        <v>0</v>
      </c>
      <c r="L155">
        <f t="shared" si="11"/>
        <v>0</v>
      </c>
      <c r="M155">
        <f t="shared" si="12"/>
        <v>0</v>
      </c>
    </row>
    <row r="156" spans="1:13" x14ac:dyDescent="0.35">
      <c r="A156" s="1">
        <v>41267</v>
      </c>
      <c r="B156" s="1"/>
      <c r="C156" s="6">
        <v>234.75</v>
      </c>
      <c r="D156">
        <v>5660490</v>
      </c>
      <c r="J156">
        <f t="shared" si="9"/>
        <v>0</v>
      </c>
      <c r="K156">
        <f t="shared" si="10"/>
        <v>0</v>
      </c>
      <c r="L156">
        <f t="shared" si="11"/>
        <v>0</v>
      </c>
      <c r="M156">
        <f t="shared" si="12"/>
        <v>0</v>
      </c>
    </row>
    <row r="157" spans="1:13" x14ac:dyDescent="0.35">
      <c r="A157" s="1">
        <v>41281</v>
      </c>
      <c r="B157" s="1"/>
      <c r="C157" s="6">
        <v>231.38</v>
      </c>
      <c r="D157">
        <v>9811470</v>
      </c>
      <c r="J157">
        <f t="shared" si="9"/>
        <v>0</v>
      </c>
      <c r="K157">
        <f t="shared" si="10"/>
        <v>0</v>
      </c>
      <c r="L157">
        <f t="shared" si="11"/>
        <v>0</v>
      </c>
      <c r="M157">
        <f t="shared" si="12"/>
        <v>0</v>
      </c>
    </row>
    <row r="158" spans="1:13" x14ac:dyDescent="0.35">
      <c r="A158" s="1">
        <v>41288</v>
      </c>
      <c r="B158" s="1"/>
      <c r="C158" s="6">
        <v>230</v>
      </c>
      <c r="D158">
        <v>12650960</v>
      </c>
      <c r="J158">
        <f t="shared" si="9"/>
        <v>0</v>
      </c>
      <c r="K158">
        <f t="shared" si="10"/>
        <v>0</v>
      </c>
      <c r="L158">
        <f t="shared" si="11"/>
        <v>0</v>
      </c>
      <c r="M158">
        <f t="shared" si="12"/>
        <v>0</v>
      </c>
    </row>
    <row r="159" spans="1:13" x14ac:dyDescent="0.35">
      <c r="A159" s="1">
        <v>41295</v>
      </c>
      <c r="B159" s="1"/>
      <c r="C159" s="6">
        <v>231.08</v>
      </c>
      <c r="D159">
        <v>11164780</v>
      </c>
      <c r="J159">
        <f t="shared" si="9"/>
        <v>0</v>
      </c>
      <c r="K159">
        <f t="shared" si="10"/>
        <v>0</v>
      </c>
      <c r="L159">
        <f t="shared" si="11"/>
        <v>0</v>
      </c>
      <c r="M159">
        <f t="shared" si="12"/>
        <v>0</v>
      </c>
    </row>
    <row r="160" spans="1:13" x14ac:dyDescent="0.35">
      <c r="A160" s="1">
        <v>41302</v>
      </c>
      <c r="B160" s="1"/>
      <c r="C160" s="6">
        <v>235.5</v>
      </c>
      <c r="D160">
        <v>22440410</v>
      </c>
      <c r="J160">
        <f t="shared" si="9"/>
        <v>0</v>
      </c>
      <c r="K160">
        <f t="shared" si="10"/>
        <v>0</v>
      </c>
      <c r="L160">
        <f t="shared" si="11"/>
        <v>0</v>
      </c>
      <c r="M160">
        <f t="shared" si="12"/>
        <v>0</v>
      </c>
    </row>
    <row r="161" spans="1:13" x14ac:dyDescent="0.35">
      <c r="A161" s="1">
        <v>41309</v>
      </c>
      <c r="B161" s="1"/>
      <c r="C161" s="6">
        <v>231</v>
      </c>
      <c r="D161">
        <v>14775060</v>
      </c>
      <c r="J161">
        <f t="shared" si="9"/>
        <v>0</v>
      </c>
      <c r="K161">
        <f t="shared" si="10"/>
        <v>0</v>
      </c>
      <c r="L161">
        <f t="shared" si="11"/>
        <v>0</v>
      </c>
      <c r="M161">
        <f t="shared" si="12"/>
        <v>0</v>
      </c>
    </row>
    <row r="162" spans="1:13" x14ac:dyDescent="0.35">
      <c r="A162" s="1">
        <v>41316</v>
      </c>
      <c r="B162" s="1"/>
      <c r="C162" s="6">
        <v>231.57</v>
      </c>
      <c r="D162">
        <v>13709870</v>
      </c>
      <c r="J162">
        <f t="shared" si="9"/>
        <v>0</v>
      </c>
      <c r="K162">
        <f t="shared" si="10"/>
        <v>0</v>
      </c>
      <c r="L162">
        <f t="shared" si="11"/>
        <v>0</v>
      </c>
      <c r="M162">
        <f t="shared" si="12"/>
        <v>0</v>
      </c>
    </row>
    <row r="163" spans="1:13" x14ac:dyDescent="0.35">
      <c r="A163" s="1">
        <v>41323</v>
      </c>
      <c r="B163" s="1"/>
      <c r="C163" s="6">
        <v>228.82</v>
      </c>
      <c r="D163">
        <v>9778050</v>
      </c>
      <c r="J163">
        <f t="shared" si="9"/>
        <v>0</v>
      </c>
      <c r="K163">
        <f t="shared" si="10"/>
        <v>0</v>
      </c>
      <c r="L163">
        <f t="shared" si="11"/>
        <v>0</v>
      </c>
      <c r="M163">
        <f t="shared" si="12"/>
        <v>0</v>
      </c>
    </row>
    <row r="164" spans="1:13" x14ac:dyDescent="0.35">
      <c r="A164" s="1">
        <v>41330</v>
      </c>
      <c r="B164" s="1"/>
      <c r="C164" s="6">
        <v>233.37</v>
      </c>
      <c r="D164">
        <v>10124160</v>
      </c>
      <c r="J164">
        <f t="shared" si="9"/>
        <v>0</v>
      </c>
      <c r="K164">
        <f t="shared" si="10"/>
        <v>0</v>
      </c>
      <c r="L164">
        <f t="shared" si="11"/>
        <v>0</v>
      </c>
      <c r="M164">
        <f t="shared" si="12"/>
        <v>0</v>
      </c>
    </row>
    <row r="165" spans="1:13" x14ac:dyDescent="0.35">
      <c r="A165" s="1">
        <v>41337</v>
      </c>
      <c r="B165" s="1"/>
      <c r="C165" s="6">
        <v>231.19</v>
      </c>
      <c r="D165">
        <v>6711440</v>
      </c>
      <c r="J165">
        <f t="shared" si="9"/>
        <v>0</v>
      </c>
      <c r="K165">
        <f t="shared" si="10"/>
        <v>0</v>
      </c>
      <c r="L165">
        <f t="shared" si="11"/>
        <v>0</v>
      </c>
      <c r="M165">
        <f t="shared" si="12"/>
        <v>0</v>
      </c>
    </row>
    <row r="166" spans="1:13" x14ac:dyDescent="0.35">
      <c r="A166" s="1">
        <v>41344</v>
      </c>
      <c r="B166" s="1"/>
      <c r="C166" s="6">
        <v>231.57</v>
      </c>
      <c r="D166">
        <v>12748550</v>
      </c>
      <c r="J166">
        <f t="shared" si="9"/>
        <v>0</v>
      </c>
      <c r="K166">
        <f t="shared" si="10"/>
        <v>0</v>
      </c>
      <c r="L166">
        <f t="shared" si="11"/>
        <v>0</v>
      </c>
      <c r="M166">
        <f t="shared" si="12"/>
        <v>0</v>
      </c>
    </row>
    <row r="167" spans="1:13" x14ac:dyDescent="0.35">
      <c r="A167" s="1">
        <v>41351</v>
      </c>
      <c r="B167" s="1"/>
      <c r="C167" s="6">
        <v>229.81</v>
      </c>
      <c r="D167">
        <v>13742330</v>
      </c>
      <c r="J167">
        <f t="shared" si="9"/>
        <v>0</v>
      </c>
      <c r="K167">
        <f t="shared" si="10"/>
        <v>0</v>
      </c>
      <c r="L167">
        <f t="shared" si="11"/>
        <v>0</v>
      </c>
      <c r="M167">
        <f t="shared" si="12"/>
        <v>0</v>
      </c>
    </row>
    <row r="168" spans="1:13" x14ac:dyDescent="0.35">
      <c r="A168" s="1">
        <v>41358</v>
      </c>
      <c r="B168" s="1"/>
      <c r="C168" s="6">
        <v>231.87</v>
      </c>
      <c r="D168">
        <v>8258050</v>
      </c>
      <c r="J168">
        <f t="shared" si="9"/>
        <v>0</v>
      </c>
      <c r="K168">
        <f t="shared" si="10"/>
        <v>0</v>
      </c>
      <c r="L168">
        <f t="shared" si="11"/>
        <v>0</v>
      </c>
      <c r="M168">
        <f t="shared" si="12"/>
        <v>0</v>
      </c>
    </row>
    <row r="169" spans="1:13" x14ac:dyDescent="0.35">
      <c r="A169" s="1">
        <v>41365</v>
      </c>
      <c r="B169" s="1"/>
      <c r="C169" s="6">
        <v>235.44</v>
      </c>
      <c r="D169">
        <v>8638140</v>
      </c>
      <c r="J169">
        <f t="shared" si="9"/>
        <v>0</v>
      </c>
      <c r="K169">
        <f t="shared" si="10"/>
        <v>0</v>
      </c>
      <c r="L169">
        <f t="shared" si="11"/>
        <v>0</v>
      </c>
      <c r="M169">
        <f t="shared" si="12"/>
        <v>0</v>
      </c>
    </row>
    <row r="170" spans="1:13" x14ac:dyDescent="0.35">
      <c r="A170" s="1">
        <v>41372</v>
      </c>
      <c r="B170" s="1"/>
      <c r="C170" s="6">
        <v>227.04</v>
      </c>
      <c r="D170">
        <v>16097580</v>
      </c>
      <c r="J170">
        <f t="shared" si="9"/>
        <v>0</v>
      </c>
      <c r="K170">
        <f t="shared" si="10"/>
        <v>0</v>
      </c>
      <c r="L170">
        <f t="shared" si="11"/>
        <v>0</v>
      </c>
      <c r="M170">
        <f t="shared" si="12"/>
        <v>0</v>
      </c>
    </row>
    <row r="171" spans="1:13" x14ac:dyDescent="0.35">
      <c r="A171" s="1">
        <v>41379</v>
      </c>
      <c r="B171" s="1"/>
      <c r="C171" s="6">
        <v>233.2</v>
      </c>
      <c r="D171">
        <v>36839590</v>
      </c>
      <c r="J171">
        <f t="shared" si="9"/>
        <v>0</v>
      </c>
      <c r="K171">
        <f t="shared" si="10"/>
        <v>0</v>
      </c>
      <c r="L171">
        <f t="shared" si="11"/>
        <v>0</v>
      </c>
      <c r="M171">
        <f t="shared" si="12"/>
        <v>0</v>
      </c>
    </row>
    <row r="172" spans="1:13" x14ac:dyDescent="0.35">
      <c r="A172" s="1">
        <v>41386</v>
      </c>
      <c r="B172" s="1"/>
      <c r="C172" s="6">
        <v>227.3</v>
      </c>
      <c r="D172">
        <v>26297450</v>
      </c>
      <c r="J172">
        <f t="shared" si="9"/>
        <v>0</v>
      </c>
      <c r="K172">
        <f t="shared" si="10"/>
        <v>0</v>
      </c>
      <c r="L172">
        <f t="shared" si="11"/>
        <v>0</v>
      </c>
      <c r="M172">
        <f t="shared" si="12"/>
        <v>0</v>
      </c>
    </row>
    <row r="173" spans="1:13" x14ac:dyDescent="0.35">
      <c r="A173" s="1">
        <v>41393</v>
      </c>
      <c r="B173" s="1"/>
      <c r="C173" s="6">
        <v>226.99</v>
      </c>
      <c r="D173">
        <v>10810680</v>
      </c>
      <c r="J173">
        <f t="shared" si="9"/>
        <v>0</v>
      </c>
      <c r="K173">
        <f t="shared" si="10"/>
        <v>0</v>
      </c>
      <c r="L173">
        <f t="shared" si="11"/>
        <v>0</v>
      </c>
      <c r="M173">
        <f t="shared" si="12"/>
        <v>0</v>
      </c>
    </row>
    <row r="174" spans="1:13" x14ac:dyDescent="0.35">
      <c r="A174" s="1">
        <v>41400</v>
      </c>
      <c r="B174" s="1"/>
      <c r="C174" s="6">
        <v>228.81</v>
      </c>
      <c r="D174">
        <v>7722280</v>
      </c>
      <c r="J174">
        <f t="shared" si="9"/>
        <v>0</v>
      </c>
      <c r="K174">
        <f t="shared" si="10"/>
        <v>0</v>
      </c>
      <c r="L174">
        <f t="shared" si="11"/>
        <v>0</v>
      </c>
      <c r="M174">
        <f t="shared" si="12"/>
        <v>0</v>
      </c>
    </row>
    <row r="175" spans="1:13" x14ac:dyDescent="0.35">
      <c r="A175" s="1">
        <v>41407</v>
      </c>
      <c r="B175" s="1"/>
      <c r="C175" s="6">
        <v>226.81</v>
      </c>
      <c r="D175">
        <v>7989050</v>
      </c>
      <c r="J175">
        <f t="shared" si="9"/>
        <v>0</v>
      </c>
      <c r="K175">
        <f t="shared" si="10"/>
        <v>0</v>
      </c>
      <c r="L175">
        <f t="shared" si="11"/>
        <v>0</v>
      </c>
      <c r="M175">
        <f t="shared" si="12"/>
        <v>0</v>
      </c>
    </row>
    <row r="176" spans="1:13" x14ac:dyDescent="0.35">
      <c r="A176" s="1">
        <v>41414</v>
      </c>
      <c r="B176" s="1"/>
      <c r="C176" s="6">
        <v>227.6</v>
      </c>
      <c r="D176">
        <v>25768520</v>
      </c>
      <c r="J176">
        <f t="shared" si="9"/>
        <v>0</v>
      </c>
      <c r="K176">
        <f t="shared" si="10"/>
        <v>0</v>
      </c>
      <c r="L176">
        <f t="shared" si="11"/>
        <v>0</v>
      </c>
      <c r="M176">
        <f t="shared" si="12"/>
        <v>0</v>
      </c>
    </row>
    <row r="177" spans="1:13" x14ac:dyDescent="0.35">
      <c r="A177" s="1">
        <v>41421</v>
      </c>
      <c r="B177" s="1"/>
      <c r="C177" s="6">
        <v>230.62</v>
      </c>
      <c r="D177">
        <v>50502730</v>
      </c>
      <c r="J177">
        <f t="shared" si="9"/>
        <v>0</v>
      </c>
      <c r="K177">
        <f t="shared" si="10"/>
        <v>0</v>
      </c>
      <c r="L177">
        <f t="shared" si="11"/>
        <v>0</v>
      </c>
      <c r="M177" t="str">
        <f t="shared" si="12"/>
        <v>ВЫБРОС</v>
      </c>
    </row>
    <row r="178" spans="1:13" x14ac:dyDescent="0.35">
      <c r="A178" s="1">
        <v>41428</v>
      </c>
      <c r="B178" s="1"/>
      <c r="C178" s="6">
        <v>230.6</v>
      </c>
      <c r="D178">
        <v>28395760</v>
      </c>
      <c r="J178">
        <f t="shared" si="9"/>
        <v>0</v>
      </c>
      <c r="K178">
        <f t="shared" si="10"/>
        <v>0</v>
      </c>
      <c r="L178">
        <f t="shared" si="11"/>
        <v>0</v>
      </c>
      <c r="M178">
        <f t="shared" si="12"/>
        <v>0</v>
      </c>
    </row>
    <row r="179" spans="1:13" x14ac:dyDescent="0.35">
      <c r="A179" s="1">
        <v>41435</v>
      </c>
      <c r="B179" s="1"/>
      <c r="C179" s="6">
        <v>223.75</v>
      </c>
      <c r="D179">
        <v>23441990</v>
      </c>
      <c r="J179">
        <f t="shared" si="9"/>
        <v>0</v>
      </c>
      <c r="K179">
        <f t="shared" si="10"/>
        <v>0</v>
      </c>
      <c r="L179">
        <f t="shared" si="11"/>
        <v>0</v>
      </c>
      <c r="M179">
        <f t="shared" si="12"/>
        <v>0</v>
      </c>
    </row>
    <row r="180" spans="1:13" x14ac:dyDescent="0.35">
      <c r="A180" s="1">
        <v>41442</v>
      </c>
      <c r="B180" s="1"/>
      <c r="C180" s="6">
        <v>222.97</v>
      </c>
      <c r="D180">
        <v>28180290</v>
      </c>
      <c r="J180">
        <f t="shared" si="9"/>
        <v>0</v>
      </c>
      <c r="K180">
        <f t="shared" si="10"/>
        <v>0</v>
      </c>
      <c r="L180">
        <f t="shared" si="11"/>
        <v>0</v>
      </c>
      <c r="M180">
        <f t="shared" si="12"/>
        <v>0</v>
      </c>
    </row>
    <row r="181" spans="1:13" x14ac:dyDescent="0.35">
      <c r="A181" s="1">
        <v>41449</v>
      </c>
      <c r="B181" s="1"/>
      <c r="C181" s="6">
        <v>219.75</v>
      </c>
      <c r="D181">
        <v>38517500</v>
      </c>
      <c r="J181">
        <f t="shared" si="9"/>
        <v>0</v>
      </c>
      <c r="K181">
        <f t="shared" si="10"/>
        <v>0</v>
      </c>
      <c r="L181">
        <f t="shared" si="11"/>
        <v>0</v>
      </c>
      <c r="M181">
        <f t="shared" si="12"/>
        <v>0</v>
      </c>
    </row>
    <row r="182" spans="1:13" x14ac:dyDescent="0.35">
      <c r="A182" s="1">
        <v>41456</v>
      </c>
      <c r="B182" s="1"/>
      <c r="C182" s="6">
        <v>220.39</v>
      </c>
      <c r="D182">
        <v>22148290</v>
      </c>
      <c r="J182">
        <f t="shared" si="9"/>
        <v>0</v>
      </c>
      <c r="K182">
        <f t="shared" si="10"/>
        <v>0</v>
      </c>
      <c r="L182">
        <f t="shared" si="11"/>
        <v>0</v>
      </c>
      <c r="M182">
        <f t="shared" si="12"/>
        <v>0</v>
      </c>
    </row>
    <row r="183" spans="1:13" x14ac:dyDescent="0.35">
      <c r="A183" s="1">
        <v>41463</v>
      </c>
      <c r="B183" s="1"/>
      <c r="C183" s="6">
        <v>217.3</v>
      </c>
      <c r="D183">
        <v>24794220</v>
      </c>
      <c r="J183">
        <f t="shared" si="9"/>
        <v>0</v>
      </c>
      <c r="K183">
        <f t="shared" si="10"/>
        <v>0</v>
      </c>
      <c r="L183">
        <f t="shared" si="11"/>
        <v>0</v>
      </c>
      <c r="M183">
        <f t="shared" si="12"/>
        <v>0</v>
      </c>
    </row>
    <row r="184" spans="1:13" x14ac:dyDescent="0.35">
      <c r="A184" s="1">
        <v>41470</v>
      </c>
      <c r="B184" s="1"/>
      <c r="C184" s="6">
        <v>215.32</v>
      </c>
      <c r="D184">
        <v>29389350</v>
      </c>
      <c r="J184">
        <f t="shared" si="9"/>
        <v>0</v>
      </c>
      <c r="K184">
        <f t="shared" si="10"/>
        <v>0</v>
      </c>
      <c r="L184">
        <f t="shared" si="11"/>
        <v>0</v>
      </c>
      <c r="M184">
        <f t="shared" si="12"/>
        <v>0</v>
      </c>
    </row>
    <row r="185" spans="1:13" x14ac:dyDescent="0.35">
      <c r="A185" s="1">
        <v>41477</v>
      </c>
      <c r="B185" s="1"/>
      <c r="C185" s="6">
        <v>190.4</v>
      </c>
      <c r="D185">
        <v>43471950</v>
      </c>
      <c r="J185">
        <f t="shared" si="9"/>
        <v>0</v>
      </c>
      <c r="K185">
        <f t="shared" si="10"/>
        <v>0</v>
      </c>
      <c r="L185">
        <f t="shared" si="11"/>
        <v>0</v>
      </c>
      <c r="M185" t="str">
        <f t="shared" si="12"/>
        <v>ВЫБРОС</v>
      </c>
    </row>
    <row r="186" spans="1:13" x14ac:dyDescent="0.35">
      <c r="A186" s="1">
        <v>41484</v>
      </c>
      <c r="B186" s="1"/>
      <c r="C186" s="6">
        <v>158.91</v>
      </c>
      <c r="D186">
        <v>157188550</v>
      </c>
      <c r="J186">
        <f t="shared" si="9"/>
        <v>0</v>
      </c>
      <c r="K186">
        <f t="shared" si="10"/>
        <v>0</v>
      </c>
      <c r="L186">
        <f t="shared" si="11"/>
        <v>0</v>
      </c>
      <c r="M186" t="str">
        <f t="shared" si="12"/>
        <v>ВЫБРОС</v>
      </c>
    </row>
    <row r="187" spans="1:13" x14ac:dyDescent="0.35">
      <c r="A187" s="1">
        <v>41491</v>
      </c>
      <c r="B187" s="1"/>
      <c r="C187" s="6">
        <v>165.36</v>
      </c>
      <c r="D187">
        <v>75992620</v>
      </c>
      <c r="J187">
        <f t="shared" si="9"/>
        <v>0</v>
      </c>
      <c r="K187">
        <f t="shared" si="10"/>
        <v>0</v>
      </c>
      <c r="L187">
        <f t="shared" si="11"/>
        <v>0</v>
      </c>
      <c r="M187" t="str">
        <f t="shared" si="12"/>
        <v>ВЫБРОС</v>
      </c>
    </row>
    <row r="188" spans="1:13" x14ac:dyDescent="0.35">
      <c r="A188" s="1">
        <v>41498</v>
      </c>
      <c r="B188" s="1"/>
      <c r="C188" s="6">
        <v>160.01</v>
      </c>
      <c r="D188">
        <v>26015670</v>
      </c>
      <c r="J188">
        <f t="shared" si="9"/>
        <v>0</v>
      </c>
      <c r="K188">
        <f t="shared" si="10"/>
        <v>0</v>
      </c>
      <c r="L188">
        <f t="shared" si="11"/>
        <v>0</v>
      </c>
      <c r="M188">
        <f t="shared" si="12"/>
        <v>0</v>
      </c>
    </row>
    <row r="189" spans="1:13" x14ac:dyDescent="0.35">
      <c r="A189" s="1">
        <v>41505</v>
      </c>
      <c r="B189" s="1"/>
      <c r="C189" s="6">
        <v>163.18</v>
      </c>
      <c r="D189">
        <v>21912560</v>
      </c>
      <c r="J189">
        <f t="shared" si="9"/>
        <v>0</v>
      </c>
      <c r="K189">
        <f t="shared" si="10"/>
        <v>0</v>
      </c>
      <c r="L189">
        <f t="shared" si="11"/>
        <v>0</v>
      </c>
      <c r="M189">
        <f t="shared" si="12"/>
        <v>0</v>
      </c>
    </row>
    <row r="190" spans="1:13" x14ac:dyDescent="0.35">
      <c r="A190" s="1">
        <v>41512</v>
      </c>
      <c r="B190" s="1"/>
      <c r="C190" s="6">
        <v>158.5</v>
      </c>
      <c r="D190">
        <v>23855850</v>
      </c>
      <c r="J190">
        <f t="shared" si="9"/>
        <v>0</v>
      </c>
      <c r="K190">
        <f t="shared" si="10"/>
        <v>0</v>
      </c>
      <c r="L190">
        <f t="shared" si="11"/>
        <v>0</v>
      </c>
      <c r="M190">
        <f t="shared" si="12"/>
        <v>0</v>
      </c>
    </row>
    <row r="191" spans="1:13" x14ac:dyDescent="0.35">
      <c r="A191" s="1">
        <v>41519</v>
      </c>
      <c r="B191" s="1"/>
      <c r="C191" s="6">
        <v>162.80000000000001</v>
      </c>
      <c r="D191">
        <v>19471870</v>
      </c>
      <c r="J191">
        <f t="shared" si="9"/>
        <v>0</v>
      </c>
      <c r="K191">
        <f t="shared" si="10"/>
        <v>0</v>
      </c>
      <c r="L191">
        <f t="shared" si="11"/>
        <v>0</v>
      </c>
      <c r="M191">
        <f t="shared" si="12"/>
        <v>0</v>
      </c>
    </row>
    <row r="192" spans="1:13" x14ac:dyDescent="0.35">
      <c r="A192" s="1">
        <v>41526</v>
      </c>
      <c r="B192" s="1"/>
      <c r="C192" s="6">
        <v>177.8</v>
      </c>
      <c r="D192">
        <v>75699840</v>
      </c>
      <c r="J192">
        <f t="shared" si="9"/>
        <v>0</v>
      </c>
      <c r="K192">
        <f t="shared" si="10"/>
        <v>0</v>
      </c>
      <c r="L192">
        <f t="shared" si="11"/>
        <v>0</v>
      </c>
      <c r="M192" t="str">
        <f t="shared" si="12"/>
        <v>ВЫБРОС</v>
      </c>
    </row>
    <row r="193" spans="1:13" x14ac:dyDescent="0.35">
      <c r="A193" s="1">
        <v>41533</v>
      </c>
      <c r="B193" s="1"/>
      <c r="C193" s="6">
        <v>177.62</v>
      </c>
      <c r="D193">
        <v>40587130</v>
      </c>
      <c r="J193">
        <f t="shared" si="9"/>
        <v>0</v>
      </c>
      <c r="K193">
        <f t="shared" si="10"/>
        <v>0</v>
      </c>
      <c r="L193">
        <f t="shared" si="11"/>
        <v>0</v>
      </c>
      <c r="M193" t="str">
        <f t="shared" si="12"/>
        <v>ВЫБРОС</v>
      </c>
    </row>
    <row r="194" spans="1:13" x14ac:dyDescent="0.35">
      <c r="A194" s="1">
        <v>41540</v>
      </c>
      <c r="B194" s="1"/>
      <c r="C194" s="6">
        <v>171.51</v>
      </c>
      <c r="D194">
        <v>39495070</v>
      </c>
      <c r="J194">
        <f t="shared" si="9"/>
        <v>0</v>
      </c>
      <c r="K194">
        <f t="shared" si="10"/>
        <v>0</v>
      </c>
      <c r="L194">
        <f t="shared" si="11"/>
        <v>0</v>
      </c>
      <c r="M194" t="str">
        <f t="shared" si="12"/>
        <v>ВЫБРОС</v>
      </c>
    </row>
    <row r="195" spans="1:13" x14ac:dyDescent="0.35">
      <c r="A195" s="1">
        <v>41547</v>
      </c>
      <c r="B195" s="1"/>
      <c r="C195" s="6">
        <v>169.35</v>
      </c>
      <c r="D195">
        <v>19478950</v>
      </c>
      <c r="J195">
        <f t="shared" si="9"/>
        <v>0</v>
      </c>
      <c r="K195">
        <f t="shared" si="10"/>
        <v>0</v>
      </c>
      <c r="L195">
        <f t="shared" si="11"/>
        <v>0</v>
      </c>
      <c r="M195">
        <f t="shared" si="12"/>
        <v>0</v>
      </c>
    </row>
    <row r="196" spans="1:13" x14ac:dyDescent="0.35">
      <c r="A196" s="1">
        <v>41554</v>
      </c>
      <c r="B196" s="1"/>
      <c r="C196" s="6">
        <v>167.93</v>
      </c>
      <c r="D196">
        <v>21987070</v>
      </c>
      <c r="J196">
        <f t="shared" ref="J196:J259" si="13">IF(C196&lt;H$6,"ВЫБРОС",0)</f>
        <v>0</v>
      </c>
      <c r="K196">
        <f t="shared" ref="K196:K259" si="14">IF(D196&lt;I$6,"ВЫБРОС",0)</f>
        <v>0</v>
      </c>
      <c r="L196">
        <f t="shared" ref="L196:L259" si="15">IF(C196&gt;H$8,"ВЫБРОС",0)</f>
        <v>0</v>
      </c>
      <c r="M196">
        <f t="shared" ref="M196:M259" si="16">IF(D196&gt;I$8,"ВЫБРОС",0)</f>
        <v>0</v>
      </c>
    </row>
    <row r="197" spans="1:13" x14ac:dyDescent="0.35">
      <c r="A197" s="1">
        <v>41561</v>
      </c>
      <c r="B197" s="1"/>
      <c r="C197" s="6">
        <v>173.76</v>
      </c>
      <c r="D197">
        <v>23252470</v>
      </c>
      <c r="J197">
        <f t="shared" si="13"/>
        <v>0</v>
      </c>
      <c r="K197">
        <f t="shared" si="14"/>
        <v>0</v>
      </c>
      <c r="L197">
        <f t="shared" si="15"/>
        <v>0</v>
      </c>
      <c r="M197">
        <f t="shared" si="16"/>
        <v>0</v>
      </c>
    </row>
    <row r="198" spans="1:13" x14ac:dyDescent="0.35">
      <c r="A198" s="1">
        <v>41568</v>
      </c>
      <c r="B198" s="1"/>
      <c r="C198" s="6">
        <v>173.85</v>
      </c>
      <c r="D198">
        <v>29277150</v>
      </c>
      <c r="J198">
        <f t="shared" si="13"/>
        <v>0</v>
      </c>
      <c r="K198">
        <f t="shared" si="14"/>
        <v>0</v>
      </c>
      <c r="L198">
        <f t="shared" si="15"/>
        <v>0</v>
      </c>
      <c r="M198">
        <f t="shared" si="16"/>
        <v>0</v>
      </c>
    </row>
    <row r="199" spans="1:13" x14ac:dyDescent="0.35">
      <c r="A199" s="1">
        <v>41575</v>
      </c>
      <c r="B199" s="1"/>
      <c r="C199" s="6">
        <v>170.95</v>
      </c>
      <c r="D199">
        <v>14798680</v>
      </c>
      <c r="J199">
        <f t="shared" si="13"/>
        <v>0</v>
      </c>
      <c r="K199">
        <f t="shared" si="14"/>
        <v>0</v>
      </c>
      <c r="L199">
        <f t="shared" si="15"/>
        <v>0</v>
      </c>
      <c r="M199">
        <f t="shared" si="16"/>
        <v>0</v>
      </c>
    </row>
    <row r="200" spans="1:13" x14ac:dyDescent="0.35">
      <c r="A200" s="1">
        <v>41582</v>
      </c>
      <c r="B200" s="1"/>
      <c r="C200" s="6">
        <v>168.75</v>
      </c>
      <c r="D200">
        <v>19548830</v>
      </c>
      <c r="J200">
        <f t="shared" si="13"/>
        <v>0</v>
      </c>
      <c r="K200">
        <f t="shared" si="14"/>
        <v>0</v>
      </c>
      <c r="L200">
        <f t="shared" si="15"/>
        <v>0</v>
      </c>
      <c r="M200">
        <f t="shared" si="16"/>
        <v>0</v>
      </c>
    </row>
    <row r="201" spans="1:13" x14ac:dyDescent="0.35">
      <c r="A201" s="1">
        <v>41589</v>
      </c>
      <c r="B201" s="1"/>
      <c r="C201" s="6">
        <v>175.28</v>
      </c>
      <c r="D201">
        <v>20834240</v>
      </c>
      <c r="J201">
        <f t="shared" si="13"/>
        <v>0</v>
      </c>
      <c r="K201">
        <f t="shared" si="14"/>
        <v>0</v>
      </c>
      <c r="L201">
        <f t="shared" si="15"/>
        <v>0</v>
      </c>
      <c r="M201">
        <f t="shared" si="16"/>
        <v>0</v>
      </c>
    </row>
    <row r="202" spans="1:13" x14ac:dyDescent="0.35">
      <c r="A202" s="1">
        <v>41596</v>
      </c>
      <c r="B202" s="1"/>
      <c r="C202" s="6">
        <v>168.71</v>
      </c>
      <c r="D202">
        <v>30758140</v>
      </c>
      <c r="J202">
        <f t="shared" si="13"/>
        <v>0</v>
      </c>
      <c r="K202">
        <f t="shared" si="14"/>
        <v>0</v>
      </c>
      <c r="L202">
        <f t="shared" si="15"/>
        <v>0</v>
      </c>
      <c r="M202">
        <f t="shared" si="16"/>
        <v>0</v>
      </c>
    </row>
    <row r="203" spans="1:13" x14ac:dyDescent="0.35">
      <c r="A203" s="1">
        <v>41603</v>
      </c>
      <c r="B203" s="1"/>
      <c r="C203" s="6">
        <v>164.98</v>
      </c>
      <c r="D203">
        <v>18045450</v>
      </c>
      <c r="J203">
        <f t="shared" si="13"/>
        <v>0</v>
      </c>
      <c r="K203">
        <f t="shared" si="14"/>
        <v>0</v>
      </c>
      <c r="L203">
        <f t="shared" si="15"/>
        <v>0</v>
      </c>
      <c r="M203">
        <f t="shared" si="16"/>
        <v>0</v>
      </c>
    </row>
    <row r="204" spans="1:13" x14ac:dyDescent="0.35">
      <c r="A204" s="1">
        <v>41610</v>
      </c>
      <c r="B204" s="1"/>
      <c r="C204" s="6">
        <v>167.78</v>
      </c>
      <c r="D204">
        <v>25745390</v>
      </c>
      <c r="J204">
        <f t="shared" si="13"/>
        <v>0</v>
      </c>
      <c r="K204">
        <f t="shared" si="14"/>
        <v>0</v>
      </c>
      <c r="L204">
        <f t="shared" si="15"/>
        <v>0</v>
      </c>
      <c r="M204">
        <f t="shared" si="16"/>
        <v>0</v>
      </c>
    </row>
    <row r="205" spans="1:13" x14ac:dyDescent="0.35">
      <c r="A205" s="1">
        <v>41617</v>
      </c>
      <c r="B205" s="1"/>
      <c r="C205" s="6">
        <v>166.38</v>
      </c>
      <c r="D205">
        <v>14763020</v>
      </c>
      <c r="J205">
        <f t="shared" si="13"/>
        <v>0</v>
      </c>
      <c r="K205">
        <f t="shared" si="14"/>
        <v>0</v>
      </c>
      <c r="L205">
        <f t="shared" si="15"/>
        <v>0</v>
      </c>
      <c r="M205">
        <f t="shared" si="16"/>
        <v>0</v>
      </c>
    </row>
    <row r="206" spans="1:13" x14ac:dyDescent="0.35">
      <c r="A206" s="1">
        <v>41624</v>
      </c>
      <c r="B206" s="1"/>
      <c r="C206" s="6">
        <v>175.44</v>
      </c>
      <c r="D206">
        <v>18735980</v>
      </c>
      <c r="J206">
        <f t="shared" si="13"/>
        <v>0</v>
      </c>
      <c r="K206">
        <f t="shared" si="14"/>
        <v>0</v>
      </c>
      <c r="L206">
        <f t="shared" si="15"/>
        <v>0</v>
      </c>
      <c r="M206">
        <f t="shared" si="16"/>
        <v>0</v>
      </c>
    </row>
    <row r="207" spans="1:13" x14ac:dyDescent="0.35">
      <c r="A207" s="1">
        <v>41631</v>
      </c>
      <c r="B207" s="1"/>
      <c r="C207" s="6">
        <v>172.49</v>
      </c>
      <c r="D207">
        <v>11601040</v>
      </c>
      <c r="J207">
        <f t="shared" si="13"/>
        <v>0</v>
      </c>
      <c r="K207">
        <f t="shared" si="14"/>
        <v>0</v>
      </c>
      <c r="L207">
        <f t="shared" si="15"/>
        <v>0</v>
      </c>
      <c r="M207">
        <f t="shared" si="16"/>
        <v>0</v>
      </c>
    </row>
    <row r="208" spans="1:13" x14ac:dyDescent="0.35">
      <c r="A208" s="1">
        <v>41638</v>
      </c>
      <c r="B208" s="1"/>
      <c r="C208" s="6">
        <v>172</v>
      </c>
      <c r="D208">
        <v>3186720</v>
      </c>
      <c r="J208">
        <f t="shared" si="13"/>
        <v>0</v>
      </c>
      <c r="K208">
        <f t="shared" si="14"/>
        <v>0</v>
      </c>
      <c r="L208">
        <f t="shared" si="15"/>
        <v>0</v>
      </c>
      <c r="M208">
        <f t="shared" si="16"/>
        <v>0</v>
      </c>
    </row>
    <row r="209" spans="1:13" x14ac:dyDescent="0.35">
      <c r="A209" s="1">
        <v>41645</v>
      </c>
      <c r="B209" s="1"/>
      <c r="C209" s="6">
        <v>167.38</v>
      </c>
      <c r="D209">
        <v>9398500</v>
      </c>
      <c r="J209">
        <f t="shared" si="13"/>
        <v>0</v>
      </c>
      <c r="K209">
        <f t="shared" si="14"/>
        <v>0</v>
      </c>
      <c r="L209">
        <f t="shared" si="15"/>
        <v>0</v>
      </c>
      <c r="M209">
        <f t="shared" si="16"/>
        <v>0</v>
      </c>
    </row>
    <row r="210" spans="1:13" x14ac:dyDescent="0.35">
      <c r="A210" s="1">
        <v>41652</v>
      </c>
      <c r="B210" s="1"/>
      <c r="C210" s="6">
        <v>183</v>
      </c>
      <c r="D210">
        <v>45676740</v>
      </c>
      <c r="J210">
        <f t="shared" si="13"/>
        <v>0</v>
      </c>
      <c r="K210">
        <f t="shared" si="14"/>
        <v>0</v>
      </c>
      <c r="L210">
        <f t="shared" si="15"/>
        <v>0</v>
      </c>
      <c r="M210" t="str">
        <f t="shared" si="16"/>
        <v>ВЫБРОС</v>
      </c>
    </row>
    <row r="211" spans="1:13" x14ac:dyDescent="0.35">
      <c r="A211" s="1">
        <v>41659</v>
      </c>
      <c r="B211" s="1"/>
      <c r="C211" s="6">
        <v>182.65</v>
      </c>
      <c r="D211">
        <v>22224290</v>
      </c>
      <c r="J211">
        <f t="shared" si="13"/>
        <v>0</v>
      </c>
      <c r="K211">
        <f t="shared" si="14"/>
        <v>0</v>
      </c>
      <c r="L211">
        <f t="shared" si="15"/>
        <v>0</v>
      </c>
      <c r="M211">
        <f t="shared" si="16"/>
        <v>0</v>
      </c>
    </row>
    <row r="212" spans="1:13" x14ac:dyDescent="0.35">
      <c r="A212" s="1">
        <v>41666</v>
      </c>
      <c r="B212" s="1"/>
      <c r="C212" s="6">
        <v>171.06</v>
      </c>
      <c r="D212">
        <v>33422700</v>
      </c>
      <c r="J212">
        <f t="shared" si="13"/>
        <v>0</v>
      </c>
      <c r="K212">
        <f t="shared" si="14"/>
        <v>0</v>
      </c>
      <c r="L212">
        <f t="shared" si="15"/>
        <v>0</v>
      </c>
      <c r="M212">
        <f t="shared" si="16"/>
        <v>0</v>
      </c>
    </row>
    <row r="213" spans="1:13" x14ac:dyDescent="0.35">
      <c r="A213" s="1">
        <v>41673</v>
      </c>
      <c r="B213" s="1"/>
      <c r="C213" s="6">
        <v>178.08</v>
      </c>
      <c r="D213">
        <v>16917130</v>
      </c>
      <c r="J213">
        <f t="shared" si="13"/>
        <v>0</v>
      </c>
      <c r="K213">
        <f t="shared" si="14"/>
        <v>0</v>
      </c>
      <c r="L213">
        <f t="shared" si="15"/>
        <v>0</v>
      </c>
      <c r="M213">
        <f t="shared" si="16"/>
        <v>0</v>
      </c>
    </row>
    <row r="214" spans="1:13" x14ac:dyDescent="0.35">
      <c r="A214" s="1">
        <v>41680</v>
      </c>
      <c r="B214" s="1"/>
      <c r="C214" s="6">
        <v>171.73</v>
      </c>
      <c r="D214">
        <v>12592790</v>
      </c>
      <c r="J214">
        <f t="shared" si="13"/>
        <v>0</v>
      </c>
      <c r="K214">
        <f t="shared" si="14"/>
        <v>0</v>
      </c>
      <c r="L214">
        <f t="shared" si="15"/>
        <v>0</v>
      </c>
      <c r="M214">
        <f t="shared" si="16"/>
        <v>0</v>
      </c>
    </row>
    <row r="215" spans="1:13" x14ac:dyDescent="0.35">
      <c r="A215" s="1">
        <v>41687</v>
      </c>
      <c r="B215" s="1"/>
      <c r="C215" s="6">
        <v>170.3</v>
      </c>
      <c r="D215">
        <v>10854930</v>
      </c>
      <c r="J215">
        <f t="shared" si="13"/>
        <v>0</v>
      </c>
      <c r="K215">
        <f t="shared" si="14"/>
        <v>0</v>
      </c>
      <c r="L215">
        <f t="shared" si="15"/>
        <v>0</v>
      </c>
      <c r="M215">
        <f t="shared" si="16"/>
        <v>0</v>
      </c>
    </row>
    <row r="216" spans="1:13" x14ac:dyDescent="0.35">
      <c r="A216" s="1">
        <v>41694</v>
      </c>
      <c r="B216" s="1"/>
      <c r="C216" s="6">
        <v>164.3</v>
      </c>
      <c r="D216">
        <v>12093580</v>
      </c>
      <c r="J216">
        <f t="shared" si="13"/>
        <v>0</v>
      </c>
      <c r="K216">
        <f t="shared" si="14"/>
        <v>0</v>
      </c>
      <c r="L216">
        <f t="shared" si="15"/>
        <v>0</v>
      </c>
      <c r="M216">
        <f t="shared" si="16"/>
        <v>0</v>
      </c>
    </row>
    <row r="217" spans="1:13" x14ac:dyDescent="0.35">
      <c r="A217" s="1">
        <v>41701</v>
      </c>
      <c r="B217" s="1"/>
      <c r="C217" s="6">
        <v>166.01</v>
      </c>
      <c r="D217">
        <v>38710910</v>
      </c>
      <c r="J217">
        <f t="shared" si="13"/>
        <v>0</v>
      </c>
      <c r="K217">
        <f t="shared" si="14"/>
        <v>0</v>
      </c>
      <c r="L217">
        <f t="shared" si="15"/>
        <v>0</v>
      </c>
      <c r="M217">
        <f t="shared" si="16"/>
        <v>0</v>
      </c>
    </row>
    <row r="218" spans="1:13" x14ac:dyDescent="0.35">
      <c r="A218" s="1">
        <v>41708</v>
      </c>
      <c r="B218" s="1"/>
      <c r="C218" s="6">
        <v>156.19999999999999</v>
      </c>
      <c r="D218">
        <v>18027280</v>
      </c>
      <c r="J218">
        <f t="shared" si="13"/>
        <v>0</v>
      </c>
      <c r="K218">
        <f t="shared" si="14"/>
        <v>0</v>
      </c>
      <c r="L218">
        <f t="shared" si="15"/>
        <v>0</v>
      </c>
      <c r="M218">
        <f t="shared" si="16"/>
        <v>0</v>
      </c>
    </row>
    <row r="219" spans="1:13" x14ac:dyDescent="0.35">
      <c r="A219" s="1">
        <v>41715</v>
      </c>
      <c r="B219" s="1"/>
      <c r="C219" s="6">
        <v>161.21</v>
      </c>
      <c r="D219">
        <v>29855980</v>
      </c>
      <c r="J219">
        <f t="shared" si="13"/>
        <v>0</v>
      </c>
      <c r="K219">
        <f t="shared" si="14"/>
        <v>0</v>
      </c>
      <c r="L219">
        <f t="shared" si="15"/>
        <v>0</v>
      </c>
      <c r="M219">
        <f t="shared" si="16"/>
        <v>0</v>
      </c>
    </row>
    <row r="220" spans="1:13" x14ac:dyDescent="0.35">
      <c r="A220" s="1">
        <v>41722</v>
      </c>
      <c r="B220" s="1"/>
      <c r="C220" s="6">
        <v>166.05</v>
      </c>
      <c r="D220">
        <v>22479630</v>
      </c>
      <c r="J220">
        <f t="shared" si="13"/>
        <v>0</v>
      </c>
      <c r="K220">
        <f t="shared" si="14"/>
        <v>0</v>
      </c>
      <c r="L220">
        <f t="shared" si="15"/>
        <v>0</v>
      </c>
      <c r="M220">
        <f t="shared" si="16"/>
        <v>0</v>
      </c>
    </row>
    <row r="221" spans="1:13" x14ac:dyDescent="0.35">
      <c r="A221" s="1">
        <v>41729</v>
      </c>
      <c r="B221" s="1"/>
      <c r="C221" s="6">
        <v>166.78</v>
      </c>
      <c r="D221">
        <v>17003160</v>
      </c>
      <c r="J221">
        <f t="shared" si="13"/>
        <v>0</v>
      </c>
      <c r="K221">
        <f t="shared" si="14"/>
        <v>0</v>
      </c>
      <c r="L221">
        <f t="shared" si="15"/>
        <v>0</v>
      </c>
      <c r="M221">
        <f t="shared" si="16"/>
        <v>0</v>
      </c>
    </row>
    <row r="222" spans="1:13" x14ac:dyDescent="0.35">
      <c r="A222" s="1">
        <v>41736</v>
      </c>
      <c r="B222" s="1"/>
      <c r="C222" s="6">
        <v>166.13</v>
      </c>
      <c r="D222">
        <v>14297680</v>
      </c>
      <c r="J222">
        <f t="shared" si="13"/>
        <v>0</v>
      </c>
      <c r="K222">
        <f t="shared" si="14"/>
        <v>0</v>
      </c>
      <c r="L222">
        <f t="shared" si="15"/>
        <v>0</v>
      </c>
      <c r="M222">
        <f t="shared" si="16"/>
        <v>0</v>
      </c>
    </row>
    <row r="223" spans="1:13" x14ac:dyDescent="0.35">
      <c r="A223" s="1">
        <v>41743</v>
      </c>
      <c r="B223" s="1"/>
      <c r="C223" s="6">
        <v>160.66999999999999</v>
      </c>
      <c r="D223">
        <v>10309660</v>
      </c>
      <c r="J223">
        <f t="shared" si="13"/>
        <v>0</v>
      </c>
      <c r="K223">
        <f t="shared" si="14"/>
        <v>0</v>
      </c>
      <c r="L223">
        <f t="shared" si="15"/>
        <v>0</v>
      </c>
      <c r="M223">
        <f t="shared" si="16"/>
        <v>0</v>
      </c>
    </row>
    <row r="224" spans="1:13" x14ac:dyDescent="0.35">
      <c r="A224" s="1">
        <v>41750</v>
      </c>
      <c r="B224" s="1"/>
      <c r="C224" s="6">
        <v>150.69999999999999</v>
      </c>
      <c r="D224">
        <v>14874300</v>
      </c>
      <c r="J224">
        <f t="shared" si="13"/>
        <v>0</v>
      </c>
      <c r="K224">
        <f t="shared" si="14"/>
        <v>0</v>
      </c>
      <c r="L224">
        <f t="shared" si="15"/>
        <v>0</v>
      </c>
      <c r="M224">
        <f t="shared" si="16"/>
        <v>0</v>
      </c>
    </row>
    <row r="225" spans="1:13" x14ac:dyDescent="0.35">
      <c r="A225" s="1">
        <v>41757</v>
      </c>
      <c r="B225" s="1"/>
      <c r="C225" s="6">
        <v>158.94</v>
      </c>
      <c r="D225">
        <v>9108810</v>
      </c>
      <c r="J225">
        <f t="shared" si="13"/>
        <v>0</v>
      </c>
      <c r="K225">
        <f t="shared" si="14"/>
        <v>0</v>
      </c>
      <c r="L225">
        <f t="shared" si="15"/>
        <v>0</v>
      </c>
      <c r="M225">
        <f t="shared" si="16"/>
        <v>0</v>
      </c>
    </row>
    <row r="226" spans="1:13" x14ac:dyDescent="0.35">
      <c r="A226" s="1">
        <v>41764</v>
      </c>
      <c r="B226" s="1"/>
      <c r="C226" s="6">
        <v>156.30000000000001</v>
      </c>
      <c r="D226">
        <v>9603250</v>
      </c>
      <c r="J226">
        <f t="shared" si="13"/>
        <v>0</v>
      </c>
      <c r="K226">
        <f t="shared" si="14"/>
        <v>0</v>
      </c>
      <c r="L226">
        <f t="shared" si="15"/>
        <v>0</v>
      </c>
      <c r="M226">
        <f t="shared" si="16"/>
        <v>0</v>
      </c>
    </row>
    <row r="227" spans="1:13" x14ac:dyDescent="0.35">
      <c r="A227" s="1">
        <v>41771</v>
      </c>
      <c r="B227" s="1"/>
      <c r="C227" s="6">
        <v>163.5</v>
      </c>
      <c r="D227">
        <v>14643710</v>
      </c>
      <c r="J227">
        <f t="shared" si="13"/>
        <v>0</v>
      </c>
      <c r="K227">
        <f t="shared" si="14"/>
        <v>0</v>
      </c>
      <c r="L227">
        <f t="shared" si="15"/>
        <v>0</v>
      </c>
      <c r="M227">
        <f t="shared" si="16"/>
        <v>0</v>
      </c>
    </row>
    <row r="228" spans="1:13" x14ac:dyDescent="0.35">
      <c r="A228" s="1">
        <v>41778</v>
      </c>
      <c r="B228" s="1"/>
      <c r="C228" s="6">
        <v>163.32</v>
      </c>
      <c r="D228">
        <v>14507080</v>
      </c>
      <c r="J228">
        <f t="shared" si="13"/>
        <v>0</v>
      </c>
      <c r="K228">
        <f t="shared" si="14"/>
        <v>0</v>
      </c>
      <c r="L228">
        <f t="shared" si="15"/>
        <v>0</v>
      </c>
      <c r="M228">
        <f t="shared" si="16"/>
        <v>0</v>
      </c>
    </row>
    <row r="229" spans="1:13" x14ac:dyDescent="0.35">
      <c r="A229" s="1">
        <v>41785</v>
      </c>
      <c r="B229" s="1"/>
      <c r="C229" s="6">
        <v>155.06</v>
      </c>
      <c r="D229">
        <v>10362300</v>
      </c>
      <c r="J229">
        <f t="shared" si="13"/>
        <v>0</v>
      </c>
      <c r="K229">
        <f t="shared" si="14"/>
        <v>0</v>
      </c>
      <c r="L229">
        <f t="shared" si="15"/>
        <v>0</v>
      </c>
      <c r="M229">
        <f t="shared" si="16"/>
        <v>0</v>
      </c>
    </row>
    <row r="230" spans="1:13" x14ac:dyDescent="0.35">
      <c r="A230" s="1">
        <v>41792</v>
      </c>
      <c r="B230" s="1"/>
      <c r="C230" s="6">
        <v>156.99</v>
      </c>
      <c r="D230">
        <v>10649850</v>
      </c>
      <c r="J230">
        <f t="shared" si="13"/>
        <v>0</v>
      </c>
      <c r="K230">
        <f t="shared" si="14"/>
        <v>0</v>
      </c>
      <c r="L230">
        <f t="shared" si="15"/>
        <v>0</v>
      </c>
      <c r="M230">
        <f t="shared" si="16"/>
        <v>0</v>
      </c>
    </row>
    <row r="231" spans="1:13" x14ac:dyDescent="0.35">
      <c r="A231" s="1">
        <v>41799</v>
      </c>
      <c r="B231" s="1"/>
      <c r="C231" s="6">
        <v>155.28</v>
      </c>
      <c r="D231">
        <v>13024370</v>
      </c>
      <c r="J231">
        <f t="shared" si="13"/>
        <v>0</v>
      </c>
      <c r="K231">
        <f t="shared" si="14"/>
        <v>0</v>
      </c>
      <c r="L231">
        <f t="shared" si="15"/>
        <v>0</v>
      </c>
      <c r="M231">
        <f t="shared" si="16"/>
        <v>0</v>
      </c>
    </row>
    <row r="232" spans="1:13" x14ac:dyDescent="0.35">
      <c r="A232" s="1">
        <v>41806</v>
      </c>
      <c r="B232" s="1"/>
      <c r="C232" s="6">
        <v>151.6</v>
      </c>
      <c r="D232">
        <v>25999360</v>
      </c>
      <c r="J232">
        <f t="shared" si="13"/>
        <v>0</v>
      </c>
      <c r="K232">
        <f t="shared" si="14"/>
        <v>0</v>
      </c>
      <c r="L232">
        <f t="shared" si="15"/>
        <v>0</v>
      </c>
      <c r="M232">
        <f t="shared" si="16"/>
        <v>0</v>
      </c>
    </row>
    <row r="233" spans="1:13" x14ac:dyDescent="0.35">
      <c r="A233" s="1">
        <v>41813</v>
      </c>
      <c r="B233" s="1"/>
      <c r="C233" s="6">
        <v>157.1</v>
      </c>
      <c r="D233">
        <v>24261680</v>
      </c>
      <c r="J233">
        <f t="shared" si="13"/>
        <v>0</v>
      </c>
      <c r="K233">
        <f t="shared" si="14"/>
        <v>0</v>
      </c>
      <c r="L233">
        <f t="shared" si="15"/>
        <v>0</v>
      </c>
      <c r="M233">
        <f t="shared" si="16"/>
        <v>0</v>
      </c>
    </row>
    <row r="234" spans="1:13" x14ac:dyDescent="0.35">
      <c r="A234" s="1">
        <v>41820</v>
      </c>
      <c r="B234" s="1"/>
      <c r="C234" s="6">
        <v>158.25</v>
      </c>
      <c r="D234">
        <v>16931360</v>
      </c>
      <c r="J234">
        <f t="shared" si="13"/>
        <v>0</v>
      </c>
      <c r="K234">
        <f t="shared" si="14"/>
        <v>0</v>
      </c>
      <c r="L234">
        <f t="shared" si="15"/>
        <v>0</v>
      </c>
      <c r="M234">
        <f t="shared" si="16"/>
        <v>0</v>
      </c>
    </row>
    <row r="235" spans="1:13" x14ac:dyDescent="0.35">
      <c r="A235" s="1">
        <v>41827</v>
      </c>
      <c r="B235" s="1"/>
      <c r="C235" s="6">
        <v>154</v>
      </c>
      <c r="D235">
        <v>12139930</v>
      </c>
      <c r="J235">
        <f t="shared" si="13"/>
        <v>0</v>
      </c>
      <c r="K235">
        <f t="shared" si="14"/>
        <v>0</v>
      </c>
      <c r="L235">
        <f t="shared" si="15"/>
        <v>0</v>
      </c>
      <c r="M235">
        <f t="shared" si="16"/>
        <v>0</v>
      </c>
    </row>
    <row r="236" spans="1:13" x14ac:dyDescent="0.35">
      <c r="A236" s="1">
        <v>41834</v>
      </c>
      <c r="B236" s="1"/>
      <c r="C236" s="6">
        <v>145.94</v>
      </c>
      <c r="D236">
        <v>12718590</v>
      </c>
      <c r="J236">
        <f t="shared" si="13"/>
        <v>0</v>
      </c>
      <c r="K236">
        <f t="shared" si="14"/>
        <v>0</v>
      </c>
      <c r="L236">
        <f t="shared" si="15"/>
        <v>0</v>
      </c>
      <c r="M236">
        <f t="shared" si="16"/>
        <v>0</v>
      </c>
    </row>
    <row r="237" spans="1:13" x14ac:dyDescent="0.35">
      <c r="A237" s="1">
        <v>41841</v>
      </c>
      <c r="B237" s="1"/>
      <c r="C237" s="6">
        <v>144</v>
      </c>
      <c r="D237">
        <v>15026810</v>
      </c>
      <c r="J237">
        <f t="shared" si="13"/>
        <v>0</v>
      </c>
      <c r="K237">
        <f t="shared" si="14"/>
        <v>0</v>
      </c>
      <c r="L237">
        <f t="shared" si="15"/>
        <v>0</v>
      </c>
      <c r="M237">
        <f t="shared" si="16"/>
        <v>0</v>
      </c>
    </row>
    <row r="238" spans="1:13" x14ac:dyDescent="0.35">
      <c r="A238" s="1">
        <v>41848</v>
      </c>
      <c r="B238" s="1"/>
      <c r="C238" s="6">
        <v>135.37</v>
      </c>
      <c r="D238">
        <v>13956170</v>
      </c>
      <c r="J238">
        <f t="shared" si="13"/>
        <v>0</v>
      </c>
      <c r="K238">
        <f t="shared" si="14"/>
        <v>0</v>
      </c>
      <c r="L238">
        <f t="shared" si="15"/>
        <v>0</v>
      </c>
      <c r="M238">
        <f t="shared" si="16"/>
        <v>0</v>
      </c>
    </row>
    <row r="239" spans="1:13" x14ac:dyDescent="0.35">
      <c r="A239" s="1">
        <v>41855</v>
      </c>
      <c r="B239" s="1"/>
      <c r="C239" s="6">
        <v>138.36000000000001</v>
      </c>
      <c r="D239">
        <v>10314660</v>
      </c>
      <c r="J239">
        <f t="shared" si="13"/>
        <v>0</v>
      </c>
      <c r="K239">
        <f t="shared" si="14"/>
        <v>0</v>
      </c>
      <c r="L239">
        <f t="shared" si="15"/>
        <v>0</v>
      </c>
      <c r="M239">
        <f t="shared" si="16"/>
        <v>0</v>
      </c>
    </row>
    <row r="240" spans="1:13" x14ac:dyDescent="0.35">
      <c r="A240" s="1">
        <v>41862</v>
      </c>
      <c r="B240" s="1"/>
      <c r="C240" s="6">
        <v>142.63</v>
      </c>
      <c r="D240">
        <v>9936060</v>
      </c>
      <c r="J240">
        <f t="shared" si="13"/>
        <v>0</v>
      </c>
      <c r="K240">
        <f t="shared" si="14"/>
        <v>0</v>
      </c>
      <c r="L240">
        <f t="shared" si="15"/>
        <v>0</v>
      </c>
      <c r="M240">
        <f t="shared" si="16"/>
        <v>0</v>
      </c>
    </row>
    <row r="241" spans="1:13" x14ac:dyDescent="0.35">
      <c r="A241" s="1">
        <v>41869</v>
      </c>
      <c r="B241" s="1"/>
      <c r="C241" s="6">
        <v>143.51</v>
      </c>
      <c r="D241">
        <v>8250940</v>
      </c>
      <c r="J241">
        <f t="shared" si="13"/>
        <v>0</v>
      </c>
      <c r="K241">
        <f t="shared" si="14"/>
        <v>0</v>
      </c>
      <c r="L241">
        <f t="shared" si="15"/>
        <v>0</v>
      </c>
      <c r="M241">
        <f t="shared" si="16"/>
        <v>0</v>
      </c>
    </row>
    <row r="242" spans="1:13" x14ac:dyDescent="0.35">
      <c r="A242" s="1">
        <v>41876</v>
      </c>
      <c r="B242" s="1"/>
      <c r="C242" s="6">
        <v>133.57</v>
      </c>
      <c r="D242">
        <v>11617700</v>
      </c>
      <c r="J242">
        <f t="shared" si="13"/>
        <v>0</v>
      </c>
      <c r="K242">
        <f t="shared" si="14"/>
        <v>0</v>
      </c>
      <c r="L242">
        <f t="shared" si="15"/>
        <v>0</v>
      </c>
      <c r="M242">
        <f t="shared" si="16"/>
        <v>0</v>
      </c>
    </row>
    <row r="243" spans="1:13" x14ac:dyDescent="0.35">
      <c r="A243" s="1">
        <v>41883</v>
      </c>
      <c r="B243" s="1"/>
      <c r="C243" s="6">
        <v>141.79</v>
      </c>
      <c r="D243">
        <v>17707720</v>
      </c>
      <c r="J243">
        <f t="shared" si="13"/>
        <v>0</v>
      </c>
      <c r="K243">
        <f t="shared" si="14"/>
        <v>0</v>
      </c>
      <c r="L243">
        <f t="shared" si="15"/>
        <v>0</v>
      </c>
      <c r="M243">
        <f t="shared" si="16"/>
        <v>0</v>
      </c>
    </row>
    <row r="244" spans="1:13" x14ac:dyDescent="0.35">
      <c r="A244" s="1">
        <v>41890</v>
      </c>
      <c r="B244" s="1"/>
      <c r="C244" s="6">
        <v>139.52000000000001</v>
      </c>
      <c r="D244">
        <v>8725340</v>
      </c>
      <c r="J244">
        <f t="shared" si="13"/>
        <v>0</v>
      </c>
      <c r="K244">
        <f t="shared" si="14"/>
        <v>0</v>
      </c>
      <c r="L244">
        <f t="shared" si="15"/>
        <v>0</v>
      </c>
      <c r="M244">
        <f t="shared" si="16"/>
        <v>0</v>
      </c>
    </row>
    <row r="245" spans="1:13" x14ac:dyDescent="0.35">
      <c r="A245" s="1">
        <v>41897</v>
      </c>
      <c r="B245" s="1"/>
      <c r="C245" s="6">
        <v>145.91</v>
      </c>
      <c r="D245">
        <v>26273570</v>
      </c>
      <c r="J245">
        <f t="shared" si="13"/>
        <v>0</v>
      </c>
      <c r="K245">
        <f t="shared" si="14"/>
        <v>0</v>
      </c>
      <c r="L245">
        <f t="shared" si="15"/>
        <v>0</v>
      </c>
      <c r="M245">
        <f t="shared" si="16"/>
        <v>0</v>
      </c>
    </row>
    <row r="246" spans="1:13" x14ac:dyDescent="0.35">
      <c r="A246" s="1">
        <v>41904</v>
      </c>
      <c r="B246" s="1"/>
      <c r="C246" s="6">
        <v>140</v>
      </c>
      <c r="D246">
        <v>16201420</v>
      </c>
      <c r="J246">
        <f t="shared" si="13"/>
        <v>0</v>
      </c>
      <c r="K246">
        <f t="shared" si="14"/>
        <v>0</v>
      </c>
      <c r="L246">
        <f t="shared" si="15"/>
        <v>0</v>
      </c>
      <c r="M246">
        <f t="shared" si="16"/>
        <v>0</v>
      </c>
    </row>
    <row r="247" spans="1:13" x14ac:dyDescent="0.35">
      <c r="A247" s="1">
        <v>41911</v>
      </c>
      <c r="B247" s="1"/>
      <c r="C247" s="6">
        <v>140.5</v>
      </c>
      <c r="D247">
        <v>14801430</v>
      </c>
      <c r="J247">
        <f t="shared" si="13"/>
        <v>0</v>
      </c>
      <c r="K247">
        <f t="shared" si="14"/>
        <v>0</v>
      </c>
      <c r="L247">
        <f t="shared" si="15"/>
        <v>0</v>
      </c>
      <c r="M247">
        <f t="shared" si="16"/>
        <v>0</v>
      </c>
    </row>
    <row r="248" spans="1:13" x14ac:dyDescent="0.35">
      <c r="A248" s="1">
        <v>41918</v>
      </c>
      <c r="B248" s="1"/>
      <c r="C248" s="6">
        <v>138</v>
      </c>
      <c r="D248">
        <v>15265020</v>
      </c>
      <c r="J248">
        <f t="shared" si="13"/>
        <v>0</v>
      </c>
      <c r="K248">
        <f t="shared" si="14"/>
        <v>0</v>
      </c>
      <c r="L248">
        <f t="shared" si="15"/>
        <v>0</v>
      </c>
      <c r="M248">
        <f t="shared" si="16"/>
        <v>0</v>
      </c>
    </row>
    <row r="249" spans="1:13" x14ac:dyDescent="0.35">
      <c r="A249" s="1">
        <v>41925</v>
      </c>
      <c r="B249" s="1"/>
      <c r="C249" s="6">
        <v>139</v>
      </c>
      <c r="D249">
        <v>12202080</v>
      </c>
      <c r="J249">
        <f t="shared" si="13"/>
        <v>0</v>
      </c>
      <c r="K249">
        <f t="shared" si="14"/>
        <v>0</v>
      </c>
      <c r="L249">
        <f t="shared" si="15"/>
        <v>0</v>
      </c>
      <c r="M249">
        <f t="shared" si="16"/>
        <v>0</v>
      </c>
    </row>
    <row r="250" spans="1:13" x14ac:dyDescent="0.35">
      <c r="A250" s="1">
        <v>41932</v>
      </c>
      <c r="B250" s="1"/>
      <c r="C250" s="6">
        <v>137.5</v>
      </c>
      <c r="D250">
        <v>10222790</v>
      </c>
      <c r="J250">
        <f t="shared" si="13"/>
        <v>0</v>
      </c>
      <c r="K250">
        <f t="shared" si="14"/>
        <v>0</v>
      </c>
      <c r="L250">
        <f t="shared" si="15"/>
        <v>0</v>
      </c>
      <c r="M250">
        <f t="shared" si="16"/>
        <v>0</v>
      </c>
    </row>
    <row r="251" spans="1:13" x14ac:dyDescent="0.35">
      <c r="A251" s="1">
        <v>41939</v>
      </c>
      <c r="B251" s="1"/>
      <c r="C251" s="6">
        <v>154</v>
      </c>
      <c r="D251">
        <v>20673660</v>
      </c>
      <c r="J251">
        <f t="shared" si="13"/>
        <v>0</v>
      </c>
      <c r="K251">
        <f t="shared" si="14"/>
        <v>0</v>
      </c>
      <c r="L251">
        <f t="shared" si="15"/>
        <v>0</v>
      </c>
      <c r="M251">
        <f t="shared" si="16"/>
        <v>0</v>
      </c>
    </row>
    <row r="252" spans="1:13" x14ac:dyDescent="0.35">
      <c r="A252" s="1">
        <v>41946</v>
      </c>
      <c r="B252" s="1"/>
      <c r="C252" s="6">
        <v>164.1</v>
      </c>
      <c r="D252">
        <v>18920800</v>
      </c>
      <c r="J252">
        <f t="shared" si="13"/>
        <v>0</v>
      </c>
      <c r="K252">
        <f t="shared" si="14"/>
        <v>0</v>
      </c>
      <c r="L252">
        <f t="shared" si="15"/>
        <v>0</v>
      </c>
      <c r="M252">
        <f t="shared" si="16"/>
        <v>0</v>
      </c>
    </row>
    <row r="253" spans="1:13" x14ac:dyDescent="0.35">
      <c r="A253" s="1">
        <v>41953</v>
      </c>
      <c r="B253" s="1"/>
      <c r="C253" s="6">
        <v>174.2</v>
      </c>
      <c r="D253">
        <v>22171580</v>
      </c>
      <c r="J253">
        <f t="shared" si="13"/>
        <v>0</v>
      </c>
      <c r="K253">
        <f t="shared" si="14"/>
        <v>0</v>
      </c>
      <c r="L253">
        <f t="shared" si="15"/>
        <v>0</v>
      </c>
      <c r="M253">
        <f t="shared" si="16"/>
        <v>0</v>
      </c>
    </row>
    <row r="254" spans="1:13" x14ac:dyDescent="0.35">
      <c r="A254" s="1">
        <v>41960</v>
      </c>
      <c r="B254" s="1"/>
      <c r="C254" s="6">
        <v>129.55000000000001</v>
      </c>
      <c r="D254">
        <v>99336450</v>
      </c>
      <c r="J254">
        <f t="shared" si="13"/>
        <v>0</v>
      </c>
      <c r="K254">
        <f t="shared" si="14"/>
        <v>0</v>
      </c>
      <c r="L254">
        <f t="shared" si="15"/>
        <v>0</v>
      </c>
      <c r="M254" t="str">
        <f t="shared" si="16"/>
        <v>ВЫБРОС</v>
      </c>
    </row>
    <row r="255" spans="1:13" x14ac:dyDescent="0.35">
      <c r="A255" s="1">
        <v>41967</v>
      </c>
      <c r="B255" s="1"/>
      <c r="C255" s="6">
        <v>132.80000000000001</v>
      </c>
      <c r="D255">
        <v>36758950</v>
      </c>
      <c r="J255">
        <f t="shared" si="13"/>
        <v>0</v>
      </c>
      <c r="K255">
        <f t="shared" si="14"/>
        <v>0</v>
      </c>
      <c r="L255">
        <f t="shared" si="15"/>
        <v>0</v>
      </c>
      <c r="M255">
        <f t="shared" si="16"/>
        <v>0</v>
      </c>
    </row>
    <row r="256" spans="1:13" x14ac:dyDescent="0.35">
      <c r="A256" s="1">
        <v>41974</v>
      </c>
      <c r="B256" s="1"/>
      <c r="C256" s="6">
        <v>134</v>
      </c>
      <c r="D256">
        <v>20934160</v>
      </c>
      <c r="J256">
        <f t="shared" si="13"/>
        <v>0</v>
      </c>
      <c r="K256">
        <f t="shared" si="14"/>
        <v>0</v>
      </c>
      <c r="L256">
        <f t="shared" si="15"/>
        <v>0</v>
      </c>
      <c r="M256">
        <f t="shared" si="16"/>
        <v>0</v>
      </c>
    </row>
    <row r="257" spans="1:13" x14ac:dyDescent="0.35">
      <c r="A257" s="1">
        <v>41981</v>
      </c>
      <c r="B257" s="1"/>
      <c r="C257" s="6">
        <v>116.7</v>
      </c>
      <c r="D257">
        <v>24384040</v>
      </c>
      <c r="J257">
        <f t="shared" si="13"/>
        <v>0</v>
      </c>
      <c r="K257">
        <f t="shared" si="14"/>
        <v>0</v>
      </c>
      <c r="L257">
        <f t="shared" si="15"/>
        <v>0</v>
      </c>
      <c r="M257">
        <f t="shared" si="16"/>
        <v>0</v>
      </c>
    </row>
    <row r="258" spans="1:13" x14ac:dyDescent="0.35">
      <c r="A258" s="1">
        <v>41988</v>
      </c>
      <c r="B258" s="1"/>
      <c r="C258" s="6">
        <v>136.30000000000001</v>
      </c>
      <c r="D258">
        <v>36389070</v>
      </c>
      <c r="J258">
        <f t="shared" si="13"/>
        <v>0</v>
      </c>
      <c r="K258">
        <f t="shared" si="14"/>
        <v>0</v>
      </c>
      <c r="L258">
        <f t="shared" si="15"/>
        <v>0</v>
      </c>
      <c r="M258">
        <f t="shared" si="16"/>
        <v>0</v>
      </c>
    </row>
    <row r="259" spans="1:13" x14ac:dyDescent="0.35">
      <c r="A259" s="1">
        <v>41995</v>
      </c>
      <c r="B259" s="1"/>
      <c r="C259" s="6">
        <v>133.25</v>
      </c>
      <c r="D259">
        <v>10564830</v>
      </c>
      <c r="J259">
        <f t="shared" si="13"/>
        <v>0</v>
      </c>
      <c r="K259">
        <f t="shared" si="14"/>
        <v>0</v>
      </c>
      <c r="L259">
        <f t="shared" si="15"/>
        <v>0</v>
      </c>
      <c r="M259">
        <f t="shared" si="16"/>
        <v>0</v>
      </c>
    </row>
    <row r="260" spans="1:13" x14ac:dyDescent="0.35">
      <c r="A260" s="1">
        <v>42002</v>
      </c>
      <c r="B260" s="1"/>
      <c r="C260" s="6">
        <v>128.4</v>
      </c>
      <c r="D260">
        <v>4723790</v>
      </c>
      <c r="J260">
        <f t="shared" ref="J260:J323" si="17">IF(C260&lt;H$6,"ВЫБРОС",0)</f>
        <v>0</v>
      </c>
      <c r="K260">
        <f t="shared" ref="K260:K323" si="18">IF(D260&lt;I$6,"ВЫБРОС",0)</f>
        <v>0</v>
      </c>
      <c r="L260">
        <f t="shared" ref="L260:L323" si="19">IF(C260&gt;H$8,"ВЫБРОС",0)</f>
        <v>0</v>
      </c>
      <c r="M260">
        <f t="shared" ref="M260:M323" si="20">IF(D260&gt;I$8,"ВЫБРОС",0)</f>
        <v>0</v>
      </c>
    </row>
    <row r="261" spans="1:13" x14ac:dyDescent="0.35">
      <c r="A261" s="1">
        <v>42009</v>
      </c>
      <c r="B261" s="1"/>
      <c r="C261" s="6">
        <v>135.75</v>
      </c>
      <c r="D261">
        <v>8481330</v>
      </c>
      <c r="J261">
        <f t="shared" si="17"/>
        <v>0</v>
      </c>
      <c r="K261">
        <f t="shared" si="18"/>
        <v>0</v>
      </c>
      <c r="L261">
        <f t="shared" si="19"/>
        <v>0</v>
      </c>
      <c r="M261">
        <f t="shared" si="20"/>
        <v>0</v>
      </c>
    </row>
    <row r="262" spans="1:13" x14ac:dyDescent="0.35">
      <c r="A262" s="1">
        <v>42016</v>
      </c>
      <c r="B262" s="1"/>
      <c r="C262" s="6">
        <v>136</v>
      </c>
      <c r="D262">
        <v>11048240</v>
      </c>
      <c r="J262">
        <f t="shared" si="17"/>
        <v>0</v>
      </c>
      <c r="K262">
        <f t="shared" si="18"/>
        <v>0</v>
      </c>
      <c r="L262">
        <f t="shared" si="19"/>
        <v>0</v>
      </c>
      <c r="M262">
        <f t="shared" si="20"/>
        <v>0</v>
      </c>
    </row>
    <row r="263" spans="1:13" x14ac:dyDescent="0.35">
      <c r="A263" s="1">
        <v>42023</v>
      </c>
      <c r="B263" s="1"/>
      <c r="C263" s="6">
        <v>156</v>
      </c>
      <c r="D263">
        <v>20804230</v>
      </c>
      <c r="J263">
        <f t="shared" si="17"/>
        <v>0</v>
      </c>
      <c r="K263">
        <f t="shared" si="18"/>
        <v>0</v>
      </c>
      <c r="L263">
        <f t="shared" si="19"/>
        <v>0</v>
      </c>
      <c r="M263">
        <f t="shared" si="20"/>
        <v>0</v>
      </c>
    </row>
    <row r="264" spans="1:13" x14ac:dyDescent="0.35">
      <c r="A264" s="1">
        <v>42030</v>
      </c>
      <c r="B264" s="1"/>
      <c r="C264" s="6">
        <v>174.7</v>
      </c>
      <c r="D264">
        <v>40493520</v>
      </c>
      <c r="J264">
        <f t="shared" si="17"/>
        <v>0</v>
      </c>
      <c r="K264">
        <f t="shared" si="18"/>
        <v>0</v>
      </c>
      <c r="L264">
        <f t="shared" si="19"/>
        <v>0</v>
      </c>
      <c r="M264" t="str">
        <f t="shared" si="20"/>
        <v>ВЫБРОС</v>
      </c>
    </row>
    <row r="265" spans="1:13" x14ac:dyDescent="0.35">
      <c r="A265" s="1">
        <v>42037</v>
      </c>
      <c r="B265" s="1"/>
      <c r="C265" s="6">
        <v>173.05</v>
      </c>
      <c r="D265">
        <v>22236570</v>
      </c>
      <c r="J265">
        <f t="shared" si="17"/>
        <v>0</v>
      </c>
      <c r="K265">
        <f t="shared" si="18"/>
        <v>0</v>
      </c>
      <c r="L265">
        <f t="shared" si="19"/>
        <v>0</v>
      </c>
      <c r="M265">
        <f t="shared" si="20"/>
        <v>0</v>
      </c>
    </row>
    <row r="266" spans="1:13" x14ac:dyDescent="0.35">
      <c r="A266" s="1">
        <v>42044</v>
      </c>
      <c r="B266" s="1"/>
      <c r="C266" s="6">
        <v>185.7</v>
      </c>
      <c r="D266">
        <v>17928940</v>
      </c>
      <c r="J266">
        <f t="shared" si="17"/>
        <v>0</v>
      </c>
      <c r="K266">
        <f t="shared" si="18"/>
        <v>0</v>
      </c>
      <c r="L266">
        <f t="shared" si="19"/>
        <v>0</v>
      </c>
      <c r="M266">
        <f t="shared" si="20"/>
        <v>0</v>
      </c>
    </row>
    <row r="267" spans="1:13" x14ac:dyDescent="0.35">
      <c r="A267" s="1">
        <v>42051</v>
      </c>
      <c r="B267" s="1"/>
      <c r="C267" s="6">
        <v>177.8</v>
      </c>
      <c r="D267">
        <v>14844870</v>
      </c>
      <c r="J267">
        <f t="shared" si="17"/>
        <v>0</v>
      </c>
      <c r="K267">
        <f t="shared" si="18"/>
        <v>0</v>
      </c>
      <c r="L267">
        <f t="shared" si="19"/>
        <v>0</v>
      </c>
      <c r="M267">
        <f t="shared" si="20"/>
        <v>0</v>
      </c>
    </row>
    <row r="268" spans="1:13" x14ac:dyDescent="0.35">
      <c r="A268" s="1">
        <v>42058</v>
      </c>
      <c r="B268" s="1"/>
      <c r="C268" s="6">
        <v>169.75</v>
      </c>
      <c r="D268">
        <v>9624110</v>
      </c>
      <c r="J268">
        <f t="shared" si="17"/>
        <v>0</v>
      </c>
      <c r="K268">
        <f t="shared" si="18"/>
        <v>0</v>
      </c>
      <c r="L268">
        <f t="shared" si="19"/>
        <v>0</v>
      </c>
      <c r="M268">
        <f t="shared" si="20"/>
        <v>0</v>
      </c>
    </row>
    <row r="269" spans="1:13" x14ac:dyDescent="0.35">
      <c r="A269" s="1">
        <v>42065</v>
      </c>
      <c r="B269" s="1"/>
      <c r="C269" s="6">
        <v>180.55</v>
      </c>
      <c r="D269">
        <v>18402460</v>
      </c>
      <c r="J269">
        <f t="shared" si="17"/>
        <v>0</v>
      </c>
      <c r="K269">
        <f t="shared" si="18"/>
        <v>0</v>
      </c>
      <c r="L269">
        <f t="shared" si="19"/>
        <v>0</v>
      </c>
      <c r="M269">
        <f t="shared" si="20"/>
        <v>0</v>
      </c>
    </row>
    <row r="270" spans="1:13" x14ac:dyDescent="0.35">
      <c r="A270" s="1">
        <v>42072</v>
      </c>
      <c r="B270" s="1"/>
      <c r="C270" s="6">
        <v>161.19999999999999</v>
      </c>
      <c r="D270">
        <v>13568140</v>
      </c>
      <c r="J270">
        <f t="shared" si="17"/>
        <v>0</v>
      </c>
      <c r="K270">
        <f t="shared" si="18"/>
        <v>0</v>
      </c>
      <c r="L270">
        <f t="shared" si="19"/>
        <v>0</v>
      </c>
      <c r="M270">
        <f t="shared" si="20"/>
        <v>0</v>
      </c>
    </row>
    <row r="271" spans="1:13" x14ac:dyDescent="0.35">
      <c r="A271" s="1">
        <v>42079</v>
      </c>
      <c r="B271" s="1"/>
      <c r="C271" s="6">
        <v>158</v>
      </c>
      <c r="D271">
        <v>13473440</v>
      </c>
      <c r="J271">
        <f t="shared" si="17"/>
        <v>0</v>
      </c>
      <c r="K271">
        <f t="shared" si="18"/>
        <v>0</v>
      </c>
      <c r="L271">
        <f t="shared" si="19"/>
        <v>0</v>
      </c>
      <c r="M271">
        <f t="shared" si="20"/>
        <v>0</v>
      </c>
    </row>
    <row r="272" spans="1:13" x14ac:dyDescent="0.35">
      <c r="A272" s="1">
        <v>42086</v>
      </c>
      <c r="B272" s="1"/>
      <c r="C272" s="6">
        <v>146.05000000000001</v>
      </c>
      <c r="D272">
        <v>8780040</v>
      </c>
      <c r="J272">
        <f t="shared" si="17"/>
        <v>0</v>
      </c>
      <c r="K272">
        <f t="shared" si="18"/>
        <v>0</v>
      </c>
      <c r="L272">
        <f t="shared" si="19"/>
        <v>0</v>
      </c>
      <c r="M272">
        <f t="shared" si="20"/>
        <v>0</v>
      </c>
    </row>
    <row r="273" spans="1:13" x14ac:dyDescent="0.35">
      <c r="A273" s="1">
        <v>42093</v>
      </c>
      <c r="B273" s="1"/>
      <c r="C273" s="6">
        <v>161.69999999999999</v>
      </c>
      <c r="D273">
        <v>9504550</v>
      </c>
      <c r="J273">
        <f t="shared" si="17"/>
        <v>0</v>
      </c>
      <c r="K273">
        <f t="shared" si="18"/>
        <v>0</v>
      </c>
      <c r="L273">
        <f t="shared" si="19"/>
        <v>0</v>
      </c>
      <c r="M273">
        <f t="shared" si="20"/>
        <v>0</v>
      </c>
    </row>
    <row r="274" spans="1:13" x14ac:dyDescent="0.35">
      <c r="A274" s="1">
        <v>42100</v>
      </c>
      <c r="B274" s="1"/>
      <c r="C274" s="6">
        <v>162</v>
      </c>
      <c r="D274">
        <v>10226890</v>
      </c>
      <c r="J274">
        <f t="shared" si="17"/>
        <v>0</v>
      </c>
      <c r="K274">
        <f t="shared" si="18"/>
        <v>0</v>
      </c>
      <c r="L274">
        <f t="shared" si="19"/>
        <v>0</v>
      </c>
      <c r="M274">
        <f t="shared" si="20"/>
        <v>0</v>
      </c>
    </row>
    <row r="275" spans="1:13" x14ac:dyDescent="0.35">
      <c r="A275" s="1">
        <v>42107</v>
      </c>
      <c r="B275" s="1"/>
      <c r="C275" s="6">
        <v>154.5</v>
      </c>
      <c r="D275">
        <v>14668220</v>
      </c>
      <c r="J275">
        <f t="shared" si="17"/>
        <v>0</v>
      </c>
      <c r="K275">
        <f t="shared" si="18"/>
        <v>0</v>
      </c>
      <c r="L275">
        <f t="shared" si="19"/>
        <v>0</v>
      </c>
      <c r="M275">
        <f t="shared" si="20"/>
        <v>0</v>
      </c>
    </row>
    <row r="276" spans="1:13" x14ac:dyDescent="0.35">
      <c r="A276" s="1">
        <v>42114</v>
      </c>
      <c r="B276" s="1"/>
      <c r="C276" s="6">
        <v>154.5</v>
      </c>
      <c r="D276">
        <v>18809350</v>
      </c>
      <c r="J276">
        <f t="shared" si="17"/>
        <v>0</v>
      </c>
      <c r="K276">
        <f t="shared" si="18"/>
        <v>0</v>
      </c>
      <c r="L276">
        <f t="shared" si="19"/>
        <v>0</v>
      </c>
      <c r="M276">
        <f t="shared" si="20"/>
        <v>0</v>
      </c>
    </row>
    <row r="277" spans="1:13" x14ac:dyDescent="0.35">
      <c r="A277" s="1">
        <v>42121</v>
      </c>
      <c r="B277" s="1"/>
      <c r="C277" s="6">
        <v>151.05000000000001</v>
      </c>
      <c r="D277">
        <v>8547680</v>
      </c>
      <c r="J277">
        <f t="shared" si="17"/>
        <v>0</v>
      </c>
      <c r="K277">
        <f t="shared" si="18"/>
        <v>0</v>
      </c>
      <c r="L277">
        <f t="shared" si="19"/>
        <v>0</v>
      </c>
      <c r="M277">
        <f t="shared" si="20"/>
        <v>0</v>
      </c>
    </row>
    <row r="278" spans="1:13" x14ac:dyDescent="0.35">
      <c r="A278" s="1">
        <v>42128</v>
      </c>
      <c r="B278" s="1"/>
      <c r="C278" s="6">
        <v>154.15</v>
      </c>
      <c r="D278">
        <v>8331510</v>
      </c>
      <c r="J278">
        <f t="shared" si="17"/>
        <v>0</v>
      </c>
      <c r="K278">
        <f t="shared" si="18"/>
        <v>0</v>
      </c>
      <c r="L278">
        <f t="shared" si="19"/>
        <v>0</v>
      </c>
      <c r="M278">
        <f t="shared" si="20"/>
        <v>0</v>
      </c>
    </row>
    <row r="279" spans="1:13" x14ac:dyDescent="0.35">
      <c r="A279" s="1">
        <v>42135</v>
      </c>
      <c r="B279" s="1"/>
      <c r="C279" s="6">
        <v>156.9</v>
      </c>
      <c r="D279">
        <v>8473570</v>
      </c>
      <c r="J279">
        <f t="shared" si="17"/>
        <v>0</v>
      </c>
      <c r="K279">
        <f t="shared" si="18"/>
        <v>0</v>
      </c>
      <c r="L279">
        <f t="shared" si="19"/>
        <v>0</v>
      </c>
      <c r="M279">
        <f t="shared" si="20"/>
        <v>0</v>
      </c>
    </row>
    <row r="280" spans="1:13" x14ac:dyDescent="0.35">
      <c r="A280" s="1">
        <v>42142</v>
      </c>
      <c r="B280" s="1"/>
      <c r="C280" s="6">
        <v>155.4</v>
      </c>
      <c r="D280">
        <v>12906520</v>
      </c>
      <c r="J280">
        <f t="shared" si="17"/>
        <v>0</v>
      </c>
      <c r="K280">
        <f t="shared" si="18"/>
        <v>0</v>
      </c>
      <c r="L280">
        <f t="shared" si="19"/>
        <v>0</v>
      </c>
      <c r="M280">
        <f t="shared" si="20"/>
        <v>0</v>
      </c>
    </row>
    <row r="281" spans="1:13" x14ac:dyDescent="0.35">
      <c r="A281" s="1">
        <v>42149</v>
      </c>
      <c r="B281" s="1"/>
      <c r="C281" s="6">
        <v>140.4</v>
      </c>
      <c r="D281">
        <v>49164470</v>
      </c>
      <c r="J281">
        <f t="shared" si="17"/>
        <v>0</v>
      </c>
      <c r="K281">
        <f t="shared" si="18"/>
        <v>0</v>
      </c>
      <c r="L281">
        <f t="shared" si="19"/>
        <v>0</v>
      </c>
      <c r="M281" t="str">
        <f t="shared" si="20"/>
        <v>ВЫБРОС</v>
      </c>
    </row>
    <row r="282" spans="1:13" x14ac:dyDescent="0.35">
      <c r="A282" s="1">
        <v>42156</v>
      </c>
      <c r="B282" s="1"/>
      <c r="C282" s="6">
        <v>150.6</v>
      </c>
      <c r="D282">
        <v>34680350</v>
      </c>
      <c r="J282">
        <f t="shared" si="17"/>
        <v>0</v>
      </c>
      <c r="K282">
        <f t="shared" si="18"/>
        <v>0</v>
      </c>
      <c r="L282">
        <f t="shared" si="19"/>
        <v>0</v>
      </c>
      <c r="M282">
        <f t="shared" si="20"/>
        <v>0</v>
      </c>
    </row>
    <row r="283" spans="1:13" x14ac:dyDescent="0.35">
      <c r="A283" s="1">
        <v>42163</v>
      </c>
      <c r="B283" s="1"/>
      <c r="C283" s="6">
        <v>150.30000000000001</v>
      </c>
      <c r="D283">
        <v>9855280</v>
      </c>
      <c r="J283">
        <f t="shared" si="17"/>
        <v>0</v>
      </c>
      <c r="K283">
        <f t="shared" si="18"/>
        <v>0</v>
      </c>
      <c r="L283">
        <f t="shared" si="19"/>
        <v>0</v>
      </c>
      <c r="M283">
        <f t="shared" si="20"/>
        <v>0</v>
      </c>
    </row>
    <row r="284" spans="1:13" x14ac:dyDescent="0.35">
      <c r="A284" s="1">
        <v>42170</v>
      </c>
      <c r="B284" s="1"/>
      <c r="C284" s="6">
        <v>149.4</v>
      </c>
      <c r="D284">
        <v>13040410</v>
      </c>
      <c r="J284">
        <f t="shared" si="17"/>
        <v>0</v>
      </c>
      <c r="K284">
        <f t="shared" si="18"/>
        <v>0</v>
      </c>
      <c r="L284">
        <f t="shared" si="19"/>
        <v>0</v>
      </c>
      <c r="M284">
        <f t="shared" si="20"/>
        <v>0</v>
      </c>
    </row>
    <row r="285" spans="1:13" x14ac:dyDescent="0.35">
      <c r="A285" s="1">
        <v>42177</v>
      </c>
      <c r="B285" s="1"/>
      <c r="C285" s="6">
        <v>144.35</v>
      </c>
      <c r="D285">
        <v>19723430</v>
      </c>
      <c r="J285">
        <f t="shared" si="17"/>
        <v>0</v>
      </c>
      <c r="K285">
        <f t="shared" si="18"/>
        <v>0</v>
      </c>
      <c r="L285">
        <f t="shared" si="19"/>
        <v>0</v>
      </c>
      <c r="M285">
        <f t="shared" si="20"/>
        <v>0</v>
      </c>
    </row>
    <row r="286" spans="1:13" x14ac:dyDescent="0.35">
      <c r="A286" s="1">
        <v>42184</v>
      </c>
      <c r="B286" s="1"/>
      <c r="C286" s="6">
        <v>146.05000000000001</v>
      </c>
      <c r="D286">
        <v>9096280</v>
      </c>
      <c r="J286">
        <f t="shared" si="17"/>
        <v>0</v>
      </c>
      <c r="K286">
        <f t="shared" si="18"/>
        <v>0</v>
      </c>
      <c r="L286">
        <f t="shared" si="19"/>
        <v>0</v>
      </c>
      <c r="M286">
        <f t="shared" si="20"/>
        <v>0</v>
      </c>
    </row>
    <row r="287" spans="1:13" x14ac:dyDescent="0.35">
      <c r="A287" s="1">
        <v>42191</v>
      </c>
      <c r="B287" s="1"/>
      <c r="C287" s="6">
        <v>145.85</v>
      </c>
      <c r="D287">
        <v>11867470</v>
      </c>
      <c r="J287">
        <f t="shared" si="17"/>
        <v>0</v>
      </c>
      <c r="K287">
        <f t="shared" si="18"/>
        <v>0</v>
      </c>
      <c r="L287">
        <f t="shared" si="19"/>
        <v>0</v>
      </c>
      <c r="M287">
        <f t="shared" si="20"/>
        <v>0</v>
      </c>
    </row>
    <row r="288" spans="1:13" x14ac:dyDescent="0.35">
      <c r="A288" s="1">
        <v>42198</v>
      </c>
      <c r="B288" s="1"/>
      <c r="C288" s="6">
        <v>153.6</v>
      </c>
      <c r="D288">
        <v>9006330</v>
      </c>
      <c r="J288">
        <f t="shared" si="17"/>
        <v>0</v>
      </c>
      <c r="K288">
        <f t="shared" si="18"/>
        <v>0</v>
      </c>
      <c r="L288">
        <f t="shared" si="19"/>
        <v>0</v>
      </c>
      <c r="M288">
        <f t="shared" si="20"/>
        <v>0</v>
      </c>
    </row>
    <row r="289" spans="1:13" x14ac:dyDescent="0.35">
      <c r="A289" s="1">
        <v>42205</v>
      </c>
      <c r="B289" s="1"/>
      <c r="C289" s="6">
        <v>146.55000000000001</v>
      </c>
      <c r="D289">
        <v>7621940</v>
      </c>
      <c r="J289">
        <f t="shared" si="17"/>
        <v>0</v>
      </c>
      <c r="K289">
        <f t="shared" si="18"/>
        <v>0</v>
      </c>
      <c r="L289">
        <f t="shared" si="19"/>
        <v>0</v>
      </c>
      <c r="M289">
        <f t="shared" si="20"/>
        <v>0</v>
      </c>
    </row>
    <row r="290" spans="1:13" x14ac:dyDescent="0.35">
      <c r="A290" s="1">
        <v>42212</v>
      </c>
      <c r="B290" s="1"/>
      <c r="C290" s="6">
        <v>162.30000000000001</v>
      </c>
      <c r="D290">
        <v>9862420</v>
      </c>
      <c r="J290">
        <f t="shared" si="17"/>
        <v>0</v>
      </c>
      <c r="K290">
        <f t="shared" si="18"/>
        <v>0</v>
      </c>
      <c r="L290">
        <f t="shared" si="19"/>
        <v>0</v>
      </c>
      <c r="M290">
        <f t="shared" si="20"/>
        <v>0</v>
      </c>
    </row>
    <row r="291" spans="1:13" x14ac:dyDescent="0.35">
      <c r="A291" s="1">
        <v>42219</v>
      </c>
      <c r="B291" s="1"/>
      <c r="C291" s="6">
        <v>180.45</v>
      </c>
      <c r="D291">
        <v>21664900</v>
      </c>
      <c r="J291">
        <f t="shared" si="17"/>
        <v>0</v>
      </c>
      <c r="K291">
        <f t="shared" si="18"/>
        <v>0</v>
      </c>
      <c r="L291">
        <f t="shared" si="19"/>
        <v>0</v>
      </c>
      <c r="M291">
        <f t="shared" si="20"/>
        <v>0</v>
      </c>
    </row>
    <row r="292" spans="1:13" x14ac:dyDescent="0.35">
      <c r="A292" s="1">
        <v>42226</v>
      </c>
      <c r="B292" s="1"/>
      <c r="C292" s="6">
        <v>190.75</v>
      </c>
      <c r="D292">
        <v>17669530</v>
      </c>
      <c r="J292">
        <f t="shared" si="17"/>
        <v>0</v>
      </c>
      <c r="K292">
        <f t="shared" si="18"/>
        <v>0</v>
      </c>
      <c r="L292">
        <f t="shared" si="19"/>
        <v>0</v>
      </c>
      <c r="M292">
        <f t="shared" si="20"/>
        <v>0</v>
      </c>
    </row>
    <row r="293" spans="1:13" x14ac:dyDescent="0.35">
      <c r="A293" s="1">
        <v>42233</v>
      </c>
      <c r="B293" s="1"/>
      <c r="C293" s="6">
        <v>197.25</v>
      </c>
      <c r="D293">
        <v>15753760</v>
      </c>
      <c r="J293">
        <f t="shared" si="17"/>
        <v>0</v>
      </c>
      <c r="K293">
        <f t="shared" si="18"/>
        <v>0</v>
      </c>
      <c r="L293">
        <f t="shared" si="19"/>
        <v>0</v>
      </c>
      <c r="M293">
        <f t="shared" si="20"/>
        <v>0</v>
      </c>
    </row>
    <row r="294" spans="1:13" x14ac:dyDescent="0.35">
      <c r="A294" s="1">
        <v>42240</v>
      </c>
      <c r="B294" s="1"/>
      <c r="C294" s="6">
        <v>201.7</v>
      </c>
      <c r="D294">
        <v>33945520</v>
      </c>
      <c r="J294">
        <f t="shared" si="17"/>
        <v>0</v>
      </c>
      <c r="K294">
        <f t="shared" si="18"/>
        <v>0</v>
      </c>
      <c r="L294">
        <f t="shared" si="19"/>
        <v>0</v>
      </c>
      <c r="M294">
        <f t="shared" si="20"/>
        <v>0</v>
      </c>
    </row>
    <row r="295" spans="1:13" x14ac:dyDescent="0.35">
      <c r="A295" s="1">
        <v>42247</v>
      </c>
      <c r="B295" s="1"/>
      <c r="C295" s="6">
        <v>204.9</v>
      </c>
      <c r="D295">
        <v>10691870</v>
      </c>
      <c r="J295">
        <f t="shared" si="17"/>
        <v>0</v>
      </c>
      <c r="K295">
        <f t="shared" si="18"/>
        <v>0</v>
      </c>
      <c r="L295">
        <f t="shared" si="19"/>
        <v>0</v>
      </c>
      <c r="M295">
        <f t="shared" si="20"/>
        <v>0</v>
      </c>
    </row>
    <row r="296" spans="1:13" x14ac:dyDescent="0.35">
      <c r="A296" s="1">
        <v>42254</v>
      </c>
      <c r="B296" s="1"/>
      <c r="C296" s="6">
        <v>207.45</v>
      </c>
      <c r="D296">
        <v>6708820</v>
      </c>
      <c r="J296">
        <f t="shared" si="17"/>
        <v>0</v>
      </c>
      <c r="K296">
        <f t="shared" si="18"/>
        <v>0</v>
      </c>
      <c r="L296">
        <f t="shared" si="19"/>
        <v>0</v>
      </c>
      <c r="M296">
        <f t="shared" si="20"/>
        <v>0</v>
      </c>
    </row>
    <row r="297" spans="1:13" x14ac:dyDescent="0.35">
      <c r="A297" s="1">
        <v>42261</v>
      </c>
      <c r="B297" s="1"/>
      <c r="C297" s="6">
        <v>200.7</v>
      </c>
      <c r="D297">
        <v>9768530</v>
      </c>
      <c r="J297">
        <f t="shared" si="17"/>
        <v>0</v>
      </c>
      <c r="K297">
        <f t="shared" si="18"/>
        <v>0</v>
      </c>
      <c r="L297">
        <f t="shared" si="19"/>
        <v>0</v>
      </c>
      <c r="M297">
        <f t="shared" si="20"/>
        <v>0</v>
      </c>
    </row>
    <row r="298" spans="1:13" x14ac:dyDescent="0.35">
      <c r="A298" s="1">
        <v>42268</v>
      </c>
      <c r="B298" s="1"/>
      <c r="C298" s="6">
        <v>185.05</v>
      </c>
      <c r="D298">
        <v>14218590</v>
      </c>
      <c r="J298">
        <f t="shared" si="17"/>
        <v>0</v>
      </c>
      <c r="K298">
        <f t="shared" si="18"/>
        <v>0</v>
      </c>
      <c r="L298">
        <f t="shared" si="19"/>
        <v>0</v>
      </c>
      <c r="M298">
        <f t="shared" si="20"/>
        <v>0</v>
      </c>
    </row>
    <row r="299" spans="1:13" x14ac:dyDescent="0.35">
      <c r="A299" s="1">
        <v>42275</v>
      </c>
      <c r="B299" s="1"/>
      <c r="C299" s="6">
        <v>182.75</v>
      </c>
      <c r="D299">
        <v>17199750</v>
      </c>
      <c r="J299">
        <f t="shared" si="17"/>
        <v>0</v>
      </c>
      <c r="K299">
        <f t="shared" si="18"/>
        <v>0</v>
      </c>
      <c r="L299">
        <f t="shared" si="19"/>
        <v>0</v>
      </c>
      <c r="M299">
        <f t="shared" si="20"/>
        <v>0</v>
      </c>
    </row>
    <row r="300" spans="1:13" x14ac:dyDescent="0.35">
      <c r="A300" s="1">
        <v>42282</v>
      </c>
      <c r="B300" s="1"/>
      <c r="C300" s="6">
        <v>186.1</v>
      </c>
      <c r="D300">
        <v>11685490</v>
      </c>
      <c r="J300">
        <f t="shared" si="17"/>
        <v>0</v>
      </c>
      <c r="K300">
        <f t="shared" si="18"/>
        <v>0</v>
      </c>
      <c r="L300">
        <f t="shared" si="19"/>
        <v>0</v>
      </c>
      <c r="M300">
        <f t="shared" si="20"/>
        <v>0</v>
      </c>
    </row>
    <row r="301" spans="1:13" x14ac:dyDescent="0.35">
      <c r="A301" s="1">
        <v>42289</v>
      </c>
      <c r="B301" s="1"/>
      <c r="C301" s="6">
        <v>175.35</v>
      </c>
      <c r="D301">
        <v>10402640</v>
      </c>
      <c r="J301">
        <f t="shared" si="17"/>
        <v>0</v>
      </c>
      <c r="K301">
        <f t="shared" si="18"/>
        <v>0</v>
      </c>
      <c r="L301">
        <f t="shared" si="19"/>
        <v>0</v>
      </c>
      <c r="M301">
        <f t="shared" si="20"/>
        <v>0</v>
      </c>
    </row>
    <row r="302" spans="1:13" x14ac:dyDescent="0.35">
      <c r="A302" s="1">
        <v>42296</v>
      </c>
      <c r="B302" s="1"/>
      <c r="C302" s="6">
        <v>156.15</v>
      </c>
      <c r="D302">
        <v>65242620</v>
      </c>
      <c r="J302">
        <f t="shared" si="17"/>
        <v>0</v>
      </c>
      <c r="K302">
        <f t="shared" si="18"/>
        <v>0</v>
      </c>
      <c r="L302">
        <f t="shared" si="19"/>
        <v>0</v>
      </c>
      <c r="M302" t="str">
        <f t="shared" si="20"/>
        <v>ВЫБРОС</v>
      </c>
    </row>
    <row r="303" spans="1:13" x14ac:dyDescent="0.35">
      <c r="A303" s="1">
        <v>42303</v>
      </c>
      <c r="B303" s="1"/>
      <c r="C303" s="6">
        <v>155</v>
      </c>
      <c r="D303">
        <v>14813450</v>
      </c>
      <c r="J303">
        <f t="shared" si="17"/>
        <v>0</v>
      </c>
      <c r="K303">
        <f t="shared" si="18"/>
        <v>0</v>
      </c>
      <c r="L303">
        <f t="shared" si="19"/>
        <v>0</v>
      </c>
      <c r="M303">
        <f t="shared" si="20"/>
        <v>0</v>
      </c>
    </row>
    <row r="304" spans="1:13" x14ac:dyDescent="0.35">
      <c r="A304" s="1">
        <v>42310</v>
      </c>
      <c r="B304" s="1"/>
      <c r="C304" s="6">
        <v>156.35</v>
      </c>
      <c r="D304">
        <v>9169940</v>
      </c>
      <c r="J304">
        <f t="shared" si="17"/>
        <v>0</v>
      </c>
      <c r="K304">
        <f t="shared" si="18"/>
        <v>0</v>
      </c>
      <c r="L304">
        <f t="shared" si="19"/>
        <v>0</v>
      </c>
      <c r="M304">
        <f t="shared" si="20"/>
        <v>0</v>
      </c>
    </row>
    <row r="305" spans="1:13" x14ac:dyDescent="0.35">
      <c r="A305" s="1">
        <v>42317</v>
      </c>
      <c r="B305" s="1"/>
      <c r="C305" s="6">
        <v>164.5</v>
      </c>
      <c r="D305">
        <v>12334040</v>
      </c>
      <c r="J305">
        <f t="shared" si="17"/>
        <v>0</v>
      </c>
      <c r="K305">
        <f t="shared" si="18"/>
        <v>0</v>
      </c>
      <c r="L305">
        <f t="shared" si="19"/>
        <v>0</v>
      </c>
      <c r="M305">
        <f t="shared" si="20"/>
        <v>0</v>
      </c>
    </row>
    <row r="306" spans="1:13" x14ac:dyDescent="0.35">
      <c r="A306" s="1">
        <v>42324</v>
      </c>
      <c r="B306" s="1"/>
      <c r="C306" s="6">
        <v>169</v>
      </c>
      <c r="D306">
        <v>16953590</v>
      </c>
      <c r="J306">
        <f t="shared" si="17"/>
        <v>0</v>
      </c>
      <c r="K306">
        <f t="shared" si="18"/>
        <v>0</v>
      </c>
      <c r="L306">
        <f t="shared" si="19"/>
        <v>0</v>
      </c>
      <c r="M306">
        <f t="shared" si="20"/>
        <v>0</v>
      </c>
    </row>
    <row r="307" spans="1:13" x14ac:dyDescent="0.35">
      <c r="A307" s="1">
        <v>42331</v>
      </c>
      <c r="B307" s="1"/>
      <c r="C307" s="6">
        <v>175.7</v>
      </c>
      <c r="D307">
        <v>20888980</v>
      </c>
      <c r="J307">
        <f t="shared" si="17"/>
        <v>0</v>
      </c>
      <c r="K307">
        <f t="shared" si="18"/>
        <v>0</v>
      </c>
      <c r="L307">
        <f t="shared" si="19"/>
        <v>0</v>
      </c>
      <c r="M307">
        <f t="shared" si="20"/>
        <v>0</v>
      </c>
    </row>
    <row r="308" spans="1:13" x14ac:dyDescent="0.35">
      <c r="A308" s="1">
        <v>42338</v>
      </c>
      <c r="B308" s="1"/>
      <c r="C308" s="6">
        <v>177.5</v>
      </c>
      <c r="D308">
        <v>11928460</v>
      </c>
      <c r="J308">
        <f t="shared" si="17"/>
        <v>0</v>
      </c>
      <c r="K308">
        <f t="shared" si="18"/>
        <v>0</v>
      </c>
      <c r="L308">
        <f t="shared" si="19"/>
        <v>0</v>
      </c>
      <c r="M308">
        <f t="shared" si="20"/>
        <v>0</v>
      </c>
    </row>
    <row r="309" spans="1:13" x14ac:dyDescent="0.35">
      <c r="A309" s="1">
        <v>42345</v>
      </c>
      <c r="B309" s="1"/>
      <c r="C309" s="6">
        <v>181.95</v>
      </c>
      <c r="D309">
        <v>9117950</v>
      </c>
      <c r="J309">
        <f t="shared" si="17"/>
        <v>0</v>
      </c>
      <c r="K309">
        <f t="shared" si="18"/>
        <v>0</v>
      </c>
      <c r="L309">
        <f t="shared" si="19"/>
        <v>0</v>
      </c>
      <c r="M309">
        <f t="shared" si="20"/>
        <v>0</v>
      </c>
    </row>
    <row r="310" spans="1:13" x14ac:dyDescent="0.35">
      <c r="A310" s="1">
        <v>42352</v>
      </c>
      <c r="B310" s="1"/>
      <c r="C310" s="6">
        <v>184.05</v>
      </c>
      <c r="D310">
        <v>11497620</v>
      </c>
      <c r="J310">
        <f t="shared" si="17"/>
        <v>0</v>
      </c>
      <c r="K310">
        <f t="shared" si="18"/>
        <v>0</v>
      </c>
      <c r="L310">
        <f t="shared" si="19"/>
        <v>0</v>
      </c>
      <c r="M310">
        <f t="shared" si="20"/>
        <v>0</v>
      </c>
    </row>
    <row r="311" spans="1:13" x14ac:dyDescent="0.35">
      <c r="A311" s="1">
        <v>42359</v>
      </c>
      <c r="B311" s="1"/>
      <c r="C311" s="6">
        <v>178.95</v>
      </c>
      <c r="D311">
        <v>5671080</v>
      </c>
      <c r="J311">
        <f t="shared" si="17"/>
        <v>0</v>
      </c>
      <c r="K311">
        <f t="shared" si="18"/>
        <v>0</v>
      </c>
      <c r="L311">
        <f t="shared" si="19"/>
        <v>0</v>
      </c>
      <c r="M311">
        <f t="shared" si="20"/>
        <v>0</v>
      </c>
    </row>
    <row r="312" spans="1:13" x14ac:dyDescent="0.35">
      <c r="A312" s="1">
        <v>42366</v>
      </c>
      <c r="B312" s="1"/>
      <c r="C312" s="6">
        <v>177</v>
      </c>
      <c r="D312">
        <v>1865930</v>
      </c>
      <c r="J312">
        <f t="shared" si="17"/>
        <v>0</v>
      </c>
      <c r="K312">
        <f t="shared" si="18"/>
        <v>0</v>
      </c>
      <c r="L312">
        <f t="shared" si="19"/>
        <v>0</v>
      </c>
      <c r="M312">
        <f t="shared" si="20"/>
        <v>0</v>
      </c>
    </row>
    <row r="313" spans="1:13" x14ac:dyDescent="0.35">
      <c r="A313" s="1">
        <v>42373</v>
      </c>
      <c r="B313" s="1"/>
      <c r="C313" s="6">
        <v>178</v>
      </c>
      <c r="D313">
        <v>2243330</v>
      </c>
      <c r="J313">
        <f t="shared" si="17"/>
        <v>0</v>
      </c>
      <c r="K313">
        <f t="shared" si="18"/>
        <v>0</v>
      </c>
      <c r="L313">
        <f t="shared" si="19"/>
        <v>0</v>
      </c>
      <c r="M313">
        <f t="shared" si="20"/>
        <v>0</v>
      </c>
    </row>
    <row r="314" spans="1:13" x14ac:dyDescent="0.35">
      <c r="A314" s="1">
        <v>42380</v>
      </c>
      <c r="B314" s="1"/>
      <c r="C314" s="6">
        <v>178.35</v>
      </c>
      <c r="D314">
        <v>7304400</v>
      </c>
      <c r="J314">
        <f t="shared" si="17"/>
        <v>0</v>
      </c>
      <c r="K314">
        <f t="shared" si="18"/>
        <v>0</v>
      </c>
      <c r="L314">
        <f t="shared" si="19"/>
        <v>0</v>
      </c>
      <c r="M314">
        <f t="shared" si="20"/>
        <v>0</v>
      </c>
    </row>
    <row r="315" spans="1:13" x14ac:dyDescent="0.35">
      <c r="A315" s="1">
        <v>42387</v>
      </c>
      <c r="B315" s="1"/>
      <c r="C315" s="6">
        <v>173.75</v>
      </c>
      <c r="D315">
        <v>7382600</v>
      </c>
      <c r="J315">
        <f t="shared" si="17"/>
        <v>0</v>
      </c>
      <c r="K315">
        <f t="shared" si="18"/>
        <v>0</v>
      </c>
      <c r="L315">
        <f t="shared" si="19"/>
        <v>0</v>
      </c>
      <c r="M315">
        <f t="shared" si="20"/>
        <v>0</v>
      </c>
    </row>
    <row r="316" spans="1:13" x14ac:dyDescent="0.35">
      <c r="A316" s="1">
        <v>42394</v>
      </c>
      <c r="B316" s="1"/>
      <c r="C316" s="6">
        <v>172.55</v>
      </c>
      <c r="D316">
        <v>4417160</v>
      </c>
      <c r="J316">
        <f t="shared" si="17"/>
        <v>0</v>
      </c>
      <c r="K316">
        <f t="shared" si="18"/>
        <v>0</v>
      </c>
      <c r="L316">
        <f t="shared" si="19"/>
        <v>0</v>
      </c>
      <c r="M316">
        <f t="shared" si="20"/>
        <v>0</v>
      </c>
    </row>
    <row r="317" spans="1:13" x14ac:dyDescent="0.35">
      <c r="A317" s="1">
        <v>42401</v>
      </c>
      <c r="B317" s="1"/>
      <c r="C317" s="6">
        <v>170.9</v>
      </c>
      <c r="D317">
        <v>3181750</v>
      </c>
      <c r="J317">
        <f t="shared" si="17"/>
        <v>0</v>
      </c>
      <c r="K317">
        <f t="shared" si="18"/>
        <v>0</v>
      </c>
      <c r="L317">
        <f t="shared" si="19"/>
        <v>0</v>
      </c>
      <c r="M317">
        <f t="shared" si="20"/>
        <v>0</v>
      </c>
    </row>
    <row r="318" spans="1:13" x14ac:dyDescent="0.35">
      <c r="A318" s="1">
        <v>42408</v>
      </c>
      <c r="B318" s="1"/>
      <c r="C318" s="6">
        <v>163.95</v>
      </c>
      <c r="D318">
        <v>4123960</v>
      </c>
      <c r="J318">
        <f t="shared" si="17"/>
        <v>0</v>
      </c>
      <c r="K318">
        <f t="shared" si="18"/>
        <v>0</v>
      </c>
      <c r="L318">
        <f t="shared" si="19"/>
        <v>0</v>
      </c>
      <c r="M318">
        <f t="shared" si="20"/>
        <v>0</v>
      </c>
    </row>
    <row r="319" spans="1:13" x14ac:dyDescent="0.35">
      <c r="A319" s="1">
        <v>42415</v>
      </c>
      <c r="B319" s="1"/>
      <c r="C319" s="6">
        <v>160.44999999999999</v>
      </c>
      <c r="D319">
        <v>6324110</v>
      </c>
      <c r="J319">
        <f t="shared" si="17"/>
        <v>0</v>
      </c>
      <c r="K319">
        <f t="shared" si="18"/>
        <v>0</v>
      </c>
      <c r="L319">
        <f t="shared" si="19"/>
        <v>0</v>
      </c>
      <c r="M319">
        <f t="shared" si="20"/>
        <v>0</v>
      </c>
    </row>
    <row r="320" spans="1:13" x14ac:dyDescent="0.35">
      <c r="A320" s="1">
        <v>42422</v>
      </c>
      <c r="B320" s="1"/>
      <c r="C320" s="6">
        <v>161.85</v>
      </c>
      <c r="D320">
        <v>7717960</v>
      </c>
      <c r="J320">
        <f t="shared" si="17"/>
        <v>0</v>
      </c>
      <c r="K320">
        <f t="shared" si="18"/>
        <v>0</v>
      </c>
      <c r="L320">
        <f t="shared" si="19"/>
        <v>0</v>
      </c>
      <c r="M320">
        <f t="shared" si="20"/>
        <v>0</v>
      </c>
    </row>
    <row r="321" spans="1:13" x14ac:dyDescent="0.35">
      <c r="A321" s="1">
        <v>42429</v>
      </c>
      <c r="B321" s="1"/>
      <c r="C321" s="6">
        <v>162.30000000000001</v>
      </c>
      <c r="D321">
        <v>7542910</v>
      </c>
      <c r="J321">
        <f t="shared" si="17"/>
        <v>0</v>
      </c>
      <c r="K321">
        <f t="shared" si="18"/>
        <v>0</v>
      </c>
      <c r="L321">
        <f t="shared" si="19"/>
        <v>0</v>
      </c>
      <c r="M321">
        <f t="shared" si="20"/>
        <v>0</v>
      </c>
    </row>
    <row r="322" spans="1:13" x14ac:dyDescent="0.35">
      <c r="A322" s="1">
        <v>42436</v>
      </c>
      <c r="B322" s="1"/>
      <c r="C322" s="6">
        <v>168.85</v>
      </c>
      <c r="D322">
        <v>5872000</v>
      </c>
      <c r="J322">
        <f t="shared" si="17"/>
        <v>0</v>
      </c>
      <c r="K322">
        <f t="shared" si="18"/>
        <v>0</v>
      </c>
      <c r="L322">
        <f t="shared" si="19"/>
        <v>0</v>
      </c>
      <c r="M322">
        <f t="shared" si="20"/>
        <v>0</v>
      </c>
    </row>
    <row r="323" spans="1:13" x14ac:dyDescent="0.35">
      <c r="A323" s="1">
        <v>42443</v>
      </c>
      <c r="B323" s="1"/>
      <c r="C323" s="6">
        <v>159.19999999999999</v>
      </c>
      <c r="D323">
        <v>8828270</v>
      </c>
      <c r="J323">
        <f t="shared" si="17"/>
        <v>0</v>
      </c>
      <c r="K323">
        <f t="shared" si="18"/>
        <v>0</v>
      </c>
      <c r="L323">
        <f t="shared" si="19"/>
        <v>0</v>
      </c>
      <c r="M323">
        <f t="shared" si="20"/>
        <v>0</v>
      </c>
    </row>
    <row r="324" spans="1:13" x14ac:dyDescent="0.35">
      <c r="A324" s="1">
        <v>42450</v>
      </c>
      <c r="B324" s="1"/>
      <c r="C324" s="6">
        <v>165.45</v>
      </c>
      <c r="D324">
        <v>7772120</v>
      </c>
      <c r="J324">
        <f t="shared" ref="J324:J387" si="21">IF(C324&lt;H$6,"ВЫБРОС",0)</f>
        <v>0</v>
      </c>
      <c r="K324">
        <f t="shared" ref="K324:K387" si="22">IF(D324&lt;I$6,"ВЫБРОС",0)</f>
        <v>0</v>
      </c>
      <c r="L324">
        <f t="shared" ref="L324:L387" si="23">IF(C324&gt;H$8,"ВЫБРОС",0)</f>
        <v>0</v>
      </c>
      <c r="M324">
        <f t="shared" ref="M324:M387" si="24">IF(D324&gt;I$8,"ВЫБРОС",0)</f>
        <v>0</v>
      </c>
    </row>
    <row r="325" spans="1:13" x14ac:dyDescent="0.35">
      <c r="A325" s="1">
        <v>42457</v>
      </c>
      <c r="B325" s="1"/>
      <c r="C325" s="6">
        <v>163.95</v>
      </c>
      <c r="D325">
        <v>17313580</v>
      </c>
      <c r="J325">
        <f t="shared" si="21"/>
        <v>0</v>
      </c>
      <c r="K325">
        <f t="shared" si="22"/>
        <v>0</v>
      </c>
      <c r="L325">
        <f t="shared" si="23"/>
        <v>0</v>
      </c>
      <c r="M325">
        <f t="shared" si="24"/>
        <v>0</v>
      </c>
    </row>
    <row r="326" spans="1:13" x14ac:dyDescent="0.35">
      <c r="A326" s="1">
        <v>42464</v>
      </c>
      <c r="B326" s="1"/>
      <c r="C326" s="6">
        <v>164.35</v>
      </c>
      <c r="D326">
        <v>4317570</v>
      </c>
      <c r="J326">
        <f t="shared" si="21"/>
        <v>0</v>
      </c>
      <c r="K326">
        <f t="shared" si="22"/>
        <v>0</v>
      </c>
      <c r="L326">
        <f t="shared" si="23"/>
        <v>0</v>
      </c>
      <c r="M326">
        <f t="shared" si="24"/>
        <v>0</v>
      </c>
    </row>
    <row r="327" spans="1:13" x14ac:dyDescent="0.35">
      <c r="A327" s="1">
        <v>42471</v>
      </c>
      <c r="B327" s="1"/>
      <c r="C327" s="6">
        <v>163.69999999999999</v>
      </c>
      <c r="D327">
        <v>4425240</v>
      </c>
      <c r="J327">
        <f t="shared" si="21"/>
        <v>0</v>
      </c>
      <c r="K327">
        <f t="shared" si="22"/>
        <v>0</v>
      </c>
      <c r="L327">
        <f t="shared" si="23"/>
        <v>0</v>
      </c>
      <c r="M327">
        <f t="shared" si="24"/>
        <v>0</v>
      </c>
    </row>
    <row r="328" spans="1:13" x14ac:dyDescent="0.35">
      <c r="A328" s="1">
        <v>42478</v>
      </c>
      <c r="B328" s="1"/>
      <c r="C328" s="6">
        <v>164.7</v>
      </c>
      <c r="D328">
        <v>4319110</v>
      </c>
      <c r="J328">
        <f t="shared" si="21"/>
        <v>0</v>
      </c>
      <c r="K328">
        <f t="shared" si="22"/>
        <v>0</v>
      </c>
      <c r="L328">
        <f t="shared" si="23"/>
        <v>0</v>
      </c>
      <c r="M328">
        <f t="shared" si="24"/>
        <v>0</v>
      </c>
    </row>
    <row r="329" spans="1:13" x14ac:dyDescent="0.35">
      <c r="A329" s="1">
        <v>42485</v>
      </c>
      <c r="B329" s="1"/>
      <c r="C329" s="6">
        <v>163.4</v>
      </c>
      <c r="D329">
        <v>3363460</v>
      </c>
      <c r="J329">
        <f t="shared" si="21"/>
        <v>0</v>
      </c>
      <c r="K329">
        <f t="shared" si="22"/>
        <v>0</v>
      </c>
      <c r="L329">
        <f t="shared" si="23"/>
        <v>0</v>
      </c>
      <c r="M329">
        <f t="shared" si="24"/>
        <v>0</v>
      </c>
    </row>
    <row r="330" spans="1:13" x14ac:dyDescent="0.35">
      <c r="A330" s="1">
        <v>42492</v>
      </c>
      <c r="B330" s="1"/>
      <c r="C330" s="6">
        <v>164.3</v>
      </c>
      <c r="D330">
        <v>3626470</v>
      </c>
      <c r="J330">
        <f t="shared" si="21"/>
        <v>0</v>
      </c>
      <c r="K330">
        <f t="shared" si="22"/>
        <v>0</v>
      </c>
      <c r="L330">
        <f t="shared" si="23"/>
        <v>0</v>
      </c>
      <c r="M330">
        <f t="shared" si="24"/>
        <v>0</v>
      </c>
    </row>
    <row r="331" spans="1:13" x14ac:dyDescent="0.35">
      <c r="A331" s="1">
        <v>42499</v>
      </c>
      <c r="B331" s="1"/>
      <c r="C331" s="6">
        <v>163.75</v>
      </c>
      <c r="D331">
        <v>2831520</v>
      </c>
      <c r="J331">
        <f t="shared" si="21"/>
        <v>0</v>
      </c>
      <c r="K331">
        <f t="shared" si="22"/>
        <v>0</v>
      </c>
      <c r="L331">
        <f t="shared" si="23"/>
        <v>0</v>
      </c>
      <c r="M331">
        <f t="shared" si="24"/>
        <v>0</v>
      </c>
    </row>
    <row r="332" spans="1:13" x14ac:dyDescent="0.35">
      <c r="A332" s="1">
        <v>42506</v>
      </c>
      <c r="B332" s="1"/>
      <c r="C332" s="6">
        <v>169</v>
      </c>
      <c r="D332">
        <v>8632150</v>
      </c>
      <c r="J332">
        <f t="shared" si="21"/>
        <v>0</v>
      </c>
      <c r="K332">
        <f t="shared" si="22"/>
        <v>0</v>
      </c>
      <c r="L332">
        <f t="shared" si="23"/>
        <v>0</v>
      </c>
      <c r="M332">
        <f t="shared" si="24"/>
        <v>0</v>
      </c>
    </row>
    <row r="333" spans="1:13" x14ac:dyDescent="0.35">
      <c r="A333" s="1">
        <v>42513</v>
      </c>
      <c r="B333" s="1"/>
      <c r="C333" s="6">
        <v>171.05</v>
      </c>
      <c r="D333">
        <v>7138530</v>
      </c>
      <c r="J333">
        <f t="shared" si="21"/>
        <v>0</v>
      </c>
      <c r="K333">
        <f t="shared" si="22"/>
        <v>0</v>
      </c>
      <c r="L333">
        <f t="shared" si="23"/>
        <v>0</v>
      </c>
      <c r="M333">
        <f t="shared" si="24"/>
        <v>0</v>
      </c>
    </row>
    <row r="334" spans="1:13" x14ac:dyDescent="0.35">
      <c r="A334" s="1">
        <v>42520</v>
      </c>
      <c r="B334" s="1"/>
      <c r="C334" s="6">
        <v>173.45</v>
      </c>
      <c r="D334">
        <v>4803780</v>
      </c>
      <c r="J334">
        <f t="shared" si="21"/>
        <v>0</v>
      </c>
      <c r="K334">
        <f t="shared" si="22"/>
        <v>0</v>
      </c>
      <c r="L334">
        <f t="shared" si="23"/>
        <v>0</v>
      </c>
      <c r="M334">
        <f t="shared" si="24"/>
        <v>0</v>
      </c>
    </row>
    <row r="335" spans="1:13" x14ac:dyDescent="0.35">
      <c r="A335" s="1">
        <v>42527</v>
      </c>
      <c r="B335" s="1"/>
      <c r="C335" s="6">
        <v>175.4</v>
      </c>
      <c r="D335">
        <v>4564520</v>
      </c>
      <c r="J335">
        <f t="shared" si="21"/>
        <v>0</v>
      </c>
      <c r="K335">
        <f t="shared" si="22"/>
        <v>0</v>
      </c>
      <c r="L335">
        <f t="shared" si="23"/>
        <v>0</v>
      </c>
      <c r="M335">
        <f t="shared" si="24"/>
        <v>0</v>
      </c>
    </row>
    <row r="336" spans="1:13" x14ac:dyDescent="0.35">
      <c r="A336" s="1">
        <v>42534</v>
      </c>
      <c r="B336" s="1"/>
      <c r="C336" s="6">
        <v>190</v>
      </c>
      <c r="D336">
        <v>14857570</v>
      </c>
      <c r="J336">
        <f t="shared" si="21"/>
        <v>0</v>
      </c>
      <c r="K336">
        <f t="shared" si="22"/>
        <v>0</v>
      </c>
      <c r="L336">
        <f t="shared" si="23"/>
        <v>0</v>
      </c>
      <c r="M336">
        <f t="shared" si="24"/>
        <v>0</v>
      </c>
    </row>
    <row r="337" spans="1:13" x14ac:dyDescent="0.35">
      <c r="A337" s="1">
        <v>42541</v>
      </c>
      <c r="B337" s="1"/>
      <c r="C337" s="6">
        <v>180</v>
      </c>
      <c r="D337">
        <v>4098330</v>
      </c>
      <c r="J337">
        <f t="shared" si="21"/>
        <v>0</v>
      </c>
      <c r="K337">
        <f t="shared" si="22"/>
        <v>0</v>
      </c>
      <c r="L337">
        <f t="shared" si="23"/>
        <v>0</v>
      </c>
      <c r="M337">
        <f t="shared" si="24"/>
        <v>0</v>
      </c>
    </row>
    <row r="338" spans="1:13" x14ac:dyDescent="0.35">
      <c r="A338" s="1">
        <v>42548</v>
      </c>
      <c r="B338" s="1"/>
      <c r="C338" s="6">
        <v>177</v>
      </c>
      <c r="D338">
        <v>3098300</v>
      </c>
      <c r="J338">
        <f t="shared" si="21"/>
        <v>0</v>
      </c>
      <c r="K338">
        <f t="shared" si="22"/>
        <v>0</v>
      </c>
      <c r="L338">
        <f t="shared" si="23"/>
        <v>0</v>
      </c>
      <c r="M338">
        <f t="shared" si="24"/>
        <v>0</v>
      </c>
    </row>
    <row r="339" spans="1:13" x14ac:dyDescent="0.35">
      <c r="A339" s="1">
        <v>42555</v>
      </c>
      <c r="B339" s="1"/>
      <c r="C339" s="6">
        <v>182</v>
      </c>
      <c r="D339">
        <v>3495950</v>
      </c>
      <c r="J339">
        <f t="shared" si="21"/>
        <v>0</v>
      </c>
      <c r="K339">
        <f t="shared" si="22"/>
        <v>0</v>
      </c>
      <c r="L339">
        <f t="shared" si="23"/>
        <v>0</v>
      </c>
      <c r="M339">
        <f t="shared" si="24"/>
        <v>0</v>
      </c>
    </row>
    <row r="340" spans="1:13" x14ac:dyDescent="0.35">
      <c r="A340" s="1">
        <v>42562</v>
      </c>
      <c r="B340" s="1"/>
      <c r="C340" s="6">
        <v>180.65</v>
      </c>
      <c r="D340">
        <v>2854800</v>
      </c>
      <c r="J340">
        <f t="shared" si="21"/>
        <v>0</v>
      </c>
      <c r="K340">
        <f t="shared" si="22"/>
        <v>0</v>
      </c>
      <c r="L340">
        <f t="shared" si="23"/>
        <v>0</v>
      </c>
      <c r="M340">
        <f t="shared" si="24"/>
        <v>0</v>
      </c>
    </row>
    <row r="341" spans="1:13" x14ac:dyDescent="0.35">
      <c r="A341" s="1">
        <v>42569</v>
      </c>
      <c r="B341" s="1"/>
      <c r="C341" s="6">
        <v>181.2</v>
      </c>
      <c r="D341">
        <v>1536000</v>
      </c>
      <c r="J341">
        <f t="shared" si="21"/>
        <v>0</v>
      </c>
      <c r="K341">
        <f t="shared" si="22"/>
        <v>0</v>
      </c>
      <c r="L341">
        <f t="shared" si="23"/>
        <v>0</v>
      </c>
      <c r="M341">
        <f t="shared" si="24"/>
        <v>0</v>
      </c>
    </row>
    <row r="342" spans="1:13" x14ac:dyDescent="0.35">
      <c r="A342" s="1">
        <v>42576</v>
      </c>
      <c r="B342" s="1"/>
      <c r="C342" s="6">
        <v>186.1</v>
      </c>
      <c r="D342">
        <v>5374460</v>
      </c>
      <c r="J342">
        <f t="shared" si="21"/>
        <v>0</v>
      </c>
      <c r="K342">
        <f t="shared" si="22"/>
        <v>0</v>
      </c>
      <c r="L342">
        <f t="shared" si="23"/>
        <v>0</v>
      </c>
      <c r="M342">
        <f t="shared" si="24"/>
        <v>0</v>
      </c>
    </row>
    <row r="343" spans="1:13" x14ac:dyDescent="0.35">
      <c r="A343" s="1">
        <v>42583</v>
      </c>
      <c r="B343" s="1"/>
      <c r="C343" s="6">
        <v>184.85</v>
      </c>
      <c r="D343">
        <v>2605470</v>
      </c>
      <c r="J343">
        <f t="shared" si="21"/>
        <v>0</v>
      </c>
      <c r="K343">
        <f t="shared" si="22"/>
        <v>0</v>
      </c>
      <c r="L343">
        <f t="shared" si="23"/>
        <v>0</v>
      </c>
      <c r="M343">
        <f t="shared" si="24"/>
        <v>0</v>
      </c>
    </row>
    <row r="344" spans="1:13" x14ac:dyDescent="0.35">
      <c r="A344" s="1">
        <v>42590</v>
      </c>
      <c r="B344" s="1"/>
      <c r="C344" s="6">
        <v>187.85</v>
      </c>
      <c r="D344">
        <v>3473830</v>
      </c>
      <c r="J344">
        <f t="shared" si="21"/>
        <v>0</v>
      </c>
      <c r="K344">
        <f t="shared" si="22"/>
        <v>0</v>
      </c>
      <c r="L344">
        <f t="shared" si="23"/>
        <v>0</v>
      </c>
      <c r="M344">
        <f t="shared" si="24"/>
        <v>0</v>
      </c>
    </row>
    <row r="345" spans="1:13" x14ac:dyDescent="0.35">
      <c r="A345" s="1">
        <v>42597</v>
      </c>
      <c r="B345" s="1"/>
      <c r="C345" s="6">
        <v>190.15</v>
      </c>
      <c r="D345">
        <v>4426220</v>
      </c>
      <c r="J345">
        <f t="shared" si="21"/>
        <v>0</v>
      </c>
      <c r="K345">
        <f t="shared" si="22"/>
        <v>0</v>
      </c>
      <c r="L345">
        <f t="shared" si="23"/>
        <v>0</v>
      </c>
      <c r="M345">
        <f t="shared" si="24"/>
        <v>0</v>
      </c>
    </row>
    <row r="346" spans="1:13" x14ac:dyDescent="0.35">
      <c r="A346" s="1">
        <v>42604</v>
      </c>
      <c r="B346" s="1"/>
      <c r="C346" s="6">
        <v>191.4</v>
      </c>
      <c r="D346">
        <v>3271130</v>
      </c>
      <c r="J346">
        <f t="shared" si="21"/>
        <v>0</v>
      </c>
      <c r="K346">
        <f t="shared" si="22"/>
        <v>0</v>
      </c>
      <c r="L346">
        <f t="shared" si="23"/>
        <v>0</v>
      </c>
      <c r="M346">
        <f t="shared" si="24"/>
        <v>0</v>
      </c>
    </row>
    <row r="347" spans="1:13" x14ac:dyDescent="0.35">
      <c r="A347" s="1">
        <v>42611</v>
      </c>
      <c r="B347" s="1"/>
      <c r="C347" s="6">
        <v>194</v>
      </c>
      <c r="D347">
        <v>3294650</v>
      </c>
      <c r="J347">
        <f t="shared" si="21"/>
        <v>0</v>
      </c>
      <c r="K347">
        <f t="shared" si="22"/>
        <v>0</v>
      </c>
      <c r="L347">
        <f t="shared" si="23"/>
        <v>0</v>
      </c>
      <c r="M347">
        <f t="shared" si="24"/>
        <v>0</v>
      </c>
    </row>
    <row r="348" spans="1:13" x14ac:dyDescent="0.35">
      <c r="A348" s="1">
        <v>42618</v>
      </c>
      <c r="B348" s="1"/>
      <c r="C348" s="6">
        <v>190</v>
      </c>
      <c r="D348">
        <v>6380430</v>
      </c>
      <c r="J348">
        <f t="shared" si="21"/>
        <v>0</v>
      </c>
      <c r="K348">
        <f t="shared" si="22"/>
        <v>0</v>
      </c>
      <c r="L348">
        <f t="shared" si="23"/>
        <v>0</v>
      </c>
      <c r="M348">
        <f t="shared" si="24"/>
        <v>0</v>
      </c>
    </row>
    <row r="349" spans="1:13" x14ac:dyDescent="0.35">
      <c r="A349" s="1">
        <v>42625</v>
      </c>
      <c r="B349" s="1"/>
      <c r="C349" s="6">
        <v>184</v>
      </c>
      <c r="D349">
        <v>20181460</v>
      </c>
      <c r="J349">
        <f t="shared" si="21"/>
        <v>0</v>
      </c>
      <c r="K349">
        <f t="shared" si="22"/>
        <v>0</v>
      </c>
      <c r="L349">
        <f t="shared" si="23"/>
        <v>0</v>
      </c>
      <c r="M349">
        <f t="shared" si="24"/>
        <v>0</v>
      </c>
    </row>
    <row r="350" spans="1:13" x14ac:dyDescent="0.35">
      <c r="A350" s="1">
        <v>42632</v>
      </c>
      <c r="B350" s="1"/>
      <c r="C350" s="6">
        <v>181.05</v>
      </c>
      <c r="D350">
        <v>4473180</v>
      </c>
      <c r="J350">
        <f t="shared" si="21"/>
        <v>0</v>
      </c>
      <c r="K350">
        <f t="shared" si="22"/>
        <v>0</v>
      </c>
      <c r="L350">
        <f t="shared" si="23"/>
        <v>0</v>
      </c>
      <c r="M350">
        <f t="shared" si="24"/>
        <v>0</v>
      </c>
    </row>
    <row r="351" spans="1:13" x14ac:dyDescent="0.35">
      <c r="A351" s="1">
        <v>42639</v>
      </c>
      <c r="B351" s="1"/>
      <c r="C351" s="6">
        <v>178.2</v>
      </c>
      <c r="D351">
        <v>2206890</v>
      </c>
      <c r="J351">
        <f t="shared" si="21"/>
        <v>0</v>
      </c>
      <c r="K351">
        <f t="shared" si="22"/>
        <v>0</v>
      </c>
      <c r="L351">
        <f t="shared" si="23"/>
        <v>0</v>
      </c>
      <c r="M351">
        <f t="shared" si="24"/>
        <v>0</v>
      </c>
    </row>
    <row r="352" spans="1:13" x14ac:dyDescent="0.35">
      <c r="A352" s="1">
        <v>42646</v>
      </c>
      <c r="B352" s="1"/>
      <c r="C352" s="6">
        <v>174.35</v>
      </c>
      <c r="D352">
        <v>2462360</v>
      </c>
      <c r="J352">
        <f t="shared" si="21"/>
        <v>0</v>
      </c>
      <c r="K352">
        <f t="shared" si="22"/>
        <v>0</v>
      </c>
      <c r="L352">
        <f t="shared" si="23"/>
        <v>0</v>
      </c>
      <c r="M352">
        <f t="shared" si="24"/>
        <v>0</v>
      </c>
    </row>
    <row r="353" spans="1:13" x14ac:dyDescent="0.35">
      <c r="A353" s="1">
        <v>42653</v>
      </c>
      <c r="B353" s="1"/>
      <c r="C353" s="6">
        <v>166</v>
      </c>
      <c r="D353">
        <v>4130710</v>
      </c>
      <c r="J353">
        <f t="shared" si="21"/>
        <v>0</v>
      </c>
      <c r="K353">
        <f t="shared" si="22"/>
        <v>0</v>
      </c>
      <c r="L353">
        <f t="shared" si="23"/>
        <v>0</v>
      </c>
      <c r="M353">
        <f t="shared" si="24"/>
        <v>0</v>
      </c>
    </row>
    <row r="354" spans="1:13" x14ac:dyDescent="0.35">
      <c r="A354" s="1">
        <v>42660</v>
      </c>
      <c r="B354" s="1"/>
      <c r="C354" s="6">
        <v>165.6</v>
      </c>
      <c r="D354">
        <v>2335250</v>
      </c>
      <c r="J354">
        <f t="shared" si="21"/>
        <v>0</v>
      </c>
      <c r="K354">
        <f t="shared" si="22"/>
        <v>0</v>
      </c>
      <c r="L354">
        <f t="shared" si="23"/>
        <v>0</v>
      </c>
      <c r="M354">
        <f t="shared" si="24"/>
        <v>0</v>
      </c>
    </row>
    <row r="355" spans="1:13" x14ac:dyDescent="0.35">
      <c r="A355" s="1">
        <v>42667</v>
      </c>
      <c r="B355" s="1"/>
      <c r="C355" s="6">
        <v>166</v>
      </c>
      <c r="D355">
        <v>1586500</v>
      </c>
      <c r="J355">
        <f t="shared" si="21"/>
        <v>0</v>
      </c>
      <c r="K355">
        <f t="shared" si="22"/>
        <v>0</v>
      </c>
      <c r="L355">
        <f t="shared" si="23"/>
        <v>0</v>
      </c>
      <c r="M355">
        <f t="shared" si="24"/>
        <v>0</v>
      </c>
    </row>
    <row r="356" spans="1:13" x14ac:dyDescent="0.35">
      <c r="A356" s="1">
        <v>42674</v>
      </c>
      <c r="B356" s="1"/>
      <c r="C356" s="6">
        <v>166.2</v>
      </c>
      <c r="D356">
        <v>1467870</v>
      </c>
      <c r="J356">
        <f t="shared" si="21"/>
        <v>0</v>
      </c>
      <c r="K356">
        <f t="shared" si="22"/>
        <v>0</v>
      </c>
      <c r="L356">
        <f t="shared" si="23"/>
        <v>0</v>
      </c>
      <c r="M356">
        <f t="shared" si="24"/>
        <v>0</v>
      </c>
    </row>
    <row r="357" spans="1:13" x14ac:dyDescent="0.35">
      <c r="A357" s="1">
        <v>42681</v>
      </c>
      <c r="B357" s="1"/>
      <c r="C357" s="6">
        <v>167.4</v>
      </c>
      <c r="D357">
        <v>3258390</v>
      </c>
      <c r="J357">
        <f t="shared" si="21"/>
        <v>0</v>
      </c>
      <c r="K357">
        <f t="shared" si="22"/>
        <v>0</v>
      </c>
      <c r="L357">
        <f t="shared" si="23"/>
        <v>0</v>
      </c>
      <c r="M357">
        <f t="shared" si="24"/>
        <v>0</v>
      </c>
    </row>
    <row r="358" spans="1:13" x14ac:dyDescent="0.35">
      <c r="A358" s="1">
        <v>42688</v>
      </c>
      <c r="B358" s="1"/>
      <c r="C358" s="6">
        <v>167</v>
      </c>
      <c r="D358">
        <v>1374380</v>
      </c>
      <c r="J358">
        <f t="shared" si="21"/>
        <v>0</v>
      </c>
      <c r="K358">
        <f t="shared" si="22"/>
        <v>0</v>
      </c>
      <c r="L358">
        <f t="shared" si="23"/>
        <v>0</v>
      </c>
      <c r="M358">
        <f t="shared" si="24"/>
        <v>0</v>
      </c>
    </row>
    <row r="359" spans="1:13" x14ac:dyDescent="0.35">
      <c r="A359" s="1">
        <v>42695</v>
      </c>
      <c r="B359" s="1"/>
      <c r="C359" s="6">
        <v>167.4</v>
      </c>
      <c r="D359">
        <v>1003040</v>
      </c>
      <c r="J359">
        <f t="shared" si="21"/>
        <v>0</v>
      </c>
      <c r="K359">
        <f t="shared" si="22"/>
        <v>0</v>
      </c>
      <c r="L359">
        <f t="shared" si="23"/>
        <v>0</v>
      </c>
      <c r="M359">
        <f t="shared" si="24"/>
        <v>0</v>
      </c>
    </row>
    <row r="360" spans="1:13" x14ac:dyDescent="0.35">
      <c r="A360" s="1">
        <v>42702</v>
      </c>
      <c r="B360" s="1"/>
      <c r="C360" s="6">
        <v>167.2</v>
      </c>
      <c r="D360">
        <v>2169810</v>
      </c>
      <c r="J360">
        <f t="shared" si="21"/>
        <v>0</v>
      </c>
      <c r="K360">
        <f t="shared" si="22"/>
        <v>0</v>
      </c>
      <c r="L360">
        <f t="shared" si="23"/>
        <v>0</v>
      </c>
      <c r="M360">
        <f t="shared" si="24"/>
        <v>0</v>
      </c>
    </row>
    <row r="361" spans="1:13" x14ac:dyDescent="0.35">
      <c r="A361" s="1">
        <v>42709</v>
      </c>
      <c r="B361" s="1"/>
      <c r="C361" s="6">
        <v>167.85</v>
      </c>
      <c r="D361">
        <v>2315600</v>
      </c>
      <c r="J361">
        <f t="shared" si="21"/>
        <v>0</v>
      </c>
      <c r="K361">
        <f t="shared" si="22"/>
        <v>0</v>
      </c>
      <c r="L361">
        <f t="shared" si="23"/>
        <v>0</v>
      </c>
      <c r="M361">
        <f t="shared" si="24"/>
        <v>0</v>
      </c>
    </row>
    <row r="362" spans="1:13" x14ac:dyDescent="0.35">
      <c r="A362" s="1">
        <v>42716</v>
      </c>
      <c r="B362" s="1"/>
      <c r="C362" s="6">
        <v>168.6</v>
      </c>
      <c r="D362">
        <v>6638580</v>
      </c>
      <c r="J362">
        <f t="shared" si="21"/>
        <v>0</v>
      </c>
      <c r="K362">
        <f t="shared" si="22"/>
        <v>0</v>
      </c>
      <c r="L362">
        <f t="shared" si="23"/>
        <v>0</v>
      </c>
      <c r="M362">
        <f t="shared" si="24"/>
        <v>0</v>
      </c>
    </row>
    <row r="363" spans="1:13" x14ac:dyDescent="0.35">
      <c r="A363" s="1">
        <v>42723</v>
      </c>
      <c r="B363" s="1"/>
      <c r="C363" s="6">
        <v>166.25</v>
      </c>
      <c r="D363">
        <v>1862870</v>
      </c>
      <c r="J363">
        <f t="shared" si="21"/>
        <v>0</v>
      </c>
      <c r="K363">
        <f t="shared" si="22"/>
        <v>0</v>
      </c>
      <c r="L363">
        <f t="shared" si="23"/>
        <v>0</v>
      </c>
      <c r="M363">
        <f t="shared" si="24"/>
        <v>0</v>
      </c>
    </row>
    <row r="364" spans="1:13" x14ac:dyDescent="0.35">
      <c r="A364" s="1">
        <v>42730</v>
      </c>
      <c r="B364" s="1"/>
      <c r="C364" s="6">
        <v>165.2</v>
      </c>
      <c r="D364">
        <v>739200</v>
      </c>
      <c r="J364">
        <f t="shared" si="21"/>
        <v>0</v>
      </c>
      <c r="K364">
        <f t="shared" si="22"/>
        <v>0</v>
      </c>
      <c r="L364">
        <f t="shared" si="23"/>
        <v>0</v>
      </c>
      <c r="M364">
        <f t="shared" si="24"/>
        <v>0</v>
      </c>
    </row>
    <row r="365" spans="1:13" x14ac:dyDescent="0.35">
      <c r="A365" s="1">
        <v>42737</v>
      </c>
      <c r="B365" s="1"/>
      <c r="C365" s="6">
        <v>165</v>
      </c>
      <c r="D365">
        <v>456810</v>
      </c>
      <c r="J365">
        <f t="shared" si="21"/>
        <v>0</v>
      </c>
      <c r="K365">
        <f t="shared" si="22"/>
        <v>0</v>
      </c>
      <c r="L365">
        <f t="shared" si="23"/>
        <v>0</v>
      </c>
      <c r="M365">
        <f t="shared" si="24"/>
        <v>0</v>
      </c>
    </row>
    <row r="366" spans="1:13" x14ac:dyDescent="0.35">
      <c r="A366" s="1">
        <v>42744</v>
      </c>
      <c r="B366" s="1"/>
      <c r="C366" s="6">
        <v>165.25</v>
      </c>
      <c r="D366">
        <v>958230</v>
      </c>
      <c r="J366">
        <f t="shared" si="21"/>
        <v>0</v>
      </c>
      <c r="K366">
        <f t="shared" si="22"/>
        <v>0</v>
      </c>
      <c r="L366">
        <f t="shared" si="23"/>
        <v>0</v>
      </c>
      <c r="M366">
        <f t="shared" si="24"/>
        <v>0</v>
      </c>
    </row>
    <row r="367" spans="1:13" x14ac:dyDescent="0.35">
      <c r="A367" s="1">
        <v>42751</v>
      </c>
      <c r="B367" s="1"/>
      <c r="C367" s="6">
        <v>169.75</v>
      </c>
      <c r="D367">
        <v>2287810</v>
      </c>
      <c r="J367">
        <f t="shared" si="21"/>
        <v>0</v>
      </c>
      <c r="K367">
        <f t="shared" si="22"/>
        <v>0</v>
      </c>
      <c r="L367">
        <f t="shared" si="23"/>
        <v>0</v>
      </c>
      <c r="M367">
        <f t="shared" si="24"/>
        <v>0</v>
      </c>
    </row>
    <row r="368" spans="1:13" x14ac:dyDescent="0.35">
      <c r="A368" s="1">
        <v>42758</v>
      </c>
      <c r="B368" s="1"/>
      <c r="C368" s="6">
        <v>170</v>
      </c>
      <c r="D368">
        <v>1728790</v>
      </c>
      <c r="J368">
        <f t="shared" si="21"/>
        <v>0</v>
      </c>
      <c r="K368">
        <f t="shared" si="22"/>
        <v>0</v>
      </c>
      <c r="L368">
        <f t="shared" si="23"/>
        <v>0</v>
      </c>
      <c r="M368">
        <f t="shared" si="24"/>
        <v>0</v>
      </c>
    </row>
    <row r="369" spans="1:13" x14ac:dyDescent="0.35">
      <c r="A369" s="1">
        <v>42765</v>
      </c>
      <c r="B369" s="1"/>
      <c r="C369" s="6">
        <v>168.25</v>
      </c>
      <c r="D369">
        <v>999190</v>
      </c>
      <c r="J369">
        <f t="shared" si="21"/>
        <v>0</v>
      </c>
      <c r="K369">
        <f t="shared" si="22"/>
        <v>0</v>
      </c>
      <c r="L369">
        <f t="shared" si="23"/>
        <v>0</v>
      </c>
      <c r="M369">
        <f t="shared" si="24"/>
        <v>0</v>
      </c>
    </row>
    <row r="370" spans="1:13" x14ac:dyDescent="0.35">
      <c r="A370" s="1">
        <v>42772</v>
      </c>
      <c r="B370" s="1"/>
      <c r="C370" s="6">
        <v>169</v>
      </c>
      <c r="D370">
        <v>1224930</v>
      </c>
      <c r="J370">
        <f t="shared" si="21"/>
        <v>0</v>
      </c>
      <c r="K370">
        <f t="shared" si="22"/>
        <v>0</v>
      </c>
      <c r="L370">
        <f t="shared" si="23"/>
        <v>0</v>
      </c>
      <c r="M370">
        <f t="shared" si="24"/>
        <v>0</v>
      </c>
    </row>
    <row r="371" spans="1:13" x14ac:dyDescent="0.35">
      <c r="A371" s="1">
        <v>42779</v>
      </c>
      <c r="B371" s="1"/>
      <c r="C371" s="6">
        <v>167.1</v>
      </c>
      <c r="D371">
        <v>930230</v>
      </c>
      <c r="J371">
        <f t="shared" si="21"/>
        <v>0</v>
      </c>
      <c r="K371">
        <f t="shared" si="22"/>
        <v>0</v>
      </c>
      <c r="L371">
        <f t="shared" si="23"/>
        <v>0</v>
      </c>
      <c r="M371">
        <f t="shared" si="24"/>
        <v>0</v>
      </c>
    </row>
    <row r="372" spans="1:13" x14ac:dyDescent="0.35">
      <c r="A372" s="1">
        <v>42786</v>
      </c>
      <c r="B372" s="1"/>
      <c r="C372" s="6">
        <v>166.3</v>
      </c>
      <c r="D372">
        <v>1965210</v>
      </c>
      <c r="J372">
        <f t="shared" si="21"/>
        <v>0</v>
      </c>
      <c r="K372">
        <f t="shared" si="22"/>
        <v>0</v>
      </c>
      <c r="L372">
        <f t="shared" si="23"/>
        <v>0</v>
      </c>
      <c r="M372">
        <f t="shared" si="24"/>
        <v>0</v>
      </c>
    </row>
    <row r="373" spans="1:13" x14ac:dyDescent="0.35">
      <c r="A373" s="1">
        <v>42793</v>
      </c>
      <c r="B373" s="1"/>
      <c r="C373" s="6">
        <v>167</v>
      </c>
      <c r="D373">
        <v>2265220</v>
      </c>
      <c r="J373">
        <f t="shared" si="21"/>
        <v>0</v>
      </c>
      <c r="K373">
        <f t="shared" si="22"/>
        <v>0</v>
      </c>
      <c r="L373">
        <f t="shared" si="23"/>
        <v>0</v>
      </c>
      <c r="M373">
        <f t="shared" si="24"/>
        <v>0</v>
      </c>
    </row>
    <row r="374" spans="1:13" x14ac:dyDescent="0.35">
      <c r="A374" s="1">
        <v>42800</v>
      </c>
      <c r="B374" s="1"/>
      <c r="C374" s="6">
        <v>167.15</v>
      </c>
      <c r="D374">
        <v>1055870</v>
      </c>
      <c r="J374">
        <f t="shared" si="21"/>
        <v>0</v>
      </c>
      <c r="K374">
        <f t="shared" si="22"/>
        <v>0</v>
      </c>
      <c r="L374">
        <f t="shared" si="23"/>
        <v>0</v>
      </c>
      <c r="M374">
        <f t="shared" si="24"/>
        <v>0</v>
      </c>
    </row>
    <row r="375" spans="1:13" x14ac:dyDescent="0.35">
      <c r="A375" s="1">
        <v>42807</v>
      </c>
      <c r="B375" s="1"/>
      <c r="C375" s="6">
        <v>168.75</v>
      </c>
      <c r="D375">
        <v>1164920</v>
      </c>
      <c r="J375">
        <f t="shared" si="21"/>
        <v>0</v>
      </c>
      <c r="K375">
        <f t="shared" si="22"/>
        <v>0</v>
      </c>
      <c r="L375">
        <f t="shared" si="23"/>
        <v>0</v>
      </c>
      <c r="M375">
        <f t="shared" si="24"/>
        <v>0</v>
      </c>
    </row>
    <row r="376" spans="1:13" x14ac:dyDescent="0.35">
      <c r="A376" s="1">
        <v>42814</v>
      </c>
      <c r="B376" s="1"/>
      <c r="C376" s="6">
        <v>167</v>
      </c>
      <c r="D376">
        <v>864990</v>
      </c>
      <c r="J376">
        <f t="shared" si="21"/>
        <v>0</v>
      </c>
      <c r="K376">
        <f t="shared" si="22"/>
        <v>0</v>
      </c>
      <c r="L376">
        <f t="shared" si="23"/>
        <v>0</v>
      </c>
      <c r="M376">
        <f t="shared" si="24"/>
        <v>0</v>
      </c>
    </row>
    <row r="377" spans="1:13" x14ac:dyDescent="0.35">
      <c r="A377" s="1">
        <v>42821</v>
      </c>
      <c r="B377" s="1"/>
      <c r="C377" s="6">
        <v>163.1</v>
      </c>
      <c r="D377">
        <v>3641380</v>
      </c>
      <c r="J377">
        <f t="shared" si="21"/>
        <v>0</v>
      </c>
      <c r="K377">
        <f t="shared" si="22"/>
        <v>0</v>
      </c>
      <c r="L377">
        <f t="shared" si="23"/>
        <v>0</v>
      </c>
      <c r="M377">
        <f t="shared" si="24"/>
        <v>0</v>
      </c>
    </row>
    <row r="378" spans="1:13" x14ac:dyDescent="0.35">
      <c r="A378" s="1">
        <v>42828</v>
      </c>
      <c r="B378" s="1"/>
      <c r="C378" s="6">
        <v>160.94999999999999</v>
      </c>
      <c r="D378">
        <v>1209260</v>
      </c>
      <c r="J378">
        <f t="shared" si="21"/>
        <v>0</v>
      </c>
      <c r="K378">
        <f t="shared" si="22"/>
        <v>0</v>
      </c>
      <c r="L378">
        <f t="shared" si="23"/>
        <v>0</v>
      </c>
      <c r="M378">
        <f t="shared" si="24"/>
        <v>0</v>
      </c>
    </row>
    <row r="379" spans="1:13" x14ac:dyDescent="0.35">
      <c r="A379" s="1">
        <v>42835</v>
      </c>
      <c r="B379" s="1"/>
      <c r="C379" s="6">
        <v>160.05000000000001</v>
      </c>
      <c r="D379">
        <v>1378090</v>
      </c>
      <c r="J379">
        <f t="shared" si="21"/>
        <v>0</v>
      </c>
      <c r="K379">
        <f t="shared" si="22"/>
        <v>0</v>
      </c>
      <c r="L379">
        <f t="shared" si="23"/>
        <v>0</v>
      </c>
      <c r="M379">
        <f t="shared" si="24"/>
        <v>0</v>
      </c>
    </row>
    <row r="380" spans="1:13" x14ac:dyDescent="0.35">
      <c r="A380" s="1">
        <v>42842</v>
      </c>
      <c r="B380" s="1"/>
      <c r="C380" s="6">
        <v>151.80000000000001</v>
      </c>
      <c r="D380">
        <v>818990</v>
      </c>
      <c r="J380">
        <f t="shared" si="21"/>
        <v>0</v>
      </c>
      <c r="K380">
        <f t="shared" si="22"/>
        <v>0</v>
      </c>
      <c r="L380">
        <f t="shared" si="23"/>
        <v>0</v>
      </c>
      <c r="M380">
        <f t="shared" si="24"/>
        <v>0</v>
      </c>
    </row>
    <row r="381" spans="1:13" x14ac:dyDescent="0.35">
      <c r="A381" s="1">
        <v>42849</v>
      </c>
      <c r="B381" s="1"/>
      <c r="C381" s="6">
        <v>149.9</v>
      </c>
      <c r="D381">
        <v>1293010</v>
      </c>
      <c r="J381">
        <f t="shared" si="21"/>
        <v>0</v>
      </c>
      <c r="K381">
        <f t="shared" si="22"/>
        <v>0</v>
      </c>
      <c r="L381">
        <f t="shared" si="23"/>
        <v>0</v>
      </c>
      <c r="M381">
        <f t="shared" si="24"/>
        <v>0</v>
      </c>
    </row>
    <row r="382" spans="1:13" x14ac:dyDescent="0.35">
      <c r="A382" s="1">
        <v>42856</v>
      </c>
      <c r="B382" s="1"/>
      <c r="C382" s="6">
        <v>156.94999999999999</v>
      </c>
      <c r="D382">
        <v>1315520</v>
      </c>
      <c r="J382">
        <f t="shared" si="21"/>
        <v>0</v>
      </c>
      <c r="K382">
        <f t="shared" si="22"/>
        <v>0</v>
      </c>
      <c r="L382">
        <f t="shared" si="23"/>
        <v>0</v>
      </c>
      <c r="M382">
        <f t="shared" si="24"/>
        <v>0</v>
      </c>
    </row>
    <row r="383" spans="1:13" x14ac:dyDescent="0.35">
      <c r="A383" s="1">
        <v>42863</v>
      </c>
      <c r="B383" s="1"/>
      <c r="C383" s="6">
        <v>148.55000000000001</v>
      </c>
      <c r="D383">
        <v>1414120</v>
      </c>
      <c r="J383">
        <f t="shared" si="21"/>
        <v>0</v>
      </c>
      <c r="K383">
        <f t="shared" si="22"/>
        <v>0</v>
      </c>
      <c r="L383">
        <f t="shared" si="23"/>
        <v>0</v>
      </c>
      <c r="M383">
        <f t="shared" si="24"/>
        <v>0</v>
      </c>
    </row>
    <row r="384" spans="1:13" x14ac:dyDescent="0.35">
      <c r="A384" s="1">
        <v>42870</v>
      </c>
      <c r="B384" s="1"/>
      <c r="C384" s="6">
        <v>141.55000000000001</v>
      </c>
      <c r="D384">
        <v>1571580</v>
      </c>
      <c r="J384">
        <f t="shared" si="21"/>
        <v>0</v>
      </c>
      <c r="K384">
        <f t="shared" si="22"/>
        <v>0</v>
      </c>
      <c r="L384">
        <f t="shared" si="23"/>
        <v>0</v>
      </c>
      <c r="M384">
        <f t="shared" si="24"/>
        <v>0</v>
      </c>
    </row>
    <row r="385" spans="1:13" x14ac:dyDescent="0.35">
      <c r="A385" s="1">
        <v>42877</v>
      </c>
      <c r="B385" s="1"/>
      <c r="C385" s="6">
        <v>139.65</v>
      </c>
      <c r="D385">
        <v>1023740</v>
      </c>
      <c r="J385">
        <f t="shared" si="21"/>
        <v>0</v>
      </c>
      <c r="K385">
        <f t="shared" si="22"/>
        <v>0</v>
      </c>
      <c r="L385">
        <f t="shared" si="23"/>
        <v>0</v>
      </c>
      <c r="M385">
        <f t="shared" si="24"/>
        <v>0</v>
      </c>
    </row>
    <row r="386" spans="1:13" x14ac:dyDescent="0.35">
      <c r="A386" s="1">
        <v>42884</v>
      </c>
      <c r="B386" s="1"/>
      <c r="C386" s="6">
        <v>129.55000000000001</v>
      </c>
      <c r="D386">
        <v>1907080</v>
      </c>
      <c r="J386">
        <f t="shared" si="21"/>
        <v>0</v>
      </c>
      <c r="K386">
        <f t="shared" si="22"/>
        <v>0</v>
      </c>
      <c r="L386">
        <f t="shared" si="23"/>
        <v>0</v>
      </c>
      <c r="M386">
        <f t="shared" si="24"/>
        <v>0</v>
      </c>
    </row>
    <row r="387" spans="1:13" x14ac:dyDescent="0.35">
      <c r="A387" s="1">
        <v>42891</v>
      </c>
      <c r="B387" s="1"/>
      <c r="C387" s="6">
        <v>130</v>
      </c>
      <c r="D387">
        <v>1408690</v>
      </c>
      <c r="J387">
        <f t="shared" si="21"/>
        <v>0</v>
      </c>
      <c r="K387">
        <f t="shared" si="22"/>
        <v>0</v>
      </c>
      <c r="L387">
        <f t="shared" si="23"/>
        <v>0</v>
      </c>
      <c r="M387">
        <f t="shared" si="24"/>
        <v>0</v>
      </c>
    </row>
    <row r="388" spans="1:13" x14ac:dyDescent="0.35">
      <c r="A388" s="1">
        <v>42898</v>
      </c>
      <c r="B388" s="1"/>
      <c r="C388" s="6">
        <v>127.3</v>
      </c>
      <c r="D388">
        <v>1836620</v>
      </c>
      <c r="J388">
        <f t="shared" ref="J388:J433" si="25">IF(C388&lt;H$6,"ВЫБРОС",0)</f>
        <v>0</v>
      </c>
      <c r="K388">
        <f t="shared" ref="K388:K433" si="26">IF(D388&lt;I$6,"ВЫБРОС",0)</f>
        <v>0</v>
      </c>
      <c r="L388">
        <f t="shared" ref="L388:L433" si="27">IF(C388&gt;H$8,"ВЫБРОС",0)</f>
        <v>0</v>
      </c>
      <c r="M388">
        <f t="shared" ref="M388:M433" si="28">IF(D388&gt;I$8,"ВЫБРОС",0)</f>
        <v>0</v>
      </c>
    </row>
    <row r="389" spans="1:13" x14ac:dyDescent="0.35">
      <c r="A389" s="1">
        <v>42905</v>
      </c>
      <c r="B389" s="1"/>
      <c r="C389" s="6">
        <v>128.30000000000001</v>
      </c>
      <c r="D389">
        <v>1497480</v>
      </c>
      <c r="J389">
        <f t="shared" si="25"/>
        <v>0</v>
      </c>
      <c r="K389">
        <f t="shared" si="26"/>
        <v>0</v>
      </c>
      <c r="L389">
        <f t="shared" si="27"/>
        <v>0</v>
      </c>
      <c r="M389">
        <f t="shared" si="28"/>
        <v>0</v>
      </c>
    </row>
    <row r="390" spans="1:13" x14ac:dyDescent="0.35">
      <c r="A390" s="1">
        <v>42912</v>
      </c>
      <c r="B390" s="1"/>
      <c r="C390" s="6">
        <v>124.45</v>
      </c>
      <c r="D390">
        <v>1105840</v>
      </c>
      <c r="J390">
        <f t="shared" si="25"/>
        <v>0</v>
      </c>
      <c r="K390">
        <f t="shared" si="26"/>
        <v>0</v>
      </c>
      <c r="L390">
        <f t="shared" si="27"/>
        <v>0</v>
      </c>
      <c r="M390">
        <f t="shared" si="28"/>
        <v>0</v>
      </c>
    </row>
    <row r="391" spans="1:13" x14ac:dyDescent="0.35">
      <c r="A391" s="1">
        <v>42919</v>
      </c>
      <c r="B391" s="1"/>
      <c r="C391" s="6">
        <v>125</v>
      </c>
      <c r="D391">
        <v>778570</v>
      </c>
      <c r="J391">
        <f t="shared" si="25"/>
        <v>0</v>
      </c>
      <c r="K391">
        <f t="shared" si="26"/>
        <v>0</v>
      </c>
      <c r="L391">
        <f t="shared" si="27"/>
        <v>0</v>
      </c>
      <c r="M391">
        <f t="shared" si="28"/>
        <v>0</v>
      </c>
    </row>
    <row r="392" spans="1:13" x14ac:dyDescent="0.35">
      <c r="A392" s="1">
        <v>42926</v>
      </c>
      <c r="B392" s="1"/>
      <c r="C392" s="6">
        <v>132.19999999999999</v>
      </c>
      <c r="D392">
        <v>1435150</v>
      </c>
      <c r="J392">
        <f t="shared" si="25"/>
        <v>0</v>
      </c>
      <c r="K392">
        <f t="shared" si="26"/>
        <v>0</v>
      </c>
      <c r="L392">
        <f t="shared" si="27"/>
        <v>0</v>
      </c>
      <c r="M392">
        <f t="shared" si="28"/>
        <v>0</v>
      </c>
    </row>
    <row r="393" spans="1:13" x14ac:dyDescent="0.35">
      <c r="A393" s="1">
        <v>42933</v>
      </c>
      <c r="B393" s="1"/>
      <c r="C393" s="6">
        <v>131.44999999999999</v>
      </c>
      <c r="D393">
        <v>888270</v>
      </c>
      <c r="J393">
        <f t="shared" si="25"/>
        <v>0</v>
      </c>
      <c r="K393">
        <f t="shared" si="26"/>
        <v>0</v>
      </c>
      <c r="L393">
        <f t="shared" si="27"/>
        <v>0</v>
      </c>
      <c r="M393">
        <f t="shared" si="28"/>
        <v>0</v>
      </c>
    </row>
    <row r="394" spans="1:13" x14ac:dyDescent="0.35">
      <c r="A394" s="1">
        <v>42940</v>
      </c>
      <c r="B394" s="1"/>
      <c r="C394" s="6">
        <v>129.94999999999999</v>
      </c>
      <c r="D394">
        <v>876860</v>
      </c>
      <c r="J394">
        <f t="shared" si="25"/>
        <v>0</v>
      </c>
      <c r="K394">
        <f t="shared" si="26"/>
        <v>0</v>
      </c>
      <c r="L394">
        <f t="shared" si="27"/>
        <v>0</v>
      </c>
      <c r="M394">
        <f t="shared" si="28"/>
        <v>0</v>
      </c>
    </row>
    <row r="395" spans="1:13" x14ac:dyDescent="0.35">
      <c r="A395" s="1">
        <v>42947</v>
      </c>
      <c r="B395" s="1"/>
      <c r="C395" s="6">
        <v>131.30000000000001</v>
      </c>
      <c r="D395">
        <v>666940</v>
      </c>
      <c r="J395">
        <f t="shared" si="25"/>
        <v>0</v>
      </c>
      <c r="K395">
        <f t="shared" si="26"/>
        <v>0</v>
      </c>
      <c r="L395">
        <f t="shared" si="27"/>
        <v>0</v>
      </c>
      <c r="M395">
        <f t="shared" si="28"/>
        <v>0</v>
      </c>
    </row>
    <row r="396" spans="1:13" x14ac:dyDescent="0.35">
      <c r="A396" s="1">
        <v>42954</v>
      </c>
      <c r="B396" s="1"/>
      <c r="C396" s="6">
        <v>131.5</v>
      </c>
      <c r="D396">
        <v>541600</v>
      </c>
      <c r="J396">
        <f t="shared" si="25"/>
        <v>0</v>
      </c>
      <c r="K396">
        <f t="shared" si="26"/>
        <v>0</v>
      </c>
      <c r="L396">
        <f t="shared" si="27"/>
        <v>0</v>
      </c>
      <c r="M396">
        <f t="shared" si="28"/>
        <v>0</v>
      </c>
    </row>
    <row r="397" spans="1:13" x14ac:dyDescent="0.35">
      <c r="A397" s="1">
        <v>42961</v>
      </c>
      <c r="B397" s="1"/>
      <c r="C397" s="6">
        <v>138.6</v>
      </c>
      <c r="D397">
        <v>1292050</v>
      </c>
      <c r="J397">
        <f t="shared" si="25"/>
        <v>0</v>
      </c>
      <c r="K397">
        <f t="shared" si="26"/>
        <v>0</v>
      </c>
      <c r="L397">
        <f t="shared" si="27"/>
        <v>0</v>
      </c>
      <c r="M397">
        <f t="shared" si="28"/>
        <v>0</v>
      </c>
    </row>
    <row r="398" spans="1:13" x14ac:dyDescent="0.35">
      <c r="A398" s="1">
        <v>42968</v>
      </c>
      <c r="B398" s="1"/>
      <c r="C398" s="6">
        <v>144.9</v>
      </c>
      <c r="D398">
        <v>2125500</v>
      </c>
      <c r="J398">
        <f t="shared" si="25"/>
        <v>0</v>
      </c>
      <c r="K398">
        <f t="shared" si="26"/>
        <v>0</v>
      </c>
      <c r="L398">
        <f t="shared" si="27"/>
        <v>0</v>
      </c>
      <c r="M398">
        <f t="shared" si="28"/>
        <v>0</v>
      </c>
    </row>
    <row r="399" spans="1:13" x14ac:dyDescent="0.35">
      <c r="A399" s="1">
        <v>42975</v>
      </c>
      <c r="B399" s="1"/>
      <c r="C399" s="6">
        <v>138.44999999999999</v>
      </c>
      <c r="D399">
        <v>1506030</v>
      </c>
      <c r="J399">
        <f t="shared" si="25"/>
        <v>0</v>
      </c>
      <c r="K399">
        <f t="shared" si="26"/>
        <v>0</v>
      </c>
      <c r="L399">
        <f t="shared" si="27"/>
        <v>0</v>
      </c>
      <c r="M399">
        <f t="shared" si="28"/>
        <v>0</v>
      </c>
    </row>
    <row r="400" spans="1:13" x14ac:dyDescent="0.35">
      <c r="A400" s="1">
        <v>42982</v>
      </c>
      <c r="B400" s="1"/>
      <c r="C400" s="6">
        <v>137.69999999999999</v>
      </c>
      <c r="D400">
        <v>1191180</v>
      </c>
      <c r="J400">
        <f t="shared" si="25"/>
        <v>0</v>
      </c>
      <c r="K400">
        <f t="shared" si="26"/>
        <v>0</v>
      </c>
      <c r="L400">
        <f t="shared" si="27"/>
        <v>0</v>
      </c>
      <c r="M400">
        <f t="shared" si="28"/>
        <v>0</v>
      </c>
    </row>
    <row r="401" spans="1:13" x14ac:dyDescent="0.35">
      <c r="A401" s="1">
        <v>42989</v>
      </c>
      <c r="B401" s="1"/>
      <c r="C401" s="6">
        <v>145</v>
      </c>
      <c r="D401">
        <v>2380990</v>
      </c>
      <c r="J401">
        <f t="shared" si="25"/>
        <v>0</v>
      </c>
      <c r="K401">
        <f t="shared" si="26"/>
        <v>0</v>
      </c>
      <c r="L401">
        <f t="shared" si="27"/>
        <v>0</v>
      </c>
      <c r="M401">
        <f t="shared" si="28"/>
        <v>0</v>
      </c>
    </row>
    <row r="402" spans="1:13" x14ac:dyDescent="0.35">
      <c r="A402" s="1">
        <v>42996</v>
      </c>
      <c r="B402" s="1"/>
      <c r="C402" s="6">
        <v>145.85</v>
      </c>
      <c r="D402">
        <v>1496460</v>
      </c>
      <c r="J402">
        <f t="shared" si="25"/>
        <v>0</v>
      </c>
      <c r="K402">
        <f t="shared" si="26"/>
        <v>0</v>
      </c>
      <c r="L402">
        <f t="shared" si="27"/>
        <v>0</v>
      </c>
      <c r="M402">
        <f t="shared" si="28"/>
        <v>0</v>
      </c>
    </row>
    <row r="403" spans="1:13" x14ac:dyDescent="0.35">
      <c r="A403" s="1">
        <v>43003</v>
      </c>
      <c r="B403" s="1"/>
      <c r="C403" s="6">
        <v>137.5</v>
      </c>
      <c r="D403">
        <v>1673370</v>
      </c>
      <c r="J403">
        <f t="shared" si="25"/>
        <v>0</v>
      </c>
      <c r="K403">
        <f t="shared" si="26"/>
        <v>0</v>
      </c>
      <c r="L403">
        <f t="shared" si="27"/>
        <v>0</v>
      </c>
      <c r="M403">
        <f t="shared" si="28"/>
        <v>0</v>
      </c>
    </row>
    <row r="404" spans="1:13" x14ac:dyDescent="0.35">
      <c r="A404" s="1">
        <v>43010</v>
      </c>
      <c r="B404" s="1"/>
      <c r="C404" s="6">
        <v>137.1</v>
      </c>
      <c r="D404">
        <v>949320</v>
      </c>
      <c r="J404">
        <f t="shared" si="25"/>
        <v>0</v>
      </c>
      <c r="K404">
        <f t="shared" si="26"/>
        <v>0</v>
      </c>
      <c r="L404">
        <f t="shared" si="27"/>
        <v>0</v>
      </c>
      <c r="M404">
        <f t="shared" si="28"/>
        <v>0</v>
      </c>
    </row>
    <row r="405" spans="1:13" x14ac:dyDescent="0.35">
      <c r="A405" s="1">
        <v>43017</v>
      </c>
      <c r="B405" s="1"/>
      <c r="C405" s="6">
        <v>136.5</v>
      </c>
      <c r="D405">
        <v>601330</v>
      </c>
      <c r="J405">
        <f t="shared" si="25"/>
        <v>0</v>
      </c>
      <c r="K405">
        <f t="shared" si="26"/>
        <v>0</v>
      </c>
      <c r="L405">
        <f t="shared" si="27"/>
        <v>0</v>
      </c>
      <c r="M405">
        <f t="shared" si="28"/>
        <v>0</v>
      </c>
    </row>
    <row r="406" spans="1:13" x14ac:dyDescent="0.35">
      <c r="A406" s="1">
        <v>43024</v>
      </c>
      <c r="B406" s="1"/>
      <c r="C406" s="6">
        <v>131.44999999999999</v>
      </c>
      <c r="D406">
        <v>902040</v>
      </c>
      <c r="J406">
        <f t="shared" si="25"/>
        <v>0</v>
      </c>
      <c r="K406">
        <f t="shared" si="26"/>
        <v>0</v>
      </c>
      <c r="L406">
        <f t="shared" si="27"/>
        <v>0</v>
      </c>
      <c r="M406">
        <f t="shared" si="28"/>
        <v>0</v>
      </c>
    </row>
    <row r="407" spans="1:13" x14ac:dyDescent="0.35">
      <c r="A407" s="1">
        <v>43031</v>
      </c>
      <c r="B407" s="1"/>
      <c r="C407" s="6">
        <v>131.25</v>
      </c>
      <c r="D407">
        <v>1317640</v>
      </c>
      <c r="J407">
        <f t="shared" si="25"/>
        <v>0</v>
      </c>
      <c r="K407">
        <f t="shared" si="26"/>
        <v>0</v>
      </c>
      <c r="L407">
        <f t="shared" si="27"/>
        <v>0</v>
      </c>
      <c r="M407">
        <f t="shared" si="28"/>
        <v>0</v>
      </c>
    </row>
    <row r="408" spans="1:13" x14ac:dyDescent="0.35">
      <c r="A408" s="1">
        <v>43038</v>
      </c>
      <c r="B408" s="1"/>
      <c r="C408" s="6">
        <v>129.65</v>
      </c>
      <c r="D408">
        <v>437430</v>
      </c>
      <c r="J408">
        <f t="shared" si="25"/>
        <v>0</v>
      </c>
      <c r="K408">
        <f t="shared" si="26"/>
        <v>0</v>
      </c>
      <c r="L408">
        <f t="shared" si="27"/>
        <v>0</v>
      </c>
      <c r="M408">
        <f t="shared" si="28"/>
        <v>0</v>
      </c>
    </row>
    <row r="409" spans="1:13" x14ac:dyDescent="0.35">
      <c r="A409" s="1">
        <v>43045</v>
      </c>
      <c r="B409" s="1"/>
      <c r="C409" s="6">
        <v>130.30000000000001</v>
      </c>
      <c r="D409">
        <v>2228900</v>
      </c>
      <c r="J409">
        <f t="shared" si="25"/>
        <v>0</v>
      </c>
      <c r="K409">
        <f t="shared" si="26"/>
        <v>0</v>
      </c>
      <c r="L409">
        <f t="shared" si="27"/>
        <v>0</v>
      </c>
      <c r="M409">
        <f t="shared" si="28"/>
        <v>0</v>
      </c>
    </row>
    <row r="410" spans="1:13" x14ac:dyDescent="0.35">
      <c r="A410" s="1">
        <v>43052</v>
      </c>
      <c r="B410" s="1"/>
      <c r="C410" s="6">
        <v>130.44999999999999</v>
      </c>
      <c r="D410">
        <v>2080690</v>
      </c>
      <c r="J410">
        <f t="shared" si="25"/>
        <v>0</v>
      </c>
      <c r="K410">
        <f t="shared" si="26"/>
        <v>0</v>
      </c>
      <c r="L410">
        <f t="shared" si="27"/>
        <v>0</v>
      </c>
      <c r="M410">
        <f t="shared" si="28"/>
        <v>0</v>
      </c>
    </row>
    <row r="411" spans="1:13" x14ac:dyDescent="0.35">
      <c r="A411" s="1">
        <v>43059</v>
      </c>
      <c r="B411" s="1"/>
      <c r="C411" s="6">
        <v>129.75</v>
      </c>
      <c r="D411">
        <v>1111150</v>
      </c>
      <c r="J411">
        <f t="shared" si="25"/>
        <v>0</v>
      </c>
      <c r="K411">
        <f t="shared" si="26"/>
        <v>0</v>
      </c>
      <c r="L411">
        <f t="shared" si="27"/>
        <v>0</v>
      </c>
      <c r="M411">
        <f t="shared" si="28"/>
        <v>0</v>
      </c>
    </row>
    <row r="412" spans="1:13" x14ac:dyDescent="0.35">
      <c r="A412" s="1">
        <v>43066</v>
      </c>
      <c r="B412" s="1"/>
      <c r="C412" s="6">
        <v>128.5</v>
      </c>
      <c r="D412">
        <v>650870</v>
      </c>
      <c r="J412">
        <f t="shared" si="25"/>
        <v>0</v>
      </c>
      <c r="K412">
        <f t="shared" si="26"/>
        <v>0</v>
      </c>
      <c r="L412">
        <f t="shared" si="27"/>
        <v>0</v>
      </c>
      <c r="M412">
        <f t="shared" si="28"/>
        <v>0</v>
      </c>
    </row>
    <row r="413" spans="1:13" x14ac:dyDescent="0.35">
      <c r="A413" s="1">
        <v>43073</v>
      </c>
      <c r="B413" s="1"/>
      <c r="C413" s="6">
        <v>127.75</v>
      </c>
      <c r="D413">
        <v>759620</v>
      </c>
      <c r="J413">
        <f t="shared" si="25"/>
        <v>0</v>
      </c>
      <c r="K413">
        <f t="shared" si="26"/>
        <v>0</v>
      </c>
      <c r="L413">
        <f t="shared" si="27"/>
        <v>0</v>
      </c>
      <c r="M413">
        <f t="shared" si="28"/>
        <v>0</v>
      </c>
    </row>
    <row r="414" spans="1:13" x14ac:dyDescent="0.35">
      <c r="A414" s="1">
        <v>43080</v>
      </c>
      <c r="B414" s="1"/>
      <c r="C414" s="6">
        <v>127.15</v>
      </c>
      <c r="D414">
        <v>992200</v>
      </c>
      <c r="J414">
        <f t="shared" si="25"/>
        <v>0</v>
      </c>
      <c r="K414">
        <f t="shared" si="26"/>
        <v>0</v>
      </c>
      <c r="L414">
        <f t="shared" si="27"/>
        <v>0</v>
      </c>
      <c r="M414">
        <f t="shared" si="28"/>
        <v>0</v>
      </c>
    </row>
    <row r="415" spans="1:13" x14ac:dyDescent="0.35">
      <c r="A415" s="1">
        <v>43087</v>
      </c>
      <c r="B415" s="1"/>
      <c r="C415" s="6">
        <v>121.4</v>
      </c>
      <c r="D415">
        <v>1715570</v>
      </c>
      <c r="J415">
        <f t="shared" si="25"/>
        <v>0</v>
      </c>
      <c r="K415">
        <f t="shared" si="26"/>
        <v>0</v>
      </c>
      <c r="L415">
        <f t="shared" si="27"/>
        <v>0</v>
      </c>
      <c r="M415">
        <f t="shared" si="28"/>
        <v>0</v>
      </c>
    </row>
    <row r="416" spans="1:13" x14ac:dyDescent="0.35">
      <c r="A416" s="1">
        <v>43094</v>
      </c>
      <c r="B416" s="1"/>
      <c r="C416" s="6">
        <v>117.5</v>
      </c>
      <c r="D416">
        <v>1229390</v>
      </c>
      <c r="J416">
        <f t="shared" si="25"/>
        <v>0</v>
      </c>
      <c r="K416">
        <f t="shared" si="26"/>
        <v>0</v>
      </c>
      <c r="L416">
        <f t="shared" si="27"/>
        <v>0</v>
      </c>
      <c r="M416">
        <f t="shared" si="28"/>
        <v>0</v>
      </c>
    </row>
    <row r="417" spans="1:13" x14ac:dyDescent="0.35">
      <c r="A417" s="1">
        <v>43101</v>
      </c>
      <c r="B417" s="1"/>
      <c r="C417" s="6">
        <v>121</v>
      </c>
      <c r="D417">
        <v>201170</v>
      </c>
      <c r="J417">
        <f t="shared" si="25"/>
        <v>0</v>
      </c>
      <c r="K417">
        <f t="shared" si="26"/>
        <v>0</v>
      </c>
      <c r="L417">
        <f t="shared" si="27"/>
        <v>0</v>
      </c>
      <c r="M417">
        <f t="shared" si="28"/>
        <v>0</v>
      </c>
    </row>
    <row r="418" spans="1:13" x14ac:dyDescent="0.35">
      <c r="A418" s="1">
        <v>43108</v>
      </c>
      <c r="B418" s="1"/>
      <c r="C418" s="6">
        <v>124.15</v>
      </c>
      <c r="D418">
        <v>952590</v>
      </c>
      <c r="J418">
        <f t="shared" si="25"/>
        <v>0</v>
      </c>
      <c r="K418">
        <f t="shared" si="26"/>
        <v>0</v>
      </c>
      <c r="L418">
        <f t="shared" si="27"/>
        <v>0</v>
      </c>
      <c r="M418">
        <f t="shared" si="28"/>
        <v>0</v>
      </c>
    </row>
    <row r="419" spans="1:13" x14ac:dyDescent="0.35">
      <c r="A419" s="1">
        <v>43115</v>
      </c>
      <c r="B419" s="1"/>
      <c r="C419" s="6">
        <v>123.8</v>
      </c>
      <c r="D419">
        <v>1069560</v>
      </c>
      <c r="J419">
        <f t="shared" si="25"/>
        <v>0</v>
      </c>
      <c r="K419">
        <f t="shared" si="26"/>
        <v>0</v>
      </c>
      <c r="L419">
        <f t="shared" si="27"/>
        <v>0</v>
      </c>
      <c r="M419">
        <f t="shared" si="28"/>
        <v>0</v>
      </c>
    </row>
    <row r="420" spans="1:13" x14ac:dyDescent="0.35">
      <c r="A420" s="1">
        <v>43122</v>
      </c>
      <c r="B420" s="1"/>
      <c r="C420" s="6">
        <v>128</v>
      </c>
      <c r="D420">
        <v>1171260</v>
      </c>
      <c r="J420">
        <f t="shared" si="25"/>
        <v>0</v>
      </c>
      <c r="K420">
        <f t="shared" si="26"/>
        <v>0</v>
      </c>
      <c r="L420">
        <f t="shared" si="27"/>
        <v>0</v>
      </c>
      <c r="M420">
        <f t="shared" si="28"/>
        <v>0</v>
      </c>
    </row>
    <row r="421" spans="1:13" x14ac:dyDescent="0.35">
      <c r="A421" s="1">
        <v>43129</v>
      </c>
      <c r="B421" s="1"/>
      <c r="C421" s="6">
        <v>115.85</v>
      </c>
      <c r="D421">
        <v>923450</v>
      </c>
      <c r="J421">
        <f t="shared" si="25"/>
        <v>0</v>
      </c>
      <c r="K421">
        <f t="shared" si="26"/>
        <v>0</v>
      </c>
      <c r="L421">
        <f t="shared" si="27"/>
        <v>0</v>
      </c>
      <c r="M421">
        <f t="shared" si="28"/>
        <v>0</v>
      </c>
    </row>
    <row r="422" spans="1:13" x14ac:dyDescent="0.35">
      <c r="A422" s="1">
        <v>43136</v>
      </c>
      <c r="B422" s="1"/>
      <c r="C422" s="6">
        <v>107.65</v>
      </c>
      <c r="D422">
        <v>867680</v>
      </c>
      <c r="J422">
        <f t="shared" si="25"/>
        <v>0</v>
      </c>
      <c r="K422">
        <f t="shared" si="26"/>
        <v>0</v>
      </c>
      <c r="L422">
        <f t="shared" si="27"/>
        <v>0</v>
      </c>
      <c r="M422">
        <f t="shared" si="28"/>
        <v>0</v>
      </c>
    </row>
    <row r="423" spans="1:13" x14ac:dyDescent="0.35">
      <c r="A423" s="1">
        <v>43143</v>
      </c>
      <c r="B423" s="1"/>
      <c r="C423" s="6">
        <v>107.7</v>
      </c>
      <c r="D423">
        <v>546550</v>
      </c>
      <c r="J423">
        <f t="shared" si="25"/>
        <v>0</v>
      </c>
      <c r="K423">
        <f t="shared" si="26"/>
        <v>0</v>
      </c>
      <c r="L423">
        <f t="shared" si="27"/>
        <v>0</v>
      </c>
      <c r="M423">
        <f t="shared" si="28"/>
        <v>0</v>
      </c>
    </row>
    <row r="424" spans="1:13" x14ac:dyDescent="0.35">
      <c r="A424" s="1">
        <v>43150</v>
      </c>
      <c r="B424" s="1"/>
      <c r="C424" s="6">
        <v>105.4</v>
      </c>
      <c r="D424">
        <v>516990</v>
      </c>
      <c r="J424">
        <f t="shared" si="25"/>
        <v>0</v>
      </c>
      <c r="K424">
        <f t="shared" si="26"/>
        <v>0</v>
      </c>
      <c r="L424">
        <f t="shared" si="27"/>
        <v>0</v>
      </c>
      <c r="M424">
        <f t="shared" si="28"/>
        <v>0</v>
      </c>
    </row>
    <row r="425" spans="1:13" x14ac:dyDescent="0.35">
      <c r="A425" s="1">
        <v>43157</v>
      </c>
      <c r="B425" s="1"/>
      <c r="C425" s="6">
        <v>102.5</v>
      </c>
      <c r="D425">
        <v>786550</v>
      </c>
      <c r="J425">
        <f t="shared" si="25"/>
        <v>0</v>
      </c>
      <c r="K425">
        <f t="shared" si="26"/>
        <v>0</v>
      </c>
      <c r="L425">
        <f t="shared" si="27"/>
        <v>0</v>
      </c>
      <c r="M425">
        <f t="shared" si="28"/>
        <v>0</v>
      </c>
    </row>
    <row r="426" spans="1:13" x14ac:dyDescent="0.35">
      <c r="A426" s="1">
        <v>43164</v>
      </c>
      <c r="B426" s="1"/>
      <c r="C426" s="6">
        <v>102.05</v>
      </c>
      <c r="D426">
        <v>792380</v>
      </c>
      <c r="J426">
        <f t="shared" si="25"/>
        <v>0</v>
      </c>
      <c r="K426">
        <f t="shared" si="26"/>
        <v>0</v>
      </c>
      <c r="L426">
        <f t="shared" si="27"/>
        <v>0</v>
      </c>
      <c r="M426">
        <f t="shared" si="28"/>
        <v>0</v>
      </c>
    </row>
    <row r="427" spans="1:13" x14ac:dyDescent="0.35">
      <c r="A427" s="1">
        <v>43171</v>
      </c>
      <c r="B427" s="1"/>
      <c r="C427" s="6">
        <v>100</v>
      </c>
      <c r="D427">
        <v>1862990</v>
      </c>
      <c r="J427">
        <f t="shared" si="25"/>
        <v>0</v>
      </c>
      <c r="K427">
        <f t="shared" si="26"/>
        <v>0</v>
      </c>
      <c r="L427">
        <f t="shared" si="27"/>
        <v>0</v>
      </c>
      <c r="M427">
        <f t="shared" si="28"/>
        <v>0</v>
      </c>
    </row>
    <row r="428" spans="1:13" x14ac:dyDescent="0.35">
      <c r="A428" s="1">
        <v>43178</v>
      </c>
      <c r="B428" s="1"/>
      <c r="C428" s="6">
        <v>111.05</v>
      </c>
      <c r="D428">
        <v>2027550</v>
      </c>
      <c r="J428">
        <f t="shared" si="25"/>
        <v>0</v>
      </c>
      <c r="K428">
        <f t="shared" si="26"/>
        <v>0</v>
      </c>
      <c r="L428">
        <f t="shared" si="27"/>
        <v>0</v>
      </c>
      <c r="M428">
        <f t="shared" si="28"/>
        <v>0</v>
      </c>
    </row>
    <row r="429" spans="1:13" x14ac:dyDescent="0.35">
      <c r="A429" s="1">
        <v>43185</v>
      </c>
      <c r="B429" s="1"/>
      <c r="C429" s="6">
        <v>113.25</v>
      </c>
      <c r="D429">
        <v>1227080</v>
      </c>
      <c r="J429">
        <f t="shared" si="25"/>
        <v>0</v>
      </c>
      <c r="K429">
        <f t="shared" si="26"/>
        <v>0</v>
      </c>
      <c r="L429">
        <f t="shared" si="27"/>
        <v>0</v>
      </c>
      <c r="M429">
        <f t="shared" si="28"/>
        <v>0</v>
      </c>
    </row>
    <row r="430" spans="1:13" x14ac:dyDescent="0.35">
      <c r="A430" s="1">
        <v>43192</v>
      </c>
      <c r="B430" s="1"/>
      <c r="C430" s="6">
        <v>117.5</v>
      </c>
      <c r="D430">
        <v>1338860</v>
      </c>
      <c r="J430">
        <f t="shared" si="25"/>
        <v>0</v>
      </c>
      <c r="K430">
        <f t="shared" si="26"/>
        <v>0</v>
      </c>
      <c r="L430">
        <f t="shared" si="27"/>
        <v>0</v>
      </c>
      <c r="M430">
        <f t="shared" si="28"/>
        <v>0</v>
      </c>
    </row>
    <row r="431" spans="1:13" x14ac:dyDescent="0.35">
      <c r="A431" s="1">
        <v>43199</v>
      </c>
      <c r="B431" s="1"/>
      <c r="C431" s="6">
        <v>121.9</v>
      </c>
      <c r="D431">
        <v>1413400</v>
      </c>
      <c r="J431">
        <f t="shared" si="25"/>
        <v>0</v>
      </c>
      <c r="K431">
        <f t="shared" si="26"/>
        <v>0</v>
      </c>
      <c r="L431">
        <f t="shared" si="27"/>
        <v>0</v>
      </c>
      <c r="M431">
        <f t="shared" si="28"/>
        <v>0</v>
      </c>
    </row>
    <row r="432" spans="1:13" x14ac:dyDescent="0.35">
      <c r="A432" s="1">
        <v>43206</v>
      </c>
      <c r="B432" s="1"/>
      <c r="C432" s="6">
        <v>111.6</v>
      </c>
      <c r="D432">
        <v>1128160</v>
      </c>
      <c r="J432">
        <f t="shared" si="25"/>
        <v>0</v>
      </c>
      <c r="K432">
        <f t="shared" si="26"/>
        <v>0</v>
      </c>
      <c r="L432">
        <f t="shared" si="27"/>
        <v>0</v>
      </c>
      <c r="M432">
        <f t="shared" si="28"/>
        <v>0</v>
      </c>
    </row>
    <row r="433" spans="1:13" x14ac:dyDescent="0.35">
      <c r="A433" s="1">
        <v>43213</v>
      </c>
      <c r="B433" s="1"/>
      <c r="C433" s="6">
        <v>111.75</v>
      </c>
      <c r="D433">
        <v>474010</v>
      </c>
      <c r="J433">
        <f t="shared" si="25"/>
        <v>0</v>
      </c>
      <c r="K433">
        <f t="shared" si="26"/>
        <v>0</v>
      </c>
      <c r="L433">
        <f t="shared" si="27"/>
        <v>0</v>
      </c>
      <c r="M433">
        <f t="shared" si="28"/>
        <v>0</v>
      </c>
    </row>
  </sheetData>
  <mergeCells count="9">
    <mergeCell ref="A1:A2"/>
    <mergeCell ref="C1:D1"/>
    <mergeCell ref="H5:I5"/>
    <mergeCell ref="H7:I7"/>
    <mergeCell ref="H3:I3"/>
    <mergeCell ref="J1:K1"/>
    <mergeCell ref="L1:M1"/>
    <mergeCell ref="N1:O1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3"/>
  <sheetViews>
    <sheetView workbookViewId="0">
      <selection activeCell="P3" sqref="P3:P433"/>
    </sheetView>
  </sheetViews>
  <sheetFormatPr defaultRowHeight="15.5" x14ac:dyDescent="0.35"/>
  <cols>
    <col min="1" max="1" width="9.9140625" bestFit="1" customWidth="1"/>
    <col min="2" max="2" width="2.6640625" customWidth="1"/>
    <col min="3" max="3" width="11.4140625" bestFit="1" customWidth="1"/>
    <col min="4" max="4" width="9.9140625" bestFit="1" customWidth="1"/>
    <col min="7" max="7" width="9.9140625" bestFit="1" customWidth="1"/>
    <col min="8" max="8" width="8.4140625" customWidth="1"/>
    <col min="9" max="9" width="9.5" bestFit="1" customWidth="1"/>
    <col min="16" max="16" width="13.5" bestFit="1" customWidth="1"/>
  </cols>
  <sheetData>
    <row r="1" spans="1:17" x14ac:dyDescent="0.35">
      <c r="A1" s="61" t="s">
        <v>2016</v>
      </c>
      <c r="C1" s="60" t="s">
        <v>0</v>
      </c>
      <c r="D1" s="60"/>
      <c r="E1" t="s">
        <v>2023</v>
      </c>
      <c r="J1" s="60" t="s">
        <v>2031</v>
      </c>
      <c r="K1" s="60"/>
      <c r="L1" s="60" t="s">
        <v>2030</v>
      </c>
      <c r="M1" s="60"/>
      <c r="N1" s="60" t="s">
        <v>2032</v>
      </c>
      <c r="O1" s="60"/>
      <c r="P1" s="60" t="s">
        <v>2033</v>
      </c>
      <c r="Q1" s="60"/>
    </row>
    <row r="2" spans="1:17" x14ac:dyDescent="0.35">
      <c r="A2" s="61"/>
      <c r="C2" s="2" t="s">
        <v>808</v>
      </c>
      <c r="D2" s="2" t="s">
        <v>809</v>
      </c>
      <c r="E2" t="s">
        <v>2024</v>
      </c>
      <c r="F2" t="s">
        <v>2025</v>
      </c>
      <c r="G2" t="s">
        <v>2026</v>
      </c>
      <c r="H2" t="s">
        <v>2025</v>
      </c>
      <c r="I2" t="s">
        <v>2026</v>
      </c>
      <c r="J2" t="s">
        <v>2025</v>
      </c>
      <c r="K2" t="s">
        <v>2026</v>
      </c>
      <c r="L2" t="s">
        <v>2025</v>
      </c>
      <c r="M2" t="s">
        <v>2026</v>
      </c>
      <c r="N2" s="60">
        <f>COUNTIF(J3:M433,"ВЫБРОС")</f>
        <v>17</v>
      </c>
      <c r="O2" s="60"/>
    </row>
    <row r="3" spans="1:17" x14ac:dyDescent="0.35">
      <c r="A3" s="1">
        <v>40189</v>
      </c>
      <c r="B3" s="1"/>
      <c r="C3" s="6">
        <v>142</v>
      </c>
      <c r="D3">
        <v>18012514</v>
      </c>
      <c r="E3">
        <v>4</v>
      </c>
      <c r="F3">
        <f>_xlfn.QUARTILE.INC(C:C,$E3)</f>
        <v>289.64999999999998</v>
      </c>
      <c r="G3">
        <f>_xlfn.QUARTILE.INC(D:D,$E3)</f>
        <v>157188550</v>
      </c>
      <c r="H3" s="60" t="s">
        <v>2027</v>
      </c>
      <c r="I3" s="60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  <c r="P3" s="5">
        <f>IF(M3=0,D3,$I$8)</f>
        <v>18012514</v>
      </c>
    </row>
    <row r="4" spans="1:17" x14ac:dyDescent="0.35">
      <c r="A4" s="1">
        <v>40196</v>
      </c>
      <c r="B4" s="1"/>
      <c r="C4" s="6">
        <v>135.4</v>
      </c>
      <c r="D4">
        <v>10151667</v>
      </c>
      <c r="E4">
        <v>3</v>
      </c>
      <c r="F4">
        <f t="shared" ref="F4:G7" si="0">_xlfn.QUARTILE.INC(C:C,$E4)</f>
        <v>223.005</v>
      </c>
      <c r="G4">
        <f t="shared" si="0"/>
        <v>18569220</v>
      </c>
      <c r="H4">
        <f>F4-F6</f>
        <v>79.25</v>
      </c>
      <c r="I4">
        <f>G4-G6</f>
        <v>13480100</v>
      </c>
      <c r="J4">
        <f t="shared" ref="J4:K67" si="1">IF(C4&lt;H$6,"ВЫБРОС",0)</f>
        <v>0</v>
      </c>
      <c r="K4">
        <f t="shared" si="1"/>
        <v>0</v>
      </c>
      <c r="L4">
        <f t="shared" ref="L4:M67" si="2">IF(C4&gt;H$8,"ВЫБРОС",0)</f>
        <v>0</v>
      </c>
      <c r="M4">
        <f t="shared" si="2"/>
        <v>0</v>
      </c>
      <c r="P4" s="5">
        <f t="shared" ref="P4:P67" si="3">IF(M4=0,D4,$I$8)</f>
        <v>10151667</v>
      </c>
    </row>
    <row r="5" spans="1:17" x14ac:dyDescent="0.35">
      <c r="A5" s="1">
        <v>40203</v>
      </c>
      <c r="B5" s="1"/>
      <c r="C5" s="6">
        <v>130.97</v>
      </c>
      <c r="D5">
        <v>13650622</v>
      </c>
      <c r="E5">
        <v>2</v>
      </c>
      <c r="F5">
        <f t="shared" si="0"/>
        <v>168.6</v>
      </c>
      <c r="G5">
        <f t="shared" si="0"/>
        <v>12139930</v>
      </c>
      <c r="H5" s="60" t="s">
        <v>2028</v>
      </c>
      <c r="I5" s="60"/>
      <c r="J5">
        <f t="shared" si="1"/>
        <v>0</v>
      </c>
      <c r="K5">
        <f t="shared" si="1"/>
        <v>0</v>
      </c>
      <c r="L5">
        <f t="shared" si="2"/>
        <v>0</v>
      </c>
      <c r="M5">
        <f t="shared" si="2"/>
        <v>0</v>
      </c>
      <c r="P5" s="5">
        <f t="shared" si="3"/>
        <v>13650622</v>
      </c>
    </row>
    <row r="6" spans="1:17" x14ac:dyDescent="0.35">
      <c r="A6" s="1">
        <v>40210</v>
      </c>
      <c r="B6" s="1"/>
      <c r="C6" s="6">
        <v>131.72</v>
      </c>
      <c r="D6">
        <v>22094455</v>
      </c>
      <c r="E6">
        <v>1</v>
      </c>
      <c r="F6">
        <f t="shared" si="0"/>
        <v>143.755</v>
      </c>
      <c r="G6">
        <f t="shared" si="0"/>
        <v>5089120</v>
      </c>
      <c r="H6">
        <f>F6-H4*1.5</f>
        <v>24.879999999999995</v>
      </c>
      <c r="I6">
        <f>G6-I4*1.5</f>
        <v>-15131030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  <c r="P6" s="5">
        <f t="shared" si="3"/>
        <v>22094455</v>
      </c>
    </row>
    <row r="7" spans="1:17" x14ac:dyDescent="0.35">
      <c r="A7" s="1">
        <v>40217</v>
      </c>
      <c r="B7" s="1"/>
      <c r="C7" s="6">
        <v>133.5</v>
      </c>
      <c r="D7">
        <v>12323576</v>
      </c>
      <c r="E7">
        <v>0</v>
      </c>
      <c r="F7">
        <f t="shared" si="0"/>
        <v>97.9</v>
      </c>
      <c r="G7">
        <f t="shared" si="0"/>
        <v>201170</v>
      </c>
      <c r="H7" s="60" t="s">
        <v>2029</v>
      </c>
      <c r="I7" s="60"/>
      <c r="J7">
        <f t="shared" si="1"/>
        <v>0</v>
      </c>
      <c r="K7">
        <f t="shared" si="1"/>
        <v>0</v>
      </c>
      <c r="L7">
        <f t="shared" si="2"/>
        <v>0</v>
      </c>
      <c r="M7">
        <f t="shared" si="2"/>
        <v>0</v>
      </c>
      <c r="P7" s="5">
        <f t="shared" si="3"/>
        <v>12323576</v>
      </c>
    </row>
    <row r="8" spans="1:17" x14ac:dyDescent="0.35">
      <c r="A8" s="1">
        <v>40224</v>
      </c>
      <c r="B8" s="1"/>
      <c r="C8" s="6">
        <v>132.19999999999999</v>
      </c>
      <c r="D8">
        <v>16730898</v>
      </c>
      <c r="H8">
        <f>F4+H4*1.5</f>
        <v>341.88</v>
      </c>
      <c r="I8">
        <f>G4+I4*1.5</f>
        <v>38789370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  <c r="P8" s="5">
        <f t="shared" si="3"/>
        <v>16730898</v>
      </c>
    </row>
    <row r="9" spans="1:17" x14ac:dyDescent="0.35">
      <c r="A9" s="1">
        <v>40231</v>
      </c>
      <c r="B9" s="1"/>
      <c r="C9" s="6">
        <v>128.05000000000001</v>
      </c>
      <c r="D9">
        <v>9182366</v>
      </c>
      <c r="J9">
        <f t="shared" si="1"/>
        <v>0</v>
      </c>
      <c r="K9">
        <f t="shared" si="1"/>
        <v>0</v>
      </c>
      <c r="L9">
        <f t="shared" si="2"/>
        <v>0</v>
      </c>
      <c r="M9">
        <f t="shared" si="2"/>
        <v>0</v>
      </c>
      <c r="P9" s="5">
        <f t="shared" si="3"/>
        <v>9182366</v>
      </c>
    </row>
    <row r="10" spans="1:17" x14ac:dyDescent="0.35">
      <c r="A10" s="1">
        <v>40238</v>
      </c>
      <c r="B10" s="1"/>
      <c r="C10" s="6">
        <v>124.19</v>
      </c>
      <c r="D10">
        <v>36666685</v>
      </c>
      <c r="J10">
        <f t="shared" si="1"/>
        <v>0</v>
      </c>
      <c r="K10">
        <f t="shared" si="1"/>
        <v>0</v>
      </c>
      <c r="L10">
        <f t="shared" si="2"/>
        <v>0</v>
      </c>
      <c r="M10">
        <f t="shared" si="2"/>
        <v>0</v>
      </c>
      <c r="P10" s="5">
        <f t="shared" si="3"/>
        <v>36666685</v>
      </c>
    </row>
    <row r="11" spans="1:17" x14ac:dyDescent="0.35">
      <c r="A11" s="1">
        <v>40245</v>
      </c>
      <c r="B11" s="1"/>
      <c r="C11" s="6">
        <v>126.17</v>
      </c>
      <c r="D11">
        <v>23276737</v>
      </c>
      <c r="J11">
        <f t="shared" si="1"/>
        <v>0</v>
      </c>
      <c r="K11">
        <f t="shared" si="1"/>
        <v>0</v>
      </c>
      <c r="L11">
        <f t="shared" si="2"/>
        <v>0</v>
      </c>
      <c r="M11">
        <f t="shared" si="2"/>
        <v>0</v>
      </c>
      <c r="P11" s="5">
        <f t="shared" si="3"/>
        <v>23276737</v>
      </c>
    </row>
    <row r="12" spans="1:17" x14ac:dyDescent="0.35">
      <c r="A12" s="1">
        <v>40252</v>
      </c>
      <c r="B12" s="1"/>
      <c r="C12" s="6">
        <v>125.48</v>
      </c>
      <c r="D12">
        <v>13881986</v>
      </c>
      <c r="J12">
        <f t="shared" si="1"/>
        <v>0</v>
      </c>
      <c r="K12">
        <f t="shared" si="1"/>
        <v>0</v>
      </c>
      <c r="L12">
        <f t="shared" si="2"/>
        <v>0</v>
      </c>
      <c r="M12">
        <f t="shared" si="2"/>
        <v>0</v>
      </c>
      <c r="P12" s="5">
        <f t="shared" si="3"/>
        <v>13881986</v>
      </c>
    </row>
    <row r="13" spans="1:17" x14ac:dyDescent="0.35">
      <c r="A13" s="1">
        <v>40259</v>
      </c>
      <c r="B13" s="1"/>
      <c r="C13" s="6">
        <v>122.49</v>
      </c>
      <c r="D13">
        <v>14171780</v>
      </c>
      <c r="J13">
        <f t="shared" si="1"/>
        <v>0</v>
      </c>
      <c r="K13">
        <f t="shared" si="1"/>
        <v>0</v>
      </c>
      <c r="L13">
        <f t="shared" si="2"/>
        <v>0</v>
      </c>
      <c r="M13">
        <f t="shared" si="2"/>
        <v>0</v>
      </c>
      <c r="P13" s="5">
        <f t="shared" si="3"/>
        <v>14171780</v>
      </c>
    </row>
    <row r="14" spans="1:17" x14ac:dyDescent="0.35">
      <c r="A14" s="1">
        <v>40266</v>
      </c>
      <c r="B14" s="1"/>
      <c r="C14" s="6">
        <v>122.96</v>
      </c>
      <c r="D14">
        <v>13985148</v>
      </c>
      <c r="J14">
        <f t="shared" si="1"/>
        <v>0</v>
      </c>
      <c r="K14">
        <f t="shared" si="1"/>
        <v>0</v>
      </c>
      <c r="L14">
        <f t="shared" si="2"/>
        <v>0</v>
      </c>
      <c r="M14">
        <f t="shared" si="2"/>
        <v>0</v>
      </c>
      <c r="P14" s="5">
        <f t="shared" si="3"/>
        <v>13985148</v>
      </c>
    </row>
    <row r="15" spans="1:17" x14ac:dyDescent="0.35">
      <c r="A15" s="1">
        <v>40273</v>
      </c>
      <c r="B15" s="1"/>
      <c r="C15" s="6">
        <v>134</v>
      </c>
      <c r="D15">
        <v>30019727</v>
      </c>
      <c r="J15">
        <f t="shared" si="1"/>
        <v>0</v>
      </c>
      <c r="K15">
        <f t="shared" si="1"/>
        <v>0</v>
      </c>
      <c r="L15">
        <f t="shared" si="2"/>
        <v>0</v>
      </c>
      <c r="M15">
        <f t="shared" si="2"/>
        <v>0</v>
      </c>
      <c r="P15" s="5">
        <f t="shared" si="3"/>
        <v>30019727</v>
      </c>
    </row>
    <row r="16" spans="1:17" x14ac:dyDescent="0.35">
      <c r="A16" s="1">
        <v>40280</v>
      </c>
      <c r="B16" s="1"/>
      <c r="C16" s="6">
        <v>130.5</v>
      </c>
      <c r="D16">
        <v>17864825</v>
      </c>
      <c r="J16">
        <f t="shared" si="1"/>
        <v>0</v>
      </c>
      <c r="K16">
        <f t="shared" si="1"/>
        <v>0</v>
      </c>
      <c r="L16">
        <f t="shared" si="2"/>
        <v>0</v>
      </c>
      <c r="M16">
        <f t="shared" si="2"/>
        <v>0</v>
      </c>
      <c r="P16" s="5">
        <f t="shared" si="3"/>
        <v>17864825</v>
      </c>
    </row>
    <row r="17" spans="1:16" x14ac:dyDescent="0.35">
      <c r="A17" s="1">
        <v>40287</v>
      </c>
      <c r="B17" s="1"/>
      <c r="C17" s="6">
        <v>126.55</v>
      </c>
      <c r="D17">
        <v>12243971</v>
      </c>
      <c r="J17">
        <f t="shared" si="1"/>
        <v>0</v>
      </c>
      <c r="K17">
        <f t="shared" si="1"/>
        <v>0</v>
      </c>
      <c r="L17">
        <f t="shared" si="2"/>
        <v>0</v>
      </c>
      <c r="M17">
        <f t="shared" si="2"/>
        <v>0</v>
      </c>
      <c r="P17" s="5">
        <f t="shared" si="3"/>
        <v>12243971</v>
      </c>
    </row>
    <row r="18" spans="1:16" x14ac:dyDescent="0.35">
      <c r="A18" s="1">
        <v>40294</v>
      </c>
      <c r="B18" s="1"/>
      <c r="C18" s="6">
        <v>125.5</v>
      </c>
      <c r="D18">
        <v>9280069</v>
      </c>
      <c r="J18">
        <f t="shared" si="1"/>
        <v>0</v>
      </c>
      <c r="K18">
        <f t="shared" si="1"/>
        <v>0</v>
      </c>
      <c r="L18">
        <f t="shared" si="2"/>
        <v>0</v>
      </c>
      <c r="M18">
        <f t="shared" si="2"/>
        <v>0</v>
      </c>
      <c r="P18" s="5">
        <f t="shared" si="3"/>
        <v>9280069</v>
      </c>
    </row>
    <row r="19" spans="1:16" x14ac:dyDescent="0.35">
      <c r="A19" s="1">
        <v>40301</v>
      </c>
      <c r="B19" s="1"/>
      <c r="C19" s="6">
        <v>109.86</v>
      </c>
      <c r="D19">
        <v>10933929</v>
      </c>
      <c r="J19">
        <f t="shared" si="1"/>
        <v>0</v>
      </c>
      <c r="K19">
        <f t="shared" si="1"/>
        <v>0</v>
      </c>
      <c r="L19">
        <f t="shared" si="2"/>
        <v>0</v>
      </c>
      <c r="M19">
        <f t="shared" si="2"/>
        <v>0</v>
      </c>
      <c r="P19" s="5">
        <f t="shared" si="3"/>
        <v>10933929</v>
      </c>
    </row>
    <row r="20" spans="1:16" x14ac:dyDescent="0.35">
      <c r="A20" s="1">
        <v>40308</v>
      </c>
      <c r="B20" s="1"/>
      <c r="C20" s="6">
        <v>114.91</v>
      </c>
      <c r="D20">
        <v>9244181</v>
      </c>
      <c r="J20">
        <f t="shared" si="1"/>
        <v>0</v>
      </c>
      <c r="K20">
        <f t="shared" si="1"/>
        <v>0</v>
      </c>
      <c r="L20">
        <f t="shared" si="2"/>
        <v>0</v>
      </c>
      <c r="M20">
        <f t="shared" si="2"/>
        <v>0</v>
      </c>
      <c r="P20" s="5">
        <f t="shared" si="3"/>
        <v>9244181</v>
      </c>
    </row>
    <row r="21" spans="1:16" x14ac:dyDescent="0.35">
      <c r="A21" s="1">
        <v>40315</v>
      </c>
      <c r="B21" s="1"/>
      <c r="C21" s="6">
        <v>97.9</v>
      </c>
      <c r="D21">
        <v>13155613</v>
      </c>
      <c r="J21">
        <f t="shared" si="1"/>
        <v>0</v>
      </c>
      <c r="K21">
        <f t="shared" si="1"/>
        <v>0</v>
      </c>
      <c r="L21">
        <f t="shared" si="2"/>
        <v>0</v>
      </c>
      <c r="M21">
        <f t="shared" si="2"/>
        <v>0</v>
      </c>
      <c r="P21" s="5">
        <f t="shared" si="3"/>
        <v>13155613</v>
      </c>
    </row>
    <row r="22" spans="1:16" x14ac:dyDescent="0.35">
      <c r="A22" s="1">
        <v>40322</v>
      </c>
      <c r="B22" s="1"/>
      <c r="C22" s="6">
        <v>114.5</v>
      </c>
      <c r="D22">
        <v>19305647</v>
      </c>
      <c r="J22">
        <f t="shared" si="1"/>
        <v>0</v>
      </c>
      <c r="K22">
        <f t="shared" si="1"/>
        <v>0</v>
      </c>
      <c r="L22">
        <f t="shared" si="2"/>
        <v>0</v>
      </c>
      <c r="M22">
        <f t="shared" si="2"/>
        <v>0</v>
      </c>
      <c r="P22" s="5">
        <f t="shared" si="3"/>
        <v>19305647</v>
      </c>
    </row>
    <row r="23" spans="1:16" x14ac:dyDescent="0.35">
      <c r="A23" s="1">
        <v>40329</v>
      </c>
      <c r="B23" s="1"/>
      <c r="C23" s="6">
        <v>117.21</v>
      </c>
      <c r="D23">
        <v>16496078</v>
      </c>
      <c r="J23">
        <f t="shared" si="1"/>
        <v>0</v>
      </c>
      <c r="K23">
        <f t="shared" si="1"/>
        <v>0</v>
      </c>
      <c r="L23">
        <f t="shared" si="2"/>
        <v>0</v>
      </c>
      <c r="M23">
        <f t="shared" si="2"/>
        <v>0</v>
      </c>
      <c r="P23" s="5">
        <f t="shared" si="3"/>
        <v>16496078</v>
      </c>
    </row>
    <row r="24" spans="1:16" x14ac:dyDescent="0.35">
      <c r="A24" s="1">
        <v>40336</v>
      </c>
      <c r="B24" s="1"/>
      <c r="C24" s="6">
        <v>119.2</v>
      </c>
      <c r="D24">
        <v>8230831</v>
      </c>
      <c r="J24">
        <f t="shared" si="1"/>
        <v>0</v>
      </c>
      <c r="K24">
        <f t="shared" si="1"/>
        <v>0</v>
      </c>
      <c r="L24">
        <f t="shared" si="2"/>
        <v>0</v>
      </c>
      <c r="M24">
        <f t="shared" si="2"/>
        <v>0</v>
      </c>
      <c r="P24" s="5">
        <f t="shared" si="3"/>
        <v>8230831</v>
      </c>
    </row>
    <row r="25" spans="1:16" x14ac:dyDescent="0.35">
      <c r="A25" s="1">
        <v>40343</v>
      </c>
      <c r="B25" s="1"/>
      <c r="C25" s="6">
        <v>118.8</v>
      </c>
      <c r="D25">
        <v>9303569</v>
      </c>
      <c r="J25">
        <f t="shared" si="1"/>
        <v>0</v>
      </c>
      <c r="K25">
        <f t="shared" si="1"/>
        <v>0</v>
      </c>
      <c r="L25">
        <f t="shared" si="2"/>
        <v>0</v>
      </c>
      <c r="M25">
        <f t="shared" si="2"/>
        <v>0</v>
      </c>
      <c r="P25" s="5">
        <f t="shared" si="3"/>
        <v>9303569</v>
      </c>
    </row>
    <row r="26" spans="1:16" x14ac:dyDescent="0.35">
      <c r="A26" s="1">
        <v>40350</v>
      </c>
      <c r="B26" s="1"/>
      <c r="C26" s="6">
        <v>116.92</v>
      </c>
      <c r="D26">
        <v>6603522</v>
      </c>
      <c r="J26">
        <f t="shared" si="1"/>
        <v>0</v>
      </c>
      <c r="K26">
        <f t="shared" si="1"/>
        <v>0</v>
      </c>
      <c r="L26">
        <f t="shared" si="2"/>
        <v>0</v>
      </c>
      <c r="M26">
        <f t="shared" si="2"/>
        <v>0</v>
      </c>
      <c r="P26" s="5">
        <f t="shared" si="3"/>
        <v>6603522</v>
      </c>
    </row>
    <row r="27" spans="1:16" x14ac:dyDescent="0.35">
      <c r="A27" s="1">
        <v>40357</v>
      </c>
      <c r="B27" s="1"/>
      <c r="C27" s="6">
        <v>114.86</v>
      </c>
      <c r="D27">
        <v>9902465</v>
      </c>
      <c r="J27">
        <f t="shared" si="1"/>
        <v>0</v>
      </c>
      <c r="K27">
        <f t="shared" si="1"/>
        <v>0</v>
      </c>
      <c r="L27">
        <f t="shared" si="2"/>
        <v>0</v>
      </c>
      <c r="M27">
        <f t="shared" si="2"/>
        <v>0</v>
      </c>
      <c r="P27" s="5">
        <f t="shared" si="3"/>
        <v>9902465</v>
      </c>
    </row>
    <row r="28" spans="1:16" x14ac:dyDescent="0.35">
      <c r="A28" s="1">
        <v>40364</v>
      </c>
      <c r="B28" s="1"/>
      <c r="C28" s="6">
        <v>117.92</v>
      </c>
      <c r="D28">
        <v>5621841</v>
      </c>
      <c r="J28">
        <f t="shared" si="1"/>
        <v>0</v>
      </c>
      <c r="K28">
        <f t="shared" si="1"/>
        <v>0</v>
      </c>
      <c r="L28">
        <f t="shared" si="2"/>
        <v>0</v>
      </c>
      <c r="M28">
        <f t="shared" si="2"/>
        <v>0</v>
      </c>
      <c r="P28" s="5">
        <f t="shared" si="3"/>
        <v>5621841</v>
      </c>
    </row>
    <row r="29" spans="1:16" x14ac:dyDescent="0.35">
      <c r="A29" s="1">
        <v>40371</v>
      </c>
      <c r="B29" s="1"/>
      <c r="C29" s="6">
        <v>122.48</v>
      </c>
      <c r="D29">
        <v>9114043</v>
      </c>
      <c r="J29">
        <f t="shared" si="1"/>
        <v>0</v>
      </c>
      <c r="K29">
        <f t="shared" si="1"/>
        <v>0</v>
      </c>
      <c r="L29">
        <f t="shared" si="2"/>
        <v>0</v>
      </c>
      <c r="M29">
        <f t="shared" si="2"/>
        <v>0</v>
      </c>
      <c r="P29" s="5">
        <f t="shared" si="3"/>
        <v>9114043</v>
      </c>
    </row>
    <row r="30" spans="1:16" x14ac:dyDescent="0.35">
      <c r="A30" s="1">
        <v>40378</v>
      </c>
      <c r="B30" s="1"/>
      <c r="C30" s="6">
        <v>123.89</v>
      </c>
      <c r="D30">
        <v>5915873</v>
      </c>
      <c r="J30">
        <f t="shared" si="1"/>
        <v>0</v>
      </c>
      <c r="K30">
        <f t="shared" si="1"/>
        <v>0</v>
      </c>
      <c r="L30">
        <f t="shared" si="2"/>
        <v>0</v>
      </c>
      <c r="M30">
        <f t="shared" si="2"/>
        <v>0</v>
      </c>
      <c r="P30" s="5">
        <f t="shared" si="3"/>
        <v>5915873</v>
      </c>
    </row>
    <row r="31" spans="1:16" x14ac:dyDescent="0.35">
      <c r="A31" s="1">
        <v>40385</v>
      </c>
      <c r="B31" s="1"/>
      <c r="C31" s="6">
        <v>127.36</v>
      </c>
      <c r="D31">
        <v>12475700</v>
      </c>
      <c r="J31">
        <f t="shared" si="1"/>
        <v>0</v>
      </c>
      <c r="K31">
        <f t="shared" si="1"/>
        <v>0</v>
      </c>
      <c r="L31">
        <f t="shared" si="2"/>
        <v>0</v>
      </c>
      <c r="M31">
        <f t="shared" si="2"/>
        <v>0</v>
      </c>
      <c r="P31" s="5">
        <f t="shared" si="3"/>
        <v>12475700</v>
      </c>
    </row>
    <row r="32" spans="1:16" x14ac:dyDescent="0.35">
      <c r="A32" s="1">
        <v>40392</v>
      </c>
      <c r="B32" s="1"/>
      <c r="C32" s="6">
        <v>137</v>
      </c>
      <c r="D32">
        <v>22428609</v>
      </c>
      <c r="J32">
        <f t="shared" si="1"/>
        <v>0</v>
      </c>
      <c r="K32">
        <f t="shared" si="1"/>
        <v>0</v>
      </c>
      <c r="L32">
        <f t="shared" si="2"/>
        <v>0</v>
      </c>
      <c r="M32">
        <f t="shared" si="2"/>
        <v>0</v>
      </c>
      <c r="P32" s="5">
        <f t="shared" si="3"/>
        <v>22428609</v>
      </c>
    </row>
    <row r="33" spans="1:16" x14ac:dyDescent="0.35">
      <c r="A33" s="1">
        <v>40399</v>
      </c>
      <c r="B33" s="1"/>
      <c r="C33" s="6">
        <v>139.80000000000001</v>
      </c>
      <c r="D33">
        <v>14770042</v>
      </c>
      <c r="J33">
        <f t="shared" si="1"/>
        <v>0</v>
      </c>
      <c r="K33">
        <f t="shared" si="1"/>
        <v>0</v>
      </c>
      <c r="L33">
        <f t="shared" si="2"/>
        <v>0</v>
      </c>
      <c r="M33">
        <f t="shared" si="2"/>
        <v>0</v>
      </c>
      <c r="P33" s="5">
        <f t="shared" si="3"/>
        <v>14770042</v>
      </c>
    </row>
    <row r="34" spans="1:16" x14ac:dyDescent="0.35">
      <c r="A34" s="1">
        <v>40406</v>
      </c>
      <c r="B34" s="1"/>
      <c r="C34" s="6">
        <v>141.86000000000001</v>
      </c>
      <c r="D34">
        <v>21904868</v>
      </c>
      <c r="J34">
        <f t="shared" si="1"/>
        <v>0</v>
      </c>
      <c r="K34">
        <f t="shared" si="1"/>
        <v>0</v>
      </c>
      <c r="L34">
        <f t="shared" si="2"/>
        <v>0</v>
      </c>
      <c r="M34">
        <f t="shared" si="2"/>
        <v>0</v>
      </c>
      <c r="P34" s="5">
        <f t="shared" si="3"/>
        <v>21904868</v>
      </c>
    </row>
    <row r="35" spans="1:16" x14ac:dyDescent="0.35">
      <c r="A35" s="1">
        <v>40413</v>
      </c>
      <c r="B35" s="1"/>
      <c r="C35" s="6">
        <v>142.19</v>
      </c>
      <c r="D35">
        <v>9412066</v>
      </c>
      <c r="J35">
        <f t="shared" si="1"/>
        <v>0</v>
      </c>
      <c r="K35">
        <f t="shared" si="1"/>
        <v>0</v>
      </c>
      <c r="L35">
        <f t="shared" si="2"/>
        <v>0</v>
      </c>
      <c r="M35">
        <f t="shared" si="2"/>
        <v>0</v>
      </c>
      <c r="P35" s="5">
        <f t="shared" si="3"/>
        <v>9412066</v>
      </c>
    </row>
    <row r="36" spans="1:16" x14ac:dyDescent="0.35">
      <c r="A36" s="1">
        <v>40420</v>
      </c>
      <c r="B36" s="1"/>
      <c r="C36" s="6">
        <v>145.54</v>
      </c>
      <c r="D36">
        <v>8899553</v>
      </c>
      <c r="J36">
        <f t="shared" si="1"/>
        <v>0</v>
      </c>
      <c r="K36">
        <f t="shared" si="1"/>
        <v>0</v>
      </c>
      <c r="L36">
        <f t="shared" si="2"/>
        <v>0</v>
      </c>
      <c r="M36">
        <f t="shared" si="2"/>
        <v>0</v>
      </c>
      <c r="P36" s="5">
        <f t="shared" si="3"/>
        <v>8899553</v>
      </c>
    </row>
    <row r="37" spans="1:16" x14ac:dyDescent="0.35">
      <c r="A37" s="1">
        <v>40427</v>
      </c>
      <c r="B37" s="1"/>
      <c r="C37" s="6">
        <v>146.5</v>
      </c>
      <c r="D37">
        <v>8531720</v>
      </c>
      <c r="J37">
        <f t="shared" si="1"/>
        <v>0</v>
      </c>
      <c r="K37">
        <f t="shared" si="1"/>
        <v>0</v>
      </c>
      <c r="L37">
        <f t="shared" si="2"/>
        <v>0</v>
      </c>
      <c r="M37">
        <f t="shared" si="2"/>
        <v>0</v>
      </c>
      <c r="P37" s="5">
        <f t="shared" si="3"/>
        <v>8531720</v>
      </c>
    </row>
    <row r="38" spans="1:16" x14ac:dyDescent="0.35">
      <c r="A38" s="1">
        <v>40434</v>
      </c>
      <c r="B38" s="1"/>
      <c r="C38" s="6">
        <v>142.71</v>
      </c>
      <c r="D38">
        <v>5905073</v>
      </c>
      <c r="J38">
        <f t="shared" si="1"/>
        <v>0</v>
      </c>
      <c r="K38">
        <f t="shared" si="1"/>
        <v>0</v>
      </c>
      <c r="L38">
        <f t="shared" si="2"/>
        <v>0</v>
      </c>
      <c r="M38">
        <f t="shared" si="2"/>
        <v>0</v>
      </c>
      <c r="P38" s="5">
        <f t="shared" si="3"/>
        <v>5905073</v>
      </c>
    </row>
    <row r="39" spans="1:16" x14ac:dyDescent="0.35">
      <c r="A39" s="1">
        <v>40441</v>
      </c>
      <c r="B39" s="1"/>
      <c r="C39" s="6">
        <v>137.5</v>
      </c>
      <c r="D39">
        <v>5949915</v>
      </c>
      <c r="J39">
        <f t="shared" si="1"/>
        <v>0</v>
      </c>
      <c r="K39">
        <f t="shared" si="1"/>
        <v>0</v>
      </c>
      <c r="L39">
        <f t="shared" si="2"/>
        <v>0</v>
      </c>
      <c r="M39">
        <f t="shared" si="2"/>
        <v>0</v>
      </c>
      <c r="P39" s="5">
        <f t="shared" si="3"/>
        <v>5949915</v>
      </c>
    </row>
    <row r="40" spans="1:16" x14ac:dyDescent="0.35">
      <c r="A40" s="1">
        <v>40448</v>
      </c>
      <c r="B40" s="1"/>
      <c r="C40" s="6">
        <v>134.19999999999999</v>
      </c>
      <c r="D40">
        <v>9299418</v>
      </c>
      <c r="J40">
        <f t="shared" si="1"/>
        <v>0</v>
      </c>
      <c r="K40">
        <f t="shared" si="1"/>
        <v>0</v>
      </c>
      <c r="L40">
        <f t="shared" si="2"/>
        <v>0</v>
      </c>
      <c r="M40">
        <f t="shared" si="2"/>
        <v>0</v>
      </c>
      <c r="P40" s="5">
        <f t="shared" si="3"/>
        <v>9299418</v>
      </c>
    </row>
    <row r="41" spans="1:16" x14ac:dyDescent="0.35">
      <c r="A41" s="1">
        <v>40455</v>
      </c>
      <c r="B41" s="1"/>
      <c r="C41" s="6">
        <v>134.80000000000001</v>
      </c>
      <c r="D41">
        <v>9366936</v>
      </c>
      <c r="J41">
        <f t="shared" si="1"/>
        <v>0</v>
      </c>
      <c r="K41">
        <f t="shared" si="1"/>
        <v>0</v>
      </c>
      <c r="L41">
        <f t="shared" si="2"/>
        <v>0</v>
      </c>
      <c r="M41">
        <f t="shared" si="2"/>
        <v>0</v>
      </c>
      <c r="P41" s="5">
        <f t="shared" si="3"/>
        <v>9366936</v>
      </c>
    </row>
    <row r="42" spans="1:16" x14ac:dyDescent="0.35">
      <c r="A42" s="1">
        <v>40462</v>
      </c>
      <c r="B42" s="1"/>
      <c r="C42" s="6">
        <v>141.88999999999999</v>
      </c>
      <c r="D42">
        <v>10907693</v>
      </c>
      <c r="J42">
        <f t="shared" si="1"/>
        <v>0</v>
      </c>
      <c r="K42">
        <f t="shared" si="1"/>
        <v>0</v>
      </c>
      <c r="L42">
        <f t="shared" si="2"/>
        <v>0</v>
      </c>
      <c r="M42">
        <f t="shared" si="2"/>
        <v>0</v>
      </c>
      <c r="P42" s="5">
        <f t="shared" si="3"/>
        <v>10907693</v>
      </c>
    </row>
    <row r="43" spans="1:16" x14ac:dyDescent="0.35">
      <c r="A43" s="1">
        <v>40469</v>
      </c>
      <c r="B43" s="1"/>
      <c r="C43" s="6">
        <v>142</v>
      </c>
      <c r="D43">
        <v>8591826</v>
      </c>
      <c r="J43">
        <f t="shared" si="1"/>
        <v>0</v>
      </c>
      <c r="K43">
        <f t="shared" si="1"/>
        <v>0</v>
      </c>
      <c r="L43">
        <f t="shared" si="2"/>
        <v>0</v>
      </c>
      <c r="M43">
        <f t="shared" si="2"/>
        <v>0</v>
      </c>
      <c r="P43" s="5">
        <f t="shared" si="3"/>
        <v>8591826</v>
      </c>
    </row>
    <row r="44" spans="1:16" x14ac:dyDescent="0.35">
      <c r="A44" s="1">
        <v>40476</v>
      </c>
      <c r="B44" s="1"/>
      <c r="C44" s="6">
        <v>153</v>
      </c>
      <c r="D44">
        <v>21729239</v>
      </c>
      <c r="J44">
        <f t="shared" si="1"/>
        <v>0</v>
      </c>
      <c r="K44">
        <f t="shared" si="1"/>
        <v>0</v>
      </c>
      <c r="L44">
        <f t="shared" si="2"/>
        <v>0</v>
      </c>
      <c r="M44">
        <f t="shared" si="2"/>
        <v>0</v>
      </c>
      <c r="P44" s="5">
        <f t="shared" si="3"/>
        <v>21729239</v>
      </c>
    </row>
    <row r="45" spans="1:16" x14ac:dyDescent="0.35">
      <c r="A45" s="1">
        <v>40483</v>
      </c>
      <c r="B45" s="1"/>
      <c r="C45" s="6">
        <v>163.49</v>
      </c>
      <c r="D45">
        <v>10297402</v>
      </c>
      <c r="J45">
        <f t="shared" si="1"/>
        <v>0</v>
      </c>
      <c r="K45">
        <f t="shared" si="1"/>
        <v>0</v>
      </c>
      <c r="L45">
        <f t="shared" si="2"/>
        <v>0</v>
      </c>
      <c r="M45">
        <f t="shared" si="2"/>
        <v>0</v>
      </c>
      <c r="P45" s="5">
        <f t="shared" si="3"/>
        <v>10297402</v>
      </c>
    </row>
    <row r="46" spans="1:16" x14ac:dyDescent="0.35">
      <c r="A46" s="1">
        <v>40490</v>
      </c>
      <c r="B46" s="1"/>
      <c r="C46" s="6">
        <v>174.57</v>
      </c>
      <c r="D46">
        <v>20054446</v>
      </c>
      <c r="J46">
        <f t="shared" si="1"/>
        <v>0</v>
      </c>
      <c r="K46">
        <f t="shared" si="1"/>
        <v>0</v>
      </c>
      <c r="L46">
        <f t="shared" si="2"/>
        <v>0</v>
      </c>
      <c r="M46">
        <f t="shared" si="2"/>
        <v>0</v>
      </c>
      <c r="P46" s="5">
        <f t="shared" si="3"/>
        <v>20054446</v>
      </c>
    </row>
    <row r="47" spans="1:16" x14ac:dyDescent="0.35">
      <c r="A47" s="1">
        <v>40497</v>
      </c>
      <c r="B47" s="1"/>
      <c r="C47" s="6">
        <v>177.15</v>
      </c>
      <c r="D47">
        <v>15891999</v>
      </c>
      <c r="J47">
        <f t="shared" si="1"/>
        <v>0</v>
      </c>
      <c r="K47">
        <f t="shared" si="1"/>
        <v>0</v>
      </c>
      <c r="L47">
        <f t="shared" si="2"/>
        <v>0</v>
      </c>
      <c r="M47">
        <f t="shared" si="2"/>
        <v>0</v>
      </c>
      <c r="P47" s="5">
        <f t="shared" si="3"/>
        <v>15891999</v>
      </c>
    </row>
    <row r="48" spans="1:16" x14ac:dyDescent="0.35">
      <c r="A48" s="1">
        <v>40504</v>
      </c>
      <c r="B48" s="1"/>
      <c r="C48" s="6">
        <v>179.03</v>
      </c>
      <c r="D48">
        <v>15126100</v>
      </c>
      <c r="J48">
        <f t="shared" si="1"/>
        <v>0</v>
      </c>
      <c r="K48">
        <f t="shared" si="1"/>
        <v>0</v>
      </c>
      <c r="L48">
        <f t="shared" si="2"/>
        <v>0</v>
      </c>
      <c r="M48">
        <f t="shared" si="2"/>
        <v>0</v>
      </c>
      <c r="P48" s="5">
        <f t="shared" si="3"/>
        <v>15126100</v>
      </c>
    </row>
    <row r="49" spans="1:16" x14ac:dyDescent="0.35">
      <c r="A49" s="1">
        <v>40511</v>
      </c>
      <c r="B49" s="1"/>
      <c r="C49" s="6">
        <v>194.74</v>
      </c>
      <c r="D49">
        <v>22723533</v>
      </c>
      <c r="J49">
        <f t="shared" si="1"/>
        <v>0</v>
      </c>
      <c r="K49">
        <f t="shared" si="1"/>
        <v>0</v>
      </c>
      <c r="L49">
        <f t="shared" si="2"/>
        <v>0</v>
      </c>
      <c r="M49">
        <f t="shared" si="2"/>
        <v>0</v>
      </c>
      <c r="P49" s="5">
        <f t="shared" si="3"/>
        <v>22723533</v>
      </c>
    </row>
    <row r="50" spans="1:16" x14ac:dyDescent="0.35">
      <c r="A50" s="1">
        <v>40518</v>
      </c>
      <c r="B50" s="1"/>
      <c r="C50" s="6">
        <v>206.89</v>
      </c>
      <c r="D50">
        <v>18014886</v>
      </c>
      <c r="J50">
        <f t="shared" si="1"/>
        <v>0</v>
      </c>
      <c r="K50">
        <f t="shared" si="1"/>
        <v>0</v>
      </c>
      <c r="L50">
        <f t="shared" si="2"/>
        <v>0</v>
      </c>
      <c r="M50">
        <f t="shared" si="2"/>
        <v>0</v>
      </c>
      <c r="P50" s="5">
        <f t="shared" si="3"/>
        <v>18014886</v>
      </c>
    </row>
    <row r="51" spans="1:16" x14ac:dyDescent="0.35">
      <c r="A51" s="1">
        <v>40525</v>
      </c>
      <c r="B51" s="1"/>
      <c r="C51" s="6">
        <v>215.09</v>
      </c>
      <c r="D51">
        <v>23551674</v>
      </c>
      <c r="J51">
        <f t="shared" si="1"/>
        <v>0</v>
      </c>
      <c r="K51">
        <f t="shared" si="1"/>
        <v>0</v>
      </c>
      <c r="L51">
        <f t="shared" si="2"/>
        <v>0</v>
      </c>
      <c r="M51">
        <f t="shared" si="2"/>
        <v>0</v>
      </c>
      <c r="P51" s="5">
        <f t="shared" si="3"/>
        <v>23551674</v>
      </c>
    </row>
    <row r="52" spans="1:16" x14ac:dyDescent="0.35">
      <c r="A52" s="1">
        <v>40532</v>
      </c>
      <c r="B52" s="1"/>
      <c r="C52" s="6">
        <v>213.2</v>
      </c>
      <c r="D52">
        <v>20826577</v>
      </c>
      <c r="J52">
        <f t="shared" si="1"/>
        <v>0</v>
      </c>
      <c r="K52">
        <f t="shared" si="1"/>
        <v>0</v>
      </c>
      <c r="L52">
        <f t="shared" si="2"/>
        <v>0</v>
      </c>
      <c r="M52">
        <f t="shared" si="2"/>
        <v>0</v>
      </c>
      <c r="P52" s="5">
        <f t="shared" si="3"/>
        <v>20826577</v>
      </c>
    </row>
    <row r="53" spans="1:16" x14ac:dyDescent="0.35">
      <c r="A53" s="1">
        <v>40539</v>
      </c>
      <c r="B53" s="1"/>
      <c r="C53" s="6">
        <v>219.92</v>
      </c>
      <c r="D53">
        <v>7321593</v>
      </c>
      <c r="J53">
        <f t="shared" si="1"/>
        <v>0</v>
      </c>
      <c r="K53">
        <f t="shared" si="1"/>
        <v>0</v>
      </c>
      <c r="L53">
        <f t="shared" si="2"/>
        <v>0</v>
      </c>
      <c r="M53">
        <f t="shared" si="2"/>
        <v>0</v>
      </c>
      <c r="P53" s="5">
        <f t="shared" si="3"/>
        <v>7321593</v>
      </c>
    </row>
    <row r="54" spans="1:16" x14ac:dyDescent="0.35">
      <c r="A54" s="1">
        <v>40553</v>
      </c>
      <c r="B54" s="1"/>
      <c r="C54" s="6">
        <v>223.75</v>
      </c>
      <c r="D54">
        <v>10850369</v>
      </c>
      <c r="J54">
        <f t="shared" si="1"/>
        <v>0</v>
      </c>
      <c r="K54">
        <f t="shared" si="1"/>
        <v>0</v>
      </c>
      <c r="L54">
        <f t="shared" si="2"/>
        <v>0</v>
      </c>
      <c r="M54">
        <f t="shared" si="2"/>
        <v>0</v>
      </c>
      <c r="P54" s="5">
        <f t="shared" si="3"/>
        <v>10850369</v>
      </c>
    </row>
    <row r="55" spans="1:16" x14ac:dyDescent="0.35">
      <c r="A55" s="1">
        <v>40560</v>
      </c>
      <c r="B55" s="1"/>
      <c r="C55" s="6">
        <v>236.25</v>
      </c>
      <c r="D55">
        <v>14529306</v>
      </c>
      <c r="J55">
        <f t="shared" si="1"/>
        <v>0</v>
      </c>
      <c r="K55">
        <f t="shared" si="1"/>
        <v>0</v>
      </c>
      <c r="L55">
        <f t="shared" si="2"/>
        <v>0</v>
      </c>
      <c r="M55">
        <f t="shared" si="2"/>
        <v>0</v>
      </c>
      <c r="P55" s="5">
        <f t="shared" si="3"/>
        <v>14529306</v>
      </c>
    </row>
    <row r="56" spans="1:16" x14ac:dyDescent="0.35">
      <c r="A56" s="1">
        <v>40567</v>
      </c>
      <c r="B56" s="1"/>
      <c r="C56" s="6">
        <v>227.94</v>
      </c>
      <c r="D56">
        <v>14079796</v>
      </c>
      <c r="J56">
        <f t="shared" si="1"/>
        <v>0</v>
      </c>
      <c r="K56">
        <f t="shared" si="1"/>
        <v>0</v>
      </c>
      <c r="L56">
        <f t="shared" si="2"/>
        <v>0</v>
      </c>
      <c r="M56">
        <f t="shared" si="2"/>
        <v>0</v>
      </c>
      <c r="P56" s="5">
        <f t="shared" si="3"/>
        <v>14079796</v>
      </c>
    </row>
    <row r="57" spans="1:16" x14ac:dyDescent="0.35">
      <c r="A57" s="1">
        <v>40574</v>
      </c>
      <c r="B57" s="1"/>
      <c r="C57" s="6">
        <v>230.05</v>
      </c>
      <c r="D57">
        <v>10877036</v>
      </c>
      <c r="J57">
        <f t="shared" si="1"/>
        <v>0</v>
      </c>
      <c r="K57">
        <f t="shared" si="1"/>
        <v>0</v>
      </c>
      <c r="L57">
        <f t="shared" si="2"/>
        <v>0</v>
      </c>
      <c r="M57">
        <f t="shared" si="2"/>
        <v>0</v>
      </c>
      <c r="P57" s="5">
        <f t="shared" si="3"/>
        <v>10877036</v>
      </c>
    </row>
    <row r="58" spans="1:16" x14ac:dyDescent="0.35">
      <c r="A58" s="1">
        <v>40581</v>
      </c>
      <c r="B58" s="1"/>
      <c r="C58" s="6">
        <v>211.52</v>
      </c>
      <c r="D58">
        <v>16353029</v>
      </c>
      <c r="J58">
        <f t="shared" si="1"/>
        <v>0</v>
      </c>
      <c r="K58">
        <f t="shared" si="1"/>
        <v>0</v>
      </c>
      <c r="L58">
        <f t="shared" si="2"/>
        <v>0</v>
      </c>
      <c r="M58">
        <f t="shared" si="2"/>
        <v>0</v>
      </c>
      <c r="P58" s="5">
        <f t="shared" si="3"/>
        <v>16353029</v>
      </c>
    </row>
    <row r="59" spans="1:16" x14ac:dyDescent="0.35">
      <c r="A59" s="1">
        <v>40588</v>
      </c>
      <c r="B59" s="1"/>
      <c r="C59" s="6">
        <v>224.11</v>
      </c>
      <c r="D59">
        <v>14462552</v>
      </c>
      <c r="J59">
        <f t="shared" si="1"/>
        <v>0</v>
      </c>
      <c r="K59">
        <f t="shared" si="1"/>
        <v>0</v>
      </c>
      <c r="L59">
        <f t="shared" si="2"/>
        <v>0</v>
      </c>
      <c r="M59">
        <f t="shared" si="2"/>
        <v>0</v>
      </c>
      <c r="P59" s="5">
        <f t="shared" si="3"/>
        <v>14462552</v>
      </c>
    </row>
    <row r="60" spans="1:16" x14ac:dyDescent="0.35">
      <c r="A60" s="1">
        <v>40595</v>
      </c>
      <c r="B60" s="1"/>
      <c r="C60" s="6">
        <v>232.35</v>
      </c>
      <c r="D60">
        <v>13733015</v>
      </c>
      <c r="J60">
        <f t="shared" si="1"/>
        <v>0</v>
      </c>
      <c r="K60">
        <f t="shared" si="1"/>
        <v>0</v>
      </c>
      <c r="L60">
        <f t="shared" si="2"/>
        <v>0</v>
      </c>
      <c r="M60">
        <f t="shared" si="2"/>
        <v>0</v>
      </c>
      <c r="P60" s="5">
        <f t="shared" si="3"/>
        <v>13733015</v>
      </c>
    </row>
    <row r="61" spans="1:16" x14ac:dyDescent="0.35">
      <c r="A61" s="1">
        <v>40602</v>
      </c>
      <c r="B61" s="1"/>
      <c r="C61" s="6">
        <v>239.81</v>
      </c>
      <c r="D61">
        <v>17214899</v>
      </c>
      <c r="J61">
        <f t="shared" si="1"/>
        <v>0</v>
      </c>
      <c r="K61">
        <f t="shared" si="1"/>
        <v>0</v>
      </c>
      <c r="L61">
        <f t="shared" si="2"/>
        <v>0</v>
      </c>
      <c r="M61">
        <f t="shared" si="2"/>
        <v>0</v>
      </c>
      <c r="P61" s="5">
        <f t="shared" si="3"/>
        <v>17214899</v>
      </c>
    </row>
    <row r="62" spans="1:16" x14ac:dyDescent="0.35">
      <c r="A62" s="1">
        <v>40609</v>
      </c>
      <c r="B62" s="1"/>
      <c r="C62" s="6">
        <v>219.96</v>
      </c>
      <c r="D62">
        <v>10084680</v>
      </c>
      <c r="J62">
        <f t="shared" si="1"/>
        <v>0</v>
      </c>
      <c r="K62">
        <f t="shared" si="1"/>
        <v>0</v>
      </c>
      <c r="L62">
        <f t="shared" si="2"/>
        <v>0</v>
      </c>
      <c r="M62">
        <f t="shared" si="2"/>
        <v>0</v>
      </c>
      <c r="P62" s="5">
        <f t="shared" si="3"/>
        <v>10084680</v>
      </c>
    </row>
    <row r="63" spans="1:16" x14ac:dyDescent="0.35">
      <c r="A63" s="1">
        <v>40616</v>
      </c>
      <c r="B63" s="1"/>
      <c r="C63" s="6">
        <v>225</v>
      </c>
      <c r="D63">
        <v>22506020</v>
      </c>
      <c r="J63">
        <f t="shared" si="1"/>
        <v>0</v>
      </c>
      <c r="K63">
        <f t="shared" si="1"/>
        <v>0</v>
      </c>
      <c r="L63">
        <f t="shared" si="2"/>
        <v>0</v>
      </c>
      <c r="M63">
        <f t="shared" si="2"/>
        <v>0</v>
      </c>
      <c r="P63" s="5">
        <f t="shared" si="3"/>
        <v>22506020</v>
      </c>
    </row>
    <row r="64" spans="1:16" x14ac:dyDescent="0.35">
      <c r="A64" s="1">
        <v>40623</v>
      </c>
      <c r="B64" s="1"/>
      <c r="C64" s="6">
        <v>232.09</v>
      </c>
      <c r="D64">
        <v>12994620</v>
      </c>
      <c r="J64">
        <f t="shared" si="1"/>
        <v>0</v>
      </c>
      <c r="K64">
        <f t="shared" si="1"/>
        <v>0</v>
      </c>
      <c r="L64">
        <f t="shared" si="2"/>
        <v>0</v>
      </c>
      <c r="M64">
        <f t="shared" si="2"/>
        <v>0</v>
      </c>
      <c r="P64" s="5">
        <f t="shared" si="3"/>
        <v>12994620</v>
      </c>
    </row>
    <row r="65" spans="1:16" x14ac:dyDescent="0.35">
      <c r="A65" s="1">
        <v>40630</v>
      </c>
      <c r="B65" s="1"/>
      <c r="C65" s="6">
        <v>240.01</v>
      </c>
      <c r="D65">
        <v>14233560</v>
      </c>
      <c r="J65">
        <f t="shared" si="1"/>
        <v>0</v>
      </c>
      <c r="K65">
        <f t="shared" si="1"/>
        <v>0</v>
      </c>
      <c r="L65">
        <f t="shared" si="2"/>
        <v>0</v>
      </c>
      <c r="M65">
        <f t="shared" si="2"/>
        <v>0</v>
      </c>
      <c r="P65" s="5">
        <f t="shared" si="3"/>
        <v>14233560</v>
      </c>
    </row>
    <row r="66" spans="1:16" x14ac:dyDescent="0.35">
      <c r="A66" s="1">
        <v>40637</v>
      </c>
      <c r="B66" s="1"/>
      <c r="C66" s="6">
        <v>244.01</v>
      </c>
      <c r="D66">
        <v>15187800</v>
      </c>
      <c r="J66">
        <f t="shared" si="1"/>
        <v>0</v>
      </c>
      <c r="K66">
        <f t="shared" si="1"/>
        <v>0</v>
      </c>
      <c r="L66">
        <f t="shared" si="2"/>
        <v>0</v>
      </c>
      <c r="M66">
        <f t="shared" si="2"/>
        <v>0</v>
      </c>
      <c r="P66" s="5">
        <f t="shared" si="3"/>
        <v>15187800</v>
      </c>
    </row>
    <row r="67" spans="1:16" x14ac:dyDescent="0.35">
      <c r="A67" s="1">
        <v>40644</v>
      </c>
      <c r="B67" s="1"/>
      <c r="C67" s="6">
        <v>227</v>
      </c>
      <c r="D67">
        <v>16438430</v>
      </c>
      <c r="J67">
        <f t="shared" si="1"/>
        <v>0</v>
      </c>
      <c r="K67">
        <f t="shared" si="1"/>
        <v>0</v>
      </c>
      <c r="L67">
        <f t="shared" si="2"/>
        <v>0</v>
      </c>
      <c r="M67">
        <f t="shared" si="2"/>
        <v>0</v>
      </c>
      <c r="P67" s="5">
        <f t="shared" si="3"/>
        <v>16438430</v>
      </c>
    </row>
    <row r="68" spans="1:16" x14ac:dyDescent="0.35">
      <c r="A68" s="1">
        <v>40651</v>
      </c>
      <c r="B68" s="1"/>
      <c r="C68" s="6">
        <v>234.3</v>
      </c>
      <c r="D68">
        <v>10859920</v>
      </c>
      <c r="J68">
        <f t="shared" ref="J68:K131" si="4">IF(C68&lt;H$6,"ВЫБРОС",0)</f>
        <v>0</v>
      </c>
      <c r="K68">
        <f t="shared" si="4"/>
        <v>0</v>
      </c>
      <c r="L68">
        <f t="shared" ref="L68:M131" si="5">IF(C68&gt;H$8,"ВЫБРОС",0)</f>
        <v>0</v>
      </c>
      <c r="M68">
        <f t="shared" si="5"/>
        <v>0</v>
      </c>
      <c r="P68" s="5">
        <f t="shared" ref="P68:P131" si="6">IF(M68=0,D68,$I$8)</f>
        <v>10859920</v>
      </c>
    </row>
    <row r="69" spans="1:16" x14ac:dyDescent="0.35">
      <c r="A69" s="1">
        <v>40658</v>
      </c>
      <c r="B69" s="1"/>
      <c r="C69" s="6">
        <v>228.6</v>
      </c>
      <c r="D69">
        <v>9767380</v>
      </c>
      <c r="J69">
        <f t="shared" si="4"/>
        <v>0</v>
      </c>
      <c r="K69">
        <f t="shared" si="4"/>
        <v>0</v>
      </c>
      <c r="L69">
        <f t="shared" si="5"/>
        <v>0</v>
      </c>
      <c r="M69">
        <f t="shared" si="5"/>
        <v>0</v>
      </c>
      <c r="P69" s="5">
        <f t="shared" si="6"/>
        <v>9767380</v>
      </c>
    </row>
    <row r="70" spans="1:16" x14ac:dyDescent="0.35">
      <c r="A70" s="1">
        <v>40665</v>
      </c>
      <c r="B70" s="1"/>
      <c r="C70" s="6">
        <v>215.54</v>
      </c>
      <c r="D70">
        <v>12627060</v>
      </c>
      <c r="J70">
        <f t="shared" si="4"/>
        <v>0</v>
      </c>
      <c r="K70">
        <f t="shared" si="4"/>
        <v>0</v>
      </c>
      <c r="L70">
        <f t="shared" si="5"/>
        <v>0</v>
      </c>
      <c r="M70">
        <f t="shared" si="5"/>
        <v>0</v>
      </c>
      <c r="P70" s="5">
        <f t="shared" si="6"/>
        <v>12627060</v>
      </c>
    </row>
    <row r="71" spans="1:16" x14ac:dyDescent="0.35">
      <c r="A71" s="1">
        <v>40672</v>
      </c>
      <c r="B71" s="1"/>
      <c r="C71" s="6">
        <v>218.15</v>
      </c>
      <c r="D71">
        <v>12084170</v>
      </c>
      <c r="J71">
        <f t="shared" si="4"/>
        <v>0</v>
      </c>
      <c r="K71">
        <f t="shared" si="4"/>
        <v>0</v>
      </c>
      <c r="L71">
        <f t="shared" si="5"/>
        <v>0</v>
      </c>
      <c r="M71">
        <f t="shared" si="5"/>
        <v>0</v>
      </c>
      <c r="P71" s="5">
        <f t="shared" si="6"/>
        <v>12084170</v>
      </c>
    </row>
    <row r="72" spans="1:16" x14ac:dyDescent="0.35">
      <c r="A72" s="1">
        <v>40679</v>
      </c>
      <c r="B72" s="1"/>
      <c r="C72" s="6">
        <v>217.18</v>
      </c>
      <c r="D72">
        <v>14763500</v>
      </c>
      <c r="J72">
        <f t="shared" si="4"/>
        <v>0</v>
      </c>
      <c r="K72">
        <f t="shared" si="4"/>
        <v>0</v>
      </c>
      <c r="L72">
        <f t="shared" si="5"/>
        <v>0</v>
      </c>
      <c r="M72">
        <f t="shared" si="5"/>
        <v>0</v>
      </c>
      <c r="P72" s="5">
        <f t="shared" si="6"/>
        <v>14763500</v>
      </c>
    </row>
    <row r="73" spans="1:16" x14ac:dyDescent="0.35">
      <c r="A73" s="1">
        <v>40686</v>
      </c>
      <c r="B73" s="1"/>
      <c r="C73" s="6">
        <v>233</v>
      </c>
      <c r="D73">
        <v>21819290</v>
      </c>
      <c r="J73">
        <f t="shared" si="4"/>
        <v>0</v>
      </c>
      <c r="K73">
        <f t="shared" si="4"/>
        <v>0</v>
      </c>
      <c r="L73">
        <f t="shared" si="5"/>
        <v>0</v>
      </c>
      <c r="M73">
        <f t="shared" si="5"/>
        <v>0</v>
      </c>
      <c r="P73" s="5">
        <f t="shared" si="6"/>
        <v>21819290</v>
      </c>
    </row>
    <row r="74" spans="1:16" x14ac:dyDescent="0.35">
      <c r="A74" s="1">
        <v>40693</v>
      </c>
      <c r="B74" s="1"/>
      <c r="C74" s="6">
        <v>239.32</v>
      </c>
      <c r="D74">
        <v>20197790</v>
      </c>
      <c r="J74">
        <f t="shared" si="4"/>
        <v>0</v>
      </c>
      <c r="K74">
        <f t="shared" si="4"/>
        <v>0</v>
      </c>
      <c r="L74">
        <f t="shared" si="5"/>
        <v>0</v>
      </c>
      <c r="M74">
        <f t="shared" si="5"/>
        <v>0</v>
      </c>
      <c r="P74" s="5">
        <f t="shared" si="6"/>
        <v>20197790</v>
      </c>
    </row>
    <row r="75" spans="1:16" x14ac:dyDescent="0.35">
      <c r="A75" s="1">
        <v>40700</v>
      </c>
      <c r="B75" s="1"/>
      <c r="C75" s="6">
        <v>248.7</v>
      </c>
      <c r="D75">
        <v>18371420</v>
      </c>
      <c r="J75">
        <f t="shared" si="4"/>
        <v>0</v>
      </c>
      <c r="K75">
        <f t="shared" si="4"/>
        <v>0</v>
      </c>
      <c r="L75">
        <f t="shared" si="5"/>
        <v>0</v>
      </c>
      <c r="M75">
        <f t="shared" si="5"/>
        <v>0</v>
      </c>
      <c r="P75" s="5">
        <f t="shared" si="6"/>
        <v>18371420</v>
      </c>
    </row>
    <row r="76" spans="1:16" x14ac:dyDescent="0.35">
      <c r="A76" s="1">
        <v>40707</v>
      </c>
      <c r="B76" s="1"/>
      <c r="C76" s="6">
        <v>232.77</v>
      </c>
      <c r="D76">
        <v>20745600</v>
      </c>
      <c r="J76">
        <f t="shared" si="4"/>
        <v>0</v>
      </c>
      <c r="K76">
        <f t="shared" si="4"/>
        <v>0</v>
      </c>
      <c r="L76">
        <f t="shared" si="5"/>
        <v>0</v>
      </c>
      <c r="M76">
        <f t="shared" si="5"/>
        <v>0</v>
      </c>
      <c r="P76" s="5">
        <f t="shared" si="6"/>
        <v>20745600</v>
      </c>
    </row>
    <row r="77" spans="1:16" x14ac:dyDescent="0.35">
      <c r="A77" s="1">
        <v>40714</v>
      </c>
      <c r="B77" s="1"/>
      <c r="C77" s="6">
        <v>237.75</v>
      </c>
      <c r="D77">
        <v>16055930</v>
      </c>
      <c r="J77">
        <f t="shared" si="4"/>
        <v>0</v>
      </c>
      <c r="K77">
        <f t="shared" si="4"/>
        <v>0</v>
      </c>
      <c r="L77">
        <f t="shared" si="5"/>
        <v>0</v>
      </c>
      <c r="M77">
        <f t="shared" si="5"/>
        <v>0</v>
      </c>
      <c r="P77" s="5">
        <f t="shared" si="6"/>
        <v>16055930</v>
      </c>
    </row>
    <row r="78" spans="1:16" x14ac:dyDescent="0.35">
      <c r="A78" s="1">
        <v>40721</v>
      </c>
      <c r="B78" s="1"/>
      <c r="C78" s="6">
        <v>245.5</v>
      </c>
      <c r="D78">
        <v>19869300</v>
      </c>
      <c r="J78">
        <f t="shared" si="4"/>
        <v>0</v>
      </c>
      <c r="K78">
        <f t="shared" si="4"/>
        <v>0</v>
      </c>
      <c r="L78">
        <f t="shared" si="5"/>
        <v>0</v>
      </c>
      <c r="M78">
        <f t="shared" si="5"/>
        <v>0</v>
      </c>
      <c r="P78" s="5">
        <f t="shared" si="6"/>
        <v>19869300</v>
      </c>
    </row>
    <row r="79" spans="1:16" x14ac:dyDescent="0.35">
      <c r="A79" s="1">
        <v>40728</v>
      </c>
      <c r="B79" s="1"/>
      <c r="C79" s="6">
        <v>260.3</v>
      </c>
      <c r="D79">
        <v>42970000</v>
      </c>
      <c r="J79">
        <f t="shared" si="4"/>
        <v>0</v>
      </c>
      <c r="K79">
        <f t="shared" si="4"/>
        <v>0</v>
      </c>
      <c r="L79">
        <f t="shared" si="5"/>
        <v>0</v>
      </c>
      <c r="M79" t="str">
        <f t="shared" si="5"/>
        <v>ВЫБРОС</v>
      </c>
      <c r="P79" s="5">
        <f t="shared" si="6"/>
        <v>38789370</v>
      </c>
    </row>
    <row r="80" spans="1:16" x14ac:dyDescent="0.35">
      <c r="A80" s="1">
        <v>40735</v>
      </c>
      <c r="B80" s="1"/>
      <c r="C80" s="6">
        <v>269.39999999999998</v>
      </c>
      <c r="D80">
        <v>15038010</v>
      </c>
      <c r="J80">
        <f t="shared" si="4"/>
        <v>0</v>
      </c>
      <c r="K80">
        <f t="shared" si="4"/>
        <v>0</v>
      </c>
      <c r="L80">
        <f t="shared" si="5"/>
        <v>0</v>
      </c>
      <c r="M80">
        <f t="shared" si="5"/>
        <v>0</v>
      </c>
      <c r="P80" s="5">
        <f t="shared" si="6"/>
        <v>15038010</v>
      </c>
    </row>
    <row r="81" spans="1:16" x14ac:dyDescent="0.35">
      <c r="A81" s="1">
        <v>40742</v>
      </c>
      <c r="B81" s="1"/>
      <c r="C81" s="6">
        <v>277.8</v>
      </c>
      <c r="D81">
        <v>13049450</v>
      </c>
      <c r="J81">
        <f t="shared" si="4"/>
        <v>0</v>
      </c>
      <c r="K81">
        <f t="shared" si="4"/>
        <v>0</v>
      </c>
      <c r="L81">
        <f t="shared" si="5"/>
        <v>0</v>
      </c>
      <c r="M81">
        <f t="shared" si="5"/>
        <v>0</v>
      </c>
      <c r="P81" s="5">
        <f t="shared" si="6"/>
        <v>13049450</v>
      </c>
    </row>
    <row r="82" spans="1:16" x14ac:dyDescent="0.35">
      <c r="A82" s="1">
        <v>40749</v>
      </c>
      <c r="B82" s="1"/>
      <c r="C82" s="6">
        <v>270.45</v>
      </c>
      <c r="D82">
        <v>11608890</v>
      </c>
      <c r="J82">
        <f t="shared" si="4"/>
        <v>0</v>
      </c>
      <c r="K82">
        <f t="shared" si="4"/>
        <v>0</v>
      </c>
      <c r="L82">
        <f t="shared" si="5"/>
        <v>0</v>
      </c>
      <c r="M82">
        <f t="shared" si="5"/>
        <v>0</v>
      </c>
      <c r="P82" s="5">
        <f t="shared" si="6"/>
        <v>11608890</v>
      </c>
    </row>
    <row r="83" spans="1:16" x14ac:dyDescent="0.35">
      <c r="A83" s="1">
        <v>40756</v>
      </c>
      <c r="B83" s="1"/>
      <c r="C83" s="6">
        <v>253.2</v>
      </c>
      <c r="D83">
        <v>22795110</v>
      </c>
      <c r="J83">
        <f t="shared" si="4"/>
        <v>0</v>
      </c>
      <c r="K83">
        <f t="shared" si="4"/>
        <v>0</v>
      </c>
      <c r="L83">
        <f t="shared" si="5"/>
        <v>0</v>
      </c>
      <c r="M83">
        <f t="shared" si="5"/>
        <v>0</v>
      </c>
      <c r="P83" s="5">
        <f t="shared" si="6"/>
        <v>22795110</v>
      </c>
    </row>
    <row r="84" spans="1:16" x14ac:dyDescent="0.35">
      <c r="A84" s="1">
        <v>40763</v>
      </c>
      <c r="B84" s="1"/>
      <c r="C84" s="6">
        <v>255.32</v>
      </c>
      <c r="D84">
        <v>37537740</v>
      </c>
      <c r="J84">
        <f t="shared" si="4"/>
        <v>0</v>
      </c>
      <c r="K84">
        <f t="shared" si="4"/>
        <v>0</v>
      </c>
      <c r="L84">
        <f t="shared" si="5"/>
        <v>0</v>
      </c>
      <c r="M84">
        <f t="shared" si="5"/>
        <v>0</v>
      </c>
      <c r="P84" s="5">
        <f t="shared" si="6"/>
        <v>37537740</v>
      </c>
    </row>
    <row r="85" spans="1:16" x14ac:dyDescent="0.35">
      <c r="A85" s="1">
        <v>40770</v>
      </c>
      <c r="B85" s="1"/>
      <c r="C85" s="6">
        <v>252.51</v>
      </c>
      <c r="D85">
        <v>20839180</v>
      </c>
      <c r="J85">
        <f t="shared" si="4"/>
        <v>0</v>
      </c>
      <c r="K85">
        <f t="shared" si="4"/>
        <v>0</v>
      </c>
      <c r="L85">
        <f t="shared" si="5"/>
        <v>0</v>
      </c>
      <c r="M85">
        <f t="shared" si="5"/>
        <v>0</v>
      </c>
      <c r="P85" s="5">
        <f t="shared" si="6"/>
        <v>20839180</v>
      </c>
    </row>
    <row r="86" spans="1:16" x14ac:dyDescent="0.35">
      <c r="A86" s="1">
        <v>40777</v>
      </c>
      <c r="B86" s="1"/>
      <c r="C86" s="6">
        <v>264.5</v>
      </c>
      <c r="D86">
        <v>17783090</v>
      </c>
      <c r="J86">
        <f t="shared" si="4"/>
        <v>0</v>
      </c>
      <c r="K86">
        <f t="shared" si="4"/>
        <v>0</v>
      </c>
      <c r="L86">
        <f t="shared" si="5"/>
        <v>0</v>
      </c>
      <c r="M86">
        <f t="shared" si="5"/>
        <v>0</v>
      </c>
      <c r="P86" s="5">
        <f t="shared" si="6"/>
        <v>17783090</v>
      </c>
    </row>
    <row r="87" spans="1:16" x14ac:dyDescent="0.35">
      <c r="A87" s="1">
        <v>40784</v>
      </c>
      <c r="B87" s="1"/>
      <c r="C87" s="6">
        <v>281.16000000000003</v>
      </c>
      <c r="D87">
        <v>17462990</v>
      </c>
      <c r="J87">
        <f t="shared" si="4"/>
        <v>0</v>
      </c>
      <c r="K87">
        <f t="shared" si="4"/>
        <v>0</v>
      </c>
      <c r="L87">
        <f t="shared" si="5"/>
        <v>0</v>
      </c>
      <c r="M87">
        <f t="shared" si="5"/>
        <v>0</v>
      </c>
      <c r="P87" s="5">
        <f t="shared" si="6"/>
        <v>17462990</v>
      </c>
    </row>
    <row r="88" spans="1:16" x14ac:dyDescent="0.35">
      <c r="A88" s="1">
        <v>40791</v>
      </c>
      <c r="B88" s="1"/>
      <c r="C88" s="6">
        <v>276.02999999999997</v>
      </c>
      <c r="D88">
        <v>14044140</v>
      </c>
      <c r="J88">
        <f t="shared" si="4"/>
        <v>0</v>
      </c>
      <c r="K88">
        <f t="shared" si="4"/>
        <v>0</v>
      </c>
      <c r="L88">
        <f t="shared" si="5"/>
        <v>0</v>
      </c>
      <c r="M88">
        <f t="shared" si="5"/>
        <v>0</v>
      </c>
      <c r="P88" s="5">
        <f t="shared" si="6"/>
        <v>14044140</v>
      </c>
    </row>
    <row r="89" spans="1:16" x14ac:dyDescent="0.35">
      <c r="A89" s="1">
        <v>40798</v>
      </c>
      <c r="B89" s="1"/>
      <c r="C89" s="6">
        <v>289.64999999999998</v>
      </c>
      <c r="D89">
        <v>20034540</v>
      </c>
      <c r="J89">
        <f t="shared" si="4"/>
        <v>0</v>
      </c>
      <c r="K89">
        <f t="shared" si="4"/>
        <v>0</v>
      </c>
      <c r="L89">
        <f t="shared" si="5"/>
        <v>0</v>
      </c>
      <c r="M89">
        <f t="shared" si="5"/>
        <v>0</v>
      </c>
      <c r="P89" s="5">
        <f t="shared" si="6"/>
        <v>20034540</v>
      </c>
    </row>
    <row r="90" spans="1:16" x14ac:dyDescent="0.35">
      <c r="A90" s="1">
        <v>40805</v>
      </c>
      <c r="B90" s="1"/>
      <c r="C90" s="6">
        <v>236</v>
      </c>
      <c r="D90">
        <v>29530050</v>
      </c>
      <c r="J90">
        <f t="shared" si="4"/>
        <v>0</v>
      </c>
      <c r="K90">
        <f t="shared" si="4"/>
        <v>0</v>
      </c>
      <c r="L90">
        <f t="shared" si="5"/>
        <v>0</v>
      </c>
      <c r="M90">
        <f t="shared" si="5"/>
        <v>0</v>
      </c>
      <c r="P90" s="5">
        <f t="shared" si="6"/>
        <v>29530050</v>
      </c>
    </row>
    <row r="91" spans="1:16" x14ac:dyDescent="0.35">
      <c r="A91" s="1">
        <v>40812</v>
      </c>
      <c r="B91" s="1"/>
      <c r="C91" s="6">
        <v>223</v>
      </c>
      <c r="D91">
        <v>37517460</v>
      </c>
      <c r="J91">
        <f t="shared" si="4"/>
        <v>0</v>
      </c>
      <c r="K91">
        <f t="shared" si="4"/>
        <v>0</v>
      </c>
      <c r="L91">
        <f t="shared" si="5"/>
        <v>0</v>
      </c>
      <c r="M91">
        <f t="shared" si="5"/>
        <v>0</v>
      </c>
      <c r="P91" s="5">
        <f t="shared" si="6"/>
        <v>37517460</v>
      </c>
    </row>
    <row r="92" spans="1:16" x14ac:dyDescent="0.35">
      <c r="A92" s="1">
        <v>40819</v>
      </c>
      <c r="B92" s="1"/>
      <c r="C92" s="6">
        <v>238.82</v>
      </c>
      <c r="D92">
        <v>65633640</v>
      </c>
      <c r="J92">
        <f t="shared" si="4"/>
        <v>0</v>
      </c>
      <c r="K92">
        <f t="shared" si="4"/>
        <v>0</v>
      </c>
      <c r="L92">
        <f t="shared" si="5"/>
        <v>0</v>
      </c>
      <c r="M92" t="str">
        <f t="shared" si="5"/>
        <v>ВЫБРОС</v>
      </c>
      <c r="P92" s="5">
        <f t="shared" si="6"/>
        <v>38789370</v>
      </c>
    </row>
    <row r="93" spans="1:16" x14ac:dyDescent="0.35">
      <c r="A93" s="1">
        <v>40826</v>
      </c>
      <c r="B93" s="1"/>
      <c r="C93" s="6">
        <v>247.08</v>
      </c>
      <c r="D93">
        <v>45150660</v>
      </c>
      <c r="J93">
        <f t="shared" si="4"/>
        <v>0</v>
      </c>
      <c r="K93">
        <f t="shared" si="4"/>
        <v>0</v>
      </c>
      <c r="L93">
        <f t="shared" si="5"/>
        <v>0</v>
      </c>
      <c r="M93" t="str">
        <f t="shared" si="5"/>
        <v>ВЫБРОС</v>
      </c>
      <c r="P93" s="5">
        <f t="shared" si="6"/>
        <v>38789370</v>
      </c>
    </row>
    <row r="94" spans="1:16" x14ac:dyDescent="0.35">
      <c r="A94" s="1">
        <v>40833</v>
      </c>
      <c r="B94" s="1"/>
      <c r="C94" s="6">
        <v>247.58</v>
      </c>
      <c r="D94">
        <v>26449030</v>
      </c>
      <c r="J94">
        <f t="shared" si="4"/>
        <v>0</v>
      </c>
      <c r="K94">
        <f t="shared" si="4"/>
        <v>0</v>
      </c>
      <c r="L94">
        <f t="shared" si="5"/>
        <v>0</v>
      </c>
      <c r="M94">
        <f t="shared" si="5"/>
        <v>0</v>
      </c>
      <c r="P94" s="5">
        <f t="shared" si="6"/>
        <v>26449030</v>
      </c>
    </row>
    <row r="95" spans="1:16" x14ac:dyDescent="0.35">
      <c r="A95" s="1">
        <v>40840</v>
      </c>
      <c r="B95" s="1"/>
      <c r="C95" s="6">
        <v>272.19</v>
      </c>
      <c r="D95">
        <v>26440530</v>
      </c>
      <c r="J95">
        <f t="shared" si="4"/>
        <v>0</v>
      </c>
      <c r="K95">
        <f t="shared" si="4"/>
        <v>0</v>
      </c>
      <c r="L95">
        <f t="shared" si="5"/>
        <v>0</v>
      </c>
      <c r="M95">
        <f t="shared" si="5"/>
        <v>0</v>
      </c>
      <c r="P95" s="5">
        <f t="shared" si="6"/>
        <v>26440530</v>
      </c>
    </row>
    <row r="96" spans="1:16" x14ac:dyDescent="0.35">
      <c r="A96" s="1">
        <v>40847</v>
      </c>
      <c r="B96" s="1"/>
      <c r="C96" s="6">
        <v>262.52999999999997</v>
      </c>
      <c r="D96">
        <v>30472200</v>
      </c>
      <c r="J96">
        <f t="shared" si="4"/>
        <v>0</v>
      </c>
      <c r="K96">
        <f t="shared" si="4"/>
        <v>0</v>
      </c>
      <c r="L96">
        <f t="shared" si="5"/>
        <v>0</v>
      </c>
      <c r="M96">
        <f t="shared" si="5"/>
        <v>0</v>
      </c>
      <c r="P96" s="5">
        <f t="shared" si="6"/>
        <v>30472200</v>
      </c>
    </row>
    <row r="97" spans="1:16" x14ac:dyDescent="0.35">
      <c r="A97" s="1">
        <v>40854</v>
      </c>
      <c r="B97" s="1"/>
      <c r="C97" s="6">
        <v>246.75</v>
      </c>
      <c r="D97">
        <v>23426900</v>
      </c>
      <c r="J97">
        <f t="shared" si="4"/>
        <v>0</v>
      </c>
      <c r="K97">
        <f t="shared" si="4"/>
        <v>0</v>
      </c>
      <c r="L97">
        <f t="shared" si="5"/>
        <v>0</v>
      </c>
      <c r="M97">
        <f t="shared" si="5"/>
        <v>0</v>
      </c>
      <c r="P97" s="5">
        <f t="shared" si="6"/>
        <v>23426900</v>
      </c>
    </row>
    <row r="98" spans="1:16" x14ac:dyDescent="0.35">
      <c r="A98" s="1">
        <v>40861</v>
      </c>
      <c r="B98" s="1"/>
      <c r="C98" s="6">
        <v>245.02</v>
      </c>
      <c r="D98">
        <v>23964190</v>
      </c>
      <c r="J98">
        <f t="shared" si="4"/>
        <v>0</v>
      </c>
      <c r="K98">
        <f t="shared" si="4"/>
        <v>0</v>
      </c>
      <c r="L98">
        <f t="shared" si="5"/>
        <v>0</v>
      </c>
      <c r="M98">
        <f t="shared" si="5"/>
        <v>0</v>
      </c>
      <c r="P98" s="5">
        <f t="shared" si="6"/>
        <v>23964190</v>
      </c>
    </row>
    <row r="99" spans="1:16" x14ac:dyDescent="0.35">
      <c r="A99" s="1">
        <v>40868</v>
      </c>
      <c r="B99" s="1"/>
      <c r="C99" s="6">
        <v>233.75</v>
      </c>
      <c r="D99">
        <v>36759510</v>
      </c>
      <c r="J99">
        <f t="shared" si="4"/>
        <v>0</v>
      </c>
      <c r="K99">
        <f t="shared" si="4"/>
        <v>0</v>
      </c>
      <c r="L99">
        <f t="shared" si="5"/>
        <v>0</v>
      </c>
      <c r="M99">
        <f t="shared" si="5"/>
        <v>0</v>
      </c>
      <c r="P99" s="5">
        <f t="shared" si="6"/>
        <v>36759510</v>
      </c>
    </row>
    <row r="100" spans="1:16" x14ac:dyDescent="0.35">
      <c r="A100" s="1">
        <v>40875</v>
      </c>
      <c r="B100" s="1"/>
      <c r="C100" s="6">
        <v>238.57</v>
      </c>
      <c r="D100">
        <v>28126450</v>
      </c>
      <c r="J100">
        <f t="shared" si="4"/>
        <v>0</v>
      </c>
      <c r="K100">
        <f t="shared" si="4"/>
        <v>0</v>
      </c>
      <c r="L100">
        <f t="shared" si="5"/>
        <v>0</v>
      </c>
      <c r="M100">
        <f t="shared" si="5"/>
        <v>0</v>
      </c>
      <c r="P100" s="5">
        <f t="shared" si="6"/>
        <v>28126450</v>
      </c>
    </row>
    <row r="101" spans="1:16" x14ac:dyDescent="0.35">
      <c r="A101" s="1">
        <v>40882</v>
      </c>
      <c r="B101" s="1"/>
      <c r="C101" s="6">
        <v>213.75</v>
      </c>
      <c r="D101">
        <v>28772170</v>
      </c>
      <c r="J101">
        <f t="shared" si="4"/>
        <v>0</v>
      </c>
      <c r="K101">
        <f t="shared" si="4"/>
        <v>0</v>
      </c>
      <c r="L101">
        <f t="shared" si="5"/>
        <v>0</v>
      </c>
      <c r="M101">
        <f t="shared" si="5"/>
        <v>0</v>
      </c>
      <c r="P101" s="5">
        <f t="shared" si="6"/>
        <v>28772170</v>
      </c>
    </row>
    <row r="102" spans="1:16" x14ac:dyDescent="0.35">
      <c r="A102" s="1">
        <v>40889</v>
      </c>
      <c r="B102" s="1"/>
      <c r="C102" s="6">
        <v>224</v>
      </c>
      <c r="D102">
        <v>46652610</v>
      </c>
      <c r="J102">
        <f t="shared" si="4"/>
        <v>0</v>
      </c>
      <c r="K102">
        <f t="shared" si="4"/>
        <v>0</v>
      </c>
      <c r="L102">
        <f t="shared" si="5"/>
        <v>0</v>
      </c>
      <c r="M102" t="str">
        <f t="shared" si="5"/>
        <v>ВЫБРОС</v>
      </c>
      <c r="P102" s="5">
        <f t="shared" si="6"/>
        <v>38789370</v>
      </c>
    </row>
    <row r="103" spans="1:16" x14ac:dyDescent="0.35">
      <c r="A103" s="1">
        <v>40896</v>
      </c>
      <c r="B103" s="1"/>
      <c r="C103" s="6">
        <v>226.38</v>
      </c>
      <c r="D103">
        <v>35860430</v>
      </c>
      <c r="J103">
        <f t="shared" si="4"/>
        <v>0</v>
      </c>
      <c r="K103">
        <f t="shared" si="4"/>
        <v>0</v>
      </c>
      <c r="L103">
        <f t="shared" si="5"/>
        <v>0</v>
      </c>
      <c r="M103">
        <f t="shared" si="5"/>
        <v>0</v>
      </c>
      <c r="P103" s="5">
        <f t="shared" si="6"/>
        <v>35860430</v>
      </c>
    </row>
    <row r="104" spans="1:16" x14ac:dyDescent="0.35">
      <c r="A104" s="1">
        <v>40903</v>
      </c>
      <c r="B104" s="1"/>
      <c r="C104" s="6">
        <v>231.5</v>
      </c>
      <c r="D104">
        <v>10850060</v>
      </c>
      <c r="J104">
        <f t="shared" si="4"/>
        <v>0</v>
      </c>
      <c r="K104">
        <f t="shared" si="4"/>
        <v>0</v>
      </c>
      <c r="L104">
        <f t="shared" si="5"/>
        <v>0</v>
      </c>
      <c r="M104">
        <f t="shared" si="5"/>
        <v>0</v>
      </c>
      <c r="P104" s="5">
        <f t="shared" si="6"/>
        <v>10850060</v>
      </c>
    </row>
    <row r="105" spans="1:16" x14ac:dyDescent="0.35">
      <c r="A105" s="1">
        <v>40910</v>
      </c>
      <c r="B105" s="1"/>
      <c r="C105" s="6">
        <v>230.27</v>
      </c>
      <c r="D105">
        <v>9016650</v>
      </c>
      <c r="J105">
        <f t="shared" si="4"/>
        <v>0</v>
      </c>
      <c r="K105">
        <f t="shared" si="4"/>
        <v>0</v>
      </c>
      <c r="L105">
        <f t="shared" si="5"/>
        <v>0</v>
      </c>
      <c r="M105">
        <f t="shared" si="5"/>
        <v>0</v>
      </c>
      <c r="P105" s="5">
        <f t="shared" si="6"/>
        <v>9016650</v>
      </c>
    </row>
    <row r="106" spans="1:16" x14ac:dyDescent="0.35">
      <c r="A106" s="1">
        <v>40917</v>
      </c>
      <c r="B106" s="1"/>
      <c r="C106" s="6">
        <v>224.51</v>
      </c>
      <c r="D106">
        <v>24252510</v>
      </c>
      <c r="J106">
        <f t="shared" si="4"/>
        <v>0</v>
      </c>
      <c r="K106">
        <f t="shared" si="4"/>
        <v>0</v>
      </c>
      <c r="L106">
        <f t="shared" si="5"/>
        <v>0</v>
      </c>
      <c r="M106">
        <f t="shared" si="5"/>
        <v>0</v>
      </c>
      <c r="P106" s="5">
        <f t="shared" si="6"/>
        <v>24252510</v>
      </c>
    </row>
    <row r="107" spans="1:16" x14ac:dyDescent="0.35">
      <c r="A107" s="1">
        <v>40924</v>
      </c>
      <c r="B107" s="1"/>
      <c r="C107" s="6">
        <v>222.49</v>
      </c>
      <c r="D107">
        <v>17045060</v>
      </c>
      <c r="J107">
        <f t="shared" si="4"/>
        <v>0</v>
      </c>
      <c r="K107">
        <f t="shared" si="4"/>
        <v>0</v>
      </c>
      <c r="L107">
        <f t="shared" si="5"/>
        <v>0</v>
      </c>
      <c r="M107">
        <f t="shared" si="5"/>
        <v>0</v>
      </c>
      <c r="P107" s="5">
        <f t="shared" si="6"/>
        <v>17045060</v>
      </c>
    </row>
    <row r="108" spans="1:16" x14ac:dyDescent="0.35">
      <c r="A108" s="1">
        <v>40931</v>
      </c>
      <c r="B108" s="1"/>
      <c r="C108" s="6">
        <v>215.3</v>
      </c>
      <c r="D108">
        <v>26546620</v>
      </c>
      <c r="J108">
        <f t="shared" si="4"/>
        <v>0</v>
      </c>
      <c r="K108">
        <f t="shared" si="4"/>
        <v>0</v>
      </c>
      <c r="L108">
        <f t="shared" si="5"/>
        <v>0</v>
      </c>
      <c r="M108">
        <f t="shared" si="5"/>
        <v>0</v>
      </c>
      <c r="P108" s="5">
        <f t="shared" si="6"/>
        <v>26546620</v>
      </c>
    </row>
    <row r="109" spans="1:16" x14ac:dyDescent="0.35">
      <c r="A109" s="1">
        <v>40938</v>
      </c>
      <c r="B109" s="1"/>
      <c r="C109" s="6">
        <v>228.93</v>
      </c>
      <c r="D109">
        <v>21895570</v>
      </c>
      <c r="J109">
        <f t="shared" si="4"/>
        <v>0</v>
      </c>
      <c r="K109">
        <f t="shared" si="4"/>
        <v>0</v>
      </c>
      <c r="L109">
        <f t="shared" si="5"/>
        <v>0</v>
      </c>
      <c r="M109">
        <f t="shared" si="5"/>
        <v>0</v>
      </c>
      <c r="P109" s="5">
        <f t="shared" si="6"/>
        <v>21895570</v>
      </c>
    </row>
    <row r="110" spans="1:16" x14ac:dyDescent="0.35">
      <c r="A110" s="1">
        <v>40945</v>
      </c>
      <c r="B110" s="1"/>
      <c r="C110" s="6">
        <v>221.99</v>
      </c>
      <c r="D110">
        <v>17270780</v>
      </c>
      <c r="J110">
        <f t="shared" si="4"/>
        <v>0</v>
      </c>
      <c r="K110">
        <f t="shared" si="4"/>
        <v>0</v>
      </c>
      <c r="L110">
        <f t="shared" si="5"/>
        <v>0</v>
      </c>
      <c r="M110">
        <f t="shared" si="5"/>
        <v>0</v>
      </c>
      <c r="P110" s="5">
        <f t="shared" si="6"/>
        <v>17270780</v>
      </c>
    </row>
    <row r="111" spans="1:16" x14ac:dyDescent="0.35">
      <c r="A111" s="1">
        <v>40952</v>
      </c>
      <c r="B111" s="1"/>
      <c r="C111" s="6">
        <v>239.5</v>
      </c>
      <c r="D111">
        <v>26385100</v>
      </c>
      <c r="J111">
        <f t="shared" si="4"/>
        <v>0</v>
      </c>
      <c r="K111">
        <f t="shared" si="4"/>
        <v>0</v>
      </c>
      <c r="L111">
        <f t="shared" si="5"/>
        <v>0</v>
      </c>
      <c r="M111">
        <f t="shared" si="5"/>
        <v>0</v>
      </c>
      <c r="P111" s="5">
        <f t="shared" si="6"/>
        <v>26385100</v>
      </c>
    </row>
    <row r="112" spans="1:16" x14ac:dyDescent="0.35">
      <c r="A112" s="1">
        <v>40959</v>
      </c>
      <c r="B112" s="1"/>
      <c r="C112" s="6">
        <v>243</v>
      </c>
      <c r="D112">
        <v>14301890</v>
      </c>
      <c r="J112">
        <f t="shared" si="4"/>
        <v>0</v>
      </c>
      <c r="K112">
        <f t="shared" si="4"/>
        <v>0</v>
      </c>
      <c r="L112">
        <f t="shared" si="5"/>
        <v>0</v>
      </c>
      <c r="M112">
        <f t="shared" si="5"/>
        <v>0</v>
      </c>
      <c r="P112" s="5">
        <f t="shared" si="6"/>
        <v>14301890</v>
      </c>
    </row>
    <row r="113" spans="1:16" x14ac:dyDescent="0.35">
      <c r="A113" s="1">
        <v>40966</v>
      </c>
      <c r="B113" s="1"/>
      <c r="C113" s="6">
        <v>236.15</v>
      </c>
      <c r="D113">
        <v>15612950</v>
      </c>
      <c r="J113">
        <f t="shared" si="4"/>
        <v>0</v>
      </c>
      <c r="K113">
        <f t="shared" si="4"/>
        <v>0</v>
      </c>
      <c r="L113">
        <f t="shared" si="5"/>
        <v>0</v>
      </c>
      <c r="M113">
        <f t="shared" si="5"/>
        <v>0</v>
      </c>
      <c r="P113" s="5">
        <f t="shared" si="6"/>
        <v>15612950</v>
      </c>
    </row>
    <row r="114" spans="1:16" x14ac:dyDescent="0.35">
      <c r="A114" s="1">
        <v>40973</v>
      </c>
      <c r="B114" s="1"/>
      <c r="C114" s="6">
        <v>235.26</v>
      </c>
      <c r="D114">
        <v>10214150</v>
      </c>
      <c r="J114">
        <f t="shared" si="4"/>
        <v>0</v>
      </c>
      <c r="K114">
        <f t="shared" si="4"/>
        <v>0</v>
      </c>
      <c r="L114">
        <f t="shared" si="5"/>
        <v>0</v>
      </c>
      <c r="M114">
        <f t="shared" si="5"/>
        <v>0</v>
      </c>
      <c r="P114" s="5">
        <f t="shared" si="6"/>
        <v>10214150</v>
      </c>
    </row>
    <row r="115" spans="1:16" x14ac:dyDescent="0.35">
      <c r="A115" s="1">
        <v>40980</v>
      </c>
      <c r="B115" s="1"/>
      <c r="C115" s="6">
        <v>225.73</v>
      </c>
      <c r="D115">
        <v>29924470</v>
      </c>
      <c r="J115">
        <f t="shared" si="4"/>
        <v>0</v>
      </c>
      <c r="K115">
        <f t="shared" si="4"/>
        <v>0</v>
      </c>
      <c r="L115">
        <f t="shared" si="5"/>
        <v>0</v>
      </c>
      <c r="M115">
        <f t="shared" si="5"/>
        <v>0</v>
      </c>
      <c r="P115" s="5">
        <f t="shared" si="6"/>
        <v>29924470</v>
      </c>
    </row>
    <row r="116" spans="1:16" x14ac:dyDescent="0.35">
      <c r="A116" s="1">
        <v>40987</v>
      </c>
      <c r="B116" s="1"/>
      <c r="C116" s="6">
        <v>224.85</v>
      </c>
      <c r="D116">
        <v>19788310</v>
      </c>
      <c r="J116">
        <f t="shared" si="4"/>
        <v>0</v>
      </c>
      <c r="K116">
        <f t="shared" si="4"/>
        <v>0</v>
      </c>
      <c r="L116">
        <f t="shared" si="5"/>
        <v>0</v>
      </c>
      <c r="M116">
        <f t="shared" si="5"/>
        <v>0</v>
      </c>
      <c r="P116" s="5">
        <f t="shared" si="6"/>
        <v>19788310</v>
      </c>
    </row>
    <row r="117" spans="1:16" x14ac:dyDescent="0.35">
      <c r="A117" s="1">
        <v>40994</v>
      </c>
      <c r="B117" s="1"/>
      <c r="C117" s="6">
        <v>222.5</v>
      </c>
      <c r="D117">
        <v>14497940</v>
      </c>
      <c r="J117">
        <f t="shared" si="4"/>
        <v>0</v>
      </c>
      <c r="K117">
        <f t="shared" si="4"/>
        <v>0</v>
      </c>
      <c r="L117">
        <f t="shared" si="5"/>
        <v>0</v>
      </c>
      <c r="M117">
        <f t="shared" si="5"/>
        <v>0</v>
      </c>
      <c r="P117" s="5">
        <f t="shared" si="6"/>
        <v>14497940</v>
      </c>
    </row>
    <row r="118" spans="1:16" x14ac:dyDescent="0.35">
      <c r="A118" s="1">
        <v>41001</v>
      </c>
      <c r="B118" s="1"/>
      <c r="C118" s="6">
        <v>215.98</v>
      </c>
      <c r="D118">
        <v>15132060</v>
      </c>
      <c r="J118">
        <f t="shared" si="4"/>
        <v>0</v>
      </c>
      <c r="K118">
        <f t="shared" si="4"/>
        <v>0</v>
      </c>
      <c r="L118">
        <f t="shared" si="5"/>
        <v>0</v>
      </c>
      <c r="M118">
        <f t="shared" si="5"/>
        <v>0</v>
      </c>
      <c r="P118" s="5">
        <f t="shared" si="6"/>
        <v>15132060</v>
      </c>
    </row>
    <row r="119" spans="1:16" x14ac:dyDescent="0.35">
      <c r="A119" s="1">
        <v>41008</v>
      </c>
      <c r="B119" s="1"/>
      <c r="C119" s="6">
        <v>221.78</v>
      </c>
      <c r="D119">
        <v>13604410</v>
      </c>
      <c r="J119">
        <f t="shared" si="4"/>
        <v>0</v>
      </c>
      <c r="K119">
        <f t="shared" si="4"/>
        <v>0</v>
      </c>
      <c r="L119">
        <f t="shared" si="5"/>
        <v>0</v>
      </c>
      <c r="M119">
        <f t="shared" si="5"/>
        <v>0</v>
      </c>
      <c r="P119" s="5">
        <f t="shared" si="6"/>
        <v>13604410</v>
      </c>
    </row>
    <row r="120" spans="1:16" x14ac:dyDescent="0.35">
      <c r="A120" s="1">
        <v>41015</v>
      </c>
      <c r="B120" s="1"/>
      <c r="C120" s="6">
        <v>222.98</v>
      </c>
      <c r="D120">
        <v>15051240</v>
      </c>
      <c r="J120">
        <f t="shared" si="4"/>
        <v>0</v>
      </c>
      <c r="K120">
        <f t="shared" si="4"/>
        <v>0</v>
      </c>
      <c r="L120">
        <f t="shared" si="5"/>
        <v>0</v>
      </c>
      <c r="M120">
        <f t="shared" si="5"/>
        <v>0</v>
      </c>
      <c r="P120" s="5">
        <f t="shared" si="6"/>
        <v>15051240</v>
      </c>
    </row>
    <row r="121" spans="1:16" x14ac:dyDescent="0.35">
      <c r="A121" s="1">
        <v>41022</v>
      </c>
      <c r="B121" s="1"/>
      <c r="C121" s="6">
        <v>221.96</v>
      </c>
      <c r="D121">
        <v>16347280</v>
      </c>
      <c r="J121">
        <f t="shared" si="4"/>
        <v>0</v>
      </c>
      <c r="K121">
        <f t="shared" si="4"/>
        <v>0</v>
      </c>
      <c r="L121">
        <f t="shared" si="5"/>
        <v>0</v>
      </c>
      <c r="M121">
        <f t="shared" si="5"/>
        <v>0</v>
      </c>
      <c r="P121" s="5">
        <f t="shared" si="6"/>
        <v>16347280</v>
      </c>
    </row>
    <row r="122" spans="1:16" x14ac:dyDescent="0.35">
      <c r="A122" s="1">
        <v>41029</v>
      </c>
      <c r="B122" s="1"/>
      <c r="C122" s="6">
        <v>212.6</v>
      </c>
      <c r="D122">
        <v>10220070</v>
      </c>
      <c r="J122">
        <f t="shared" si="4"/>
        <v>0</v>
      </c>
      <c r="K122">
        <f t="shared" si="4"/>
        <v>0</v>
      </c>
      <c r="L122">
        <f t="shared" si="5"/>
        <v>0</v>
      </c>
      <c r="M122">
        <f t="shared" si="5"/>
        <v>0</v>
      </c>
      <c r="P122" s="5">
        <f t="shared" si="6"/>
        <v>10220070</v>
      </c>
    </row>
    <row r="123" spans="1:16" x14ac:dyDescent="0.35">
      <c r="A123" s="1">
        <v>41036</v>
      </c>
      <c r="B123" s="1"/>
      <c r="C123" s="6">
        <v>218.01</v>
      </c>
      <c r="D123">
        <v>9247520</v>
      </c>
      <c r="J123">
        <f t="shared" si="4"/>
        <v>0</v>
      </c>
      <c r="K123">
        <f t="shared" si="4"/>
        <v>0</v>
      </c>
      <c r="L123">
        <f t="shared" si="5"/>
        <v>0</v>
      </c>
      <c r="M123">
        <f t="shared" si="5"/>
        <v>0</v>
      </c>
      <c r="P123" s="5">
        <f t="shared" si="6"/>
        <v>9247520</v>
      </c>
    </row>
    <row r="124" spans="1:16" x14ac:dyDescent="0.35">
      <c r="A124" s="1">
        <v>41043</v>
      </c>
      <c r="B124" s="1"/>
      <c r="C124" s="6">
        <v>217.61</v>
      </c>
      <c r="D124">
        <v>17795480</v>
      </c>
      <c r="J124">
        <f t="shared" si="4"/>
        <v>0</v>
      </c>
      <c r="K124">
        <f t="shared" si="4"/>
        <v>0</v>
      </c>
      <c r="L124">
        <f t="shared" si="5"/>
        <v>0</v>
      </c>
      <c r="M124">
        <f t="shared" si="5"/>
        <v>0</v>
      </c>
      <c r="P124" s="5">
        <f t="shared" si="6"/>
        <v>17795480</v>
      </c>
    </row>
    <row r="125" spans="1:16" x14ac:dyDescent="0.35">
      <c r="A125" s="1">
        <v>41050</v>
      </c>
      <c r="B125" s="1"/>
      <c r="C125" s="6">
        <v>223.01</v>
      </c>
      <c r="D125">
        <v>20514040</v>
      </c>
      <c r="J125">
        <f t="shared" si="4"/>
        <v>0</v>
      </c>
      <c r="K125">
        <f t="shared" si="4"/>
        <v>0</v>
      </c>
      <c r="L125">
        <f t="shared" si="5"/>
        <v>0</v>
      </c>
      <c r="M125">
        <f t="shared" si="5"/>
        <v>0</v>
      </c>
      <c r="P125" s="5">
        <f t="shared" si="6"/>
        <v>20514040</v>
      </c>
    </row>
    <row r="126" spans="1:16" x14ac:dyDescent="0.35">
      <c r="A126" s="1">
        <v>41057</v>
      </c>
      <c r="B126" s="1"/>
      <c r="C126" s="6">
        <v>233.92</v>
      </c>
      <c r="D126">
        <v>26681610</v>
      </c>
      <c r="J126">
        <f t="shared" si="4"/>
        <v>0</v>
      </c>
      <c r="K126">
        <f t="shared" si="4"/>
        <v>0</v>
      </c>
      <c r="L126">
        <f t="shared" si="5"/>
        <v>0</v>
      </c>
      <c r="M126">
        <f t="shared" si="5"/>
        <v>0</v>
      </c>
      <c r="P126" s="5">
        <f t="shared" si="6"/>
        <v>26681610</v>
      </c>
    </row>
    <row r="127" spans="1:16" x14ac:dyDescent="0.35">
      <c r="A127" s="1">
        <v>41064</v>
      </c>
      <c r="B127" s="1"/>
      <c r="C127" s="6">
        <v>229.6</v>
      </c>
      <c r="D127">
        <v>16774940</v>
      </c>
      <c r="J127">
        <f t="shared" si="4"/>
        <v>0</v>
      </c>
      <c r="K127">
        <f t="shared" si="4"/>
        <v>0</v>
      </c>
      <c r="L127">
        <f t="shared" si="5"/>
        <v>0</v>
      </c>
      <c r="M127">
        <f t="shared" si="5"/>
        <v>0</v>
      </c>
      <c r="P127" s="5">
        <f t="shared" si="6"/>
        <v>16774940</v>
      </c>
    </row>
    <row r="128" spans="1:16" x14ac:dyDescent="0.35">
      <c r="A128" s="1">
        <v>41071</v>
      </c>
      <c r="B128" s="1"/>
      <c r="C128" s="6">
        <v>238.25</v>
      </c>
      <c r="D128">
        <v>24944390</v>
      </c>
      <c r="J128">
        <f t="shared" si="4"/>
        <v>0</v>
      </c>
      <c r="K128">
        <f t="shared" si="4"/>
        <v>0</v>
      </c>
      <c r="L128">
        <f t="shared" si="5"/>
        <v>0</v>
      </c>
      <c r="M128">
        <f t="shared" si="5"/>
        <v>0</v>
      </c>
      <c r="P128" s="5">
        <f t="shared" si="6"/>
        <v>24944390</v>
      </c>
    </row>
    <row r="129" spans="1:16" x14ac:dyDescent="0.35">
      <c r="A129" s="1">
        <v>41078</v>
      </c>
      <c r="B129" s="1"/>
      <c r="C129" s="6">
        <v>228.07</v>
      </c>
      <c r="D129">
        <v>15557550</v>
      </c>
      <c r="J129">
        <f t="shared" si="4"/>
        <v>0</v>
      </c>
      <c r="K129">
        <f t="shared" si="4"/>
        <v>0</v>
      </c>
      <c r="L129">
        <f t="shared" si="5"/>
        <v>0</v>
      </c>
      <c r="M129">
        <f t="shared" si="5"/>
        <v>0</v>
      </c>
      <c r="P129" s="5">
        <f t="shared" si="6"/>
        <v>15557550</v>
      </c>
    </row>
    <row r="130" spans="1:16" x14ac:dyDescent="0.35">
      <c r="A130" s="1">
        <v>41085</v>
      </c>
      <c r="B130" s="1"/>
      <c r="C130" s="6">
        <v>248.42</v>
      </c>
      <c r="D130">
        <v>16966400</v>
      </c>
      <c r="J130">
        <f t="shared" si="4"/>
        <v>0</v>
      </c>
      <c r="K130">
        <f t="shared" si="4"/>
        <v>0</v>
      </c>
      <c r="L130">
        <f t="shared" si="5"/>
        <v>0</v>
      </c>
      <c r="M130">
        <f t="shared" si="5"/>
        <v>0</v>
      </c>
      <c r="P130" s="5">
        <f t="shared" si="6"/>
        <v>16966400</v>
      </c>
    </row>
    <row r="131" spans="1:16" x14ac:dyDescent="0.35">
      <c r="A131" s="1">
        <v>41092</v>
      </c>
      <c r="B131" s="1"/>
      <c r="C131" s="6">
        <v>259</v>
      </c>
      <c r="D131">
        <v>15910590</v>
      </c>
      <c r="J131">
        <f t="shared" si="4"/>
        <v>0</v>
      </c>
      <c r="K131">
        <f t="shared" si="4"/>
        <v>0</v>
      </c>
      <c r="L131">
        <f t="shared" si="5"/>
        <v>0</v>
      </c>
      <c r="M131">
        <f t="shared" si="5"/>
        <v>0</v>
      </c>
      <c r="P131" s="5">
        <f t="shared" si="6"/>
        <v>15910590</v>
      </c>
    </row>
    <row r="132" spans="1:16" x14ac:dyDescent="0.35">
      <c r="A132" s="1">
        <v>41099</v>
      </c>
      <c r="B132" s="1"/>
      <c r="C132" s="6">
        <v>259.5</v>
      </c>
      <c r="D132">
        <v>15843900</v>
      </c>
      <c r="J132">
        <f t="shared" ref="J132:K195" si="7">IF(C132&lt;H$6,"ВЫБРОС",0)</f>
        <v>0</v>
      </c>
      <c r="K132">
        <f t="shared" si="7"/>
        <v>0</v>
      </c>
      <c r="L132">
        <f t="shared" ref="L132:M195" si="8">IF(C132&gt;H$8,"ВЫБРОС",0)</f>
        <v>0</v>
      </c>
      <c r="M132">
        <f t="shared" si="8"/>
        <v>0</v>
      </c>
      <c r="P132" s="5">
        <f t="shared" ref="P132:P195" si="9">IF(M132=0,D132,$I$8)</f>
        <v>15843900</v>
      </c>
    </row>
    <row r="133" spans="1:16" x14ac:dyDescent="0.35">
      <c r="A133" s="1">
        <v>41106</v>
      </c>
      <c r="B133" s="1"/>
      <c r="C133" s="6">
        <v>272.58999999999997</v>
      </c>
      <c r="D133">
        <v>14724830</v>
      </c>
      <c r="J133">
        <f t="shared" si="7"/>
        <v>0</v>
      </c>
      <c r="K133">
        <f t="shared" si="7"/>
        <v>0</v>
      </c>
      <c r="L133">
        <f t="shared" si="8"/>
        <v>0</v>
      </c>
      <c r="M133">
        <f t="shared" si="8"/>
        <v>0</v>
      </c>
      <c r="P133" s="5">
        <f t="shared" si="9"/>
        <v>14724830</v>
      </c>
    </row>
    <row r="134" spans="1:16" x14ac:dyDescent="0.35">
      <c r="A134" s="1">
        <v>41113</v>
      </c>
      <c r="B134" s="1"/>
      <c r="C134" s="6">
        <v>267.75</v>
      </c>
      <c r="D134">
        <v>13098360</v>
      </c>
      <c r="J134">
        <f t="shared" si="7"/>
        <v>0</v>
      </c>
      <c r="K134">
        <f t="shared" si="7"/>
        <v>0</v>
      </c>
      <c r="L134">
        <f t="shared" si="8"/>
        <v>0</v>
      </c>
      <c r="M134">
        <f t="shared" si="8"/>
        <v>0</v>
      </c>
      <c r="P134" s="5">
        <f t="shared" si="9"/>
        <v>13098360</v>
      </c>
    </row>
    <row r="135" spans="1:16" x14ac:dyDescent="0.35">
      <c r="A135" s="1">
        <v>41120</v>
      </c>
      <c r="B135" s="1"/>
      <c r="C135" s="6">
        <v>267.89999999999998</v>
      </c>
      <c r="D135">
        <v>12922210</v>
      </c>
      <c r="J135">
        <f t="shared" si="7"/>
        <v>0</v>
      </c>
      <c r="K135">
        <f t="shared" si="7"/>
        <v>0</v>
      </c>
      <c r="L135">
        <f t="shared" si="8"/>
        <v>0</v>
      </c>
      <c r="M135">
        <f t="shared" si="8"/>
        <v>0</v>
      </c>
      <c r="P135" s="5">
        <f t="shared" si="9"/>
        <v>12922210</v>
      </c>
    </row>
    <row r="136" spans="1:16" x14ac:dyDescent="0.35">
      <c r="A136" s="1">
        <v>41127</v>
      </c>
      <c r="B136" s="1"/>
      <c r="C136" s="6">
        <v>258.11</v>
      </c>
      <c r="D136">
        <v>14646100</v>
      </c>
      <c r="J136">
        <f t="shared" si="7"/>
        <v>0</v>
      </c>
      <c r="K136">
        <f t="shared" si="7"/>
        <v>0</v>
      </c>
      <c r="L136">
        <f t="shared" si="8"/>
        <v>0</v>
      </c>
      <c r="M136">
        <f t="shared" si="8"/>
        <v>0</v>
      </c>
      <c r="P136" s="5">
        <f t="shared" si="9"/>
        <v>14646100</v>
      </c>
    </row>
    <row r="137" spans="1:16" x14ac:dyDescent="0.35">
      <c r="A137" s="1">
        <v>41134</v>
      </c>
      <c r="B137" s="1"/>
      <c r="C137" s="6">
        <v>257.12</v>
      </c>
      <c r="D137">
        <v>10566130</v>
      </c>
      <c r="J137">
        <f t="shared" si="7"/>
        <v>0</v>
      </c>
      <c r="K137">
        <f t="shared" si="7"/>
        <v>0</v>
      </c>
      <c r="L137">
        <f t="shared" si="8"/>
        <v>0</v>
      </c>
      <c r="M137">
        <f t="shared" si="8"/>
        <v>0</v>
      </c>
      <c r="P137" s="5">
        <f t="shared" si="9"/>
        <v>10566130</v>
      </c>
    </row>
    <row r="138" spans="1:16" x14ac:dyDescent="0.35">
      <c r="A138" s="1">
        <v>41141</v>
      </c>
      <c r="B138" s="1"/>
      <c r="C138" s="6">
        <v>258.57</v>
      </c>
      <c r="D138">
        <v>10984620</v>
      </c>
      <c r="J138">
        <f t="shared" si="7"/>
        <v>0</v>
      </c>
      <c r="K138">
        <f t="shared" si="7"/>
        <v>0</v>
      </c>
      <c r="L138">
        <f t="shared" si="8"/>
        <v>0</v>
      </c>
      <c r="M138">
        <f t="shared" si="8"/>
        <v>0</v>
      </c>
      <c r="P138" s="5">
        <f t="shared" si="9"/>
        <v>10984620</v>
      </c>
    </row>
    <row r="139" spans="1:16" x14ac:dyDescent="0.35">
      <c r="A139" s="1">
        <v>41148</v>
      </c>
      <c r="B139" s="1"/>
      <c r="C139" s="6">
        <v>247</v>
      </c>
      <c r="D139">
        <v>10483980</v>
      </c>
      <c r="J139">
        <f t="shared" si="7"/>
        <v>0</v>
      </c>
      <c r="K139">
        <f t="shared" si="7"/>
        <v>0</v>
      </c>
      <c r="L139">
        <f t="shared" si="8"/>
        <v>0</v>
      </c>
      <c r="M139">
        <f t="shared" si="8"/>
        <v>0</v>
      </c>
      <c r="P139" s="5">
        <f t="shared" si="9"/>
        <v>10483980</v>
      </c>
    </row>
    <row r="140" spans="1:16" x14ac:dyDescent="0.35">
      <c r="A140" s="1">
        <v>41155</v>
      </c>
      <c r="B140" s="1"/>
      <c r="C140" s="6">
        <v>257.68</v>
      </c>
      <c r="D140">
        <v>13687560</v>
      </c>
      <c r="J140">
        <f t="shared" si="7"/>
        <v>0</v>
      </c>
      <c r="K140">
        <f t="shared" si="7"/>
        <v>0</v>
      </c>
      <c r="L140">
        <f t="shared" si="8"/>
        <v>0</v>
      </c>
      <c r="M140">
        <f t="shared" si="8"/>
        <v>0</v>
      </c>
      <c r="P140" s="5">
        <f t="shared" si="9"/>
        <v>13687560</v>
      </c>
    </row>
    <row r="141" spans="1:16" x14ac:dyDescent="0.35">
      <c r="A141" s="1">
        <v>41162</v>
      </c>
      <c r="B141" s="1"/>
      <c r="C141" s="6">
        <v>257.01</v>
      </c>
      <c r="D141">
        <v>22804230</v>
      </c>
      <c r="J141">
        <f t="shared" si="7"/>
        <v>0</v>
      </c>
      <c r="K141">
        <f t="shared" si="7"/>
        <v>0</v>
      </c>
      <c r="L141">
        <f t="shared" si="8"/>
        <v>0</v>
      </c>
      <c r="M141">
        <f t="shared" si="8"/>
        <v>0</v>
      </c>
      <c r="P141" s="5">
        <f t="shared" si="9"/>
        <v>22804230</v>
      </c>
    </row>
    <row r="142" spans="1:16" x14ac:dyDescent="0.35">
      <c r="A142" s="1">
        <v>41169</v>
      </c>
      <c r="B142" s="1"/>
      <c r="C142" s="6">
        <v>265.81</v>
      </c>
      <c r="D142">
        <v>40532030</v>
      </c>
      <c r="J142">
        <f t="shared" si="7"/>
        <v>0</v>
      </c>
      <c r="K142">
        <f t="shared" si="7"/>
        <v>0</v>
      </c>
      <c r="L142">
        <f t="shared" si="8"/>
        <v>0</v>
      </c>
      <c r="M142" t="str">
        <f t="shared" si="8"/>
        <v>ВЫБРОС</v>
      </c>
      <c r="P142" s="5">
        <f t="shared" si="9"/>
        <v>38789370</v>
      </c>
    </row>
    <row r="143" spans="1:16" x14ac:dyDescent="0.35">
      <c r="A143" s="1">
        <v>41176</v>
      </c>
      <c r="B143" s="1"/>
      <c r="C143" s="6">
        <v>257.52999999999997</v>
      </c>
      <c r="D143">
        <v>12744680</v>
      </c>
      <c r="J143">
        <f t="shared" si="7"/>
        <v>0</v>
      </c>
      <c r="K143">
        <f t="shared" si="7"/>
        <v>0</v>
      </c>
      <c r="L143">
        <f t="shared" si="8"/>
        <v>0</v>
      </c>
      <c r="M143">
        <f t="shared" si="8"/>
        <v>0</v>
      </c>
      <c r="P143" s="5">
        <f t="shared" si="9"/>
        <v>12744680</v>
      </c>
    </row>
    <row r="144" spans="1:16" x14ac:dyDescent="0.35">
      <c r="A144" s="1">
        <v>41183</v>
      </c>
      <c r="B144" s="1"/>
      <c r="C144" s="6">
        <v>256.05</v>
      </c>
      <c r="D144">
        <v>13752000</v>
      </c>
      <c r="J144">
        <f t="shared" si="7"/>
        <v>0</v>
      </c>
      <c r="K144">
        <f t="shared" si="7"/>
        <v>0</v>
      </c>
      <c r="L144">
        <f t="shared" si="8"/>
        <v>0</v>
      </c>
      <c r="M144">
        <f t="shared" si="8"/>
        <v>0</v>
      </c>
      <c r="P144" s="5">
        <f t="shared" si="9"/>
        <v>13752000</v>
      </c>
    </row>
    <row r="145" spans="1:16" x14ac:dyDescent="0.35">
      <c r="A145" s="1">
        <v>41190</v>
      </c>
      <c r="B145" s="1"/>
      <c r="C145" s="6">
        <v>251.25</v>
      </c>
      <c r="D145">
        <v>8329190</v>
      </c>
      <c r="J145">
        <f t="shared" si="7"/>
        <v>0</v>
      </c>
      <c r="K145">
        <f t="shared" si="7"/>
        <v>0</v>
      </c>
      <c r="L145">
        <f t="shared" si="8"/>
        <v>0</v>
      </c>
      <c r="M145">
        <f t="shared" si="8"/>
        <v>0</v>
      </c>
      <c r="P145" s="5">
        <f t="shared" si="9"/>
        <v>8329190</v>
      </c>
    </row>
    <row r="146" spans="1:16" x14ac:dyDescent="0.35">
      <c r="A146" s="1">
        <v>41197</v>
      </c>
      <c r="B146" s="1"/>
      <c r="C146" s="6">
        <v>240.01</v>
      </c>
      <c r="D146">
        <v>21054690</v>
      </c>
      <c r="J146">
        <f t="shared" si="7"/>
        <v>0</v>
      </c>
      <c r="K146">
        <f t="shared" si="7"/>
        <v>0</v>
      </c>
      <c r="L146">
        <f t="shared" si="8"/>
        <v>0</v>
      </c>
      <c r="M146">
        <f t="shared" si="8"/>
        <v>0</v>
      </c>
      <c r="P146" s="5">
        <f t="shared" si="9"/>
        <v>21054690</v>
      </c>
    </row>
    <row r="147" spans="1:16" x14ac:dyDescent="0.35">
      <c r="A147" s="1">
        <v>41204</v>
      </c>
      <c r="B147" s="1"/>
      <c r="C147" s="6">
        <v>242.79</v>
      </c>
      <c r="D147">
        <v>12410530</v>
      </c>
      <c r="J147">
        <f t="shared" si="7"/>
        <v>0</v>
      </c>
      <c r="K147">
        <f t="shared" si="7"/>
        <v>0</v>
      </c>
      <c r="L147">
        <f t="shared" si="8"/>
        <v>0</v>
      </c>
      <c r="M147">
        <f t="shared" si="8"/>
        <v>0</v>
      </c>
      <c r="P147" s="5">
        <f t="shared" si="9"/>
        <v>12410530</v>
      </c>
    </row>
    <row r="148" spans="1:16" x14ac:dyDescent="0.35">
      <c r="A148" s="1">
        <v>41211</v>
      </c>
      <c r="B148" s="1"/>
      <c r="C148" s="6">
        <v>247.02</v>
      </c>
      <c r="D148">
        <v>12100370</v>
      </c>
      <c r="J148">
        <f t="shared" si="7"/>
        <v>0</v>
      </c>
      <c r="K148">
        <f t="shared" si="7"/>
        <v>0</v>
      </c>
      <c r="L148">
        <f t="shared" si="8"/>
        <v>0</v>
      </c>
      <c r="M148">
        <f t="shared" si="8"/>
        <v>0</v>
      </c>
      <c r="P148" s="5">
        <f t="shared" si="9"/>
        <v>12100370</v>
      </c>
    </row>
    <row r="149" spans="1:16" x14ac:dyDescent="0.35">
      <c r="A149" s="1">
        <v>41218</v>
      </c>
      <c r="B149" s="1"/>
      <c r="C149" s="6">
        <v>230.5</v>
      </c>
      <c r="D149">
        <v>13331550</v>
      </c>
      <c r="J149">
        <f t="shared" si="7"/>
        <v>0</v>
      </c>
      <c r="K149">
        <f t="shared" si="7"/>
        <v>0</v>
      </c>
      <c r="L149">
        <f t="shared" si="8"/>
        <v>0</v>
      </c>
      <c r="M149">
        <f t="shared" si="8"/>
        <v>0</v>
      </c>
      <c r="P149" s="5">
        <f t="shared" si="9"/>
        <v>13331550</v>
      </c>
    </row>
    <row r="150" spans="1:16" x14ac:dyDescent="0.35">
      <c r="A150" s="1">
        <v>41225</v>
      </c>
      <c r="B150" s="1"/>
      <c r="C150" s="6">
        <v>229</v>
      </c>
      <c r="D150">
        <v>14108300</v>
      </c>
      <c r="J150">
        <f t="shared" si="7"/>
        <v>0</v>
      </c>
      <c r="K150">
        <f t="shared" si="7"/>
        <v>0</v>
      </c>
      <c r="L150">
        <f t="shared" si="8"/>
        <v>0</v>
      </c>
      <c r="M150">
        <f t="shared" si="8"/>
        <v>0</v>
      </c>
      <c r="P150" s="5">
        <f t="shared" si="9"/>
        <v>14108300</v>
      </c>
    </row>
    <row r="151" spans="1:16" x14ac:dyDescent="0.35">
      <c r="A151" s="1">
        <v>41232</v>
      </c>
      <c r="B151" s="1"/>
      <c r="C151" s="6">
        <v>233.89</v>
      </c>
      <c r="D151">
        <v>9345670</v>
      </c>
      <c r="J151">
        <f t="shared" si="7"/>
        <v>0</v>
      </c>
      <c r="K151">
        <f t="shared" si="7"/>
        <v>0</v>
      </c>
      <c r="L151">
        <f t="shared" si="8"/>
        <v>0</v>
      </c>
      <c r="M151">
        <f t="shared" si="8"/>
        <v>0</v>
      </c>
      <c r="P151" s="5">
        <f t="shared" si="9"/>
        <v>9345670</v>
      </c>
    </row>
    <row r="152" spans="1:16" x14ac:dyDescent="0.35">
      <c r="A152" s="1">
        <v>41239</v>
      </c>
      <c r="B152" s="1"/>
      <c r="C152" s="6">
        <v>230.2</v>
      </c>
      <c r="D152">
        <v>8133630</v>
      </c>
      <c r="J152">
        <f t="shared" si="7"/>
        <v>0</v>
      </c>
      <c r="K152">
        <f t="shared" si="7"/>
        <v>0</v>
      </c>
      <c r="L152">
        <f t="shared" si="8"/>
        <v>0</v>
      </c>
      <c r="M152">
        <f t="shared" si="8"/>
        <v>0</v>
      </c>
      <c r="P152" s="5">
        <f t="shared" si="9"/>
        <v>8133630</v>
      </c>
    </row>
    <row r="153" spans="1:16" x14ac:dyDescent="0.35">
      <c r="A153" s="1">
        <v>41246</v>
      </c>
      <c r="B153" s="1"/>
      <c r="C153" s="6">
        <v>234.5</v>
      </c>
      <c r="D153">
        <v>13520020</v>
      </c>
      <c r="J153">
        <f t="shared" si="7"/>
        <v>0</v>
      </c>
      <c r="K153">
        <f t="shared" si="7"/>
        <v>0</v>
      </c>
      <c r="L153">
        <f t="shared" si="8"/>
        <v>0</v>
      </c>
      <c r="M153">
        <f t="shared" si="8"/>
        <v>0</v>
      </c>
      <c r="P153" s="5">
        <f t="shared" si="9"/>
        <v>13520020</v>
      </c>
    </row>
    <row r="154" spans="1:16" x14ac:dyDescent="0.35">
      <c r="A154" s="1">
        <v>41253</v>
      </c>
      <c r="B154" s="1"/>
      <c r="C154" s="6">
        <v>244.45</v>
      </c>
      <c r="D154">
        <v>12381110</v>
      </c>
      <c r="J154">
        <f t="shared" si="7"/>
        <v>0</v>
      </c>
      <c r="K154">
        <f t="shared" si="7"/>
        <v>0</v>
      </c>
      <c r="L154">
        <f t="shared" si="8"/>
        <v>0</v>
      </c>
      <c r="M154">
        <f t="shared" si="8"/>
        <v>0</v>
      </c>
      <c r="P154" s="5">
        <f t="shared" si="9"/>
        <v>12381110</v>
      </c>
    </row>
    <row r="155" spans="1:16" x14ac:dyDescent="0.35">
      <c r="A155" s="1">
        <v>41260</v>
      </c>
      <c r="B155" s="1"/>
      <c r="C155" s="6">
        <v>236</v>
      </c>
      <c r="D155">
        <v>12611220</v>
      </c>
      <c r="J155">
        <f t="shared" si="7"/>
        <v>0</v>
      </c>
      <c r="K155">
        <f t="shared" si="7"/>
        <v>0</v>
      </c>
      <c r="L155">
        <f t="shared" si="8"/>
        <v>0</v>
      </c>
      <c r="M155">
        <f t="shared" si="8"/>
        <v>0</v>
      </c>
      <c r="P155" s="5">
        <f t="shared" si="9"/>
        <v>12611220</v>
      </c>
    </row>
    <row r="156" spans="1:16" x14ac:dyDescent="0.35">
      <c r="A156" s="1">
        <v>41267</v>
      </c>
      <c r="B156" s="1"/>
      <c r="C156" s="6">
        <v>234.75</v>
      </c>
      <c r="D156">
        <v>5660490</v>
      </c>
      <c r="J156">
        <f t="shared" si="7"/>
        <v>0</v>
      </c>
      <c r="K156">
        <f t="shared" si="7"/>
        <v>0</v>
      </c>
      <c r="L156">
        <f t="shared" si="8"/>
        <v>0</v>
      </c>
      <c r="M156">
        <f t="shared" si="8"/>
        <v>0</v>
      </c>
      <c r="P156" s="5">
        <f t="shared" si="9"/>
        <v>5660490</v>
      </c>
    </row>
    <row r="157" spans="1:16" x14ac:dyDescent="0.35">
      <c r="A157" s="1">
        <v>41281</v>
      </c>
      <c r="B157" s="1"/>
      <c r="C157" s="6">
        <v>231.38</v>
      </c>
      <c r="D157">
        <v>9811470</v>
      </c>
      <c r="J157">
        <f t="shared" si="7"/>
        <v>0</v>
      </c>
      <c r="K157">
        <f t="shared" si="7"/>
        <v>0</v>
      </c>
      <c r="L157">
        <f t="shared" si="8"/>
        <v>0</v>
      </c>
      <c r="M157">
        <f t="shared" si="8"/>
        <v>0</v>
      </c>
      <c r="P157" s="5">
        <f t="shared" si="9"/>
        <v>9811470</v>
      </c>
    </row>
    <row r="158" spans="1:16" x14ac:dyDescent="0.35">
      <c r="A158" s="1">
        <v>41288</v>
      </c>
      <c r="B158" s="1"/>
      <c r="C158" s="6">
        <v>230</v>
      </c>
      <c r="D158">
        <v>12650960</v>
      </c>
      <c r="J158">
        <f t="shared" si="7"/>
        <v>0</v>
      </c>
      <c r="K158">
        <f t="shared" si="7"/>
        <v>0</v>
      </c>
      <c r="L158">
        <f t="shared" si="8"/>
        <v>0</v>
      </c>
      <c r="M158">
        <f t="shared" si="8"/>
        <v>0</v>
      </c>
      <c r="P158" s="5">
        <f t="shared" si="9"/>
        <v>12650960</v>
      </c>
    </row>
    <row r="159" spans="1:16" x14ac:dyDescent="0.35">
      <c r="A159" s="1">
        <v>41295</v>
      </c>
      <c r="B159" s="1"/>
      <c r="C159" s="6">
        <v>231.08</v>
      </c>
      <c r="D159">
        <v>11164780</v>
      </c>
      <c r="J159">
        <f t="shared" si="7"/>
        <v>0</v>
      </c>
      <c r="K159">
        <f t="shared" si="7"/>
        <v>0</v>
      </c>
      <c r="L159">
        <f t="shared" si="8"/>
        <v>0</v>
      </c>
      <c r="M159">
        <f t="shared" si="8"/>
        <v>0</v>
      </c>
      <c r="P159" s="5">
        <f t="shared" si="9"/>
        <v>11164780</v>
      </c>
    </row>
    <row r="160" spans="1:16" x14ac:dyDescent="0.35">
      <c r="A160" s="1">
        <v>41302</v>
      </c>
      <c r="B160" s="1"/>
      <c r="C160" s="6">
        <v>235.5</v>
      </c>
      <c r="D160">
        <v>22440410</v>
      </c>
      <c r="J160">
        <f t="shared" si="7"/>
        <v>0</v>
      </c>
      <c r="K160">
        <f t="shared" si="7"/>
        <v>0</v>
      </c>
      <c r="L160">
        <f t="shared" si="8"/>
        <v>0</v>
      </c>
      <c r="M160">
        <f t="shared" si="8"/>
        <v>0</v>
      </c>
      <c r="P160" s="5">
        <f t="shared" si="9"/>
        <v>22440410</v>
      </c>
    </row>
    <row r="161" spans="1:16" x14ac:dyDescent="0.35">
      <c r="A161" s="1">
        <v>41309</v>
      </c>
      <c r="B161" s="1"/>
      <c r="C161" s="6">
        <v>231</v>
      </c>
      <c r="D161">
        <v>14775060</v>
      </c>
      <c r="J161">
        <f t="shared" si="7"/>
        <v>0</v>
      </c>
      <c r="K161">
        <f t="shared" si="7"/>
        <v>0</v>
      </c>
      <c r="L161">
        <f t="shared" si="8"/>
        <v>0</v>
      </c>
      <c r="M161">
        <f t="shared" si="8"/>
        <v>0</v>
      </c>
      <c r="P161" s="5">
        <f t="shared" si="9"/>
        <v>14775060</v>
      </c>
    </row>
    <row r="162" spans="1:16" x14ac:dyDescent="0.35">
      <c r="A162" s="1">
        <v>41316</v>
      </c>
      <c r="B162" s="1"/>
      <c r="C162" s="6">
        <v>231.57</v>
      </c>
      <c r="D162">
        <v>13709870</v>
      </c>
      <c r="J162">
        <f t="shared" si="7"/>
        <v>0</v>
      </c>
      <c r="K162">
        <f t="shared" si="7"/>
        <v>0</v>
      </c>
      <c r="L162">
        <f t="shared" si="8"/>
        <v>0</v>
      </c>
      <c r="M162">
        <f t="shared" si="8"/>
        <v>0</v>
      </c>
      <c r="P162" s="5">
        <f t="shared" si="9"/>
        <v>13709870</v>
      </c>
    </row>
    <row r="163" spans="1:16" x14ac:dyDescent="0.35">
      <c r="A163" s="1">
        <v>41323</v>
      </c>
      <c r="B163" s="1"/>
      <c r="C163" s="6">
        <v>228.82</v>
      </c>
      <c r="D163">
        <v>9778050</v>
      </c>
      <c r="J163">
        <f t="shared" si="7"/>
        <v>0</v>
      </c>
      <c r="K163">
        <f t="shared" si="7"/>
        <v>0</v>
      </c>
      <c r="L163">
        <f t="shared" si="8"/>
        <v>0</v>
      </c>
      <c r="M163">
        <f t="shared" si="8"/>
        <v>0</v>
      </c>
      <c r="P163" s="5">
        <f t="shared" si="9"/>
        <v>9778050</v>
      </c>
    </row>
    <row r="164" spans="1:16" x14ac:dyDescent="0.35">
      <c r="A164" s="1">
        <v>41330</v>
      </c>
      <c r="B164" s="1"/>
      <c r="C164" s="6">
        <v>233.37</v>
      </c>
      <c r="D164">
        <v>10124160</v>
      </c>
      <c r="J164">
        <f t="shared" si="7"/>
        <v>0</v>
      </c>
      <c r="K164">
        <f t="shared" si="7"/>
        <v>0</v>
      </c>
      <c r="L164">
        <f t="shared" si="8"/>
        <v>0</v>
      </c>
      <c r="M164">
        <f t="shared" si="8"/>
        <v>0</v>
      </c>
      <c r="P164" s="5">
        <f t="shared" si="9"/>
        <v>10124160</v>
      </c>
    </row>
    <row r="165" spans="1:16" x14ac:dyDescent="0.35">
      <c r="A165" s="1">
        <v>41337</v>
      </c>
      <c r="B165" s="1"/>
      <c r="C165" s="6">
        <v>231.19</v>
      </c>
      <c r="D165">
        <v>6711440</v>
      </c>
      <c r="J165">
        <f t="shared" si="7"/>
        <v>0</v>
      </c>
      <c r="K165">
        <f t="shared" si="7"/>
        <v>0</v>
      </c>
      <c r="L165">
        <f t="shared" si="8"/>
        <v>0</v>
      </c>
      <c r="M165">
        <f t="shared" si="8"/>
        <v>0</v>
      </c>
      <c r="P165" s="5">
        <f t="shared" si="9"/>
        <v>6711440</v>
      </c>
    </row>
    <row r="166" spans="1:16" x14ac:dyDescent="0.35">
      <c r="A166" s="1">
        <v>41344</v>
      </c>
      <c r="B166" s="1"/>
      <c r="C166" s="6">
        <v>231.57</v>
      </c>
      <c r="D166">
        <v>12748550</v>
      </c>
      <c r="J166">
        <f t="shared" si="7"/>
        <v>0</v>
      </c>
      <c r="K166">
        <f t="shared" si="7"/>
        <v>0</v>
      </c>
      <c r="L166">
        <f t="shared" si="8"/>
        <v>0</v>
      </c>
      <c r="M166">
        <f t="shared" si="8"/>
        <v>0</v>
      </c>
      <c r="P166" s="5">
        <f t="shared" si="9"/>
        <v>12748550</v>
      </c>
    </row>
    <row r="167" spans="1:16" x14ac:dyDescent="0.35">
      <c r="A167" s="1">
        <v>41351</v>
      </c>
      <c r="B167" s="1"/>
      <c r="C167" s="6">
        <v>229.81</v>
      </c>
      <c r="D167">
        <v>13742330</v>
      </c>
      <c r="J167">
        <f t="shared" si="7"/>
        <v>0</v>
      </c>
      <c r="K167">
        <f t="shared" si="7"/>
        <v>0</v>
      </c>
      <c r="L167">
        <f t="shared" si="8"/>
        <v>0</v>
      </c>
      <c r="M167">
        <f t="shared" si="8"/>
        <v>0</v>
      </c>
      <c r="P167" s="5">
        <f t="shared" si="9"/>
        <v>13742330</v>
      </c>
    </row>
    <row r="168" spans="1:16" x14ac:dyDescent="0.35">
      <c r="A168" s="1">
        <v>41358</v>
      </c>
      <c r="B168" s="1"/>
      <c r="C168" s="6">
        <v>231.87</v>
      </c>
      <c r="D168">
        <v>8258050</v>
      </c>
      <c r="J168">
        <f t="shared" si="7"/>
        <v>0</v>
      </c>
      <c r="K168">
        <f t="shared" si="7"/>
        <v>0</v>
      </c>
      <c r="L168">
        <f t="shared" si="8"/>
        <v>0</v>
      </c>
      <c r="M168">
        <f t="shared" si="8"/>
        <v>0</v>
      </c>
      <c r="P168" s="5">
        <f t="shared" si="9"/>
        <v>8258050</v>
      </c>
    </row>
    <row r="169" spans="1:16" x14ac:dyDescent="0.35">
      <c r="A169" s="1">
        <v>41365</v>
      </c>
      <c r="B169" s="1"/>
      <c r="C169" s="6">
        <v>235.44</v>
      </c>
      <c r="D169">
        <v>8638140</v>
      </c>
      <c r="J169">
        <f t="shared" si="7"/>
        <v>0</v>
      </c>
      <c r="K169">
        <f t="shared" si="7"/>
        <v>0</v>
      </c>
      <c r="L169">
        <f t="shared" si="8"/>
        <v>0</v>
      </c>
      <c r="M169">
        <f t="shared" si="8"/>
        <v>0</v>
      </c>
      <c r="P169" s="5">
        <f t="shared" si="9"/>
        <v>8638140</v>
      </c>
    </row>
    <row r="170" spans="1:16" x14ac:dyDescent="0.35">
      <c r="A170" s="1">
        <v>41372</v>
      </c>
      <c r="B170" s="1"/>
      <c r="C170" s="6">
        <v>227.04</v>
      </c>
      <c r="D170">
        <v>16097580</v>
      </c>
      <c r="J170">
        <f t="shared" si="7"/>
        <v>0</v>
      </c>
      <c r="K170">
        <f t="shared" si="7"/>
        <v>0</v>
      </c>
      <c r="L170">
        <f t="shared" si="8"/>
        <v>0</v>
      </c>
      <c r="M170">
        <f t="shared" si="8"/>
        <v>0</v>
      </c>
      <c r="P170" s="5">
        <f t="shared" si="9"/>
        <v>16097580</v>
      </c>
    </row>
    <row r="171" spans="1:16" x14ac:dyDescent="0.35">
      <c r="A171" s="1">
        <v>41379</v>
      </c>
      <c r="B171" s="1"/>
      <c r="C171" s="6">
        <v>233.2</v>
      </c>
      <c r="D171">
        <v>36839590</v>
      </c>
      <c r="J171">
        <f t="shared" si="7"/>
        <v>0</v>
      </c>
      <c r="K171">
        <f t="shared" si="7"/>
        <v>0</v>
      </c>
      <c r="L171">
        <f t="shared" si="8"/>
        <v>0</v>
      </c>
      <c r="M171">
        <f t="shared" si="8"/>
        <v>0</v>
      </c>
      <c r="P171" s="5">
        <f t="shared" si="9"/>
        <v>36839590</v>
      </c>
    </row>
    <row r="172" spans="1:16" x14ac:dyDescent="0.35">
      <c r="A172" s="1">
        <v>41386</v>
      </c>
      <c r="B172" s="1"/>
      <c r="C172" s="6">
        <v>227.3</v>
      </c>
      <c r="D172">
        <v>26297450</v>
      </c>
      <c r="J172">
        <f t="shared" si="7"/>
        <v>0</v>
      </c>
      <c r="K172">
        <f t="shared" si="7"/>
        <v>0</v>
      </c>
      <c r="L172">
        <f t="shared" si="8"/>
        <v>0</v>
      </c>
      <c r="M172">
        <f t="shared" si="8"/>
        <v>0</v>
      </c>
      <c r="P172" s="5">
        <f t="shared" si="9"/>
        <v>26297450</v>
      </c>
    </row>
    <row r="173" spans="1:16" x14ac:dyDescent="0.35">
      <c r="A173" s="1">
        <v>41393</v>
      </c>
      <c r="B173" s="1"/>
      <c r="C173" s="6">
        <v>226.99</v>
      </c>
      <c r="D173">
        <v>10810680</v>
      </c>
      <c r="J173">
        <f t="shared" si="7"/>
        <v>0</v>
      </c>
      <c r="K173">
        <f t="shared" si="7"/>
        <v>0</v>
      </c>
      <c r="L173">
        <f t="shared" si="8"/>
        <v>0</v>
      </c>
      <c r="M173">
        <f t="shared" si="8"/>
        <v>0</v>
      </c>
      <c r="P173" s="5">
        <f t="shared" si="9"/>
        <v>10810680</v>
      </c>
    </row>
    <row r="174" spans="1:16" x14ac:dyDescent="0.35">
      <c r="A174" s="1">
        <v>41400</v>
      </c>
      <c r="B174" s="1"/>
      <c r="C174" s="6">
        <v>228.81</v>
      </c>
      <c r="D174">
        <v>7722280</v>
      </c>
      <c r="J174">
        <f t="shared" si="7"/>
        <v>0</v>
      </c>
      <c r="K174">
        <f t="shared" si="7"/>
        <v>0</v>
      </c>
      <c r="L174">
        <f t="shared" si="8"/>
        <v>0</v>
      </c>
      <c r="M174">
        <f t="shared" si="8"/>
        <v>0</v>
      </c>
      <c r="P174" s="5">
        <f t="shared" si="9"/>
        <v>7722280</v>
      </c>
    </row>
    <row r="175" spans="1:16" x14ac:dyDescent="0.35">
      <c r="A175" s="1">
        <v>41407</v>
      </c>
      <c r="B175" s="1"/>
      <c r="C175" s="6">
        <v>226.81</v>
      </c>
      <c r="D175">
        <v>7989050</v>
      </c>
      <c r="J175">
        <f t="shared" si="7"/>
        <v>0</v>
      </c>
      <c r="K175">
        <f t="shared" si="7"/>
        <v>0</v>
      </c>
      <c r="L175">
        <f t="shared" si="8"/>
        <v>0</v>
      </c>
      <c r="M175">
        <f t="shared" si="8"/>
        <v>0</v>
      </c>
      <c r="P175" s="5">
        <f t="shared" si="9"/>
        <v>7989050</v>
      </c>
    </row>
    <row r="176" spans="1:16" x14ac:dyDescent="0.35">
      <c r="A176" s="1">
        <v>41414</v>
      </c>
      <c r="B176" s="1"/>
      <c r="C176" s="6">
        <v>227.6</v>
      </c>
      <c r="D176">
        <v>25768520</v>
      </c>
      <c r="J176">
        <f t="shared" si="7"/>
        <v>0</v>
      </c>
      <c r="K176">
        <f t="shared" si="7"/>
        <v>0</v>
      </c>
      <c r="L176">
        <f t="shared" si="8"/>
        <v>0</v>
      </c>
      <c r="M176">
        <f t="shared" si="8"/>
        <v>0</v>
      </c>
      <c r="P176" s="5">
        <f t="shared" si="9"/>
        <v>25768520</v>
      </c>
    </row>
    <row r="177" spans="1:16" x14ac:dyDescent="0.35">
      <c r="A177" s="1">
        <v>41421</v>
      </c>
      <c r="B177" s="1"/>
      <c r="C177" s="6">
        <v>230.62</v>
      </c>
      <c r="D177">
        <v>50502730</v>
      </c>
      <c r="J177">
        <f t="shared" si="7"/>
        <v>0</v>
      </c>
      <c r="K177">
        <f t="shared" si="7"/>
        <v>0</v>
      </c>
      <c r="L177">
        <f t="shared" si="8"/>
        <v>0</v>
      </c>
      <c r="M177" t="str">
        <f t="shared" si="8"/>
        <v>ВЫБРОС</v>
      </c>
      <c r="P177" s="5">
        <f t="shared" si="9"/>
        <v>38789370</v>
      </c>
    </row>
    <row r="178" spans="1:16" x14ac:dyDescent="0.35">
      <c r="A178" s="1">
        <v>41428</v>
      </c>
      <c r="B178" s="1"/>
      <c r="C178" s="6">
        <v>230.6</v>
      </c>
      <c r="D178">
        <v>28395760</v>
      </c>
      <c r="J178">
        <f t="shared" si="7"/>
        <v>0</v>
      </c>
      <c r="K178">
        <f t="shared" si="7"/>
        <v>0</v>
      </c>
      <c r="L178">
        <f t="shared" si="8"/>
        <v>0</v>
      </c>
      <c r="M178">
        <f t="shared" si="8"/>
        <v>0</v>
      </c>
      <c r="P178" s="5">
        <f t="shared" si="9"/>
        <v>28395760</v>
      </c>
    </row>
    <row r="179" spans="1:16" x14ac:dyDescent="0.35">
      <c r="A179" s="1">
        <v>41435</v>
      </c>
      <c r="B179" s="1"/>
      <c r="C179" s="6">
        <v>223.75</v>
      </c>
      <c r="D179">
        <v>23441990</v>
      </c>
      <c r="J179">
        <f t="shared" si="7"/>
        <v>0</v>
      </c>
      <c r="K179">
        <f t="shared" si="7"/>
        <v>0</v>
      </c>
      <c r="L179">
        <f t="shared" si="8"/>
        <v>0</v>
      </c>
      <c r="M179">
        <f t="shared" si="8"/>
        <v>0</v>
      </c>
      <c r="P179" s="5">
        <f t="shared" si="9"/>
        <v>23441990</v>
      </c>
    </row>
    <row r="180" spans="1:16" x14ac:dyDescent="0.35">
      <c r="A180" s="1">
        <v>41442</v>
      </c>
      <c r="B180" s="1"/>
      <c r="C180" s="6">
        <v>222.97</v>
      </c>
      <c r="D180">
        <v>28180290</v>
      </c>
      <c r="J180">
        <f t="shared" si="7"/>
        <v>0</v>
      </c>
      <c r="K180">
        <f t="shared" si="7"/>
        <v>0</v>
      </c>
      <c r="L180">
        <f t="shared" si="8"/>
        <v>0</v>
      </c>
      <c r="M180">
        <f t="shared" si="8"/>
        <v>0</v>
      </c>
      <c r="P180" s="5">
        <f t="shared" si="9"/>
        <v>28180290</v>
      </c>
    </row>
    <row r="181" spans="1:16" x14ac:dyDescent="0.35">
      <c r="A181" s="1">
        <v>41449</v>
      </c>
      <c r="B181" s="1"/>
      <c r="C181" s="6">
        <v>219.75</v>
      </c>
      <c r="D181">
        <v>38517500</v>
      </c>
      <c r="J181">
        <f t="shared" si="7"/>
        <v>0</v>
      </c>
      <c r="K181">
        <f t="shared" si="7"/>
        <v>0</v>
      </c>
      <c r="L181">
        <f t="shared" si="8"/>
        <v>0</v>
      </c>
      <c r="M181">
        <f t="shared" si="8"/>
        <v>0</v>
      </c>
      <c r="P181" s="5">
        <f t="shared" si="9"/>
        <v>38517500</v>
      </c>
    </row>
    <row r="182" spans="1:16" x14ac:dyDescent="0.35">
      <c r="A182" s="1">
        <v>41456</v>
      </c>
      <c r="B182" s="1"/>
      <c r="C182" s="6">
        <v>220.39</v>
      </c>
      <c r="D182">
        <v>22148290</v>
      </c>
      <c r="J182">
        <f t="shared" si="7"/>
        <v>0</v>
      </c>
      <c r="K182">
        <f t="shared" si="7"/>
        <v>0</v>
      </c>
      <c r="L182">
        <f t="shared" si="8"/>
        <v>0</v>
      </c>
      <c r="M182">
        <f t="shared" si="8"/>
        <v>0</v>
      </c>
      <c r="P182" s="5">
        <f t="shared" si="9"/>
        <v>22148290</v>
      </c>
    </row>
    <row r="183" spans="1:16" x14ac:dyDescent="0.35">
      <c r="A183" s="1">
        <v>41463</v>
      </c>
      <c r="B183" s="1"/>
      <c r="C183" s="6">
        <v>217.3</v>
      </c>
      <c r="D183">
        <v>24794220</v>
      </c>
      <c r="J183">
        <f t="shared" si="7"/>
        <v>0</v>
      </c>
      <c r="K183">
        <f t="shared" si="7"/>
        <v>0</v>
      </c>
      <c r="L183">
        <f t="shared" si="8"/>
        <v>0</v>
      </c>
      <c r="M183">
        <f t="shared" si="8"/>
        <v>0</v>
      </c>
      <c r="P183" s="5">
        <f t="shared" si="9"/>
        <v>24794220</v>
      </c>
    </row>
    <row r="184" spans="1:16" x14ac:dyDescent="0.35">
      <c r="A184" s="1">
        <v>41470</v>
      </c>
      <c r="B184" s="1"/>
      <c r="C184" s="6">
        <v>215.32</v>
      </c>
      <c r="D184">
        <v>29389350</v>
      </c>
      <c r="J184">
        <f t="shared" si="7"/>
        <v>0</v>
      </c>
      <c r="K184">
        <f t="shared" si="7"/>
        <v>0</v>
      </c>
      <c r="L184">
        <f t="shared" si="8"/>
        <v>0</v>
      </c>
      <c r="M184">
        <f t="shared" si="8"/>
        <v>0</v>
      </c>
      <c r="P184" s="5">
        <f t="shared" si="9"/>
        <v>29389350</v>
      </c>
    </row>
    <row r="185" spans="1:16" x14ac:dyDescent="0.35">
      <c r="A185" s="1">
        <v>41477</v>
      </c>
      <c r="B185" s="1"/>
      <c r="C185" s="6">
        <v>190.4</v>
      </c>
      <c r="D185">
        <v>43471950</v>
      </c>
      <c r="J185">
        <f t="shared" si="7"/>
        <v>0</v>
      </c>
      <c r="K185">
        <f t="shared" si="7"/>
        <v>0</v>
      </c>
      <c r="L185">
        <f t="shared" si="8"/>
        <v>0</v>
      </c>
      <c r="M185" t="str">
        <f t="shared" si="8"/>
        <v>ВЫБРОС</v>
      </c>
      <c r="P185" s="5">
        <f t="shared" si="9"/>
        <v>38789370</v>
      </c>
    </row>
    <row r="186" spans="1:16" x14ac:dyDescent="0.35">
      <c r="A186" s="1">
        <v>41484</v>
      </c>
      <c r="B186" s="1"/>
      <c r="C186" s="6">
        <v>158.91</v>
      </c>
      <c r="D186">
        <v>157188550</v>
      </c>
      <c r="J186">
        <f t="shared" si="7"/>
        <v>0</v>
      </c>
      <c r="K186">
        <f t="shared" si="7"/>
        <v>0</v>
      </c>
      <c r="L186">
        <f t="shared" si="8"/>
        <v>0</v>
      </c>
      <c r="M186" t="str">
        <f t="shared" si="8"/>
        <v>ВЫБРОС</v>
      </c>
      <c r="P186" s="5">
        <f t="shared" si="9"/>
        <v>38789370</v>
      </c>
    </row>
    <row r="187" spans="1:16" x14ac:dyDescent="0.35">
      <c r="A187" s="1">
        <v>41491</v>
      </c>
      <c r="B187" s="1"/>
      <c r="C187" s="6">
        <v>165.36</v>
      </c>
      <c r="D187">
        <v>75992620</v>
      </c>
      <c r="J187">
        <f t="shared" si="7"/>
        <v>0</v>
      </c>
      <c r="K187">
        <f t="shared" si="7"/>
        <v>0</v>
      </c>
      <c r="L187">
        <f t="shared" si="8"/>
        <v>0</v>
      </c>
      <c r="M187" t="str">
        <f t="shared" si="8"/>
        <v>ВЫБРОС</v>
      </c>
      <c r="P187" s="5">
        <f t="shared" si="9"/>
        <v>38789370</v>
      </c>
    </row>
    <row r="188" spans="1:16" x14ac:dyDescent="0.35">
      <c r="A188" s="1">
        <v>41498</v>
      </c>
      <c r="B188" s="1"/>
      <c r="C188" s="6">
        <v>160.01</v>
      </c>
      <c r="D188">
        <v>26015670</v>
      </c>
      <c r="J188">
        <f t="shared" si="7"/>
        <v>0</v>
      </c>
      <c r="K188">
        <f t="shared" si="7"/>
        <v>0</v>
      </c>
      <c r="L188">
        <f t="shared" si="8"/>
        <v>0</v>
      </c>
      <c r="M188">
        <f t="shared" si="8"/>
        <v>0</v>
      </c>
      <c r="P188" s="5">
        <f t="shared" si="9"/>
        <v>26015670</v>
      </c>
    </row>
    <row r="189" spans="1:16" x14ac:dyDescent="0.35">
      <c r="A189" s="1">
        <v>41505</v>
      </c>
      <c r="B189" s="1"/>
      <c r="C189" s="6">
        <v>163.18</v>
      </c>
      <c r="D189">
        <v>21912560</v>
      </c>
      <c r="J189">
        <f t="shared" si="7"/>
        <v>0</v>
      </c>
      <c r="K189">
        <f t="shared" si="7"/>
        <v>0</v>
      </c>
      <c r="L189">
        <f t="shared" si="8"/>
        <v>0</v>
      </c>
      <c r="M189">
        <f t="shared" si="8"/>
        <v>0</v>
      </c>
      <c r="P189" s="5">
        <f t="shared" si="9"/>
        <v>21912560</v>
      </c>
    </row>
    <row r="190" spans="1:16" x14ac:dyDescent="0.35">
      <c r="A190" s="1">
        <v>41512</v>
      </c>
      <c r="B190" s="1"/>
      <c r="C190" s="6">
        <v>158.5</v>
      </c>
      <c r="D190">
        <v>23855850</v>
      </c>
      <c r="J190">
        <f t="shared" si="7"/>
        <v>0</v>
      </c>
      <c r="K190">
        <f t="shared" si="7"/>
        <v>0</v>
      </c>
      <c r="L190">
        <f t="shared" si="8"/>
        <v>0</v>
      </c>
      <c r="M190">
        <f t="shared" si="8"/>
        <v>0</v>
      </c>
      <c r="P190" s="5">
        <f t="shared" si="9"/>
        <v>23855850</v>
      </c>
    </row>
    <row r="191" spans="1:16" x14ac:dyDescent="0.35">
      <c r="A191" s="1">
        <v>41519</v>
      </c>
      <c r="B191" s="1"/>
      <c r="C191" s="6">
        <v>162.80000000000001</v>
      </c>
      <c r="D191">
        <v>19471870</v>
      </c>
      <c r="J191">
        <f t="shared" si="7"/>
        <v>0</v>
      </c>
      <c r="K191">
        <f t="shared" si="7"/>
        <v>0</v>
      </c>
      <c r="L191">
        <f t="shared" si="8"/>
        <v>0</v>
      </c>
      <c r="M191">
        <f t="shared" si="8"/>
        <v>0</v>
      </c>
      <c r="P191" s="5">
        <f t="shared" si="9"/>
        <v>19471870</v>
      </c>
    </row>
    <row r="192" spans="1:16" x14ac:dyDescent="0.35">
      <c r="A192" s="1">
        <v>41526</v>
      </c>
      <c r="B192" s="1"/>
      <c r="C192" s="6">
        <v>177.8</v>
      </c>
      <c r="D192">
        <v>75699840</v>
      </c>
      <c r="J192">
        <f t="shared" si="7"/>
        <v>0</v>
      </c>
      <c r="K192">
        <f t="shared" si="7"/>
        <v>0</v>
      </c>
      <c r="L192">
        <f t="shared" si="8"/>
        <v>0</v>
      </c>
      <c r="M192" t="str">
        <f t="shared" si="8"/>
        <v>ВЫБРОС</v>
      </c>
      <c r="P192" s="5">
        <f t="shared" si="9"/>
        <v>38789370</v>
      </c>
    </row>
    <row r="193" spans="1:16" x14ac:dyDescent="0.35">
      <c r="A193" s="1">
        <v>41533</v>
      </c>
      <c r="B193" s="1"/>
      <c r="C193" s="6">
        <v>177.62</v>
      </c>
      <c r="D193">
        <v>40587130</v>
      </c>
      <c r="J193">
        <f t="shared" si="7"/>
        <v>0</v>
      </c>
      <c r="K193">
        <f t="shared" si="7"/>
        <v>0</v>
      </c>
      <c r="L193">
        <f t="shared" si="8"/>
        <v>0</v>
      </c>
      <c r="M193" t="str">
        <f t="shared" si="8"/>
        <v>ВЫБРОС</v>
      </c>
      <c r="P193" s="5">
        <f t="shared" si="9"/>
        <v>38789370</v>
      </c>
    </row>
    <row r="194" spans="1:16" x14ac:dyDescent="0.35">
      <c r="A194" s="1">
        <v>41540</v>
      </c>
      <c r="B194" s="1"/>
      <c r="C194" s="6">
        <v>171.51</v>
      </c>
      <c r="D194">
        <v>39495070</v>
      </c>
      <c r="J194">
        <f t="shared" si="7"/>
        <v>0</v>
      </c>
      <c r="K194">
        <f t="shared" si="7"/>
        <v>0</v>
      </c>
      <c r="L194">
        <f t="shared" si="8"/>
        <v>0</v>
      </c>
      <c r="M194" t="str">
        <f t="shared" si="8"/>
        <v>ВЫБРОС</v>
      </c>
      <c r="P194" s="5">
        <f t="shared" si="9"/>
        <v>38789370</v>
      </c>
    </row>
    <row r="195" spans="1:16" x14ac:dyDescent="0.35">
      <c r="A195" s="1">
        <v>41547</v>
      </c>
      <c r="B195" s="1"/>
      <c r="C195" s="6">
        <v>169.35</v>
      </c>
      <c r="D195">
        <v>19478950</v>
      </c>
      <c r="J195">
        <f t="shared" si="7"/>
        <v>0</v>
      </c>
      <c r="K195">
        <f t="shared" si="7"/>
        <v>0</v>
      </c>
      <c r="L195">
        <f t="shared" si="8"/>
        <v>0</v>
      </c>
      <c r="M195">
        <f t="shared" si="8"/>
        <v>0</v>
      </c>
      <c r="P195" s="5">
        <f t="shared" si="9"/>
        <v>19478950</v>
      </c>
    </row>
    <row r="196" spans="1:16" x14ac:dyDescent="0.35">
      <c r="A196" s="1">
        <v>41554</v>
      </c>
      <c r="B196" s="1"/>
      <c r="C196" s="6">
        <v>167.93</v>
      </c>
      <c r="D196">
        <v>21987070</v>
      </c>
      <c r="J196">
        <f t="shared" ref="J196:K259" si="10">IF(C196&lt;H$6,"ВЫБРОС",0)</f>
        <v>0</v>
      </c>
      <c r="K196">
        <f t="shared" si="10"/>
        <v>0</v>
      </c>
      <c r="L196">
        <f t="shared" ref="L196:M259" si="11">IF(C196&gt;H$8,"ВЫБРОС",0)</f>
        <v>0</v>
      </c>
      <c r="M196">
        <f t="shared" si="11"/>
        <v>0</v>
      </c>
      <c r="P196" s="5">
        <f t="shared" ref="P196:P259" si="12">IF(M196=0,D196,$I$8)</f>
        <v>21987070</v>
      </c>
    </row>
    <row r="197" spans="1:16" x14ac:dyDescent="0.35">
      <c r="A197" s="1">
        <v>41561</v>
      </c>
      <c r="B197" s="1"/>
      <c r="C197" s="6">
        <v>173.76</v>
      </c>
      <c r="D197">
        <v>23252470</v>
      </c>
      <c r="J197">
        <f t="shared" si="10"/>
        <v>0</v>
      </c>
      <c r="K197">
        <f t="shared" si="10"/>
        <v>0</v>
      </c>
      <c r="L197">
        <f t="shared" si="11"/>
        <v>0</v>
      </c>
      <c r="M197">
        <f t="shared" si="11"/>
        <v>0</v>
      </c>
      <c r="P197" s="5">
        <f t="shared" si="12"/>
        <v>23252470</v>
      </c>
    </row>
    <row r="198" spans="1:16" x14ac:dyDescent="0.35">
      <c r="A198" s="1">
        <v>41568</v>
      </c>
      <c r="B198" s="1"/>
      <c r="C198" s="6">
        <v>173.85</v>
      </c>
      <c r="D198">
        <v>29277150</v>
      </c>
      <c r="J198">
        <f t="shared" si="10"/>
        <v>0</v>
      </c>
      <c r="K198">
        <f t="shared" si="10"/>
        <v>0</v>
      </c>
      <c r="L198">
        <f t="shared" si="11"/>
        <v>0</v>
      </c>
      <c r="M198">
        <f t="shared" si="11"/>
        <v>0</v>
      </c>
      <c r="P198" s="5">
        <f t="shared" si="12"/>
        <v>29277150</v>
      </c>
    </row>
    <row r="199" spans="1:16" x14ac:dyDescent="0.35">
      <c r="A199" s="1">
        <v>41575</v>
      </c>
      <c r="B199" s="1"/>
      <c r="C199" s="6">
        <v>170.95</v>
      </c>
      <c r="D199">
        <v>14798680</v>
      </c>
      <c r="J199">
        <f t="shared" si="10"/>
        <v>0</v>
      </c>
      <c r="K199">
        <f t="shared" si="10"/>
        <v>0</v>
      </c>
      <c r="L199">
        <f t="shared" si="11"/>
        <v>0</v>
      </c>
      <c r="M199">
        <f t="shared" si="11"/>
        <v>0</v>
      </c>
      <c r="P199" s="5">
        <f t="shared" si="12"/>
        <v>14798680</v>
      </c>
    </row>
    <row r="200" spans="1:16" x14ac:dyDescent="0.35">
      <c r="A200" s="1">
        <v>41582</v>
      </c>
      <c r="B200" s="1"/>
      <c r="C200" s="6">
        <v>168.75</v>
      </c>
      <c r="D200">
        <v>19548830</v>
      </c>
      <c r="J200">
        <f t="shared" si="10"/>
        <v>0</v>
      </c>
      <c r="K200">
        <f t="shared" si="10"/>
        <v>0</v>
      </c>
      <c r="L200">
        <f t="shared" si="11"/>
        <v>0</v>
      </c>
      <c r="M200">
        <f t="shared" si="11"/>
        <v>0</v>
      </c>
      <c r="P200" s="5">
        <f t="shared" si="12"/>
        <v>19548830</v>
      </c>
    </row>
    <row r="201" spans="1:16" x14ac:dyDescent="0.35">
      <c r="A201" s="1">
        <v>41589</v>
      </c>
      <c r="B201" s="1"/>
      <c r="C201" s="6">
        <v>175.28</v>
      </c>
      <c r="D201">
        <v>20834240</v>
      </c>
      <c r="J201">
        <f t="shared" si="10"/>
        <v>0</v>
      </c>
      <c r="K201">
        <f t="shared" si="10"/>
        <v>0</v>
      </c>
      <c r="L201">
        <f t="shared" si="11"/>
        <v>0</v>
      </c>
      <c r="M201">
        <f t="shared" si="11"/>
        <v>0</v>
      </c>
      <c r="P201" s="5">
        <f t="shared" si="12"/>
        <v>20834240</v>
      </c>
    </row>
    <row r="202" spans="1:16" x14ac:dyDescent="0.35">
      <c r="A202" s="1">
        <v>41596</v>
      </c>
      <c r="B202" s="1"/>
      <c r="C202" s="6">
        <v>168.71</v>
      </c>
      <c r="D202">
        <v>30758140</v>
      </c>
      <c r="J202">
        <f t="shared" si="10"/>
        <v>0</v>
      </c>
      <c r="K202">
        <f t="shared" si="10"/>
        <v>0</v>
      </c>
      <c r="L202">
        <f t="shared" si="11"/>
        <v>0</v>
      </c>
      <c r="M202">
        <f t="shared" si="11"/>
        <v>0</v>
      </c>
      <c r="P202" s="5">
        <f t="shared" si="12"/>
        <v>30758140</v>
      </c>
    </row>
    <row r="203" spans="1:16" x14ac:dyDescent="0.35">
      <c r="A203" s="1">
        <v>41603</v>
      </c>
      <c r="B203" s="1"/>
      <c r="C203" s="6">
        <v>164.98</v>
      </c>
      <c r="D203">
        <v>18045450</v>
      </c>
      <c r="J203">
        <f t="shared" si="10"/>
        <v>0</v>
      </c>
      <c r="K203">
        <f t="shared" si="10"/>
        <v>0</v>
      </c>
      <c r="L203">
        <f t="shared" si="11"/>
        <v>0</v>
      </c>
      <c r="M203">
        <f t="shared" si="11"/>
        <v>0</v>
      </c>
      <c r="P203" s="5">
        <f t="shared" si="12"/>
        <v>18045450</v>
      </c>
    </row>
    <row r="204" spans="1:16" x14ac:dyDescent="0.35">
      <c r="A204" s="1">
        <v>41610</v>
      </c>
      <c r="B204" s="1"/>
      <c r="C204" s="6">
        <v>167.78</v>
      </c>
      <c r="D204">
        <v>25745390</v>
      </c>
      <c r="J204">
        <f t="shared" si="10"/>
        <v>0</v>
      </c>
      <c r="K204">
        <f t="shared" si="10"/>
        <v>0</v>
      </c>
      <c r="L204">
        <f t="shared" si="11"/>
        <v>0</v>
      </c>
      <c r="M204">
        <f t="shared" si="11"/>
        <v>0</v>
      </c>
      <c r="P204" s="5">
        <f t="shared" si="12"/>
        <v>25745390</v>
      </c>
    </row>
    <row r="205" spans="1:16" x14ac:dyDescent="0.35">
      <c r="A205" s="1">
        <v>41617</v>
      </c>
      <c r="B205" s="1"/>
      <c r="C205" s="6">
        <v>166.38</v>
      </c>
      <c r="D205">
        <v>14763020</v>
      </c>
      <c r="J205">
        <f t="shared" si="10"/>
        <v>0</v>
      </c>
      <c r="K205">
        <f t="shared" si="10"/>
        <v>0</v>
      </c>
      <c r="L205">
        <f t="shared" si="11"/>
        <v>0</v>
      </c>
      <c r="M205">
        <f t="shared" si="11"/>
        <v>0</v>
      </c>
      <c r="P205" s="5">
        <f t="shared" si="12"/>
        <v>14763020</v>
      </c>
    </row>
    <row r="206" spans="1:16" x14ac:dyDescent="0.35">
      <c r="A206" s="1">
        <v>41624</v>
      </c>
      <c r="B206" s="1"/>
      <c r="C206" s="6">
        <v>175.44</v>
      </c>
      <c r="D206">
        <v>18735980</v>
      </c>
      <c r="J206">
        <f t="shared" si="10"/>
        <v>0</v>
      </c>
      <c r="K206">
        <f t="shared" si="10"/>
        <v>0</v>
      </c>
      <c r="L206">
        <f t="shared" si="11"/>
        <v>0</v>
      </c>
      <c r="M206">
        <f t="shared" si="11"/>
        <v>0</v>
      </c>
      <c r="P206" s="5">
        <f t="shared" si="12"/>
        <v>18735980</v>
      </c>
    </row>
    <row r="207" spans="1:16" x14ac:dyDescent="0.35">
      <c r="A207" s="1">
        <v>41631</v>
      </c>
      <c r="B207" s="1"/>
      <c r="C207" s="6">
        <v>172.49</v>
      </c>
      <c r="D207">
        <v>11601040</v>
      </c>
      <c r="J207">
        <f t="shared" si="10"/>
        <v>0</v>
      </c>
      <c r="K207">
        <f t="shared" si="10"/>
        <v>0</v>
      </c>
      <c r="L207">
        <f t="shared" si="11"/>
        <v>0</v>
      </c>
      <c r="M207">
        <f t="shared" si="11"/>
        <v>0</v>
      </c>
      <c r="P207" s="5">
        <f t="shared" si="12"/>
        <v>11601040</v>
      </c>
    </row>
    <row r="208" spans="1:16" x14ac:dyDescent="0.35">
      <c r="A208" s="1">
        <v>41638</v>
      </c>
      <c r="B208" s="1"/>
      <c r="C208" s="6">
        <v>172</v>
      </c>
      <c r="D208">
        <v>3186720</v>
      </c>
      <c r="J208">
        <f t="shared" si="10"/>
        <v>0</v>
      </c>
      <c r="K208">
        <f t="shared" si="10"/>
        <v>0</v>
      </c>
      <c r="L208">
        <f t="shared" si="11"/>
        <v>0</v>
      </c>
      <c r="M208">
        <f t="shared" si="11"/>
        <v>0</v>
      </c>
      <c r="P208" s="5">
        <f t="shared" si="12"/>
        <v>3186720</v>
      </c>
    </row>
    <row r="209" spans="1:16" x14ac:dyDescent="0.35">
      <c r="A209" s="1">
        <v>41645</v>
      </c>
      <c r="B209" s="1"/>
      <c r="C209" s="6">
        <v>167.38</v>
      </c>
      <c r="D209">
        <v>9398500</v>
      </c>
      <c r="J209">
        <f t="shared" si="10"/>
        <v>0</v>
      </c>
      <c r="K209">
        <f t="shared" si="10"/>
        <v>0</v>
      </c>
      <c r="L209">
        <f t="shared" si="11"/>
        <v>0</v>
      </c>
      <c r="M209">
        <f t="shared" si="11"/>
        <v>0</v>
      </c>
      <c r="P209" s="5">
        <f t="shared" si="12"/>
        <v>9398500</v>
      </c>
    </row>
    <row r="210" spans="1:16" x14ac:dyDescent="0.35">
      <c r="A210" s="1">
        <v>41652</v>
      </c>
      <c r="B210" s="1"/>
      <c r="C210" s="6">
        <v>183</v>
      </c>
      <c r="D210">
        <v>45676740</v>
      </c>
      <c r="J210">
        <f t="shared" si="10"/>
        <v>0</v>
      </c>
      <c r="K210">
        <f t="shared" si="10"/>
        <v>0</v>
      </c>
      <c r="L210">
        <f t="shared" si="11"/>
        <v>0</v>
      </c>
      <c r="M210" t="str">
        <f t="shared" si="11"/>
        <v>ВЫБРОС</v>
      </c>
      <c r="P210" s="5">
        <f t="shared" si="12"/>
        <v>38789370</v>
      </c>
    </row>
    <row r="211" spans="1:16" x14ac:dyDescent="0.35">
      <c r="A211" s="1">
        <v>41659</v>
      </c>
      <c r="B211" s="1"/>
      <c r="C211" s="6">
        <v>182.65</v>
      </c>
      <c r="D211">
        <v>22224290</v>
      </c>
      <c r="J211">
        <f t="shared" si="10"/>
        <v>0</v>
      </c>
      <c r="K211">
        <f t="shared" si="10"/>
        <v>0</v>
      </c>
      <c r="L211">
        <f t="shared" si="11"/>
        <v>0</v>
      </c>
      <c r="M211">
        <f t="shared" si="11"/>
        <v>0</v>
      </c>
      <c r="P211" s="5">
        <f t="shared" si="12"/>
        <v>22224290</v>
      </c>
    </row>
    <row r="212" spans="1:16" x14ac:dyDescent="0.35">
      <c r="A212" s="1">
        <v>41666</v>
      </c>
      <c r="B212" s="1"/>
      <c r="C212" s="6">
        <v>171.06</v>
      </c>
      <c r="D212">
        <v>33422700</v>
      </c>
      <c r="J212">
        <f t="shared" si="10"/>
        <v>0</v>
      </c>
      <c r="K212">
        <f t="shared" si="10"/>
        <v>0</v>
      </c>
      <c r="L212">
        <f t="shared" si="11"/>
        <v>0</v>
      </c>
      <c r="M212">
        <f t="shared" si="11"/>
        <v>0</v>
      </c>
      <c r="P212" s="5">
        <f t="shared" si="12"/>
        <v>33422700</v>
      </c>
    </row>
    <row r="213" spans="1:16" x14ac:dyDescent="0.35">
      <c r="A213" s="1">
        <v>41673</v>
      </c>
      <c r="B213" s="1"/>
      <c r="C213" s="6">
        <v>178.08</v>
      </c>
      <c r="D213">
        <v>16917130</v>
      </c>
      <c r="J213">
        <f t="shared" si="10"/>
        <v>0</v>
      </c>
      <c r="K213">
        <f t="shared" si="10"/>
        <v>0</v>
      </c>
      <c r="L213">
        <f t="shared" si="11"/>
        <v>0</v>
      </c>
      <c r="M213">
        <f t="shared" si="11"/>
        <v>0</v>
      </c>
      <c r="P213" s="5">
        <f t="shared" si="12"/>
        <v>16917130</v>
      </c>
    </row>
    <row r="214" spans="1:16" x14ac:dyDescent="0.35">
      <c r="A214" s="1">
        <v>41680</v>
      </c>
      <c r="B214" s="1"/>
      <c r="C214" s="6">
        <v>171.73</v>
      </c>
      <c r="D214">
        <v>12592790</v>
      </c>
      <c r="J214">
        <f t="shared" si="10"/>
        <v>0</v>
      </c>
      <c r="K214">
        <f t="shared" si="10"/>
        <v>0</v>
      </c>
      <c r="L214">
        <f t="shared" si="11"/>
        <v>0</v>
      </c>
      <c r="M214">
        <f t="shared" si="11"/>
        <v>0</v>
      </c>
      <c r="P214" s="5">
        <f t="shared" si="12"/>
        <v>12592790</v>
      </c>
    </row>
    <row r="215" spans="1:16" x14ac:dyDescent="0.35">
      <c r="A215" s="1">
        <v>41687</v>
      </c>
      <c r="B215" s="1"/>
      <c r="C215" s="6">
        <v>170.3</v>
      </c>
      <c r="D215">
        <v>10854930</v>
      </c>
      <c r="J215">
        <f t="shared" si="10"/>
        <v>0</v>
      </c>
      <c r="K215">
        <f t="shared" si="10"/>
        <v>0</v>
      </c>
      <c r="L215">
        <f t="shared" si="11"/>
        <v>0</v>
      </c>
      <c r="M215">
        <f t="shared" si="11"/>
        <v>0</v>
      </c>
      <c r="P215" s="5">
        <f t="shared" si="12"/>
        <v>10854930</v>
      </c>
    </row>
    <row r="216" spans="1:16" x14ac:dyDescent="0.35">
      <c r="A216" s="1">
        <v>41694</v>
      </c>
      <c r="B216" s="1"/>
      <c r="C216" s="6">
        <v>164.3</v>
      </c>
      <c r="D216">
        <v>12093580</v>
      </c>
      <c r="J216">
        <f t="shared" si="10"/>
        <v>0</v>
      </c>
      <c r="K216">
        <f t="shared" si="10"/>
        <v>0</v>
      </c>
      <c r="L216">
        <f t="shared" si="11"/>
        <v>0</v>
      </c>
      <c r="M216">
        <f t="shared" si="11"/>
        <v>0</v>
      </c>
      <c r="P216" s="5">
        <f t="shared" si="12"/>
        <v>12093580</v>
      </c>
    </row>
    <row r="217" spans="1:16" x14ac:dyDescent="0.35">
      <c r="A217" s="1">
        <v>41701</v>
      </c>
      <c r="B217" s="1"/>
      <c r="C217" s="6">
        <v>166.01</v>
      </c>
      <c r="D217">
        <v>38710910</v>
      </c>
      <c r="J217">
        <f t="shared" si="10"/>
        <v>0</v>
      </c>
      <c r="K217">
        <f t="shared" si="10"/>
        <v>0</v>
      </c>
      <c r="L217">
        <f t="shared" si="11"/>
        <v>0</v>
      </c>
      <c r="M217">
        <f t="shared" si="11"/>
        <v>0</v>
      </c>
      <c r="P217" s="5">
        <f t="shared" si="12"/>
        <v>38710910</v>
      </c>
    </row>
    <row r="218" spans="1:16" x14ac:dyDescent="0.35">
      <c r="A218" s="1">
        <v>41708</v>
      </c>
      <c r="B218" s="1"/>
      <c r="C218" s="6">
        <v>156.19999999999999</v>
      </c>
      <c r="D218">
        <v>18027280</v>
      </c>
      <c r="J218">
        <f t="shared" si="10"/>
        <v>0</v>
      </c>
      <c r="K218">
        <f t="shared" si="10"/>
        <v>0</v>
      </c>
      <c r="L218">
        <f t="shared" si="11"/>
        <v>0</v>
      </c>
      <c r="M218">
        <f t="shared" si="11"/>
        <v>0</v>
      </c>
      <c r="P218" s="5">
        <f t="shared" si="12"/>
        <v>18027280</v>
      </c>
    </row>
    <row r="219" spans="1:16" x14ac:dyDescent="0.35">
      <c r="A219" s="1">
        <v>41715</v>
      </c>
      <c r="B219" s="1"/>
      <c r="C219" s="6">
        <v>161.21</v>
      </c>
      <c r="D219">
        <v>29855980</v>
      </c>
      <c r="J219">
        <f t="shared" si="10"/>
        <v>0</v>
      </c>
      <c r="K219">
        <f t="shared" si="10"/>
        <v>0</v>
      </c>
      <c r="L219">
        <f t="shared" si="11"/>
        <v>0</v>
      </c>
      <c r="M219">
        <f t="shared" si="11"/>
        <v>0</v>
      </c>
      <c r="P219" s="5">
        <f t="shared" si="12"/>
        <v>29855980</v>
      </c>
    </row>
    <row r="220" spans="1:16" x14ac:dyDescent="0.35">
      <c r="A220" s="1">
        <v>41722</v>
      </c>
      <c r="B220" s="1"/>
      <c r="C220" s="6">
        <v>166.05</v>
      </c>
      <c r="D220">
        <v>22479630</v>
      </c>
      <c r="J220">
        <f t="shared" si="10"/>
        <v>0</v>
      </c>
      <c r="K220">
        <f t="shared" si="10"/>
        <v>0</v>
      </c>
      <c r="L220">
        <f t="shared" si="11"/>
        <v>0</v>
      </c>
      <c r="M220">
        <f t="shared" si="11"/>
        <v>0</v>
      </c>
      <c r="P220" s="5">
        <f t="shared" si="12"/>
        <v>22479630</v>
      </c>
    </row>
    <row r="221" spans="1:16" x14ac:dyDescent="0.35">
      <c r="A221" s="1">
        <v>41729</v>
      </c>
      <c r="B221" s="1"/>
      <c r="C221" s="6">
        <v>166.78</v>
      </c>
      <c r="D221">
        <v>17003160</v>
      </c>
      <c r="J221">
        <f t="shared" si="10"/>
        <v>0</v>
      </c>
      <c r="K221">
        <f t="shared" si="10"/>
        <v>0</v>
      </c>
      <c r="L221">
        <f t="shared" si="11"/>
        <v>0</v>
      </c>
      <c r="M221">
        <f t="shared" si="11"/>
        <v>0</v>
      </c>
      <c r="P221" s="5">
        <f t="shared" si="12"/>
        <v>17003160</v>
      </c>
    </row>
    <row r="222" spans="1:16" x14ac:dyDescent="0.35">
      <c r="A222" s="1">
        <v>41736</v>
      </c>
      <c r="B222" s="1"/>
      <c r="C222" s="6">
        <v>166.13</v>
      </c>
      <c r="D222">
        <v>14297680</v>
      </c>
      <c r="J222">
        <f t="shared" si="10"/>
        <v>0</v>
      </c>
      <c r="K222">
        <f t="shared" si="10"/>
        <v>0</v>
      </c>
      <c r="L222">
        <f t="shared" si="11"/>
        <v>0</v>
      </c>
      <c r="M222">
        <f t="shared" si="11"/>
        <v>0</v>
      </c>
      <c r="P222" s="5">
        <f t="shared" si="12"/>
        <v>14297680</v>
      </c>
    </row>
    <row r="223" spans="1:16" x14ac:dyDescent="0.35">
      <c r="A223" s="1">
        <v>41743</v>
      </c>
      <c r="B223" s="1"/>
      <c r="C223" s="6">
        <v>160.66999999999999</v>
      </c>
      <c r="D223">
        <v>10309660</v>
      </c>
      <c r="J223">
        <f t="shared" si="10"/>
        <v>0</v>
      </c>
      <c r="K223">
        <f t="shared" si="10"/>
        <v>0</v>
      </c>
      <c r="L223">
        <f t="shared" si="11"/>
        <v>0</v>
      </c>
      <c r="M223">
        <f t="shared" si="11"/>
        <v>0</v>
      </c>
      <c r="P223" s="5">
        <f t="shared" si="12"/>
        <v>10309660</v>
      </c>
    </row>
    <row r="224" spans="1:16" x14ac:dyDescent="0.35">
      <c r="A224" s="1">
        <v>41750</v>
      </c>
      <c r="B224" s="1"/>
      <c r="C224" s="6">
        <v>150.69999999999999</v>
      </c>
      <c r="D224">
        <v>14874300</v>
      </c>
      <c r="J224">
        <f t="shared" si="10"/>
        <v>0</v>
      </c>
      <c r="K224">
        <f t="shared" si="10"/>
        <v>0</v>
      </c>
      <c r="L224">
        <f t="shared" si="11"/>
        <v>0</v>
      </c>
      <c r="M224">
        <f t="shared" si="11"/>
        <v>0</v>
      </c>
      <c r="P224" s="5">
        <f t="shared" si="12"/>
        <v>14874300</v>
      </c>
    </row>
    <row r="225" spans="1:16" x14ac:dyDescent="0.35">
      <c r="A225" s="1">
        <v>41757</v>
      </c>
      <c r="B225" s="1"/>
      <c r="C225" s="6">
        <v>158.94</v>
      </c>
      <c r="D225">
        <v>9108810</v>
      </c>
      <c r="J225">
        <f t="shared" si="10"/>
        <v>0</v>
      </c>
      <c r="K225">
        <f t="shared" si="10"/>
        <v>0</v>
      </c>
      <c r="L225">
        <f t="shared" si="11"/>
        <v>0</v>
      </c>
      <c r="M225">
        <f t="shared" si="11"/>
        <v>0</v>
      </c>
      <c r="P225" s="5">
        <f t="shared" si="12"/>
        <v>9108810</v>
      </c>
    </row>
    <row r="226" spans="1:16" x14ac:dyDescent="0.35">
      <c r="A226" s="1">
        <v>41764</v>
      </c>
      <c r="B226" s="1"/>
      <c r="C226" s="6">
        <v>156.30000000000001</v>
      </c>
      <c r="D226">
        <v>9603250</v>
      </c>
      <c r="J226">
        <f t="shared" si="10"/>
        <v>0</v>
      </c>
      <c r="K226">
        <f t="shared" si="10"/>
        <v>0</v>
      </c>
      <c r="L226">
        <f t="shared" si="11"/>
        <v>0</v>
      </c>
      <c r="M226">
        <f t="shared" si="11"/>
        <v>0</v>
      </c>
      <c r="P226" s="5">
        <f t="shared" si="12"/>
        <v>9603250</v>
      </c>
    </row>
    <row r="227" spans="1:16" x14ac:dyDescent="0.35">
      <c r="A227" s="1">
        <v>41771</v>
      </c>
      <c r="B227" s="1"/>
      <c r="C227" s="6">
        <v>163.5</v>
      </c>
      <c r="D227">
        <v>14643710</v>
      </c>
      <c r="J227">
        <f t="shared" si="10"/>
        <v>0</v>
      </c>
      <c r="K227">
        <f t="shared" si="10"/>
        <v>0</v>
      </c>
      <c r="L227">
        <f t="shared" si="11"/>
        <v>0</v>
      </c>
      <c r="M227">
        <f t="shared" si="11"/>
        <v>0</v>
      </c>
      <c r="P227" s="5">
        <f t="shared" si="12"/>
        <v>14643710</v>
      </c>
    </row>
    <row r="228" spans="1:16" x14ac:dyDescent="0.35">
      <c r="A228" s="1">
        <v>41778</v>
      </c>
      <c r="B228" s="1"/>
      <c r="C228" s="6">
        <v>163.32</v>
      </c>
      <c r="D228">
        <v>14507080</v>
      </c>
      <c r="J228">
        <f t="shared" si="10"/>
        <v>0</v>
      </c>
      <c r="K228">
        <f t="shared" si="10"/>
        <v>0</v>
      </c>
      <c r="L228">
        <f t="shared" si="11"/>
        <v>0</v>
      </c>
      <c r="M228">
        <f t="shared" si="11"/>
        <v>0</v>
      </c>
      <c r="P228" s="5">
        <f t="shared" si="12"/>
        <v>14507080</v>
      </c>
    </row>
    <row r="229" spans="1:16" x14ac:dyDescent="0.35">
      <c r="A229" s="1">
        <v>41785</v>
      </c>
      <c r="B229" s="1"/>
      <c r="C229" s="6">
        <v>155.06</v>
      </c>
      <c r="D229">
        <v>10362300</v>
      </c>
      <c r="J229">
        <f t="shared" si="10"/>
        <v>0</v>
      </c>
      <c r="K229">
        <f t="shared" si="10"/>
        <v>0</v>
      </c>
      <c r="L229">
        <f t="shared" si="11"/>
        <v>0</v>
      </c>
      <c r="M229">
        <f t="shared" si="11"/>
        <v>0</v>
      </c>
      <c r="P229" s="5">
        <f t="shared" si="12"/>
        <v>10362300</v>
      </c>
    </row>
    <row r="230" spans="1:16" x14ac:dyDescent="0.35">
      <c r="A230" s="1">
        <v>41792</v>
      </c>
      <c r="B230" s="1"/>
      <c r="C230" s="6">
        <v>156.99</v>
      </c>
      <c r="D230">
        <v>10649850</v>
      </c>
      <c r="J230">
        <f t="shared" si="10"/>
        <v>0</v>
      </c>
      <c r="K230">
        <f t="shared" si="10"/>
        <v>0</v>
      </c>
      <c r="L230">
        <f t="shared" si="11"/>
        <v>0</v>
      </c>
      <c r="M230">
        <f t="shared" si="11"/>
        <v>0</v>
      </c>
      <c r="P230" s="5">
        <f t="shared" si="12"/>
        <v>10649850</v>
      </c>
    </row>
    <row r="231" spans="1:16" x14ac:dyDescent="0.35">
      <c r="A231" s="1">
        <v>41799</v>
      </c>
      <c r="B231" s="1"/>
      <c r="C231" s="6">
        <v>155.28</v>
      </c>
      <c r="D231">
        <v>13024370</v>
      </c>
      <c r="J231">
        <f t="shared" si="10"/>
        <v>0</v>
      </c>
      <c r="K231">
        <f t="shared" si="10"/>
        <v>0</v>
      </c>
      <c r="L231">
        <f t="shared" si="11"/>
        <v>0</v>
      </c>
      <c r="M231">
        <f t="shared" si="11"/>
        <v>0</v>
      </c>
      <c r="P231" s="5">
        <f t="shared" si="12"/>
        <v>13024370</v>
      </c>
    </row>
    <row r="232" spans="1:16" x14ac:dyDescent="0.35">
      <c r="A232" s="1">
        <v>41806</v>
      </c>
      <c r="B232" s="1"/>
      <c r="C232" s="6">
        <v>151.6</v>
      </c>
      <c r="D232">
        <v>25999360</v>
      </c>
      <c r="J232">
        <f t="shared" si="10"/>
        <v>0</v>
      </c>
      <c r="K232">
        <f t="shared" si="10"/>
        <v>0</v>
      </c>
      <c r="L232">
        <f t="shared" si="11"/>
        <v>0</v>
      </c>
      <c r="M232">
        <f t="shared" si="11"/>
        <v>0</v>
      </c>
      <c r="P232" s="5">
        <f t="shared" si="12"/>
        <v>25999360</v>
      </c>
    </row>
    <row r="233" spans="1:16" x14ac:dyDescent="0.35">
      <c r="A233" s="1">
        <v>41813</v>
      </c>
      <c r="B233" s="1"/>
      <c r="C233" s="6">
        <v>157.1</v>
      </c>
      <c r="D233">
        <v>24261680</v>
      </c>
      <c r="J233">
        <f t="shared" si="10"/>
        <v>0</v>
      </c>
      <c r="K233">
        <f t="shared" si="10"/>
        <v>0</v>
      </c>
      <c r="L233">
        <f t="shared" si="11"/>
        <v>0</v>
      </c>
      <c r="M233">
        <f t="shared" si="11"/>
        <v>0</v>
      </c>
      <c r="P233" s="5">
        <f t="shared" si="12"/>
        <v>24261680</v>
      </c>
    </row>
    <row r="234" spans="1:16" x14ac:dyDescent="0.35">
      <c r="A234" s="1">
        <v>41820</v>
      </c>
      <c r="B234" s="1"/>
      <c r="C234" s="6">
        <v>158.25</v>
      </c>
      <c r="D234">
        <v>16931360</v>
      </c>
      <c r="J234">
        <f t="shared" si="10"/>
        <v>0</v>
      </c>
      <c r="K234">
        <f t="shared" si="10"/>
        <v>0</v>
      </c>
      <c r="L234">
        <f t="shared" si="11"/>
        <v>0</v>
      </c>
      <c r="M234">
        <f t="shared" si="11"/>
        <v>0</v>
      </c>
      <c r="P234" s="5">
        <f t="shared" si="12"/>
        <v>16931360</v>
      </c>
    </row>
    <row r="235" spans="1:16" x14ac:dyDescent="0.35">
      <c r="A235" s="1">
        <v>41827</v>
      </c>
      <c r="B235" s="1"/>
      <c r="C235" s="6">
        <v>154</v>
      </c>
      <c r="D235">
        <v>12139930</v>
      </c>
      <c r="J235">
        <f t="shared" si="10"/>
        <v>0</v>
      </c>
      <c r="K235">
        <f t="shared" si="10"/>
        <v>0</v>
      </c>
      <c r="L235">
        <f t="shared" si="11"/>
        <v>0</v>
      </c>
      <c r="M235">
        <f t="shared" si="11"/>
        <v>0</v>
      </c>
      <c r="P235" s="5">
        <f t="shared" si="12"/>
        <v>12139930</v>
      </c>
    </row>
    <row r="236" spans="1:16" x14ac:dyDescent="0.35">
      <c r="A236" s="1">
        <v>41834</v>
      </c>
      <c r="B236" s="1"/>
      <c r="C236" s="6">
        <v>145.94</v>
      </c>
      <c r="D236">
        <v>12718590</v>
      </c>
      <c r="J236">
        <f t="shared" si="10"/>
        <v>0</v>
      </c>
      <c r="K236">
        <f t="shared" si="10"/>
        <v>0</v>
      </c>
      <c r="L236">
        <f t="shared" si="11"/>
        <v>0</v>
      </c>
      <c r="M236">
        <f t="shared" si="11"/>
        <v>0</v>
      </c>
      <c r="P236" s="5">
        <f t="shared" si="12"/>
        <v>12718590</v>
      </c>
    </row>
    <row r="237" spans="1:16" x14ac:dyDescent="0.35">
      <c r="A237" s="1">
        <v>41841</v>
      </c>
      <c r="B237" s="1"/>
      <c r="C237" s="6">
        <v>144</v>
      </c>
      <c r="D237">
        <v>15026810</v>
      </c>
      <c r="J237">
        <f t="shared" si="10"/>
        <v>0</v>
      </c>
      <c r="K237">
        <f t="shared" si="10"/>
        <v>0</v>
      </c>
      <c r="L237">
        <f t="shared" si="11"/>
        <v>0</v>
      </c>
      <c r="M237">
        <f t="shared" si="11"/>
        <v>0</v>
      </c>
      <c r="P237" s="5">
        <f t="shared" si="12"/>
        <v>15026810</v>
      </c>
    </row>
    <row r="238" spans="1:16" x14ac:dyDescent="0.35">
      <c r="A238" s="1">
        <v>41848</v>
      </c>
      <c r="B238" s="1"/>
      <c r="C238" s="6">
        <v>135.37</v>
      </c>
      <c r="D238">
        <v>13956170</v>
      </c>
      <c r="J238">
        <f t="shared" si="10"/>
        <v>0</v>
      </c>
      <c r="K238">
        <f t="shared" si="10"/>
        <v>0</v>
      </c>
      <c r="L238">
        <f t="shared" si="11"/>
        <v>0</v>
      </c>
      <c r="M238">
        <f t="shared" si="11"/>
        <v>0</v>
      </c>
      <c r="P238" s="5">
        <f t="shared" si="12"/>
        <v>13956170</v>
      </c>
    </row>
    <row r="239" spans="1:16" x14ac:dyDescent="0.35">
      <c r="A239" s="1">
        <v>41855</v>
      </c>
      <c r="B239" s="1"/>
      <c r="C239" s="6">
        <v>138.36000000000001</v>
      </c>
      <c r="D239">
        <v>10314660</v>
      </c>
      <c r="J239">
        <f t="shared" si="10"/>
        <v>0</v>
      </c>
      <c r="K239">
        <f t="shared" si="10"/>
        <v>0</v>
      </c>
      <c r="L239">
        <f t="shared" si="11"/>
        <v>0</v>
      </c>
      <c r="M239">
        <f t="shared" si="11"/>
        <v>0</v>
      </c>
      <c r="P239" s="5">
        <f t="shared" si="12"/>
        <v>10314660</v>
      </c>
    </row>
    <row r="240" spans="1:16" x14ac:dyDescent="0.35">
      <c r="A240" s="1">
        <v>41862</v>
      </c>
      <c r="B240" s="1"/>
      <c r="C240" s="6">
        <v>142.63</v>
      </c>
      <c r="D240">
        <v>9936060</v>
      </c>
      <c r="J240">
        <f t="shared" si="10"/>
        <v>0</v>
      </c>
      <c r="K240">
        <f t="shared" si="10"/>
        <v>0</v>
      </c>
      <c r="L240">
        <f t="shared" si="11"/>
        <v>0</v>
      </c>
      <c r="M240">
        <f t="shared" si="11"/>
        <v>0</v>
      </c>
      <c r="P240" s="5">
        <f t="shared" si="12"/>
        <v>9936060</v>
      </c>
    </row>
    <row r="241" spans="1:16" x14ac:dyDescent="0.35">
      <c r="A241" s="1">
        <v>41869</v>
      </c>
      <c r="B241" s="1"/>
      <c r="C241" s="6">
        <v>143.51</v>
      </c>
      <c r="D241">
        <v>8250940</v>
      </c>
      <c r="J241">
        <f t="shared" si="10"/>
        <v>0</v>
      </c>
      <c r="K241">
        <f t="shared" si="10"/>
        <v>0</v>
      </c>
      <c r="L241">
        <f t="shared" si="11"/>
        <v>0</v>
      </c>
      <c r="M241">
        <f t="shared" si="11"/>
        <v>0</v>
      </c>
      <c r="P241" s="5">
        <f t="shared" si="12"/>
        <v>8250940</v>
      </c>
    </row>
    <row r="242" spans="1:16" x14ac:dyDescent="0.35">
      <c r="A242" s="1">
        <v>41876</v>
      </c>
      <c r="B242" s="1"/>
      <c r="C242" s="6">
        <v>133.57</v>
      </c>
      <c r="D242">
        <v>11617700</v>
      </c>
      <c r="J242">
        <f t="shared" si="10"/>
        <v>0</v>
      </c>
      <c r="K242">
        <f t="shared" si="10"/>
        <v>0</v>
      </c>
      <c r="L242">
        <f t="shared" si="11"/>
        <v>0</v>
      </c>
      <c r="M242">
        <f t="shared" si="11"/>
        <v>0</v>
      </c>
      <c r="P242" s="5">
        <f t="shared" si="12"/>
        <v>11617700</v>
      </c>
    </row>
    <row r="243" spans="1:16" x14ac:dyDescent="0.35">
      <c r="A243" s="1">
        <v>41883</v>
      </c>
      <c r="B243" s="1"/>
      <c r="C243" s="6">
        <v>141.79</v>
      </c>
      <c r="D243">
        <v>17707720</v>
      </c>
      <c r="J243">
        <f t="shared" si="10"/>
        <v>0</v>
      </c>
      <c r="K243">
        <f t="shared" si="10"/>
        <v>0</v>
      </c>
      <c r="L243">
        <f t="shared" si="11"/>
        <v>0</v>
      </c>
      <c r="M243">
        <f t="shared" si="11"/>
        <v>0</v>
      </c>
      <c r="P243" s="5">
        <f t="shared" si="12"/>
        <v>17707720</v>
      </c>
    </row>
    <row r="244" spans="1:16" x14ac:dyDescent="0.35">
      <c r="A244" s="1">
        <v>41890</v>
      </c>
      <c r="B244" s="1"/>
      <c r="C244" s="6">
        <v>139.52000000000001</v>
      </c>
      <c r="D244">
        <v>8725340</v>
      </c>
      <c r="J244">
        <f t="shared" si="10"/>
        <v>0</v>
      </c>
      <c r="K244">
        <f t="shared" si="10"/>
        <v>0</v>
      </c>
      <c r="L244">
        <f t="shared" si="11"/>
        <v>0</v>
      </c>
      <c r="M244">
        <f t="shared" si="11"/>
        <v>0</v>
      </c>
      <c r="P244" s="5">
        <f t="shared" si="12"/>
        <v>8725340</v>
      </c>
    </row>
    <row r="245" spans="1:16" x14ac:dyDescent="0.35">
      <c r="A245" s="1">
        <v>41897</v>
      </c>
      <c r="B245" s="1"/>
      <c r="C245" s="6">
        <v>145.91</v>
      </c>
      <c r="D245">
        <v>26273570</v>
      </c>
      <c r="J245">
        <f t="shared" si="10"/>
        <v>0</v>
      </c>
      <c r="K245">
        <f t="shared" si="10"/>
        <v>0</v>
      </c>
      <c r="L245">
        <f t="shared" si="11"/>
        <v>0</v>
      </c>
      <c r="M245">
        <f t="shared" si="11"/>
        <v>0</v>
      </c>
      <c r="P245" s="5">
        <f t="shared" si="12"/>
        <v>26273570</v>
      </c>
    </row>
    <row r="246" spans="1:16" x14ac:dyDescent="0.35">
      <c r="A246" s="1">
        <v>41904</v>
      </c>
      <c r="B246" s="1"/>
      <c r="C246" s="6">
        <v>140</v>
      </c>
      <c r="D246">
        <v>16201420</v>
      </c>
      <c r="J246">
        <f t="shared" si="10"/>
        <v>0</v>
      </c>
      <c r="K246">
        <f t="shared" si="10"/>
        <v>0</v>
      </c>
      <c r="L246">
        <f t="shared" si="11"/>
        <v>0</v>
      </c>
      <c r="M246">
        <f t="shared" si="11"/>
        <v>0</v>
      </c>
      <c r="P246" s="5">
        <f t="shared" si="12"/>
        <v>16201420</v>
      </c>
    </row>
    <row r="247" spans="1:16" x14ac:dyDescent="0.35">
      <c r="A247" s="1">
        <v>41911</v>
      </c>
      <c r="B247" s="1"/>
      <c r="C247" s="6">
        <v>140.5</v>
      </c>
      <c r="D247">
        <v>14801430</v>
      </c>
      <c r="J247">
        <f t="shared" si="10"/>
        <v>0</v>
      </c>
      <c r="K247">
        <f t="shared" si="10"/>
        <v>0</v>
      </c>
      <c r="L247">
        <f t="shared" si="11"/>
        <v>0</v>
      </c>
      <c r="M247">
        <f t="shared" si="11"/>
        <v>0</v>
      </c>
      <c r="P247" s="5">
        <f t="shared" si="12"/>
        <v>14801430</v>
      </c>
    </row>
    <row r="248" spans="1:16" x14ac:dyDescent="0.35">
      <c r="A248" s="1">
        <v>41918</v>
      </c>
      <c r="B248" s="1"/>
      <c r="C248" s="6">
        <v>138</v>
      </c>
      <c r="D248">
        <v>15265020</v>
      </c>
      <c r="J248">
        <f t="shared" si="10"/>
        <v>0</v>
      </c>
      <c r="K248">
        <f t="shared" si="10"/>
        <v>0</v>
      </c>
      <c r="L248">
        <f t="shared" si="11"/>
        <v>0</v>
      </c>
      <c r="M248">
        <f t="shared" si="11"/>
        <v>0</v>
      </c>
      <c r="P248" s="5">
        <f t="shared" si="12"/>
        <v>15265020</v>
      </c>
    </row>
    <row r="249" spans="1:16" x14ac:dyDescent="0.35">
      <c r="A249" s="1">
        <v>41925</v>
      </c>
      <c r="B249" s="1"/>
      <c r="C249" s="6">
        <v>139</v>
      </c>
      <c r="D249">
        <v>12202080</v>
      </c>
      <c r="J249">
        <f t="shared" si="10"/>
        <v>0</v>
      </c>
      <c r="K249">
        <f t="shared" si="10"/>
        <v>0</v>
      </c>
      <c r="L249">
        <f t="shared" si="11"/>
        <v>0</v>
      </c>
      <c r="M249">
        <f t="shared" si="11"/>
        <v>0</v>
      </c>
      <c r="P249" s="5">
        <f t="shared" si="12"/>
        <v>12202080</v>
      </c>
    </row>
    <row r="250" spans="1:16" x14ac:dyDescent="0.35">
      <c r="A250" s="1">
        <v>41932</v>
      </c>
      <c r="B250" s="1"/>
      <c r="C250" s="6">
        <v>137.5</v>
      </c>
      <c r="D250">
        <v>10222790</v>
      </c>
      <c r="J250">
        <f t="shared" si="10"/>
        <v>0</v>
      </c>
      <c r="K250">
        <f t="shared" si="10"/>
        <v>0</v>
      </c>
      <c r="L250">
        <f t="shared" si="11"/>
        <v>0</v>
      </c>
      <c r="M250">
        <f t="shared" si="11"/>
        <v>0</v>
      </c>
      <c r="P250" s="5">
        <f t="shared" si="12"/>
        <v>10222790</v>
      </c>
    </row>
    <row r="251" spans="1:16" x14ac:dyDescent="0.35">
      <c r="A251" s="1">
        <v>41939</v>
      </c>
      <c r="B251" s="1"/>
      <c r="C251" s="6">
        <v>154</v>
      </c>
      <c r="D251">
        <v>20673660</v>
      </c>
      <c r="J251">
        <f t="shared" si="10"/>
        <v>0</v>
      </c>
      <c r="K251">
        <f t="shared" si="10"/>
        <v>0</v>
      </c>
      <c r="L251">
        <f t="shared" si="11"/>
        <v>0</v>
      </c>
      <c r="M251">
        <f t="shared" si="11"/>
        <v>0</v>
      </c>
      <c r="P251" s="5">
        <f t="shared" si="12"/>
        <v>20673660</v>
      </c>
    </row>
    <row r="252" spans="1:16" x14ac:dyDescent="0.35">
      <c r="A252" s="1">
        <v>41946</v>
      </c>
      <c r="B252" s="1"/>
      <c r="C252" s="6">
        <v>164.1</v>
      </c>
      <c r="D252">
        <v>18920800</v>
      </c>
      <c r="J252">
        <f t="shared" si="10"/>
        <v>0</v>
      </c>
      <c r="K252">
        <f t="shared" si="10"/>
        <v>0</v>
      </c>
      <c r="L252">
        <f t="shared" si="11"/>
        <v>0</v>
      </c>
      <c r="M252">
        <f t="shared" si="11"/>
        <v>0</v>
      </c>
      <c r="P252" s="5">
        <f t="shared" si="12"/>
        <v>18920800</v>
      </c>
    </row>
    <row r="253" spans="1:16" x14ac:dyDescent="0.35">
      <c r="A253" s="1">
        <v>41953</v>
      </c>
      <c r="B253" s="1"/>
      <c r="C253" s="6">
        <v>174.2</v>
      </c>
      <c r="D253">
        <v>22171580</v>
      </c>
      <c r="J253">
        <f t="shared" si="10"/>
        <v>0</v>
      </c>
      <c r="K253">
        <f t="shared" si="10"/>
        <v>0</v>
      </c>
      <c r="L253">
        <f t="shared" si="11"/>
        <v>0</v>
      </c>
      <c r="M253">
        <f t="shared" si="11"/>
        <v>0</v>
      </c>
      <c r="P253" s="5">
        <f t="shared" si="12"/>
        <v>22171580</v>
      </c>
    </row>
    <row r="254" spans="1:16" x14ac:dyDescent="0.35">
      <c r="A254" s="1">
        <v>41960</v>
      </c>
      <c r="B254" s="1"/>
      <c r="C254" s="6">
        <v>129.55000000000001</v>
      </c>
      <c r="D254">
        <v>99336450</v>
      </c>
      <c r="J254">
        <f t="shared" si="10"/>
        <v>0</v>
      </c>
      <c r="K254">
        <f t="shared" si="10"/>
        <v>0</v>
      </c>
      <c r="L254">
        <f t="shared" si="11"/>
        <v>0</v>
      </c>
      <c r="M254" t="str">
        <f t="shared" si="11"/>
        <v>ВЫБРОС</v>
      </c>
      <c r="P254" s="5">
        <f t="shared" si="12"/>
        <v>38789370</v>
      </c>
    </row>
    <row r="255" spans="1:16" x14ac:dyDescent="0.35">
      <c r="A255" s="1">
        <v>41967</v>
      </c>
      <c r="B255" s="1"/>
      <c r="C255" s="6">
        <v>132.80000000000001</v>
      </c>
      <c r="D255">
        <v>36758950</v>
      </c>
      <c r="J255">
        <f t="shared" si="10"/>
        <v>0</v>
      </c>
      <c r="K255">
        <f t="shared" si="10"/>
        <v>0</v>
      </c>
      <c r="L255">
        <f t="shared" si="11"/>
        <v>0</v>
      </c>
      <c r="M255">
        <f t="shared" si="11"/>
        <v>0</v>
      </c>
      <c r="P255" s="5">
        <f t="shared" si="12"/>
        <v>36758950</v>
      </c>
    </row>
    <row r="256" spans="1:16" x14ac:dyDescent="0.35">
      <c r="A256" s="1">
        <v>41974</v>
      </c>
      <c r="B256" s="1"/>
      <c r="C256" s="6">
        <v>134</v>
      </c>
      <c r="D256">
        <v>20934160</v>
      </c>
      <c r="J256">
        <f t="shared" si="10"/>
        <v>0</v>
      </c>
      <c r="K256">
        <f t="shared" si="10"/>
        <v>0</v>
      </c>
      <c r="L256">
        <f t="shared" si="11"/>
        <v>0</v>
      </c>
      <c r="M256">
        <f t="shared" si="11"/>
        <v>0</v>
      </c>
      <c r="P256" s="5">
        <f t="shared" si="12"/>
        <v>20934160</v>
      </c>
    </row>
    <row r="257" spans="1:16" x14ac:dyDescent="0.35">
      <c r="A257" s="1">
        <v>41981</v>
      </c>
      <c r="B257" s="1"/>
      <c r="C257" s="6">
        <v>116.7</v>
      </c>
      <c r="D257">
        <v>24384040</v>
      </c>
      <c r="J257">
        <f t="shared" si="10"/>
        <v>0</v>
      </c>
      <c r="K257">
        <f t="shared" si="10"/>
        <v>0</v>
      </c>
      <c r="L257">
        <f t="shared" si="11"/>
        <v>0</v>
      </c>
      <c r="M257">
        <f t="shared" si="11"/>
        <v>0</v>
      </c>
      <c r="P257" s="5">
        <f t="shared" si="12"/>
        <v>24384040</v>
      </c>
    </row>
    <row r="258" spans="1:16" x14ac:dyDescent="0.35">
      <c r="A258" s="1">
        <v>41988</v>
      </c>
      <c r="B258" s="1"/>
      <c r="C258" s="6">
        <v>136.30000000000001</v>
      </c>
      <c r="D258">
        <v>36389070</v>
      </c>
      <c r="J258">
        <f t="shared" si="10"/>
        <v>0</v>
      </c>
      <c r="K258">
        <f t="shared" si="10"/>
        <v>0</v>
      </c>
      <c r="L258">
        <f t="shared" si="11"/>
        <v>0</v>
      </c>
      <c r="M258">
        <f t="shared" si="11"/>
        <v>0</v>
      </c>
      <c r="P258" s="5">
        <f t="shared" si="12"/>
        <v>36389070</v>
      </c>
    </row>
    <row r="259" spans="1:16" x14ac:dyDescent="0.35">
      <c r="A259" s="1">
        <v>41995</v>
      </c>
      <c r="B259" s="1"/>
      <c r="C259" s="6">
        <v>133.25</v>
      </c>
      <c r="D259">
        <v>10564830</v>
      </c>
      <c r="J259">
        <f t="shared" si="10"/>
        <v>0</v>
      </c>
      <c r="K259">
        <f t="shared" si="10"/>
        <v>0</v>
      </c>
      <c r="L259">
        <f t="shared" si="11"/>
        <v>0</v>
      </c>
      <c r="M259">
        <f t="shared" si="11"/>
        <v>0</v>
      </c>
      <c r="P259" s="5">
        <f t="shared" si="12"/>
        <v>10564830</v>
      </c>
    </row>
    <row r="260" spans="1:16" x14ac:dyDescent="0.35">
      <c r="A260" s="1">
        <v>42002</v>
      </c>
      <c r="B260" s="1"/>
      <c r="C260" s="6">
        <v>128.4</v>
      </c>
      <c r="D260">
        <v>4723790</v>
      </c>
      <c r="J260">
        <f t="shared" ref="J260:K323" si="13">IF(C260&lt;H$6,"ВЫБРОС",0)</f>
        <v>0</v>
      </c>
      <c r="K260">
        <f t="shared" si="13"/>
        <v>0</v>
      </c>
      <c r="L260">
        <f t="shared" ref="L260:M323" si="14">IF(C260&gt;H$8,"ВЫБРОС",0)</f>
        <v>0</v>
      </c>
      <c r="M260">
        <f t="shared" si="14"/>
        <v>0</v>
      </c>
      <c r="P260" s="5">
        <f t="shared" ref="P260:P323" si="15">IF(M260=0,D260,$I$8)</f>
        <v>4723790</v>
      </c>
    </row>
    <row r="261" spans="1:16" x14ac:dyDescent="0.35">
      <c r="A261" s="1">
        <v>42009</v>
      </c>
      <c r="B261" s="1"/>
      <c r="C261" s="6">
        <v>135.75</v>
      </c>
      <c r="D261">
        <v>8481330</v>
      </c>
      <c r="J261">
        <f t="shared" si="13"/>
        <v>0</v>
      </c>
      <c r="K261">
        <f t="shared" si="13"/>
        <v>0</v>
      </c>
      <c r="L261">
        <f t="shared" si="14"/>
        <v>0</v>
      </c>
      <c r="M261">
        <f t="shared" si="14"/>
        <v>0</v>
      </c>
      <c r="P261" s="5">
        <f t="shared" si="15"/>
        <v>8481330</v>
      </c>
    </row>
    <row r="262" spans="1:16" x14ac:dyDescent="0.35">
      <c r="A262" s="1">
        <v>42016</v>
      </c>
      <c r="B262" s="1"/>
      <c r="C262" s="6">
        <v>136</v>
      </c>
      <c r="D262">
        <v>11048240</v>
      </c>
      <c r="J262">
        <f t="shared" si="13"/>
        <v>0</v>
      </c>
      <c r="K262">
        <f t="shared" si="13"/>
        <v>0</v>
      </c>
      <c r="L262">
        <f t="shared" si="14"/>
        <v>0</v>
      </c>
      <c r="M262">
        <f t="shared" si="14"/>
        <v>0</v>
      </c>
      <c r="P262" s="5">
        <f t="shared" si="15"/>
        <v>11048240</v>
      </c>
    </row>
    <row r="263" spans="1:16" x14ac:dyDescent="0.35">
      <c r="A263" s="1">
        <v>42023</v>
      </c>
      <c r="B263" s="1"/>
      <c r="C263" s="6">
        <v>156</v>
      </c>
      <c r="D263">
        <v>20804230</v>
      </c>
      <c r="J263">
        <f t="shared" si="13"/>
        <v>0</v>
      </c>
      <c r="K263">
        <f t="shared" si="13"/>
        <v>0</v>
      </c>
      <c r="L263">
        <f t="shared" si="14"/>
        <v>0</v>
      </c>
      <c r="M263">
        <f t="shared" si="14"/>
        <v>0</v>
      </c>
      <c r="P263" s="5">
        <f t="shared" si="15"/>
        <v>20804230</v>
      </c>
    </row>
    <row r="264" spans="1:16" x14ac:dyDescent="0.35">
      <c r="A264" s="1">
        <v>42030</v>
      </c>
      <c r="B264" s="1"/>
      <c r="C264" s="6">
        <v>174.7</v>
      </c>
      <c r="D264">
        <v>40493520</v>
      </c>
      <c r="J264">
        <f t="shared" si="13"/>
        <v>0</v>
      </c>
      <c r="K264">
        <f t="shared" si="13"/>
        <v>0</v>
      </c>
      <c r="L264">
        <f t="shared" si="14"/>
        <v>0</v>
      </c>
      <c r="M264" t="str">
        <f t="shared" si="14"/>
        <v>ВЫБРОС</v>
      </c>
      <c r="P264" s="5">
        <f t="shared" si="15"/>
        <v>38789370</v>
      </c>
    </row>
    <row r="265" spans="1:16" x14ac:dyDescent="0.35">
      <c r="A265" s="1">
        <v>42037</v>
      </c>
      <c r="B265" s="1"/>
      <c r="C265" s="6">
        <v>173.05</v>
      </c>
      <c r="D265">
        <v>22236570</v>
      </c>
      <c r="J265">
        <f t="shared" si="13"/>
        <v>0</v>
      </c>
      <c r="K265">
        <f t="shared" si="13"/>
        <v>0</v>
      </c>
      <c r="L265">
        <f t="shared" si="14"/>
        <v>0</v>
      </c>
      <c r="M265">
        <f t="shared" si="14"/>
        <v>0</v>
      </c>
      <c r="P265" s="5">
        <f t="shared" si="15"/>
        <v>22236570</v>
      </c>
    </row>
    <row r="266" spans="1:16" x14ac:dyDescent="0.35">
      <c r="A266" s="1">
        <v>42044</v>
      </c>
      <c r="B266" s="1"/>
      <c r="C266" s="6">
        <v>185.7</v>
      </c>
      <c r="D266">
        <v>17928940</v>
      </c>
      <c r="J266">
        <f t="shared" si="13"/>
        <v>0</v>
      </c>
      <c r="K266">
        <f t="shared" si="13"/>
        <v>0</v>
      </c>
      <c r="L266">
        <f t="shared" si="14"/>
        <v>0</v>
      </c>
      <c r="M266">
        <f t="shared" si="14"/>
        <v>0</v>
      </c>
      <c r="P266" s="5">
        <f t="shared" si="15"/>
        <v>17928940</v>
      </c>
    </row>
    <row r="267" spans="1:16" x14ac:dyDescent="0.35">
      <c r="A267" s="1">
        <v>42051</v>
      </c>
      <c r="B267" s="1"/>
      <c r="C267" s="6">
        <v>177.8</v>
      </c>
      <c r="D267">
        <v>14844870</v>
      </c>
      <c r="J267">
        <f t="shared" si="13"/>
        <v>0</v>
      </c>
      <c r="K267">
        <f t="shared" si="13"/>
        <v>0</v>
      </c>
      <c r="L267">
        <f t="shared" si="14"/>
        <v>0</v>
      </c>
      <c r="M267">
        <f t="shared" si="14"/>
        <v>0</v>
      </c>
      <c r="P267" s="5">
        <f t="shared" si="15"/>
        <v>14844870</v>
      </c>
    </row>
    <row r="268" spans="1:16" x14ac:dyDescent="0.35">
      <c r="A268" s="1">
        <v>42058</v>
      </c>
      <c r="B268" s="1"/>
      <c r="C268" s="6">
        <v>169.75</v>
      </c>
      <c r="D268">
        <v>9624110</v>
      </c>
      <c r="J268">
        <f t="shared" si="13"/>
        <v>0</v>
      </c>
      <c r="K268">
        <f t="shared" si="13"/>
        <v>0</v>
      </c>
      <c r="L268">
        <f t="shared" si="14"/>
        <v>0</v>
      </c>
      <c r="M268">
        <f t="shared" si="14"/>
        <v>0</v>
      </c>
      <c r="P268" s="5">
        <f t="shared" si="15"/>
        <v>9624110</v>
      </c>
    </row>
    <row r="269" spans="1:16" x14ac:dyDescent="0.35">
      <c r="A269" s="1">
        <v>42065</v>
      </c>
      <c r="B269" s="1"/>
      <c r="C269" s="6">
        <v>180.55</v>
      </c>
      <c r="D269">
        <v>18402460</v>
      </c>
      <c r="J269">
        <f t="shared" si="13"/>
        <v>0</v>
      </c>
      <c r="K269">
        <f t="shared" si="13"/>
        <v>0</v>
      </c>
      <c r="L269">
        <f t="shared" si="14"/>
        <v>0</v>
      </c>
      <c r="M269">
        <f t="shared" si="14"/>
        <v>0</v>
      </c>
      <c r="P269" s="5">
        <f t="shared" si="15"/>
        <v>18402460</v>
      </c>
    </row>
    <row r="270" spans="1:16" x14ac:dyDescent="0.35">
      <c r="A270" s="1">
        <v>42072</v>
      </c>
      <c r="B270" s="1"/>
      <c r="C270" s="6">
        <v>161.19999999999999</v>
      </c>
      <c r="D270">
        <v>13568140</v>
      </c>
      <c r="J270">
        <f t="shared" si="13"/>
        <v>0</v>
      </c>
      <c r="K270">
        <f t="shared" si="13"/>
        <v>0</v>
      </c>
      <c r="L270">
        <f t="shared" si="14"/>
        <v>0</v>
      </c>
      <c r="M270">
        <f t="shared" si="14"/>
        <v>0</v>
      </c>
      <c r="P270" s="5">
        <f t="shared" si="15"/>
        <v>13568140</v>
      </c>
    </row>
    <row r="271" spans="1:16" x14ac:dyDescent="0.35">
      <c r="A271" s="1">
        <v>42079</v>
      </c>
      <c r="B271" s="1"/>
      <c r="C271" s="6">
        <v>158</v>
      </c>
      <c r="D271">
        <v>13473440</v>
      </c>
      <c r="J271">
        <f t="shared" si="13"/>
        <v>0</v>
      </c>
      <c r="K271">
        <f t="shared" si="13"/>
        <v>0</v>
      </c>
      <c r="L271">
        <f t="shared" si="14"/>
        <v>0</v>
      </c>
      <c r="M271">
        <f t="shared" si="14"/>
        <v>0</v>
      </c>
      <c r="P271" s="5">
        <f t="shared" si="15"/>
        <v>13473440</v>
      </c>
    </row>
    <row r="272" spans="1:16" x14ac:dyDescent="0.35">
      <c r="A272" s="1">
        <v>42086</v>
      </c>
      <c r="B272" s="1"/>
      <c r="C272" s="6">
        <v>146.05000000000001</v>
      </c>
      <c r="D272">
        <v>8780040</v>
      </c>
      <c r="J272">
        <f t="shared" si="13"/>
        <v>0</v>
      </c>
      <c r="K272">
        <f t="shared" si="13"/>
        <v>0</v>
      </c>
      <c r="L272">
        <f t="shared" si="14"/>
        <v>0</v>
      </c>
      <c r="M272">
        <f t="shared" si="14"/>
        <v>0</v>
      </c>
      <c r="P272" s="5">
        <f t="shared" si="15"/>
        <v>8780040</v>
      </c>
    </row>
    <row r="273" spans="1:16" x14ac:dyDescent="0.35">
      <c r="A273" s="1">
        <v>42093</v>
      </c>
      <c r="B273" s="1"/>
      <c r="C273" s="6">
        <v>161.69999999999999</v>
      </c>
      <c r="D273">
        <v>9504550</v>
      </c>
      <c r="J273">
        <f t="shared" si="13"/>
        <v>0</v>
      </c>
      <c r="K273">
        <f t="shared" si="13"/>
        <v>0</v>
      </c>
      <c r="L273">
        <f t="shared" si="14"/>
        <v>0</v>
      </c>
      <c r="M273">
        <f t="shared" si="14"/>
        <v>0</v>
      </c>
      <c r="P273" s="5">
        <f t="shared" si="15"/>
        <v>9504550</v>
      </c>
    </row>
    <row r="274" spans="1:16" x14ac:dyDescent="0.35">
      <c r="A274" s="1">
        <v>42100</v>
      </c>
      <c r="B274" s="1"/>
      <c r="C274" s="6">
        <v>162</v>
      </c>
      <c r="D274">
        <v>10226890</v>
      </c>
      <c r="J274">
        <f t="shared" si="13"/>
        <v>0</v>
      </c>
      <c r="K274">
        <f t="shared" si="13"/>
        <v>0</v>
      </c>
      <c r="L274">
        <f t="shared" si="14"/>
        <v>0</v>
      </c>
      <c r="M274">
        <f t="shared" si="14"/>
        <v>0</v>
      </c>
      <c r="P274" s="5">
        <f t="shared" si="15"/>
        <v>10226890</v>
      </c>
    </row>
    <row r="275" spans="1:16" x14ac:dyDescent="0.35">
      <c r="A275" s="1">
        <v>42107</v>
      </c>
      <c r="B275" s="1"/>
      <c r="C275" s="6">
        <v>154.5</v>
      </c>
      <c r="D275">
        <v>14668220</v>
      </c>
      <c r="J275">
        <f t="shared" si="13"/>
        <v>0</v>
      </c>
      <c r="K275">
        <f t="shared" si="13"/>
        <v>0</v>
      </c>
      <c r="L275">
        <f t="shared" si="14"/>
        <v>0</v>
      </c>
      <c r="M275">
        <f t="shared" si="14"/>
        <v>0</v>
      </c>
      <c r="P275" s="5">
        <f t="shared" si="15"/>
        <v>14668220</v>
      </c>
    </row>
    <row r="276" spans="1:16" x14ac:dyDescent="0.35">
      <c r="A276" s="1">
        <v>42114</v>
      </c>
      <c r="B276" s="1"/>
      <c r="C276" s="6">
        <v>154.5</v>
      </c>
      <c r="D276">
        <v>18809350</v>
      </c>
      <c r="J276">
        <f t="shared" si="13"/>
        <v>0</v>
      </c>
      <c r="K276">
        <f t="shared" si="13"/>
        <v>0</v>
      </c>
      <c r="L276">
        <f t="shared" si="14"/>
        <v>0</v>
      </c>
      <c r="M276">
        <f t="shared" si="14"/>
        <v>0</v>
      </c>
      <c r="P276" s="5">
        <f t="shared" si="15"/>
        <v>18809350</v>
      </c>
    </row>
    <row r="277" spans="1:16" x14ac:dyDescent="0.35">
      <c r="A277" s="1">
        <v>42121</v>
      </c>
      <c r="B277" s="1"/>
      <c r="C277" s="6">
        <v>151.05000000000001</v>
      </c>
      <c r="D277">
        <v>8547680</v>
      </c>
      <c r="J277">
        <f t="shared" si="13"/>
        <v>0</v>
      </c>
      <c r="K277">
        <f t="shared" si="13"/>
        <v>0</v>
      </c>
      <c r="L277">
        <f t="shared" si="14"/>
        <v>0</v>
      </c>
      <c r="M277">
        <f t="shared" si="14"/>
        <v>0</v>
      </c>
      <c r="P277" s="5">
        <f t="shared" si="15"/>
        <v>8547680</v>
      </c>
    </row>
    <row r="278" spans="1:16" x14ac:dyDescent="0.35">
      <c r="A278" s="1">
        <v>42128</v>
      </c>
      <c r="B278" s="1"/>
      <c r="C278" s="6">
        <v>154.15</v>
      </c>
      <c r="D278">
        <v>8331510</v>
      </c>
      <c r="J278">
        <f t="shared" si="13"/>
        <v>0</v>
      </c>
      <c r="K278">
        <f t="shared" si="13"/>
        <v>0</v>
      </c>
      <c r="L278">
        <f t="shared" si="14"/>
        <v>0</v>
      </c>
      <c r="M278">
        <f t="shared" si="14"/>
        <v>0</v>
      </c>
      <c r="P278" s="5">
        <f t="shared" si="15"/>
        <v>8331510</v>
      </c>
    </row>
    <row r="279" spans="1:16" x14ac:dyDescent="0.35">
      <c r="A279" s="1">
        <v>42135</v>
      </c>
      <c r="B279" s="1"/>
      <c r="C279" s="6">
        <v>156.9</v>
      </c>
      <c r="D279">
        <v>8473570</v>
      </c>
      <c r="J279">
        <f t="shared" si="13"/>
        <v>0</v>
      </c>
      <c r="K279">
        <f t="shared" si="13"/>
        <v>0</v>
      </c>
      <c r="L279">
        <f t="shared" si="14"/>
        <v>0</v>
      </c>
      <c r="M279">
        <f t="shared" si="14"/>
        <v>0</v>
      </c>
      <c r="P279" s="5">
        <f t="shared" si="15"/>
        <v>8473570</v>
      </c>
    </row>
    <row r="280" spans="1:16" x14ac:dyDescent="0.35">
      <c r="A280" s="1">
        <v>42142</v>
      </c>
      <c r="B280" s="1"/>
      <c r="C280" s="6">
        <v>155.4</v>
      </c>
      <c r="D280">
        <v>12906520</v>
      </c>
      <c r="J280">
        <f t="shared" si="13"/>
        <v>0</v>
      </c>
      <c r="K280">
        <f t="shared" si="13"/>
        <v>0</v>
      </c>
      <c r="L280">
        <f t="shared" si="14"/>
        <v>0</v>
      </c>
      <c r="M280">
        <f t="shared" si="14"/>
        <v>0</v>
      </c>
      <c r="P280" s="5">
        <f t="shared" si="15"/>
        <v>12906520</v>
      </c>
    </row>
    <row r="281" spans="1:16" x14ac:dyDescent="0.35">
      <c r="A281" s="1">
        <v>42149</v>
      </c>
      <c r="B281" s="1"/>
      <c r="C281" s="6">
        <v>140.4</v>
      </c>
      <c r="D281">
        <v>49164470</v>
      </c>
      <c r="J281">
        <f t="shared" si="13"/>
        <v>0</v>
      </c>
      <c r="K281">
        <f t="shared" si="13"/>
        <v>0</v>
      </c>
      <c r="L281">
        <f t="shared" si="14"/>
        <v>0</v>
      </c>
      <c r="M281" t="str">
        <f t="shared" si="14"/>
        <v>ВЫБРОС</v>
      </c>
      <c r="P281" s="5">
        <f t="shared" si="15"/>
        <v>38789370</v>
      </c>
    </row>
    <row r="282" spans="1:16" x14ac:dyDescent="0.35">
      <c r="A282" s="1">
        <v>42156</v>
      </c>
      <c r="B282" s="1"/>
      <c r="C282" s="6">
        <v>150.6</v>
      </c>
      <c r="D282">
        <v>34680350</v>
      </c>
      <c r="J282">
        <f t="shared" si="13"/>
        <v>0</v>
      </c>
      <c r="K282">
        <f t="shared" si="13"/>
        <v>0</v>
      </c>
      <c r="L282">
        <f t="shared" si="14"/>
        <v>0</v>
      </c>
      <c r="M282">
        <f t="shared" si="14"/>
        <v>0</v>
      </c>
      <c r="P282" s="5">
        <f t="shared" si="15"/>
        <v>34680350</v>
      </c>
    </row>
    <row r="283" spans="1:16" x14ac:dyDescent="0.35">
      <c r="A283" s="1">
        <v>42163</v>
      </c>
      <c r="B283" s="1"/>
      <c r="C283" s="6">
        <v>150.30000000000001</v>
      </c>
      <c r="D283">
        <v>9855280</v>
      </c>
      <c r="J283">
        <f t="shared" si="13"/>
        <v>0</v>
      </c>
      <c r="K283">
        <f t="shared" si="13"/>
        <v>0</v>
      </c>
      <c r="L283">
        <f t="shared" si="14"/>
        <v>0</v>
      </c>
      <c r="M283">
        <f t="shared" si="14"/>
        <v>0</v>
      </c>
      <c r="P283" s="5">
        <f t="shared" si="15"/>
        <v>9855280</v>
      </c>
    </row>
    <row r="284" spans="1:16" x14ac:dyDescent="0.35">
      <c r="A284" s="1">
        <v>42170</v>
      </c>
      <c r="B284" s="1"/>
      <c r="C284" s="6">
        <v>149.4</v>
      </c>
      <c r="D284">
        <v>13040410</v>
      </c>
      <c r="J284">
        <f t="shared" si="13"/>
        <v>0</v>
      </c>
      <c r="K284">
        <f t="shared" si="13"/>
        <v>0</v>
      </c>
      <c r="L284">
        <f t="shared" si="14"/>
        <v>0</v>
      </c>
      <c r="M284">
        <f t="shared" si="14"/>
        <v>0</v>
      </c>
      <c r="P284" s="5">
        <f t="shared" si="15"/>
        <v>13040410</v>
      </c>
    </row>
    <row r="285" spans="1:16" x14ac:dyDescent="0.35">
      <c r="A285" s="1">
        <v>42177</v>
      </c>
      <c r="B285" s="1"/>
      <c r="C285" s="6">
        <v>144.35</v>
      </c>
      <c r="D285">
        <v>19723430</v>
      </c>
      <c r="J285">
        <f t="shared" si="13"/>
        <v>0</v>
      </c>
      <c r="K285">
        <f t="shared" si="13"/>
        <v>0</v>
      </c>
      <c r="L285">
        <f t="shared" si="14"/>
        <v>0</v>
      </c>
      <c r="M285">
        <f t="shared" si="14"/>
        <v>0</v>
      </c>
      <c r="P285" s="5">
        <f t="shared" si="15"/>
        <v>19723430</v>
      </c>
    </row>
    <row r="286" spans="1:16" x14ac:dyDescent="0.35">
      <c r="A286" s="1">
        <v>42184</v>
      </c>
      <c r="B286" s="1"/>
      <c r="C286" s="6">
        <v>146.05000000000001</v>
      </c>
      <c r="D286">
        <v>9096280</v>
      </c>
      <c r="J286">
        <f t="shared" si="13"/>
        <v>0</v>
      </c>
      <c r="K286">
        <f t="shared" si="13"/>
        <v>0</v>
      </c>
      <c r="L286">
        <f t="shared" si="14"/>
        <v>0</v>
      </c>
      <c r="M286">
        <f t="shared" si="14"/>
        <v>0</v>
      </c>
      <c r="P286" s="5">
        <f t="shared" si="15"/>
        <v>9096280</v>
      </c>
    </row>
    <row r="287" spans="1:16" x14ac:dyDescent="0.35">
      <c r="A287" s="1">
        <v>42191</v>
      </c>
      <c r="B287" s="1"/>
      <c r="C287" s="6">
        <v>145.85</v>
      </c>
      <c r="D287">
        <v>11867470</v>
      </c>
      <c r="J287">
        <f t="shared" si="13"/>
        <v>0</v>
      </c>
      <c r="K287">
        <f t="shared" si="13"/>
        <v>0</v>
      </c>
      <c r="L287">
        <f t="shared" si="14"/>
        <v>0</v>
      </c>
      <c r="M287">
        <f t="shared" si="14"/>
        <v>0</v>
      </c>
      <c r="P287" s="5">
        <f t="shared" si="15"/>
        <v>11867470</v>
      </c>
    </row>
    <row r="288" spans="1:16" x14ac:dyDescent="0.35">
      <c r="A288" s="1">
        <v>42198</v>
      </c>
      <c r="B288" s="1"/>
      <c r="C288" s="6">
        <v>153.6</v>
      </c>
      <c r="D288">
        <v>9006330</v>
      </c>
      <c r="J288">
        <f t="shared" si="13"/>
        <v>0</v>
      </c>
      <c r="K288">
        <f t="shared" si="13"/>
        <v>0</v>
      </c>
      <c r="L288">
        <f t="shared" si="14"/>
        <v>0</v>
      </c>
      <c r="M288">
        <f t="shared" si="14"/>
        <v>0</v>
      </c>
      <c r="P288" s="5">
        <f t="shared" si="15"/>
        <v>9006330</v>
      </c>
    </row>
    <row r="289" spans="1:16" x14ac:dyDescent="0.35">
      <c r="A289" s="1">
        <v>42205</v>
      </c>
      <c r="B289" s="1"/>
      <c r="C289" s="6">
        <v>146.55000000000001</v>
      </c>
      <c r="D289">
        <v>7621940</v>
      </c>
      <c r="J289">
        <f t="shared" si="13"/>
        <v>0</v>
      </c>
      <c r="K289">
        <f t="shared" si="13"/>
        <v>0</v>
      </c>
      <c r="L289">
        <f t="shared" si="14"/>
        <v>0</v>
      </c>
      <c r="M289">
        <f t="shared" si="14"/>
        <v>0</v>
      </c>
      <c r="P289" s="5">
        <f t="shared" si="15"/>
        <v>7621940</v>
      </c>
    </row>
    <row r="290" spans="1:16" x14ac:dyDescent="0.35">
      <c r="A290" s="1">
        <v>42212</v>
      </c>
      <c r="B290" s="1"/>
      <c r="C290" s="6">
        <v>162.30000000000001</v>
      </c>
      <c r="D290">
        <v>9862420</v>
      </c>
      <c r="J290">
        <f t="shared" si="13"/>
        <v>0</v>
      </c>
      <c r="K290">
        <f t="shared" si="13"/>
        <v>0</v>
      </c>
      <c r="L290">
        <f t="shared" si="14"/>
        <v>0</v>
      </c>
      <c r="M290">
        <f t="shared" si="14"/>
        <v>0</v>
      </c>
      <c r="P290" s="5">
        <f t="shared" si="15"/>
        <v>9862420</v>
      </c>
    </row>
    <row r="291" spans="1:16" x14ac:dyDescent="0.35">
      <c r="A291" s="1">
        <v>42219</v>
      </c>
      <c r="B291" s="1"/>
      <c r="C291" s="6">
        <v>180.45</v>
      </c>
      <c r="D291">
        <v>21664900</v>
      </c>
      <c r="J291">
        <f t="shared" si="13"/>
        <v>0</v>
      </c>
      <c r="K291">
        <f t="shared" si="13"/>
        <v>0</v>
      </c>
      <c r="L291">
        <f t="shared" si="14"/>
        <v>0</v>
      </c>
      <c r="M291">
        <f t="shared" si="14"/>
        <v>0</v>
      </c>
      <c r="P291" s="5">
        <f t="shared" si="15"/>
        <v>21664900</v>
      </c>
    </row>
    <row r="292" spans="1:16" x14ac:dyDescent="0.35">
      <c r="A292" s="1">
        <v>42226</v>
      </c>
      <c r="B292" s="1"/>
      <c r="C292" s="6">
        <v>190.75</v>
      </c>
      <c r="D292">
        <v>17669530</v>
      </c>
      <c r="J292">
        <f t="shared" si="13"/>
        <v>0</v>
      </c>
      <c r="K292">
        <f t="shared" si="13"/>
        <v>0</v>
      </c>
      <c r="L292">
        <f t="shared" si="14"/>
        <v>0</v>
      </c>
      <c r="M292">
        <f t="shared" si="14"/>
        <v>0</v>
      </c>
      <c r="P292" s="5">
        <f t="shared" si="15"/>
        <v>17669530</v>
      </c>
    </row>
    <row r="293" spans="1:16" x14ac:dyDescent="0.35">
      <c r="A293" s="1">
        <v>42233</v>
      </c>
      <c r="B293" s="1"/>
      <c r="C293" s="6">
        <v>197.25</v>
      </c>
      <c r="D293">
        <v>15753760</v>
      </c>
      <c r="J293">
        <f t="shared" si="13"/>
        <v>0</v>
      </c>
      <c r="K293">
        <f t="shared" si="13"/>
        <v>0</v>
      </c>
      <c r="L293">
        <f t="shared" si="14"/>
        <v>0</v>
      </c>
      <c r="M293">
        <f t="shared" si="14"/>
        <v>0</v>
      </c>
      <c r="P293" s="5">
        <f t="shared" si="15"/>
        <v>15753760</v>
      </c>
    </row>
    <row r="294" spans="1:16" x14ac:dyDescent="0.35">
      <c r="A294" s="1">
        <v>42240</v>
      </c>
      <c r="B294" s="1"/>
      <c r="C294" s="6">
        <v>201.7</v>
      </c>
      <c r="D294">
        <v>33945520</v>
      </c>
      <c r="J294">
        <f t="shared" si="13"/>
        <v>0</v>
      </c>
      <c r="K294">
        <f t="shared" si="13"/>
        <v>0</v>
      </c>
      <c r="L294">
        <f t="shared" si="14"/>
        <v>0</v>
      </c>
      <c r="M294">
        <f t="shared" si="14"/>
        <v>0</v>
      </c>
      <c r="P294" s="5">
        <f t="shared" si="15"/>
        <v>33945520</v>
      </c>
    </row>
    <row r="295" spans="1:16" x14ac:dyDescent="0.35">
      <c r="A295" s="1">
        <v>42247</v>
      </c>
      <c r="B295" s="1"/>
      <c r="C295" s="6">
        <v>204.9</v>
      </c>
      <c r="D295">
        <v>10691870</v>
      </c>
      <c r="J295">
        <f t="shared" si="13"/>
        <v>0</v>
      </c>
      <c r="K295">
        <f t="shared" si="13"/>
        <v>0</v>
      </c>
      <c r="L295">
        <f t="shared" si="14"/>
        <v>0</v>
      </c>
      <c r="M295">
        <f t="shared" si="14"/>
        <v>0</v>
      </c>
      <c r="P295" s="5">
        <f t="shared" si="15"/>
        <v>10691870</v>
      </c>
    </row>
    <row r="296" spans="1:16" x14ac:dyDescent="0.35">
      <c r="A296" s="1">
        <v>42254</v>
      </c>
      <c r="B296" s="1"/>
      <c r="C296" s="6">
        <v>207.45</v>
      </c>
      <c r="D296">
        <v>6708820</v>
      </c>
      <c r="J296">
        <f t="shared" si="13"/>
        <v>0</v>
      </c>
      <c r="K296">
        <f t="shared" si="13"/>
        <v>0</v>
      </c>
      <c r="L296">
        <f t="shared" si="14"/>
        <v>0</v>
      </c>
      <c r="M296">
        <f t="shared" si="14"/>
        <v>0</v>
      </c>
      <c r="P296" s="5">
        <f t="shared" si="15"/>
        <v>6708820</v>
      </c>
    </row>
    <row r="297" spans="1:16" x14ac:dyDescent="0.35">
      <c r="A297" s="1">
        <v>42261</v>
      </c>
      <c r="B297" s="1"/>
      <c r="C297" s="6">
        <v>200.7</v>
      </c>
      <c r="D297">
        <v>9768530</v>
      </c>
      <c r="J297">
        <f t="shared" si="13"/>
        <v>0</v>
      </c>
      <c r="K297">
        <f t="shared" si="13"/>
        <v>0</v>
      </c>
      <c r="L297">
        <f t="shared" si="14"/>
        <v>0</v>
      </c>
      <c r="M297">
        <f t="shared" si="14"/>
        <v>0</v>
      </c>
      <c r="P297" s="5">
        <f t="shared" si="15"/>
        <v>9768530</v>
      </c>
    </row>
    <row r="298" spans="1:16" x14ac:dyDescent="0.35">
      <c r="A298" s="1">
        <v>42268</v>
      </c>
      <c r="B298" s="1"/>
      <c r="C298" s="6">
        <v>185.05</v>
      </c>
      <c r="D298">
        <v>14218590</v>
      </c>
      <c r="J298">
        <f t="shared" si="13"/>
        <v>0</v>
      </c>
      <c r="K298">
        <f t="shared" si="13"/>
        <v>0</v>
      </c>
      <c r="L298">
        <f t="shared" si="14"/>
        <v>0</v>
      </c>
      <c r="M298">
        <f t="shared" si="14"/>
        <v>0</v>
      </c>
      <c r="P298" s="5">
        <f t="shared" si="15"/>
        <v>14218590</v>
      </c>
    </row>
    <row r="299" spans="1:16" x14ac:dyDescent="0.35">
      <c r="A299" s="1">
        <v>42275</v>
      </c>
      <c r="B299" s="1"/>
      <c r="C299" s="6">
        <v>182.75</v>
      </c>
      <c r="D299">
        <v>17199750</v>
      </c>
      <c r="J299">
        <f t="shared" si="13"/>
        <v>0</v>
      </c>
      <c r="K299">
        <f t="shared" si="13"/>
        <v>0</v>
      </c>
      <c r="L299">
        <f t="shared" si="14"/>
        <v>0</v>
      </c>
      <c r="M299">
        <f t="shared" si="14"/>
        <v>0</v>
      </c>
      <c r="P299" s="5">
        <f t="shared" si="15"/>
        <v>17199750</v>
      </c>
    </row>
    <row r="300" spans="1:16" x14ac:dyDescent="0.35">
      <c r="A300" s="1">
        <v>42282</v>
      </c>
      <c r="B300" s="1"/>
      <c r="C300" s="6">
        <v>186.1</v>
      </c>
      <c r="D300">
        <v>11685490</v>
      </c>
      <c r="J300">
        <f t="shared" si="13"/>
        <v>0</v>
      </c>
      <c r="K300">
        <f t="shared" si="13"/>
        <v>0</v>
      </c>
      <c r="L300">
        <f t="shared" si="14"/>
        <v>0</v>
      </c>
      <c r="M300">
        <f t="shared" si="14"/>
        <v>0</v>
      </c>
      <c r="P300" s="5">
        <f t="shared" si="15"/>
        <v>11685490</v>
      </c>
    </row>
    <row r="301" spans="1:16" x14ac:dyDescent="0.35">
      <c r="A301" s="1">
        <v>42289</v>
      </c>
      <c r="B301" s="1"/>
      <c r="C301" s="6">
        <v>175.35</v>
      </c>
      <c r="D301">
        <v>10402640</v>
      </c>
      <c r="J301">
        <f t="shared" si="13"/>
        <v>0</v>
      </c>
      <c r="K301">
        <f t="shared" si="13"/>
        <v>0</v>
      </c>
      <c r="L301">
        <f t="shared" si="14"/>
        <v>0</v>
      </c>
      <c r="M301">
        <f t="shared" si="14"/>
        <v>0</v>
      </c>
      <c r="P301" s="5">
        <f t="shared" si="15"/>
        <v>10402640</v>
      </c>
    </row>
    <row r="302" spans="1:16" x14ac:dyDescent="0.35">
      <c r="A302" s="1">
        <v>42296</v>
      </c>
      <c r="B302" s="1"/>
      <c r="C302" s="6">
        <v>156.15</v>
      </c>
      <c r="D302">
        <v>65242620</v>
      </c>
      <c r="J302">
        <f t="shared" si="13"/>
        <v>0</v>
      </c>
      <c r="K302">
        <f t="shared" si="13"/>
        <v>0</v>
      </c>
      <c r="L302">
        <f t="shared" si="14"/>
        <v>0</v>
      </c>
      <c r="M302" t="str">
        <f t="shared" si="14"/>
        <v>ВЫБРОС</v>
      </c>
      <c r="P302" s="5">
        <f t="shared" si="15"/>
        <v>38789370</v>
      </c>
    </row>
    <row r="303" spans="1:16" x14ac:dyDescent="0.35">
      <c r="A303" s="1">
        <v>42303</v>
      </c>
      <c r="B303" s="1"/>
      <c r="C303" s="6">
        <v>155</v>
      </c>
      <c r="D303">
        <v>14813450</v>
      </c>
      <c r="J303">
        <f t="shared" si="13"/>
        <v>0</v>
      </c>
      <c r="K303">
        <f t="shared" si="13"/>
        <v>0</v>
      </c>
      <c r="L303">
        <f t="shared" si="14"/>
        <v>0</v>
      </c>
      <c r="M303">
        <f t="shared" si="14"/>
        <v>0</v>
      </c>
      <c r="P303" s="5">
        <f t="shared" si="15"/>
        <v>14813450</v>
      </c>
    </row>
    <row r="304" spans="1:16" x14ac:dyDescent="0.35">
      <c r="A304" s="1">
        <v>42310</v>
      </c>
      <c r="B304" s="1"/>
      <c r="C304" s="6">
        <v>156.35</v>
      </c>
      <c r="D304">
        <v>9169940</v>
      </c>
      <c r="J304">
        <f t="shared" si="13"/>
        <v>0</v>
      </c>
      <c r="K304">
        <f t="shared" si="13"/>
        <v>0</v>
      </c>
      <c r="L304">
        <f t="shared" si="14"/>
        <v>0</v>
      </c>
      <c r="M304">
        <f t="shared" si="14"/>
        <v>0</v>
      </c>
      <c r="P304" s="5">
        <f t="shared" si="15"/>
        <v>9169940</v>
      </c>
    </row>
    <row r="305" spans="1:16" x14ac:dyDescent="0.35">
      <c r="A305" s="1">
        <v>42317</v>
      </c>
      <c r="B305" s="1"/>
      <c r="C305" s="6">
        <v>164.5</v>
      </c>
      <c r="D305">
        <v>12334040</v>
      </c>
      <c r="J305">
        <f t="shared" si="13"/>
        <v>0</v>
      </c>
      <c r="K305">
        <f t="shared" si="13"/>
        <v>0</v>
      </c>
      <c r="L305">
        <f t="shared" si="14"/>
        <v>0</v>
      </c>
      <c r="M305">
        <f t="shared" si="14"/>
        <v>0</v>
      </c>
      <c r="P305" s="5">
        <f t="shared" si="15"/>
        <v>12334040</v>
      </c>
    </row>
    <row r="306" spans="1:16" x14ac:dyDescent="0.35">
      <c r="A306" s="1">
        <v>42324</v>
      </c>
      <c r="B306" s="1"/>
      <c r="C306" s="6">
        <v>169</v>
      </c>
      <c r="D306">
        <v>16953590</v>
      </c>
      <c r="J306">
        <f t="shared" si="13"/>
        <v>0</v>
      </c>
      <c r="K306">
        <f t="shared" si="13"/>
        <v>0</v>
      </c>
      <c r="L306">
        <f t="shared" si="14"/>
        <v>0</v>
      </c>
      <c r="M306">
        <f t="shared" si="14"/>
        <v>0</v>
      </c>
      <c r="P306" s="5">
        <f t="shared" si="15"/>
        <v>16953590</v>
      </c>
    </row>
    <row r="307" spans="1:16" x14ac:dyDescent="0.35">
      <c r="A307" s="1">
        <v>42331</v>
      </c>
      <c r="B307" s="1"/>
      <c r="C307" s="6">
        <v>175.7</v>
      </c>
      <c r="D307">
        <v>20888980</v>
      </c>
      <c r="J307">
        <f t="shared" si="13"/>
        <v>0</v>
      </c>
      <c r="K307">
        <f t="shared" si="13"/>
        <v>0</v>
      </c>
      <c r="L307">
        <f t="shared" si="14"/>
        <v>0</v>
      </c>
      <c r="M307">
        <f t="shared" si="14"/>
        <v>0</v>
      </c>
      <c r="P307" s="5">
        <f t="shared" si="15"/>
        <v>20888980</v>
      </c>
    </row>
    <row r="308" spans="1:16" x14ac:dyDescent="0.35">
      <c r="A308" s="1">
        <v>42338</v>
      </c>
      <c r="B308" s="1"/>
      <c r="C308" s="6">
        <v>177.5</v>
      </c>
      <c r="D308">
        <v>11928460</v>
      </c>
      <c r="J308">
        <f t="shared" si="13"/>
        <v>0</v>
      </c>
      <c r="K308">
        <f t="shared" si="13"/>
        <v>0</v>
      </c>
      <c r="L308">
        <f t="shared" si="14"/>
        <v>0</v>
      </c>
      <c r="M308">
        <f t="shared" si="14"/>
        <v>0</v>
      </c>
      <c r="P308" s="5">
        <f t="shared" si="15"/>
        <v>11928460</v>
      </c>
    </row>
    <row r="309" spans="1:16" x14ac:dyDescent="0.35">
      <c r="A309" s="1">
        <v>42345</v>
      </c>
      <c r="B309" s="1"/>
      <c r="C309" s="6">
        <v>181.95</v>
      </c>
      <c r="D309">
        <v>9117950</v>
      </c>
      <c r="J309">
        <f t="shared" si="13"/>
        <v>0</v>
      </c>
      <c r="K309">
        <f t="shared" si="13"/>
        <v>0</v>
      </c>
      <c r="L309">
        <f t="shared" si="14"/>
        <v>0</v>
      </c>
      <c r="M309">
        <f t="shared" si="14"/>
        <v>0</v>
      </c>
      <c r="P309" s="5">
        <f t="shared" si="15"/>
        <v>9117950</v>
      </c>
    </row>
    <row r="310" spans="1:16" x14ac:dyDescent="0.35">
      <c r="A310" s="1">
        <v>42352</v>
      </c>
      <c r="B310" s="1"/>
      <c r="C310" s="6">
        <v>184.05</v>
      </c>
      <c r="D310">
        <v>11497620</v>
      </c>
      <c r="J310">
        <f t="shared" si="13"/>
        <v>0</v>
      </c>
      <c r="K310">
        <f t="shared" si="13"/>
        <v>0</v>
      </c>
      <c r="L310">
        <f t="shared" si="14"/>
        <v>0</v>
      </c>
      <c r="M310">
        <f t="shared" si="14"/>
        <v>0</v>
      </c>
      <c r="P310" s="5">
        <f t="shared" si="15"/>
        <v>11497620</v>
      </c>
    </row>
    <row r="311" spans="1:16" x14ac:dyDescent="0.35">
      <c r="A311" s="1">
        <v>42359</v>
      </c>
      <c r="B311" s="1"/>
      <c r="C311" s="6">
        <v>178.95</v>
      </c>
      <c r="D311">
        <v>5671080</v>
      </c>
      <c r="J311">
        <f t="shared" si="13"/>
        <v>0</v>
      </c>
      <c r="K311">
        <f t="shared" si="13"/>
        <v>0</v>
      </c>
      <c r="L311">
        <f t="shared" si="14"/>
        <v>0</v>
      </c>
      <c r="M311">
        <f t="shared" si="14"/>
        <v>0</v>
      </c>
      <c r="P311" s="5">
        <f t="shared" si="15"/>
        <v>5671080</v>
      </c>
    </row>
    <row r="312" spans="1:16" x14ac:dyDescent="0.35">
      <c r="A312" s="1">
        <v>42366</v>
      </c>
      <c r="B312" s="1"/>
      <c r="C312" s="6">
        <v>177</v>
      </c>
      <c r="D312">
        <v>1865930</v>
      </c>
      <c r="J312">
        <f t="shared" si="13"/>
        <v>0</v>
      </c>
      <c r="K312">
        <f t="shared" si="13"/>
        <v>0</v>
      </c>
      <c r="L312">
        <f t="shared" si="14"/>
        <v>0</v>
      </c>
      <c r="M312">
        <f t="shared" si="14"/>
        <v>0</v>
      </c>
      <c r="P312" s="5">
        <f t="shared" si="15"/>
        <v>1865930</v>
      </c>
    </row>
    <row r="313" spans="1:16" x14ac:dyDescent="0.35">
      <c r="A313" s="1">
        <v>42373</v>
      </c>
      <c r="B313" s="1"/>
      <c r="C313" s="6">
        <v>178</v>
      </c>
      <c r="D313">
        <v>2243330</v>
      </c>
      <c r="J313">
        <f t="shared" si="13"/>
        <v>0</v>
      </c>
      <c r="K313">
        <f t="shared" si="13"/>
        <v>0</v>
      </c>
      <c r="L313">
        <f t="shared" si="14"/>
        <v>0</v>
      </c>
      <c r="M313">
        <f t="shared" si="14"/>
        <v>0</v>
      </c>
      <c r="P313" s="5">
        <f t="shared" si="15"/>
        <v>2243330</v>
      </c>
    </row>
    <row r="314" spans="1:16" x14ac:dyDescent="0.35">
      <c r="A314" s="1">
        <v>42380</v>
      </c>
      <c r="B314" s="1"/>
      <c r="C314" s="6">
        <v>178.35</v>
      </c>
      <c r="D314">
        <v>7304400</v>
      </c>
      <c r="J314">
        <f t="shared" si="13"/>
        <v>0</v>
      </c>
      <c r="K314">
        <f t="shared" si="13"/>
        <v>0</v>
      </c>
      <c r="L314">
        <f t="shared" si="14"/>
        <v>0</v>
      </c>
      <c r="M314">
        <f t="shared" si="14"/>
        <v>0</v>
      </c>
      <c r="P314" s="5">
        <f t="shared" si="15"/>
        <v>7304400</v>
      </c>
    </row>
    <row r="315" spans="1:16" x14ac:dyDescent="0.35">
      <c r="A315" s="1">
        <v>42387</v>
      </c>
      <c r="B315" s="1"/>
      <c r="C315" s="6">
        <v>173.75</v>
      </c>
      <c r="D315">
        <v>7382600</v>
      </c>
      <c r="J315">
        <f t="shared" si="13"/>
        <v>0</v>
      </c>
      <c r="K315">
        <f t="shared" si="13"/>
        <v>0</v>
      </c>
      <c r="L315">
        <f t="shared" si="14"/>
        <v>0</v>
      </c>
      <c r="M315">
        <f t="shared" si="14"/>
        <v>0</v>
      </c>
      <c r="P315" s="5">
        <f t="shared" si="15"/>
        <v>7382600</v>
      </c>
    </row>
    <row r="316" spans="1:16" x14ac:dyDescent="0.35">
      <c r="A316" s="1">
        <v>42394</v>
      </c>
      <c r="B316" s="1"/>
      <c r="C316" s="6">
        <v>172.55</v>
      </c>
      <c r="D316">
        <v>4417160</v>
      </c>
      <c r="J316">
        <f t="shared" si="13"/>
        <v>0</v>
      </c>
      <c r="K316">
        <f t="shared" si="13"/>
        <v>0</v>
      </c>
      <c r="L316">
        <f t="shared" si="14"/>
        <v>0</v>
      </c>
      <c r="M316">
        <f t="shared" si="14"/>
        <v>0</v>
      </c>
      <c r="P316" s="5">
        <f t="shared" si="15"/>
        <v>4417160</v>
      </c>
    </row>
    <row r="317" spans="1:16" x14ac:dyDescent="0.35">
      <c r="A317" s="1">
        <v>42401</v>
      </c>
      <c r="B317" s="1"/>
      <c r="C317" s="6">
        <v>170.9</v>
      </c>
      <c r="D317">
        <v>3181750</v>
      </c>
      <c r="J317">
        <f t="shared" si="13"/>
        <v>0</v>
      </c>
      <c r="K317">
        <f t="shared" si="13"/>
        <v>0</v>
      </c>
      <c r="L317">
        <f t="shared" si="14"/>
        <v>0</v>
      </c>
      <c r="M317">
        <f t="shared" si="14"/>
        <v>0</v>
      </c>
      <c r="P317" s="5">
        <f t="shared" si="15"/>
        <v>3181750</v>
      </c>
    </row>
    <row r="318" spans="1:16" x14ac:dyDescent="0.35">
      <c r="A318" s="1">
        <v>42408</v>
      </c>
      <c r="B318" s="1"/>
      <c r="C318" s="6">
        <v>163.95</v>
      </c>
      <c r="D318">
        <v>4123960</v>
      </c>
      <c r="J318">
        <f t="shared" si="13"/>
        <v>0</v>
      </c>
      <c r="K318">
        <f t="shared" si="13"/>
        <v>0</v>
      </c>
      <c r="L318">
        <f t="shared" si="14"/>
        <v>0</v>
      </c>
      <c r="M318">
        <f t="shared" si="14"/>
        <v>0</v>
      </c>
      <c r="P318" s="5">
        <f t="shared" si="15"/>
        <v>4123960</v>
      </c>
    </row>
    <row r="319" spans="1:16" x14ac:dyDescent="0.35">
      <c r="A319" s="1">
        <v>42415</v>
      </c>
      <c r="B319" s="1"/>
      <c r="C319" s="6">
        <v>160.44999999999999</v>
      </c>
      <c r="D319">
        <v>6324110</v>
      </c>
      <c r="J319">
        <f t="shared" si="13"/>
        <v>0</v>
      </c>
      <c r="K319">
        <f t="shared" si="13"/>
        <v>0</v>
      </c>
      <c r="L319">
        <f t="shared" si="14"/>
        <v>0</v>
      </c>
      <c r="M319">
        <f t="shared" si="14"/>
        <v>0</v>
      </c>
      <c r="P319" s="5">
        <f t="shared" si="15"/>
        <v>6324110</v>
      </c>
    </row>
    <row r="320" spans="1:16" x14ac:dyDescent="0.35">
      <c r="A320" s="1">
        <v>42422</v>
      </c>
      <c r="B320" s="1"/>
      <c r="C320" s="6">
        <v>161.85</v>
      </c>
      <c r="D320">
        <v>7717960</v>
      </c>
      <c r="J320">
        <f t="shared" si="13"/>
        <v>0</v>
      </c>
      <c r="K320">
        <f t="shared" si="13"/>
        <v>0</v>
      </c>
      <c r="L320">
        <f t="shared" si="14"/>
        <v>0</v>
      </c>
      <c r="M320">
        <f t="shared" si="14"/>
        <v>0</v>
      </c>
      <c r="P320" s="5">
        <f t="shared" si="15"/>
        <v>7717960</v>
      </c>
    </row>
    <row r="321" spans="1:16" x14ac:dyDescent="0.35">
      <c r="A321" s="1">
        <v>42429</v>
      </c>
      <c r="B321" s="1"/>
      <c r="C321" s="6">
        <v>162.30000000000001</v>
      </c>
      <c r="D321">
        <v>7542910</v>
      </c>
      <c r="J321">
        <f t="shared" si="13"/>
        <v>0</v>
      </c>
      <c r="K321">
        <f t="shared" si="13"/>
        <v>0</v>
      </c>
      <c r="L321">
        <f t="shared" si="14"/>
        <v>0</v>
      </c>
      <c r="M321">
        <f t="shared" si="14"/>
        <v>0</v>
      </c>
      <c r="P321" s="5">
        <f t="shared" si="15"/>
        <v>7542910</v>
      </c>
    </row>
    <row r="322" spans="1:16" x14ac:dyDescent="0.35">
      <c r="A322" s="1">
        <v>42436</v>
      </c>
      <c r="B322" s="1"/>
      <c r="C322" s="6">
        <v>168.85</v>
      </c>
      <c r="D322">
        <v>5872000</v>
      </c>
      <c r="J322">
        <f t="shared" si="13"/>
        <v>0</v>
      </c>
      <c r="K322">
        <f t="shared" si="13"/>
        <v>0</v>
      </c>
      <c r="L322">
        <f t="shared" si="14"/>
        <v>0</v>
      </c>
      <c r="M322">
        <f t="shared" si="14"/>
        <v>0</v>
      </c>
      <c r="P322" s="5">
        <f t="shared" si="15"/>
        <v>5872000</v>
      </c>
    </row>
    <row r="323" spans="1:16" x14ac:dyDescent="0.35">
      <c r="A323" s="1">
        <v>42443</v>
      </c>
      <c r="B323" s="1"/>
      <c r="C323" s="6">
        <v>159.19999999999999</v>
      </c>
      <c r="D323">
        <v>8828270</v>
      </c>
      <c r="J323">
        <f t="shared" si="13"/>
        <v>0</v>
      </c>
      <c r="K323">
        <f t="shared" si="13"/>
        <v>0</v>
      </c>
      <c r="L323">
        <f t="shared" si="14"/>
        <v>0</v>
      </c>
      <c r="M323">
        <f t="shared" si="14"/>
        <v>0</v>
      </c>
      <c r="P323" s="5">
        <f t="shared" si="15"/>
        <v>8828270</v>
      </c>
    </row>
    <row r="324" spans="1:16" x14ac:dyDescent="0.35">
      <c r="A324" s="1">
        <v>42450</v>
      </c>
      <c r="B324" s="1"/>
      <c r="C324" s="6">
        <v>165.45</v>
      </c>
      <c r="D324">
        <v>7772120</v>
      </c>
      <c r="J324">
        <f t="shared" ref="J324:K387" si="16">IF(C324&lt;H$6,"ВЫБРОС",0)</f>
        <v>0</v>
      </c>
      <c r="K324">
        <f t="shared" si="16"/>
        <v>0</v>
      </c>
      <c r="L324">
        <f t="shared" ref="L324:M387" si="17">IF(C324&gt;H$8,"ВЫБРОС",0)</f>
        <v>0</v>
      </c>
      <c r="M324">
        <f t="shared" si="17"/>
        <v>0</v>
      </c>
      <c r="P324" s="5">
        <f t="shared" ref="P324:P387" si="18">IF(M324=0,D324,$I$8)</f>
        <v>7772120</v>
      </c>
    </row>
    <row r="325" spans="1:16" x14ac:dyDescent="0.35">
      <c r="A325" s="1">
        <v>42457</v>
      </c>
      <c r="B325" s="1"/>
      <c r="C325" s="6">
        <v>163.95</v>
      </c>
      <c r="D325">
        <v>17313580</v>
      </c>
      <c r="J325">
        <f t="shared" si="16"/>
        <v>0</v>
      </c>
      <c r="K325">
        <f t="shared" si="16"/>
        <v>0</v>
      </c>
      <c r="L325">
        <f t="shared" si="17"/>
        <v>0</v>
      </c>
      <c r="M325">
        <f t="shared" si="17"/>
        <v>0</v>
      </c>
      <c r="P325" s="5">
        <f t="shared" si="18"/>
        <v>17313580</v>
      </c>
    </row>
    <row r="326" spans="1:16" x14ac:dyDescent="0.35">
      <c r="A326" s="1">
        <v>42464</v>
      </c>
      <c r="B326" s="1"/>
      <c r="C326" s="6">
        <v>164.35</v>
      </c>
      <c r="D326">
        <v>4317570</v>
      </c>
      <c r="J326">
        <f t="shared" si="16"/>
        <v>0</v>
      </c>
      <c r="K326">
        <f t="shared" si="16"/>
        <v>0</v>
      </c>
      <c r="L326">
        <f t="shared" si="17"/>
        <v>0</v>
      </c>
      <c r="M326">
        <f t="shared" si="17"/>
        <v>0</v>
      </c>
      <c r="P326" s="5">
        <f t="shared" si="18"/>
        <v>4317570</v>
      </c>
    </row>
    <row r="327" spans="1:16" x14ac:dyDescent="0.35">
      <c r="A327" s="1">
        <v>42471</v>
      </c>
      <c r="B327" s="1"/>
      <c r="C327" s="6">
        <v>163.69999999999999</v>
      </c>
      <c r="D327">
        <v>4425240</v>
      </c>
      <c r="J327">
        <f t="shared" si="16"/>
        <v>0</v>
      </c>
      <c r="K327">
        <f t="shared" si="16"/>
        <v>0</v>
      </c>
      <c r="L327">
        <f t="shared" si="17"/>
        <v>0</v>
      </c>
      <c r="M327">
        <f t="shared" si="17"/>
        <v>0</v>
      </c>
      <c r="P327" s="5">
        <f t="shared" si="18"/>
        <v>4425240</v>
      </c>
    </row>
    <row r="328" spans="1:16" x14ac:dyDescent="0.35">
      <c r="A328" s="1">
        <v>42478</v>
      </c>
      <c r="B328" s="1"/>
      <c r="C328" s="6">
        <v>164.7</v>
      </c>
      <c r="D328">
        <v>4319110</v>
      </c>
      <c r="J328">
        <f t="shared" si="16"/>
        <v>0</v>
      </c>
      <c r="K328">
        <f t="shared" si="16"/>
        <v>0</v>
      </c>
      <c r="L328">
        <f t="shared" si="17"/>
        <v>0</v>
      </c>
      <c r="M328">
        <f t="shared" si="17"/>
        <v>0</v>
      </c>
      <c r="P328" s="5">
        <f t="shared" si="18"/>
        <v>4319110</v>
      </c>
    </row>
    <row r="329" spans="1:16" x14ac:dyDescent="0.35">
      <c r="A329" s="1">
        <v>42485</v>
      </c>
      <c r="B329" s="1"/>
      <c r="C329" s="6">
        <v>163.4</v>
      </c>
      <c r="D329">
        <v>3363460</v>
      </c>
      <c r="J329">
        <f t="shared" si="16"/>
        <v>0</v>
      </c>
      <c r="K329">
        <f t="shared" si="16"/>
        <v>0</v>
      </c>
      <c r="L329">
        <f t="shared" si="17"/>
        <v>0</v>
      </c>
      <c r="M329">
        <f t="shared" si="17"/>
        <v>0</v>
      </c>
      <c r="P329" s="5">
        <f t="shared" si="18"/>
        <v>3363460</v>
      </c>
    </row>
    <row r="330" spans="1:16" x14ac:dyDescent="0.35">
      <c r="A330" s="1">
        <v>42492</v>
      </c>
      <c r="B330" s="1"/>
      <c r="C330" s="6">
        <v>164.3</v>
      </c>
      <c r="D330">
        <v>3626470</v>
      </c>
      <c r="J330">
        <f t="shared" si="16"/>
        <v>0</v>
      </c>
      <c r="K330">
        <f t="shared" si="16"/>
        <v>0</v>
      </c>
      <c r="L330">
        <f t="shared" si="17"/>
        <v>0</v>
      </c>
      <c r="M330">
        <f t="shared" si="17"/>
        <v>0</v>
      </c>
      <c r="P330" s="5">
        <f t="shared" si="18"/>
        <v>3626470</v>
      </c>
    </row>
    <row r="331" spans="1:16" x14ac:dyDescent="0.35">
      <c r="A331" s="1">
        <v>42499</v>
      </c>
      <c r="B331" s="1"/>
      <c r="C331" s="6">
        <v>163.75</v>
      </c>
      <c r="D331">
        <v>2831520</v>
      </c>
      <c r="J331">
        <f t="shared" si="16"/>
        <v>0</v>
      </c>
      <c r="K331">
        <f t="shared" si="16"/>
        <v>0</v>
      </c>
      <c r="L331">
        <f t="shared" si="17"/>
        <v>0</v>
      </c>
      <c r="M331">
        <f t="shared" si="17"/>
        <v>0</v>
      </c>
      <c r="P331" s="5">
        <f t="shared" si="18"/>
        <v>2831520</v>
      </c>
    </row>
    <row r="332" spans="1:16" x14ac:dyDescent="0.35">
      <c r="A332" s="1">
        <v>42506</v>
      </c>
      <c r="B332" s="1"/>
      <c r="C332" s="6">
        <v>169</v>
      </c>
      <c r="D332">
        <v>8632150</v>
      </c>
      <c r="J332">
        <f t="shared" si="16"/>
        <v>0</v>
      </c>
      <c r="K332">
        <f t="shared" si="16"/>
        <v>0</v>
      </c>
      <c r="L332">
        <f t="shared" si="17"/>
        <v>0</v>
      </c>
      <c r="M332">
        <f t="shared" si="17"/>
        <v>0</v>
      </c>
      <c r="P332" s="5">
        <f t="shared" si="18"/>
        <v>8632150</v>
      </c>
    </row>
    <row r="333" spans="1:16" x14ac:dyDescent="0.35">
      <c r="A333" s="1">
        <v>42513</v>
      </c>
      <c r="B333" s="1"/>
      <c r="C333" s="6">
        <v>171.05</v>
      </c>
      <c r="D333">
        <v>7138530</v>
      </c>
      <c r="J333">
        <f t="shared" si="16"/>
        <v>0</v>
      </c>
      <c r="K333">
        <f t="shared" si="16"/>
        <v>0</v>
      </c>
      <c r="L333">
        <f t="shared" si="17"/>
        <v>0</v>
      </c>
      <c r="M333">
        <f t="shared" si="17"/>
        <v>0</v>
      </c>
      <c r="P333" s="5">
        <f t="shared" si="18"/>
        <v>7138530</v>
      </c>
    </row>
    <row r="334" spans="1:16" x14ac:dyDescent="0.35">
      <c r="A334" s="1">
        <v>42520</v>
      </c>
      <c r="B334" s="1"/>
      <c r="C334" s="6">
        <v>173.45</v>
      </c>
      <c r="D334">
        <v>4803780</v>
      </c>
      <c r="J334">
        <f t="shared" si="16"/>
        <v>0</v>
      </c>
      <c r="K334">
        <f t="shared" si="16"/>
        <v>0</v>
      </c>
      <c r="L334">
        <f t="shared" si="17"/>
        <v>0</v>
      </c>
      <c r="M334">
        <f t="shared" si="17"/>
        <v>0</v>
      </c>
      <c r="P334" s="5">
        <f t="shared" si="18"/>
        <v>4803780</v>
      </c>
    </row>
    <row r="335" spans="1:16" x14ac:dyDescent="0.35">
      <c r="A335" s="1">
        <v>42527</v>
      </c>
      <c r="B335" s="1"/>
      <c r="C335" s="6">
        <v>175.4</v>
      </c>
      <c r="D335">
        <v>4564520</v>
      </c>
      <c r="J335">
        <f t="shared" si="16"/>
        <v>0</v>
      </c>
      <c r="K335">
        <f t="shared" si="16"/>
        <v>0</v>
      </c>
      <c r="L335">
        <f t="shared" si="17"/>
        <v>0</v>
      </c>
      <c r="M335">
        <f t="shared" si="17"/>
        <v>0</v>
      </c>
      <c r="P335" s="5">
        <f t="shared" si="18"/>
        <v>4564520</v>
      </c>
    </row>
    <row r="336" spans="1:16" x14ac:dyDescent="0.35">
      <c r="A336" s="1">
        <v>42534</v>
      </c>
      <c r="B336" s="1"/>
      <c r="C336" s="6">
        <v>190</v>
      </c>
      <c r="D336">
        <v>14857570</v>
      </c>
      <c r="J336">
        <f t="shared" si="16"/>
        <v>0</v>
      </c>
      <c r="K336">
        <f t="shared" si="16"/>
        <v>0</v>
      </c>
      <c r="L336">
        <f t="shared" si="17"/>
        <v>0</v>
      </c>
      <c r="M336">
        <f t="shared" si="17"/>
        <v>0</v>
      </c>
      <c r="P336" s="5">
        <f t="shared" si="18"/>
        <v>14857570</v>
      </c>
    </row>
    <row r="337" spans="1:16" x14ac:dyDescent="0.35">
      <c r="A337" s="1">
        <v>42541</v>
      </c>
      <c r="B337" s="1"/>
      <c r="C337" s="6">
        <v>180</v>
      </c>
      <c r="D337">
        <v>4098330</v>
      </c>
      <c r="J337">
        <f t="shared" si="16"/>
        <v>0</v>
      </c>
      <c r="K337">
        <f t="shared" si="16"/>
        <v>0</v>
      </c>
      <c r="L337">
        <f t="shared" si="17"/>
        <v>0</v>
      </c>
      <c r="M337">
        <f t="shared" si="17"/>
        <v>0</v>
      </c>
      <c r="P337" s="5">
        <f t="shared" si="18"/>
        <v>4098330</v>
      </c>
    </row>
    <row r="338" spans="1:16" x14ac:dyDescent="0.35">
      <c r="A338" s="1">
        <v>42548</v>
      </c>
      <c r="B338" s="1"/>
      <c r="C338" s="6">
        <v>177</v>
      </c>
      <c r="D338">
        <v>3098300</v>
      </c>
      <c r="J338">
        <f t="shared" si="16"/>
        <v>0</v>
      </c>
      <c r="K338">
        <f t="shared" si="16"/>
        <v>0</v>
      </c>
      <c r="L338">
        <f t="shared" si="17"/>
        <v>0</v>
      </c>
      <c r="M338">
        <f t="shared" si="17"/>
        <v>0</v>
      </c>
      <c r="P338" s="5">
        <f t="shared" si="18"/>
        <v>3098300</v>
      </c>
    </row>
    <row r="339" spans="1:16" x14ac:dyDescent="0.35">
      <c r="A339" s="1">
        <v>42555</v>
      </c>
      <c r="B339" s="1"/>
      <c r="C339" s="6">
        <v>182</v>
      </c>
      <c r="D339">
        <v>3495950</v>
      </c>
      <c r="J339">
        <f t="shared" si="16"/>
        <v>0</v>
      </c>
      <c r="K339">
        <f t="shared" si="16"/>
        <v>0</v>
      </c>
      <c r="L339">
        <f t="shared" si="17"/>
        <v>0</v>
      </c>
      <c r="M339">
        <f t="shared" si="17"/>
        <v>0</v>
      </c>
      <c r="P339" s="5">
        <f t="shared" si="18"/>
        <v>3495950</v>
      </c>
    </row>
    <row r="340" spans="1:16" x14ac:dyDescent="0.35">
      <c r="A340" s="1">
        <v>42562</v>
      </c>
      <c r="B340" s="1"/>
      <c r="C340" s="6">
        <v>180.65</v>
      </c>
      <c r="D340">
        <v>2854800</v>
      </c>
      <c r="J340">
        <f t="shared" si="16"/>
        <v>0</v>
      </c>
      <c r="K340">
        <f t="shared" si="16"/>
        <v>0</v>
      </c>
      <c r="L340">
        <f t="shared" si="17"/>
        <v>0</v>
      </c>
      <c r="M340">
        <f t="shared" si="17"/>
        <v>0</v>
      </c>
      <c r="P340" s="5">
        <f t="shared" si="18"/>
        <v>2854800</v>
      </c>
    </row>
    <row r="341" spans="1:16" x14ac:dyDescent="0.35">
      <c r="A341" s="1">
        <v>42569</v>
      </c>
      <c r="B341" s="1"/>
      <c r="C341" s="6">
        <v>181.2</v>
      </c>
      <c r="D341">
        <v>1536000</v>
      </c>
      <c r="J341">
        <f t="shared" si="16"/>
        <v>0</v>
      </c>
      <c r="K341">
        <f t="shared" si="16"/>
        <v>0</v>
      </c>
      <c r="L341">
        <f t="shared" si="17"/>
        <v>0</v>
      </c>
      <c r="M341">
        <f t="shared" si="17"/>
        <v>0</v>
      </c>
      <c r="P341" s="5">
        <f t="shared" si="18"/>
        <v>1536000</v>
      </c>
    </row>
    <row r="342" spans="1:16" x14ac:dyDescent="0.35">
      <c r="A342" s="1">
        <v>42576</v>
      </c>
      <c r="B342" s="1"/>
      <c r="C342" s="6">
        <v>186.1</v>
      </c>
      <c r="D342">
        <v>5374460</v>
      </c>
      <c r="J342">
        <f t="shared" si="16"/>
        <v>0</v>
      </c>
      <c r="K342">
        <f t="shared" si="16"/>
        <v>0</v>
      </c>
      <c r="L342">
        <f t="shared" si="17"/>
        <v>0</v>
      </c>
      <c r="M342">
        <f t="shared" si="17"/>
        <v>0</v>
      </c>
      <c r="P342" s="5">
        <f t="shared" si="18"/>
        <v>5374460</v>
      </c>
    </row>
    <row r="343" spans="1:16" x14ac:dyDescent="0.35">
      <c r="A343" s="1">
        <v>42583</v>
      </c>
      <c r="B343" s="1"/>
      <c r="C343" s="6">
        <v>184.85</v>
      </c>
      <c r="D343">
        <v>2605470</v>
      </c>
      <c r="J343">
        <f t="shared" si="16"/>
        <v>0</v>
      </c>
      <c r="K343">
        <f t="shared" si="16"/>
        <v>0</v>
      </c>
      <c r="L343">
        <f t="shared" si="17"/>
        <v>0</v>
      </c>
      <c r="M343">
        <f t="shared" si="17"/>
        <v>0</v>
      </c>
      <c r="P343" s="5">
        <f t="shared" si="18"/>
        <v>2605470</v>
      </c>
    </row>
    <row r="344" spans="1:16" x14ac:dyDescent="0.35">
      <c r="A344" s="1">
        <v>42590</v>
      </c>
      <c r="B344" s="1"/>
      <c r="C344" s="6">
        <v>187.85</v>
      </c>
      <c r="D344">
        <v>3473830</v>
      </c>
      <c r="J344">
        <f t="shared" si="16"/>
        <v>0</v>
      </c>
      <c r="K344">
        <f t="shared" si="16"/>
        <v>0</v>
      </c>
      <c r="L344">
        <f t="shared" si="17"/>
        <v>0</v>
      </c>
      <c r="M344">
        <f t="shared" si="17"/>
        <v>0</v>
      </c>
      <c r="P344" s="5">
        <f t="shared" si="18"/>
        <v>3473830</v>
      </c>
    </row>
    <row r="345" spans="1:16" x14ac:dyDescent="0.35">
      <c r="A345" s="1">
        <v>42597</v>
      </c>
      <c r="B345" s="1"/>
      <c r="C345" s="6">
        <v>190.15</v>
      </c>
      <c r="D345">
        <v>4426220</v>
      </c>
      <c r="J345">
        <f t="shared" si="16"/>
        <v>0</v>
      </c>
      <c r="K345">
        <f t="shared" si="16"/>
        <v>0</v>
      </c>
      <c r="L345">
        <f t="shared" si="17"/>
        <v>0</v>
      </c>
      <c r="M345">
        <f t="shared" si="17"/>
        <v>0</v>
      </c>
      <c r="P345" s="5">
        <f t="shared" si="18"/>
        <v>4426220</v>
      </c>
    </row>
    <row r="346" spans="1:16" x14ac:dyDescent="0.35">
      <c r="A346" s="1">
        <v>42604</v>
      </c>
      <c r="B346" s="1"/>
      <c r="C346" s="6">
        <v>191.4</v>
      </c>
      <c r="D346">
        <v>3271130</v>
      </c>
      <c r="J346">
        <f t="shared" si="16"/>
        <v>0</v>
      </c>
      <c r="K346">
        <f t="shared" si="16"/>
        <v>0</v>
      </c>
      <c r="L346">
        <f t="shared" si="17"/>
        <v>0</v>
      </c>
      <c r="M346">
        <f t="shared" si="17"/>
        <v>0</v>
      </c>
      <c r="P346" s="5">
        <f t="shared" si="18"/>
        <v>3271130</v>
      </c>
    </row>
    <row r="347" spans="1:16" x14ac:dyDescent="0.35">
      <c r="A347" s="1">
        <v>42611</v>
      </c>
      <c r="B347" s="1"/>
      <c r="C347" s="6">
        <v>194</v>
      </c>
      <c r="D347">
        <v>3294650</v>
      </c>
      <c r="J347">
        <f t="shared" si="16"/>
        <v>0</v>
      </c>
      <c r="K347">
        <f t="shared" si="16"/>
        <v>0</v>
      </c>
      <c r="L347">
        <f t="shared" si="17"/>
        <v>0</v>
      </c>
      <c r="M347">
        <f t="shared" si="17"/>
        <v>0</v>
      </c>
      <c r="P347" s="5">
        <f t="shared" si="18"/>
        <v>3294650</v>
      </c>
    </row>
    <row r="348" spans="1:16" x14ac:dyDescent="0.35">
      <c r="A348" s="1">
        <v>42618</v>
      </c>
      <c r="B348" s="1"/>
      <c r="C348" s="6">
        <v>190</v>
      </c>
      <c r="D348">
        <v>6380430</v>
      </c>
      <c r="J348">
        <f t="shared" si="16"/>
        <v>0</v>
      </c>
      <c r="K348">
        <f t="shared" si="16"/>
        <v>0</v>
      </c>
      <c r="L348">
        <f t="shared" si="17"/>
        <v>0</v>
      </c>
      <c r="M348">
        <f t="shared" si="17"/>
        <v>0</v>
      </c>
      <c r="P348" s="5">
        <f t="shared" si="18"/>
        <v>6380430</v>
      </c>
    </row>
    <row r="349" spans="1:16" x14ac:dyDescent="0.35">
      <c r="A349" s="1">
        <v>42625</v>
      </c>
      <c r="B349" s="1"/>
      <c r="C349" s="6">
        <v>184</v>
      </c>
      <c r="D349">
        <v>20181460</v>
      </c>
      <c r="J349">
        <f t="shared" si="16"/>
        <v>0</v>
      </c>
      <c r="K349">
        <f t="shared" si="16"/>
        <v>0</v>
      </c>
      <c r="L349">
        <f t="shared" si="17"/>
        <v>0</v>
      </c>
      <c r="M349">
        <f t="shared" si="17"/>
        <v>0</v>
      </c>
      <c r="P349" s="5">
        <f t="shared" si="18"/>
        <v>20181460</v>
      </c>
    </row>
    <row r="350" spans="1:16" x14ac:dyDescent="0.35">
      <c r="A350" s="1">
        <v>42632</v>
      </c>
      <c r="B350" s="1"/>
      <c r="C350" s="6">
        <v>181.05</v>
      </c>
      <c r="D350">
        <v>4473180</v>
      </c>
      <c r="J350">
        <f t="shared" si="16"/>
        <v>0</v>
      </c>
      <c r="K350">
        <f t="shared" si="16"/>
        <v>0</v>
      </c>
      <c r="L350">
        <f t="shared" si="17"/>
        <v>0</v>
      </c>
      <c r="M350">
        <f t="shared" si="17"/>
        <v>0</v>
      </c>
      <c r="P350" s="5">
        <f t="shared" si="18"/>
        <v>4473180</v>
      </c>
    </row>
    <row r="351" spans="1:16" x14ac:dyDescent="0.35">
      <c r="A351" s="1">
        <v>42639</v>
      </c>
      <c r="B351" s="1"/>
      <c r="C351" s="6">
        <v>178.2</v>
      </c>
      <c r="D351">
        <v>2206890</v>
      </c>
      <c r="J351">
        <f t="shared" si="16"/>
        <v>0</v>
      </c>
      <c r="K351">
        <f t="shared" si="16"/>
        <v>0</v>
      </c>
      <c r="L351">
        <f t="shared" si="17"/>
        <v>0</v>
      </c>
      <c r="M351">
        <f t="shared" si="17"/>
        <v>0</v>
      </c>
      <c r="P351" s="5">
        <f t="shared" si="18"/>
        <v>2206890</v>
      </c>
    </row>
    <row r="352" spans="1:16" x14ac:dyDescent="0.35">
      <c r="A352" s="1">
        <v>42646</v>
      </c>
      <c r="B352" s="1"/>
      <c r="C352" s="6">
        <v>174.35</v>
      </c>
      <c r="D352">
        <v>2462360</v>
      </c>
      <c r="J352">
        <f t="shared" si="16"/>
        <v>0</v>
      </c>
      <c r="K352">
        <f t="shared" si="16"/>
        <v>0</v>
      </c>
      <c r="L352">
        <f t="shared" si="17"/>
        <v>0</v>
      </c>
      <c r="M352">
        <f t="shared" si="17"/>
        <v>0</v>
      </c>
      <c r="P352" s="5">
        <f t="shared" si="18"/>
        <v>2462360</v>
      </c>
    </row>
    <row r="353" spans="1:16" x14ac:dyDescent="0.35">
      <c r="A353" s="1">
        <v>42653</v>
      </c>
      <c r="B353" s="1"/>
      <c r="C353" s="6">
        <v>166</v>
      </c>
      <c r="D353">
        <v>4130710</v>
      </c>
      <c r="J353">
        <f t="shared" si="16"/>
        <v>0</v>
      </c>
      <c r="K353">
        <f t="shared" si="16"/>
        <v>0</v>
      </c>
      <c r="L353">
        <f t="shared" si="17"/>
        <v>0</v>
      </c>
      <c r="M353">
        <f t="shared" si="17"/>
        <v>0</v>
      </c>
      <c r="P353" s="5">
        <f t="shared" si="18"/>
        <v>4130710</v>
      </c>
    </row>
    <row r="354" spans="1:16" x14ac:dyDescent="0.35">
      <c r="A354" s="1">
        <v>42660</v>
      </c>
      <c r="B354" s="1"/>
      <c r="C354" s="6">
        <v>165.6</v>
      </c>
      <c r="D354">
        <v>2335250</v>
      </c>
      <c r="J354">
        <f t="shared" si="16"/>
        <v>0</v>
      </c>
      <c r="K354">
        <f t="shared" si="16"/>
        <v>0</v>
      </c>
      <c r="L354">
        <f t="shared" si="17"/>
        <v>0</v>
      </c>
      <c r="M354">
        <f t="shared" si="17"/>
        <v>0</v>
      </c>
      <c r="P354" s="5">
        <f t="shared" si="18"/>
        <v>2335250</v>
      </c>
    </row>
    <row r="355" spans="1:16" x14ac:dyDescent="0.35">
      <c r="A355" s="1">
        <v>42667</v>
      </c>
      <c r="B355" s="1"/>
      <c r="C355" s="6">
        <v>166</v>
      </c>
      <c r="D355">
        <v>1586500</v>
      </c>
      <c r="J355">
        <f t="shared" si="16"/>
        <v>0</v>
      </c>
      <c r="K355">
        <f t="shared" si="16"/>
        <v>0</v>
      </c>
      <c r="L355">
        <f t="shared" si="17"/>
        <v>0</v>
      </c>
      <c r="M355">
        <f t="shared" si="17"/>
        <v>0</v>
      </c>
      <c r="P355" s="5">
        <f t="shared" si="18"/>
        <v>1586500</v>
      </c>
    </row>
    <row r="356" spans="1:16" x14ac:dyDescent="0.35">
      <c r="A356" s="1">
        <v>42674</v>
      </c>
      <c r="B356" s="1"/>
      <c r="C356" s="6">
        <v>166.2</v>
      </c>
      <c r="D356">
        <v>1467870</v>
      </c>
      <c r="J356">
        <f t="shared" si="16"/>
        <v>0</v>
      </c>
      <c r="K356">
        <f t="shared" si="16"/>
        <v>0</v>
      </c>
      <c r="L356">
        <f t="shared" si="17"/>
        <v>0</v>
      </c>
      <c r="M356">
        <f t="shared" si="17"/>
        <v>0</v>
      </c>
      <c r="P356" s="5">
        <f t="shared" si="18"/>
        <v>1467870</v>
      </c>
    </row>
    <row r="357" spans="1:16" x14ac:dyDescent="0.35">
      <c r="A357" s="1">
        <v>42681</v>
      </c>
      <c r="B357" s="1"/>
      <c r="C357" s="6">
        <v>167.4</v>
      </c>
      <c r="D357">
        <v>3258390</v>
      </c>
      <c r="J357">
        <f t="shared" si="16"/>
        <v>0</v>
      </c>
      <c r="K357">
        <f t="shared" si="16"/>
        <v>0</v>
      </c>
      <c r="L357">
        <f t="shared" si="17"/>
        <v>0</v>
      </c>
      <c r="M357">
        <f t="shared" si="17"/>
        <v>0</v>
      </c>
      <c r="P357" s="5">
        <f t="shared" si="18"/>
        <v>3258390</v>
      </c>
    </row>
    <row r="358" spans="1:16" x14ac:dyDescent="0.35">
      <c r="A358" s="1">
        <v>42688</v>
      </c>
      <c r="B358" s="1"/>
      <c r="C358" s="6">
        <v>167</v>
      </c>
      <c r="D358">
        <v>1374380</v>
      </c>
      <c r="J358">
        <f t="shared" si="16"/>
        <v>0</v>
      </c>
      <c r="K358">
        <f t="shared" si="16"/>
        <v>0</v>
      </c>
      <c r="L358">
        <f t="shared" si="17"/>
        <v>0</v>
      </c>
      <c r="M358">
        <f t="shared" si="17"/>
        <v>0</v>
      </c>
      <c r="P358" s="5">
        <f t="shared" si="18"/>
        <v>1374380</v>
      </c>
    </row>
    <row r="359" spans="1:16" x14ac:dyDescent="0.35">
      <c r="A359" s="1">
        <v>42695</v>
      </c>
      <c r="B359" s="1"/>
      <c r="C359" s="6">
        <v>167.4</v>
      </c>
      <c r="D359">
        <v>1003040</v>
      </c>
      <c r="J359">
        <f t="shared" si="16"/>
        <v>0</v>
      </c>
      <c r="K359">
        <f t="shared" si="16"/>
        <v>0</v>
      </c>
      <c r="L359">
        <f t="shared" si="17"/>
        <v>0</v>
      </c>
      <c r="M359">
        <f t="shared" si="17"/>
        <v>0</v>
      </c>
      <c r="P359" s="5">
        <f t="shared" si="18"/>
        <v>1003040</v>
      </c>
    </row>
    <row r="360" spans="1:16" x14ac:dyDescent="0.35">
      <c r="A360" s="1">
        <v>42702</v>
      </c>
      <c r="B360" s="1"/>
      <c r="C360" s="6">
        <v>167.2</v>
      </c>
      <c r="D360">
        <v>2169810</v>
      </c>
      <c r="J360">
        <f t="shared" si="16"/>
        <v>0</v>
      </c>
      <c r="K360">
        <f t="shared" si="16"/>
        <v>0</v>
      </c>
      <c r="L360">
        <f t="shared" si="17"/>
        <v>0</v>
      </c>
      <c r="M360">
        <f t="shared" si="17"/>
        <v>0</v>
      </c>
      <c r="P360" s="5">
        <f t="shared" si="18"/>
        <v>2169810</v>
      </c>
    </row>
    <row r="361" spans="1:16" x14ac:dyDescent="0.35">
      <c r="A361" s="1">
        <v>42709</v>
      </c>
      <c r="B361" s="1"/>
      <c r="C361" s="6">
        <v>167.85</v>
      </c>
      <c r="D361">
        <v>2315600</v>
      </c>
      <c r="J361">
        <f t="shared" si="16"/>
        <v>0</v>
      </c>
      <c r="K361">
        <f t="shared" si="16"/>
        <v>0</v>
      </c>
      <c r="L361">
        <f t="shared" si="17"/>
        <v>0</v>
      </c>
      <c r="M361">
        <f t="shared" si="17"/>
        <v>0</v>
      </c>
      <c r="P361" s="5">
        <f t="shared" si="18"/>
        <v>2315600</v>
      </c>
    </row>
    <row r="362" spans="1:16" x14ac:dyDescent="0.35">
      <c r="A362" s="1">
        <v>42716</v>
      </c>
      <c r="B362" s="1"/>
      <c r="C362" s="6">
        <v>168.6</v>
      </c>
      <c r="D362">
        <v>6638580</v>
      </c>
      <c r="J362">
        <f t="shared" si="16"/>
        <v>0</v>
      </c>
      <c r="K362">
        <f t="shared" si="16"/>
        <v>0</v>
      </c>
      <c r="L362">
        <f t="shared" si="17"/>
        <v>0</v>
      </c>
      <c r="M362">
        <f t="shared" si="17"/>
        <v>0</v>
      </c>
      <c r="P362" s="5">
        <f t="shared" si="18"/>
        <v>6638580</v>
      </c>
    </row>
    <row r="363" spans="1:16" x14ac:dyDescent="0.35">
      <c r="A363" s="1">
        <v>42723</v>
      </c>
      <c r="B363" s="1"/>
      <c r="C363" s="6">
        <v>166.25</v>
      </c>
      <c r="D363">
        <v>1862870</v>
      </c>
      <c r="J363">
        <f t="shared" si="16"/>
        <v>0</v>
      </c>
      <c r="K363">
        <f t="shared" si="16"/>
        <v>0</v>
      </c>
      <c r="L363">
        <f t="shared" si="17"/>
        <v>0</v>
      </c>
      <c r="M363">
        <f t="shared" si="17"/>
        <v>0</v>
      </c>
      <c r="P363" s="5">
        <f t="shared" si="18"/>
        <v>1862870</v>
      </c>
    </row>
    <row r="364" spans="1:16" x14ac:dyDescent="0.35">
      <c r="A364" s="1">
        <v>42730</v>
      </c>
      <c r="B364" s="1"/>
      <c r="C364" s="6">
        <v>165.2</v>
      </c>
      <c r="D364">
        <v>739200</v>
      </c>
      <c r="J364">
        <f t="shared" si="16"/>
        <v>0</v>
      </c>
      <c r="K364">
        <f t="shared" si="16"/>
        <v>0</v>
      </c>
      <c r="L364">
        <f t="shared" si="17"/>
        <v>0</v>
      </c>
      <c r="M364">
        <f t="shared" si="17"/>
        <v>0</v>
      </c>
      <c r="P364" s="5">
        <f t="shared" si="18"/>
        <v>739200</v>
      </c>
    </row>
    <row r="365" spans="1:16" x14ac:dyDescent="0.35">
      <c r="A365" s="1">
        <v>42737</v>
      </c>
      <c r="B365" s="1"/>
      <c r="C365" s="6">
        <v>165</v>
      </c>
      <c r="D365">
        <v>456810</v>
      </c>
      <c r="J365">
        <f t="shared" si="16"/>
        <v>0</v>
      </c>
      <c r="K365">
        <f t="shared" si="16"/>
        <v>0</v>
      </c>
      <c r="L365">
        <f t="shared" si="17"/>
        <v>0</v>
      </c>
      <c r="M365">
        <f t="shared" si="17"/>
        <v>0</v>
      </c>
      <c r="P365" s="5">
        <f t="shared" si="18"/>
        <v>456810</v>
      </c>
    </row>
    <row r="366" spans="1:16" x14ac:dyDescent="0.35">
      <c r="A366" s="1">
        <v>42744</v>
      </c>
      <c r="B366" s="1"/>
      <c r="C366" s="6">
        <v>165.25</v>
      </c>
      <c r="D366">
        <v>958230</v>
      </c>
      <c r="J366">
        <f t="shared" si="16"/>
        <v>0</v>
      </c>
      <c r="K366">
        <f t="shared" si="16"/>
        <v>0</v>
      </c>
      <c r="L366">
        <f t="shared" si="17"/>
        <v>0</v>
      </c>
      <c r="M366">
        <f t="shared" si="17"/>
        <v>0</v>
      </c>
      <c r="P366" s="5">
        <f t="shared" si="18"/>
        <v>958230</v>
      </c>
    </row>
    <row r="367" spans="1:16" x14ac:dyDescent="0.35">
      <c r="A367" s="1">
        <v>42751</v>
      </c>
      <c r="B367" s="1"/>
      <c r="C367" s="6">
        <v>169.75</v>
      </c>
      <c r="D367">
        <v>2287810</v>
      </c>
      <c r="J367">
        <f t="shared" si="16"/>
        <v>0</v>
      </c>
      <c r="K367">
        <f t="shared" si="16"/>
        <v>0</v>
      </c>
      <c r="L367">
        <f t="shared" si="17"/>
        <v>0</v>
      </c>
      <c r="M367">
        <f t="shared" si="17"/>
        <v>0</v>
      </c>
      <c r="P367" s="5">
        <f t="shared" si="18"/>
        <v>2287810</v>
      </c>
    </row>
    <row r="368" spans="1:16" x14ac:dyDescent="0.35">
      <c r="A368" s="1">
        <v>42758</v>
      </c>
      <c r="B368" s="1"/>
      <c r="C368" s="6">
        <v>170</v>
      </c>
      <c r="D368">
        <v>1728790</v>
      </c>
      <c r="J368">
        <f t="shared" si="16"/>
        <v>0</v>
      </c>
      <c r="K368">
        <f t="shared" si="16"/>
        <v>0</v>
      </c>
      <c r="L368">
        <f t="shared" si="17"/>
        <v>0</v>
      </c>
      <c r="M368">
        <f t="shared" si="17"/>
        <v>0</v>
      </c>
      <c r="P368" s="5">
        <f t="shared" si="18"/>
        <v>1728790</v>
      </c>
    </row>
    <row r="369" spans="1:16" x14ac:dyDescent="0.35">
      <c r="A369" s="1">
        <v>42765</v>
      </c>
      <c r="B369" s="1"/>
      <c r="C369" s="6">
        <v>168.25</v>
      </c>
      <c r="D369">
        <v>999190</v>
      </c>
      <c r="J369">
        <f t="shared" si="16"/>
        <v>0</v>
      </c>
      <c r="K369">
        <f t="shared" si="16"/>
        <v>0</v>
      </c>
      <c r="L369">
        <f t="shared" si="17"/>
        <v>0</v>
      </c>
      <c r="M369">
        <f t="shared" si="17"/>
        <v>0</v>
      </c>
      <c r="P369" s="5">
        <f t="shared" si="18"/>
        <v>999190</v>
      </c>
    </row>
    <row r="370" spans="1:16" x14ac:dyDescent="0.35">
      <c r="A370" s="1">
        <v>42772</v>
      </c>
      <c r="B370" s="1"/>
      <c r="C370" s="6">
        <v>169</v>
      </c>
      <c r="D370">
        <v>1224930</v>
      </c>
      <c r="J370">
        <f t="shared" si="16"/>
        <v>0</v>
      </c>
      <c r="K370">
        <f t="shared" si="16"/>
        <v>0</v>
      </c>
      <c r="L370">
        <f t="shared" si="17"/>
        <v>0</v>
      </c>
      <c r="M370">
        <f t="shared" si="17"/>
        <v>0</v>
      </c>
      <c r="P370" s="5">
        <f t="shared" si="18"/>
        <v>1224930</v>
      </c>
    </row>
    <row r="371" spans="1:16" x14ac:dyDescent="0.35">
      <c r="A371" s="1">
        <v>42779</v>
      </c>
      <c r="B371" s="1"/>
      <c r="C371" s="6">
        <v>167.1</v>
      </c>
      <c r="D371">
        <v>930230</v>
      </c>
      <c r="J371">
        <f t="shared" si="16"/>
        <v>0</v>
      </c>
      <c r="K371">
        <f t="shared" si="16"/>
        <v>0</v>
      </c>
      <c r="L371">
        <f t="shared" si="17"/>
        <v>0</v>
      </c>
      <c r="M371">
        <f t="shared" si="17"/>
        <v>0</v>
      </c>
      <c r="P371" s="5">
        <f t="shared" si="18"/>
        <v>930230</v>
      </c>
    </row>
    <row r="372" spans="1:16" x14ac:dyDescent="0.35">
      <c r="A372" s="1">
        <v>42786</v>
      </c>
      <c r="B372" s="1"/>
      <c r="C372" s="6">
        <v>166.3</v>
      </c>
      <c r="D372">
        <v>1965210</v>
      </c>
      <c r="J372">
        <f t="shared" si="16"/>
        <v>0</v>
      </c>
      <c r="K372">
        <f t="shared" si="16"/>
        <v>0</v>
      </c>
      <c r="L372">
        <f t="shared" si="17"/>
        <v>0</v>
      </c>
      <c r="M372">
        <f t="shared" si="17"/>
        <v>0</v>
      </c>
      <c r="P372" s="5">
        <f t="shared" si="18"/>
        <v>1965210</v>
      </c>
    </row>
    <row r="373" spans="1:16" x14ac:dyDescent="0.35">
      <c r="A373" s="1">
        <v>42793</v>
      </c>
      <c r="B373" s="1"/>
      <c r="C373" s="6">
        <v>167</v>
      </c>
      <c r="D373">
        <v>2265220</v>
      </c>
      <c r="J373">
        <f t="shared" si="16"/>
        <v>0</v>
      </c>
      <c r="K373">
        <f t="shared" si="16"/>
        <v>0</v>
      </c>
      <c r="L373">
        <f t="shared" si="17"/>
        <v>0</v>
      </c>
      <c r="M373">
        <f t="shared" si="17"/>
        <v>0</v>
      </c>
      <c r="P373" s="5">
        <f t="shared" si="18"/>
        <v>2265220</v>
      </c>
    </row>
    <row r="374" spans="1:16" x14ac:dyDescent="0.35">
      <c r="A374" s="1">
        <v>42800</v>
      </c>
      <c r="B374" s="1"/>
      <c r="C374" s="6">
        <v>167.15</v>
      </c>
      <c r="D374">
        <v>1055870</v>
      </c>
      <c r="J374">
        <f t="shared" si="16"/>
        <v>0</v>
      </c>
      <c r="K374">
        <f t="shared" si="16"/>
        <v>0</v>
      </c>
      <c r="L374">
        <f t="shared" si="17"/>
        <v>0</v>
      </c>
      <c r="M374">
        <f t="shared" si="17"/>
        <v>0</v>
      </c>
      <c r="P374" s="5">
        <f t="shared" si="18"/>
        <v>1055870</v>
      </c>
    </row>
    <row r="375" spans="1:16" x14ac:dyDescent="0.35">
      <c r="A375" s="1">
        <v>42807</v>
      </c>
      <c r="B375" s="1"/>
      <c r="C375" s="6">
        <v>168.75</v>
      </c>
      <c r="D375">
        <v>1164920</v>
      </c>
      <c r="J375">
        <f t="shared" si="16"/>
        <v>0</v>
      </c>
      <c r="K375">
        <f t="shared" si="16"/>
        <v>0</v>
      </c>
      <c r="L375">
        <f t="shared" si="17"/>
        <v>0</v>
      </c>
      <c r="M375">
        <f t="shared" si="17"/>
        <v>0</v>
      </c>
      <c r="P375" s="5">
        <f t="shared" si="18"/>
        <v>1164920</v>
      </c>
    </row>
    <row r="376" spans="1:16" x14ac:dyDescent="0.35">
      <c r="A376" s="1">
        <v>42814</v>
      </c>
      <c r="B376" s="1"/>
      <c r="C376" s="6">
        <v>167</v>
      </c>
      <c r="D376">
        <v>864990</v>
      </c>
      <c r="J376">
        <f t="shared" si="16"/>
        <v>0</v>
      </c>
      <c r="K376">
        <f t="shared" si="16"/>
        <v>0</v>
      </c>
      <c r="L376">
        <f t="shared" si="17"/>
        <v>0</v>
      </c>
      <c r="M376">
        <f t="shared" si="17"/>
        <v>0</v>
      </c>
      <c r="P376" s="5">
        <f t="shared" si="18"/>
        <v>864990</v>
      </c>
    </row>
    <row r="377" spans="1:16" x14ac:dyDescent="0.35">
      <c r="A377" s="1">
        <v>42821</v>
      </c>
      <c r="B377" s="1"/>
      <c r="C377" s="6">
        <v>163.1</v>
      </c>
      <c r="D377">
        <v>3641380</v>
      </c>
      <c r="J377">
        <f t="shared" si="16"/>
        <v>0</v>
      </c>
      <c r="K377">
        <f t="shared" si="16"/>
        <v>0</v>
      </c>
      <c r="L377">
        <f t="shared" si="17"/>
        <v>0</v>
      </c>
      <c r="M377">
        <f t="shared" si="17"/>
        <v>0</v>
      </c>
      <c r="P377" s="5">
        <f t="shared" si="18"/>
        <v>3641380</v>
      </c>
    </row>
    <row r="378" spans="1:16" x14ac:dyDescent="0.35">
      <c r="A378" s="1">
        <v>42828</v>
      </c>
      <c r="B378" s="1"/>
      <c r="C378" s="6">
        <v>160.94999999999999</v>
      </c>
      <c r="D378">
        <v>1209260</v>
      </c>
      <c r="J378">
        <f t="shared" si="16"/>
        <v>0</v>
      </c>
      <c r="K378">
        <f t="shared" si="16"/>
        <v>0</v>
      </c>
      <c r="L378">
        <f t="shared" si="17"/>
        <v>0</v>
      </c>
      <c r="M378">
        <f t="shared" si="17"/>
        <v>0</v>
      </c>
      <c r="P378" s="5">
        <f t="shared" si="18"/>
        <v>1209260</v>
      </c>
    </row>
    <row r="379" spans="1:16" x14ac:dyDescent="0.35">
      <c r="A379" s="1">
        <v>42835</v>
      </c>
      <c r="B379" s="1"/>
      <c r="C379" s="6">
        <v>160.05000000000001</v>
      </c>
      <c r="D379">
        <v>1378090</v>
      </c>
      <c r="J379">
        <f t="shared" si="16"/>
        <v>0</v>
      </c>
      <c r="K379">
        <f t="shared" si="16"/>
        <v>0</v>
      </c>
      <c r="L379">
        <f t="shared" si="17"/>
        <v>0</v>
      </c>
      <c r="M379">
        <f t="shared" si="17"/>
        <v>0</v>
      </c>
      <c r="P379" s="5">
        <f t="shared" si="18"/>
        <v>1378090</v>
      </c>
    </row>
    <row r="380" spans="1:16" x14ac:dyDescent="0.35">
      <c r="A380" s="1">
        <v>42842</v>
      </c>
      <c r="B380" s="1"/>
      <c r="C380" s="6">
        <v>151.80000000000001</v>
      </c>
      <c r="D380">
        <v>818990</v>
      </c>
      <c r="J380">
        <f t="shared" si="16"/>
        <v>0</v>
      </c>
      <c r="K380">
        <f t="shared" si="16"/>
        <v>0</v>
      </c>
      <c r="L380">
        <f t="shared" si="17"/>
        <v>0</v>
      </c>
      <c r="M380">
        <f t="shared" si="17"/>
        <v>0</v>
      </c>
      <c r="P380" s="5">
        <f t="shared" si="18"/>
        <v>818990</v>
      </c>
    </row>
    <row r="381" spans="1:16" x14ac:dyDescent="0.35">
      <c r="A381" s="1">
        <v>42849</v>
      </c>
      <c r="B381" s="1"/>
      <c r="C381" s="6">
        <v>149.9</v>
      </c>
      <c r="D381">
        <v>1293010</v>
      </c>
      <c r="J381">
        <f t="shared" si="16"/>
        <v>0</v>
      </c>
      <c r="K381">
        <f t="shared" si="16"/>
        <v>0</v>
      </c>
      <c r="L381">
        <f t="shared" si="17"/>
        <v>0</v>
      </c>
      <c r="M381">
        <f t="shared" si="17"/>
        <v>0</v>
      </c>
      <c r="P381" s="5">
        <f t="shared" si="18"/>
        <v>1293010</v>
      </c>
    </row>
    <row r="382" spans="1:16" x14ac:dyDescent="0.35">
      <c r="A382" s="1">
        <v>42856</v>
      </c>
      <c r="B382" s="1"/>
      <c r="C382" s="6">
        <v>156.94999999999999</v>
      </c>
      <c r="D382">
        <v>1315520</v>
      </c>
      <c r="J382">
        <f t="shared" si="16"/>
        <v>0</v>
      </c>
      <c r="K382">
        <f t="shared" si="16"/>
        <v>0</v>
      </c>
      <c r="L382">
        <f t="shared" si="17"/>
        <v>0</v>
      </c>
      <c r="M382">
        <f t="shared" si="17"/>
        <v>0</v>
      </c>
      <c r="P382" s="5">
        <f t="shared" si="18"/>
        <v>1315520</v>
      </c>
    </row>
    <row r="383" spans="1:16" x14ac:dyDescent="0.35">
      <c r="A383" s="1">
        <v>42863</v>
      </c>
      <c r="B383" s="1"/>
      <c r="C383" s="6">
        <v>148.55000000000001</v>
      </c>
      <c r="D383">
        <v>1414120</v>
      </c>
      <c r="J383">
        <f t="shared" si="16"/>
        <v>0</v>
      </c>
      <c r="K383">
        <f t="shared" si="16"/>
        <v>0</v>
      </c>
      <c r="L383">
        <f t="shared" si="17"/>
        <v>0</v>
      </c>
      <c r="M383">
        <f t="shared" si="17"/>
        <v>0</v>
      </c>
      <c r="P383" s="5">
        <f t="shared" si="18"/>
        <v>1414120</v>
      </c>
    </row>
    <row r="384" spans="1:16" x14ac:dyDescent="0.35">
      <c r="A384" s="1">
        <v>42870</v>
      </c>
      <c r="B384" s="1"/>
      <c r="C384" s="6">
        <v>141.55000000000001</v>
      </c>
      <c r="D384">
        <v>1571580</v>
      </c>
      <c r="J384">
        <f t="shared" si="16"/>
        <v>0</v>
      </c>
      <c r="K384">
        <f t="shared" si="16"/>
        <v>0</v>
      </c>
      <c r="L384">
        <f t="shared" si="17"/>
        <v>0</v>
      </c>
      <c r="M384">
        <f t="shared" si="17"/>
        <v>0</v>
      </c>
      <c r="P384" s="5">
        <f t="shared" si="18"/>
        <v>1571580</v>
      </c>
    </row>
    <row r="385" spans="1:16" x14ac:dyDescent="0.35">
      <c r="A385" s="1">
        <v>42877</v>
      </c>
      <c r="B385" s="1"/>
      <c r="C385" s="6">
        <v>139.65</v>
      </c>
      <c r="D385">
        <v>1023740</v>
      </c>
      <c r="J385">
        <f t="shared" si="16"/>
        <v>0</v>
      </c>
      <c r="K385">
        <f t="shared" si="16"/>
        <v>0</v>
      </c>
      <c r="L385">
        <f t="shared" si="17"/>
        <v>0</v>
      </c>
      <c r="M385">
        <f t="shared" si="17"/>
        <v>0</v>
      </c>
      <c r="P385" s="5">
        <f t="shared" si="18"/>
        <v>1023740</v>
      </c>
    </row>
    <row r="386" spans="1:16" x14ac:dyDescent="0.35">
      <c r="A386" s="1">
        <v>42884</v>
      </c>
      <c r="B386" s="1"/>
      <c r="C386" s="6">
        <v>129.55000000000001</v>
      </c>
      <c r="D386">
        <v>1907080</v>
      </c>
      <c r="J386">
        <f t="shared" si="16"/>
        <v>0</v>
      </c>
      <c r="K386">
        <f t="shared" si="16"/>
        <v>0</v>
      </c>
      <c r="L386">
        <f t="shared" si="17"/>
        <v>0</v>
      </c>
      <c r="M386">
        <f t="shared" si="17"/>
        <v>0</v>
      </c>
      <c r="P386" s="5">
        <f t="shared" si="18"/>
        <v>1907080</v>
      </c>
    </row>
    <row r="387" spans="1:16" x14ac:dyDescent="0.35">
      <c r="A387" s="1">
        <v>42891</v>
      </c>
      <c r="B387" s="1"/>
      <c r="C387" s="6">
        <v>130</v>
      </c>
      <c r="D387">
        <v>1408690</v>
      </c>
      <c r="J387">
        <f t="shared" si="16"/>
        <v>0</v>
      </c>
      <c r="K387">
        <f t="shared" si="16"/>
        <v>0</v>
      </c>
      <c r="L387">
        <f t="shared" si="17"/>
        <v>0</v>
      </c>
      <c r="M387">
        <f t="shared" si="17"/>
        <v>0</v>
      </c>
      <c r="P387" s="5">
        <f t="shared" si="18"/>
        <v>1408690</v>
      </c>
    </row>
    <row r="388" spans="1:16" x14ac:dyDescent="0.35">
      <c r="A388" s="1">
        <v>42898</v>
      </c>
      <c r="B388" s="1"/>
      <c r="C388" s="6">
        <v>127.3</v>
      </c>
      <c r="D388">
        <v>1836620</v>
      </c>
      <c r="J388">
        <f t="shared" ref="J388:K433" si="19">IF(C388&lt;H$6,"ВЫБРОС",0)</f>
        <v>0</v>
      </c>
      <c r="K388">
        <f t="shared" si="19"/>
        <v>0</v>
      </c>
      <c r="L388">
        <f t="shared" ref="L388:M433" si="20">IF(C388&gt;H$8,"ВЫБРОС",0)</f>
        <v>0</v>
      </c>
      <c r="M388">
        <f t="shared" si="20"/>
        <v>0</v>
      </c>
      <c r="P388" s="5">
        <f t="shared" ref="P388:P433" si="21">IF(M388=0,D388,$I$8)</f>
        <v>1836620</v>
      </c>
    </row>
    <row r="389" spans="1:16" x14ac:dyDescent="0.35">
      <c r="A389" s="1">
        <v>42905</v>
      </c>
      <c r="B389" s="1"/>
      <c r="C389" s="6">
        <v>128.30000000000001</v>
      </c>
      <c r="D389">
        <v>1497480</v>
      </c>
      <c r="J389">
        <f t="shared" si="19"/>
        <v>0</v>
      </c>
      <c r="K389">
        <f t="shared" si="19"/>
        <v>0</v>
      </c>
      <c r="L389">
        <f t="shared" si="20"/>
        <v>0</v>
      </c>
      <c r="M389">
        <f t="shared" si="20"/>
        <v>0</v>
      </c>
      <c r="P389" s="5">
        <f t="shared" si="21"/>
        <v>1497480</v>
      </c>
    </row>
    <row r="390" spans="1:16" x14ac:dyDescent="0.35">
      <c r="A390" s="1">
        <v>42912</v>
      </c>
      <c r="B390" s="1"/>
      <c r="C390" s="6">
        <v>124.45</v>
      </c>
      <c r="D390">
        <v>1105840</v>
      </c>
      <c r="J390">
        <f t="shared" si="19"/>
        <v>0</v>
      </c>
      <c r="K390">
        <f t="shared" si="19"/>
        <v>0</v>
      </c>
      <c r="L390">
        <f t="shared" si="20"/>
        <v>0</v>
      </c>
      <c r="M390">
        <f t="shared" si="20"/>
        <v>0</v>
      </c>
      <c r="P390" s="5">
        <f t="shared" si="21"/>
        <v>1105840</v>
      </c>
    </row>
    <row r="391" spans="1:16" x14ac:dyDescent="0.35">
      <c r="A391" s="1">
        <v>42919</v>
      </c>
      <c r="B391" s="1"/>
      <c r="C391" s="6">
        <v>125</v>
      </c>
      <c r="D391">
        <v>778570</v>
      </c>
      <c r="J391">
        <f t="shared" si="19"/>
        <v>0</v>
      </c>
      <c r="K391">
        <f t="shared" si="19"/>
        <v>0</v>
      </c>
      <c r="L391">
        <f t="shared" si="20"/>
        <v>0</v>
      </c>
      <c r="M391">
        <f t="shared" si="20"/>
        <v>0</v>
      </c>
      <c r="P391" s="5">
        <f t="shared" si="21"/>
        <v>778570</v>
      </c>
    </row>
    <row r="392" spans="1:16" x14ac:dyDescent="0.35">
      <c r="A392" s="1">
        <v>42926</v>
      </c>
      <c r="B392" s="1"/>
      <c r="C392" s="6">
        <v>132.19999999999999</v>
      </c>
      <c r="D392">
        <v>1435150</v>
      </c>
      <c r="J392">
        <f t="shared" si="19"/>
        <v>0</v>
      </c>
      <c r="K392">
        <f t="shared" si="19"/>
        <v>0</v>
      </c>
      <c r="L392">
        <f t="shared" si="20"/>
        <v>0</v>
      </c>
      <c r="M392">
        <f t="shared" si="20"/>
        <v>0</v>
      </c>
      <c r="P392" s="5">
        <f t="shared" si="21"/>
        <v>1435150</v>
      </c>
    </row>
    <row r="393" spans="1:16" x14ac:dyDescent="0.35">
      <c r="A393" s="1">
        <v>42933</v>
      </c>
      <c r="B393" s="1"/>
      <c r="C393" s="6">
        <v>131.44999999999999</v>
      </c>
      <c r="D393">
        <v>888270</v>
      </c>
      <c r="J393">
        <f t="shared" si="19"/>
        <v>0</v>
      </c>
      <c r="K393">
        <f t="shared" si="19"/>
        <v>0</v>
      </c>
      <c r="L393">
        <f t="shared" si="20"/>
        <v>0</v>
      </c>
      <c r="M393">
        <f t="shared" si="20"/>
        <v>0</v>
      </c>
      <c r="P393" s="5">
        <f t="shared" si="21"/>
        <v>888270</v>
      </c>
    </row>
    <row r="394" spans="1:16" x14ac:dyDescent="0.35">
      <c r="A394" s="1">
        <v>42940</v>
      </c>
      <c r="B394" s="1"/>
      <c r="C394" s="6">
        <v>129.94999999999999</v>
      </c>
      <c r="D394">
        <v>876860</v>
      </c>
      <c r="J394">
        <f t="shared" si="19"/>
        <v>0</v>
      </c>
      <c r="K394">
        <f t="shared" si="19"/>
        <v>0</v>
      </c>
      <c r="L394">
        <f t="shared" si="20"/>
        <v>0</v>
      </c>
      <c r="M394">
        <f t="shared" si="20"/>
        <v>0</v>
      </c>
      <c r="P394" s="5">
        <f t="shared" si="21"/>
        <v>876860</v>
      </c>
    </row>
    <row r="395" spans="1:16" x14ac:dyDescent="0.35">
      <c r="A395" s="1">
        <v>42947</v>
      </c>
      <c r="B395" s="1"/>
      <c r="C395" s="6">
        <v>131.30000000000001</v>
      </c>
      <c r="D395">
        <v>666940</v>
      </c>
      <c r="J395">
        <f t="shared" si="19"/>
        <v>0</v>
      </c>
      <c r="K395">
        <f t="shared" si="19"/>
        <v>0</v>
      </c>
      <c r="L395">
        <f t="shared" si="20"/>
        <v>0</v>
      </c>
      <c r="M395">
        <f t="shared" si="20"/>
        <v>0</v>
      </c>
      <c r="P395" s="5">
        <f t="shared" si="21"/>
        <v>666940</v>
      </c>
    </row>
    <row r="396" spans="1:16" x14ac:dyDescent="0.35">
      <c r="A396" s="1">
        <v>42954</v>
      </c>
      <c r="B396" s="1"/>
      <c r="C396" s="6">
        <v>131.5</v>
      </c>
      <c r="D396">
        <v>541600</v>
      </c>
      <c r="J396">
        <f t="shared" si="19"/>
        <v>0</v>
      </c>
      <c r="K396">
        <f t="shared" si="19"/>
        <v>0</v>
      </c>
      <c r="L396">
        <f t="shared" si="20"/>
        <v>0</v>
      </c>
      <c r="M396">
        <f t="shared" si="20"/>
        <v>0</v>
      </c>
      <c r="P396" s="5">
        <f t="shared" si="21"/>
        <v>541600</v>
      </c>
    </row>
    <row r="397" spans="1:16" x14ac:dyDescent="0.35">
      <c r="A397" s="1">
        <v>42961</v>
      </c>
      <c r="B397" s="1"/>
      <c r="C397" s="6">
        <v>138.6</v>
      </c>
      <c r="D397">
        <v>1292050</v>
      </c>
      <c r="J397">
        <f t="shared" si="19"/>
        <v>0</v>
      </c>
      <c r="K397">
        <f t="shared" si="19"/>
        <v>0</v>
      </c>
      <c r="L397">
        <f t="shared" si="20"/>
        <v>0</v>
      </c>
      <c r="M397">
        <f t="shared" si="20"/>
        <v>0</v>
      </c>
      <c r="P397" s="5">
        <f t="shared" si="21"/>
        <v>1292050</v>
      </c>
    </row>
    <row r="398" spans="1:16" x14ac:dyDescent="0.35">
      <c r="A398" s="1">
        <v>42968</v>
      </c>
      <c r="B398" s="1"/>
      <c r="C398" s="6">
        <v>144.9</v>
      </c>
      <c r="D398">
        <v>2125500</v>
      </c>
      <c r="J398">
        <f t="shared" si="19"/>
        <v>0</v>
      </c>
      <c r="K398">
        <f t="shared" si="19"/>
        <v>0</v>
      </c>
      <c r="L398">
        <f t="shared" si="20"/>
        <v>0</v>
      </c>
      <c r="M398">
        <f t="shared" si="20"/>
        <v>0</v>
      </c>
      <c r="P398" s="5">
        <f t="shared" si="21"/>
        <v>2125500</v>
      </c>
    </row>
    <row r="399" spans="1:16" x14ac:dyDescent="0.35">
      <c r="A399" s="1">
        <v>42975</v>
      </c>
      <c r="B399" s="1"/>
      <c r="C399" s="6">
        <v>138.44999999999999</v>
      </c>
      <c r="D399">
        <v>1506030</v>
      </c>
      <c r="J399">
        <f t="shared" si="19"/>
        <v>0</v>
      </c>
      <c r="K399">
        <f t="shared" si="19"/>
        <v>0</v>
      </c>
      <c r="L399">
        <f t="shared" si="20"/>
        <v>0</v>
      </c>
      <c r="M399">
        <f t="shared" si="20"/>
        <v>0</v>
      </c>
      <c r="P399" s="5">
        <f t="shared" si="21"/>
        <v>1506030</v>
      </c>
    </row>
    <row r="400" spans="1:16" x14ac:dyDescent="0.35">
      <c r="A400" s="1">
        <v>42982</v>
      </c>
      <c r="B400" s="1"/>
      <c r="C400" s="6">
        <v>137.69999999999999</v>
      </c>
      <c r="D400">
        <v>1191180</v>
      </c>
      <c r="J400">
        <f t="shared" si="19"/>
        <v>0</v>
      </c>
      <c r="K400">
        <f t="shared" si="19"/>
        <v>0</v>
      </c>
      <c r="L400">
        <f t="shared" si="20"/>
        <v>0</v>
      </c>
      <c r="M400">
        <f t="shared" si="20"/>
        <v>0</v>
      </c>
      <c r="P400" s="5">
        <f t="shared" si="21"/>
        <v>1191180</v>
      </c>
    </row>
    <row r="401" spans="1:16" x14ac:dyDescent="0.35">
      <c r="A401" s="1">
        <v>42989</v>
      </c>
      <c r="B401" s="1"/>
      <c r="C401" s="6">
        <v>145</v>
      </c>
      <c r="D401">
        <v>2380990</v>
      </c>
      <c r="J401">
        <f t="shared" si="19"/>
        <v>0</v>
      </c>
      <c r="K401">
        <f t="shared" si="19"/>
        <v>0</v>
      </c>
      <c r="L401">
        <f t="shared" si="20"/>
        <v>0</v>
      </c>
      <c r="M401">
        <f t="shared" si="20"/>
        <v>0</v>
      </c>
      <c r="P401" s="5">
        <f t="shared" si="21"/>
        <v>2380990</v>
      </c>
    </row>
    <row r="402" spans="1:16" x14ac:dyDescent="0.35">
      <c r="A402" s="1">
        <v>42996</v>
      </c>
      <c r="B402" s="1"/>
      <c r="C402" s="6">
        <v>145.85</v>
      </c>
      <c r="D402">
        <v>1496460</v>
      </c>
      <c r="J402">
        <f t="shared" si="19"/>
        <v>0</v>
      </c>
      <c r="K402">
        <f t="shared" si="19"/>
        <v>0</v>
      </c>
      <c r="L402">
        <f t="shared" si="20"/>
        <v>0</v>
      </c>
      <c r="M402">
        <f t="shared" si="20"/>
        <v>0</v>
      </c>
      <c r="P402" s="5">
        <f t="shared" si="21"/>
        <v>1496460</v>
      </c>
    </row>
    <row r="403" spans="1:16" x14ac:dyDescent="0.35">
      <c r="A403" s="1">
        <v>43003</v>
      </c>
      <c r="B403" s="1"/>
      <c r="C403" s="6">
        <v>137.5</v>
      </c>
      <c r="D403">
        <v>1673370</v>
      </c>
      <c r="J403">
        <f t="shared" si="19"/>
        <v>0</v>
      </c>
      <c r="K403">
        <f t="shared" si="19"/>
        <v>0</v>
      </c>
      <c r="L403">
        <f t="shared" si="20"/>
        <v>0</v>
      </c>
      <c r="M403">
        <f t="shared" si="20"/>
        <v>0</v>
      </c>
      <c r="P403" s="5">
        <f t="shared" si="21"/>
        <v>1673370</v>
      </c>
    </row>
    <row r="404" spans="1:16" x14ac:dyDescent="0.35">
      <c r="A404" s="1">
        <v>43010</v>
      </c>
      <c r="B404" s="1"/>
      <c r="C404" s="6">
        <v>137.1</v>
      </c>
      <c r="D404">
        <v>949320</v>
      </c>
      <c r="J404">
        <f t="shared" si="19"/>
        <v>0</v>
      </c>
      <c r="K404">
        <f t="shared" si="19"/>
        <v>0</v>
      </c>
      <c r="L404">
        <f t="shared" si="20"/>
        <v>0</v>
      </c>
      <c r="M404">
        <f t="shared" si="20"/>
        <v>0</v>
      </c>
      <c r="P404" s="5">
        <f t="shared" si="21"/>
        <v>949320</v>
      </c>
    </row>
    <row r="405" spans="1:16" x14ac:dyDescent="0.35">
      <c r="A405" s="1">
        <v>43017</v>
      </c>
      <c r="B405" s="1"/>
      <c r="C405" s="6">
        <v>136.5</v>
      </c>
      <c r="D405">
        <v>601330</v>
      </c>
      <c r="J405">
        <f t="shared" si="19"/>
        <v>0</v>
      </c>
      <c r="K405">
        <f t="shared" si="19"/>
        <v>0</v>
      </c>
      <c r="L405">
        <f t="shared" si="20"/>
        <v>0</v>
      </c>
      <c r="M405">
        <f t="shared" si="20"/>
        <v>0</v>
      </c>
      <c r="P405" s="5">
        <f t="shared" si="21"/>
        <v>601330</v>
      </c>
    </row>
    <row r="406" spans="1:16" x14ac:dyDescent="0.35">
      <c r="A406" s="1">
        <v>43024</v>
      </c>
      <c r="B406" s="1"/>
      <c r="C406" s="6">
        <v>131.44999999999999</v>
      </c>
      <c r="D406">
        <v>902040</v>
      </c>
      <c r="J406">
        <f t="shared" si="19"/>
        <v>0</v>
      </c>
      <c r="K406">
        <f t="shared" si="19"/>
        <v>0</v>
      </c>
      <c r="L406">
        <f t="shared" si="20"/>
        <v>0</v>
      </c>
      <c r="M406">
        <f t="shared" si="20"/>
        <v>0</v>
      </c>
      <c r="P406" s="5">
        <f t="shared" si="21"/>
        <v>902040</v>
      </c>
    </row>
    <row r="407" spans="1:16" x14ac:dyDescent="0.35">
      <c r="A407" s="1">
        <v>43031</v>
      </c>
      <c r="B407" s="1"/>
      <c r="C407" s="6">
        <v>131.25</v>
      </c>
      <c r="D407">
        <v>1317640</v>
      </c>
      <c r="J407">
        <f t="shared" si="19"/>
        <v>0</v>
      </c>
      <c r="K407">
        <f t="shared" si="19"/>
        <v>0</v>
      </c>
      <c r="L407">
        <f t="shared" si="20"/>
        <v>0</v>
      </c>
      <c r="M407">
        <f t="shared" si="20"/>
        <v>0</v>
      </c>
      <c r="P407" s="5">
        <f t="shared" si="21"/>
        <v>1317640</v>
      </c>
    </row>
    <row r="408" spans="1:16" x14ac:dyDescent="0.35">
      <c r="A408" s="1">
        <v>43038</v>
      </c>
      <c r="B408" s="1"/>
      <c r="C408" s="6">
        <v>129.65</v>
      </c>
      <c r="D408">
        <v>437430</v>
      </c>
      <c r="J408">
        <f t="shared" si="19"/>
        <v>0</v>
      </c>
      <c r="K408">
        <f t="shared" si="19"/>
        <v>0</v>
      </c>
      <c r="L408">
        <f t="shared" si="20"/>
        <v>0</v>
      </c>
      <c r="M408">
        <f t="shared" si="20"/>
        <v>0</v>
      </c>
      <c r="P408" s="5">
        <f t="shared" si="21"/>
        <v>437430</v>
      </c>
    </row>
    <row r="409" spans="1:16" x14ac:dyDescent="0.35">
      <c r="A409" s="1">
        <v>43045</v>
      </c>
      <c r="B409" s="1"/>
      <c r="C409" s="6">
        <v>130.30000000000001</v>
      </c>
      <c r="D409">
        <v>2228900</v>
      </c>
      <c r="J409">
        <f t="shared" si="19"/>
        <v>0</v>
      </c>
      <c r="K409">
        <f t="shared" si="19"/>
        <v>0</v>
      </c>
      <c r="L409">
        <f t="shared" si="20"/>
        <v>0</v>
      </c>
      <c r="M409">
        <f t="shared" si="20"/>
        <v>0</v>
      </c>
      <c r="P409" s="5">
        <f t="shared" si="21"/>
        <v>2228900</v>
      </c>
    </row>
    <row r="410" spans="1:16" x14ac:dyDescent="0.35">
      <c r="A410" s="1">
        <v>43052</v>
      </c>
      <c r="B410" s="1"/>
      <c r="C410" s="6">
        <v>130.44999999999999</v>
      </c>
      <c r="D410">
        <v>2080690</v>
      </c>
      <c r="J410">
        <f t="shared" si="19"/>
        <v>0</v>
      </c>
      <c r="K410">
        <f t="shared" si="19"/>
        <v>0</v>
      </c>
      <c r="L410">
        <f t="shared" si="20"/>
        <v>0</v>
      </c>
      <c r="M410">
        <f t="shared" si="20"/>
        <v>0</v>
      </c>
      <c r="P410" s="5">
        <f t="shared" si="21"/>
        <v>2080690</v>
      </c>
    </row>
    <row r="411" spans="1:16" x14ac:dyDescent="0.35">
      <c r="A411" s="1">
        <v>43059</v>
      </c>
      <c r="B411" s="1"/>
      <c r="C411" s="6">
        <v>129.75</v>
      </c>
      <c r="D411">
        <v>1111150</v>
      </c>
      <c r="J411">
        <f t="shared" si="19"/>
        <v>0</v>
      </c>
      <c r="K411">
        <f t="shared" si="19"/>
        <v>0</v>
      </c>
      <c r="L411">
        <f t="shared" si="20"/>
        <v>0</v>
      </c>
      <c r="M411">
        <f t="shared" si="20"/>
        <v>0</v>
      </c>
      <c r="P411" s="5">
        <f t="shared" si="21"/>
        <v>1111150</v>
      </c>
    </row>
    <row r="412" spans="1:16" x14ac:dyDescent="0.35">
      <c r="A412" s="1">
        <v>43066</v>
      </c>
      <c r="B412" s="1"/>
      <c r="C412" s="6">
        <v>128.5</v>
      </c>
      <c r="D412">
        <v>650870</v>
      </c>
      <c r="J412">
        <f t="shared" si="19"/>
        <v>0</v>
      </c>
      <c r="K412">
        <f t="shared" si="19"/>
        <v>0</v>
      </c>
      <c r="L412">
        <f t="shared" si="20"/>
        <v>0</v>
      </c>
      <c r="M412">
        <f t="shared" si="20"/>
        <v>0</v>
      </c>
      <c r="P412" s="5">
        <f t="shared" si="21"/>
        <v>650870</v>
      </c>
    </row>
    <row r="413" spans="1:16" x14ac:dyDescent="0.35">
      <c r="A413" s="1">
        <v>43073</v>
      </c>
      <c r="B413" s="1"/>
      <c r="C413" s="6">
        <v>127.75</v>
      </c>
      <c r="D413">
        <v>759620</v>
      </c>
      <c r="J413">
        <f t="shared" si="19"/>
        <v>0</v>
      </c>
      <c r="K413">
        <f t="shared" si="19"/>
        <v>0</v>
      </c>
      <c r="L413">
        <f t="shared" si="20"/>
        <v>0</v>
      </c>
      <c r="M413">
        <f t="shared" si="20"/>
        <v>0</v>
      </c>
      <c r="P413" s="5">
        <f t="shared" si="21"/>
        <v>759620</v>
      </c>
    </row>
    <row r="414" spans="1:16" x14ac:dyDescent="0.35">
      <c r="A414" s="1">
        <v>43080</v>
      </c>
      <c r="B414" s="1"/>
      <c r="C414" s="6">
        <v>127.15</v>
      </c>
      <c r="D414">
        <v>992200</v>
      </c>
      <c r="J414">
        <f t="shared" si="19"/>
        <v>0</v>
      </c>
      <c r="K414">
        <f t="shared" si="19"/>
        <v>0</v>
      </c>
      <c r="L414">
        <f t="shared" si="20"/>
        <v>0</v>
      </c>
      <c r="M414">
        <f t="shared" si="20"/>
        <v>0</v>
      </c>
      <c r="P414" s="5">
        <f t="shared" si="21"/>
        <v>992200</v>
      </c>
    </row>
    <row r="415" spans="1:16" x14ac:dyDescent="0.35">
      <c r="A415" s="1">
        <v>43087</v>
      </c>
      <c r="B415" s="1"/>
      <c r="C415" s="6">
        <v>121.4</v>
      </c>
      <c r="D415">
        <v>1715570</v>
      </c>
      <c r="J415">
        <f t="shared" si="19"/>
        <v>0</v>
      </c>
      <c r="K415">
        <f t="shared" si="19"/>
        <v>0</v>
      </c>
      <c r="L415">
        <f t="shared" si="20"/>
        <v>0</v>
      </c>
      <c r="M415">
        <f t="shared" si="20"/>
        <v>0</v>
      </c>
      <c r="P415" s="5">
        <f t="shared" si="21"/>
        <v>1715570</v>
      </c>
    </row>
    <row r="416" spans="1:16" x14ac:dyDescent="0.35">
      <c r="A416" s="1">
        <v>43094</v>
      </c>
      <c r="B416" s="1"/>
      <c r="C416" s="6">
        <v>117.5</v>
      </c>
      <c r="D416">
        <v>1229390</v>
      </c>
      <c r="J416">
        <f t="shared" si="19"/>
        <v>0</v>
      </c>
      <c r="K416">
        <f t="shared" si="19"/>
        <v>0</v>
      </c>
      <c r="L416">
        <f t="shared" si="20"/>
        <v>0</v>
      </c>
      <c r="M416">
        <f t="shared" si="20"/>
        <v>0</v>
      </c>
      <c r="P416" s="5">
        <f t="shared" si="21"/>
        <v>1229390</v>
      </c>
    </row>
    <row r="417" spans="1:16" x14ac:dyDescent="0.35">
      <c r="A417" s="1">
        <v>43101</v>
      </c>
      <c r="B417" s="1"/>
      <c r="C417" s="6">
        <v>121</v>
      </c>
      <c r="D417">
        <v>201170</v>
      </c>
      <c r="J417">
        <f t="shared" si="19"/>
        <v>0</v>
      </c>
      <c r="K417">
        <f t="shared" si="19"/>
        <v>0</v>
      </c>
      <c r="L417">
        <f t="shared" si="20"/>
        <v>0</v>
      </c>
      <c r="M417">
        <f t="shared" si="20"/>
        <v>0</v>
      </c>
      <c r="P417" s="5">
        <f t="shared" si="21"/>
        <v>201170</v>
      </c>
    </row>
    <row r="418" spans="1:16" x14ac:dyDescent="0.35">
      <c r="A418" s="1">
        <v>43108</v>
      </c>
      <c r="B418" s="1"/>
      <c r="C418" s="6">
        <v>124.15</v>
      </c>
      <c r="D418">
        <v>952590</v>
      </c>
      <c r="J418">
        <f t="shared" si="19"/>
        <v>0</v>
      </c>
      <c r="K418">
        <f t="shared" si="19"/>
        <v>0</v>
      </c>
      <c r="L418">
        <f t="shared" si="20"/>
        <v>0</v>
      </c>
      <c r="M418">
        <f t="shared" si="20"/>
        <v>0</v>
      </c>
      <c r="P418" s="5">
        <f t="shared" si="21"/>
        <v>952590</v>
      </c>
    </row>
    <row r="419" spans="1:16" x14ac:dyDescent="0.35">
      <c r="A419" s="1">
        <v>43115</v>
      </c>
      <c r="B419" s="1"/>
      <c r="C419" s="6">
        <v>123.8</v>
      </c>
      <c r="D419">
        <v>1069560</v>
      </c>
      <c r="J419">
        <f t="shared" si="19"/>
        <v>0</v>
      </c>
      <c r="K419">
        <f t="shared" si="19"/>
        <v>0</v>
      </c>
      <c r="L419">
        <f t="shared" si="20"/>
        <v>0</v>
      </c>
      <c r="M419">
        <f t="shared" si="20"/>
        <v>0</v>
      </c>
      <c r="P419" s="5">
        <f t="shared" si="21"/>
        <v>1069560</v>
      </c>
    </row>
    <row r="420" spans="1:16" x14ac:dyDescent="0.35">
      <c r="A420" s="1">
        <v>43122</v>
      </c>
      <c r="B420" s="1"/>
      <c r="C420" s="6">
        <v>128</v>
      </c>
      <c r="D420">
        <v>1171260</v>
      </c>
      <c r="J420">
        <f t="shared" si="19"/>
        <v>0</v>
      </c>
      <c r="K420">
        <f t="shared" si="19"/>
        <v>0</v>
      </c>
      <c r="L420">
        <f t="shared" si="20"/>
        <v>0</v>
      </c>
      <c r="M420">
        <f t="shared" si="20"/>
        <v>0</v>
      </c>
      <c r="P420" s="5">
        <f t="shared" si="21"/>
        <v>1171260</v>
      </c>
    </row>
    <row r="421" spans="1:16" x14ac:dyDescent="0.35">
      <c r="A421" s="1">
        <v>43129</v>
      </c>
      <c r="B421" s="1"/>
      <c r="C421" s="6">
        <v>115.85</v>
      </c>
      <c r="D421">
        <v>923450</v>
      </c>
      <c r="J421">
        <f t="shared" si="19"/>
        <v>0</v>
      </c>
      <c r="K421">
        <f t="shared" si="19"/>
        <v>0</v>
      </c>
      <c r="L421">
        <f t="shared" si="20"/>
        <v>0</v>
      </c>
      <c r="M421">
        <f t="shared" si="20"/>
        <v>0</v>
      </c>
      <c r="P421" s="5">
        <f t="shared" si="21"/>
        <v>923450</v>
      </c>
    </row>
    <row r="422" spans="1:16" x14ac:dyDescent="0.35">
      <c r="A422" s="1">
        <v>43136</v>
      </c>
      <c r="B422" s="1"/>
      <c r="C422" s="6">
        <v>107.65</v>
      </c>
      <c r="D422">
        <v>867680</v>
      </c>
      <c r="J422">
        <f t="shared" si="19"/>
        <v>0</v>
      </c>
      <c r="K422">
        <f t="shared" si="19"/>
        <v>0</v>
      </c>
      <c r="L422">
        <f t="shared" si="20"/>
        <v>0</v>
      </c>
      <c r="M422">
        <f t="shared" si="20"/>
        <v>0</v>
      </c>
      <c r="P422" s="5">
        <f t="shared" si="21"/>
        <v>867680</v>
      </c>
    </row>
    <row r="423" spans="1:16" x14ac:dyDescent="0.35">
      <c r="A423" s="1">
        <v>43143</v>
      </c>
      <c r="B423" s="1"/>
      <c r="C423" s="6">
        <v>107.7</v>
      </c>
      <c r="D423">
        <v>546550</v>
      </c>
      <c r="J423">
        <f t="shared" si="19"/>
        <v>0</v>
      </c>
      <c r="K423">
        <f t="shared" si="19"/>
        <v>0</v>
      </c>
      <c r="L423">
        <f t="shared" si="20"/>
        <v>0</v>
      </c>
      <c r="M423">
        <f t="shared" si="20"/>
        <v>0</v>
      </c>
      <c r="P423" s="5">
        <f t="shared" si="21"/>
        <v>546550</v>
      </c>
    </row>
    <row r="424" spans="1:16" x14ac:dyDescent="0.35">
      <c r="A424" s="1">
        <v>43150</v>
      </c>
      <c r="B424" s="1"/>
      <c r="C424" s="6">
        <v>105.4</v>
      </c>
      <c r="D424">
        <v>516990</v>
      </c>
      <c r="J424">
        <f t="shared" si="19"/>
        <v>0</v>
      </c>
      <c r="K424">
        <f t="shared" si="19"/>
        <v>0</v>
      </c>
      <c r="L424">
        <f t="shared" si="20"/>
        <v>0</v>
      </c>
      <c r="M424">
        <f t="shared" si="20"/>
        <v>0</v>
      </c>
      <c r="P424" s="5">
        <f t="shared" si="21"/>
        <v>516990</v>
      </c>
    </row>
    <row r="425" spans="1:16" x14ac:dyDescent="0.35">
      <c r="A425" s="1">
        <v>43157</v>
      </c>
      <c r="B425" s="1"/>
      <c r="C425" s="6">
        <v>102.5</v>
      </c>
      <c r="D425">
        <v>786550</v>
      </c>
      <c r="J425">
        <f t="shared" si="19"/>
        <v>0</v>
      </c>
      <c r="K425">
        <f t="shared" si="19"/>
        <v>0</v>
      </c>
      <c r="L425">
        <f t="shared" si="20"/>
        <v>0</v>
      </c>
      <c r="M425">
        <f t="shared" si="20"/>
        <v>0</v>
      </c>
      <c r="P425" s="5">
        <f t="shared" si="21"/>
        <v>786550</v>
      </c>
    </row>
    <row r="426" spans="1:16" x14ac:dyDescent="0.35">
      <c r="A426" s="1">
        <v>43164</v>
      </c>
      <c r="B426" s="1"/>
      <c r="C426" s="6">
        <v>102.05</v>
      </c>
      <c r="D426">
        <v>792380</v>
      </c>
      <c r="J426">
        <f t="shared" si="19"/>
        <v>0</v>
      </c>
      <c r="K426">
        <f t="shared" si="19"/>
        <v>0</v>
      </c>
      <c r="L426">
        <f t="shared" si="20"/>
        <v>0</v>
      </c>
      <c r="M426">
        <f t="shared" si="20"/>
        <v>0</v>
      </c>
      <c r="P426" s="5">
        <f t="shared" si="21"/>
        <v>792380</v>
      </c>
    </row>
    <row r="427" spans="1:16" x14ac:dyDescent="0.35">
      <c r="A427" s="1">
        <v>43171</v>
      </c>
      <c r="B427" s="1"/>
      <c r="C427" s="6">
        <v>100</v>
      </c>
      <c r="D427">
        <v>1862990</v>
      </c>
      <c r="J427">
        <f t="shared" si="19"/>
        <v>0</v>
      </c>
      <c r="K427">
        <f t="shared" si="19"/>
        <v>0</v>
      </c>
      <c r="L427">
        <f t="shared" si="20"/>
        <v>0</v>
      </c>
      <c r="M427">
        <f t="shared" si="20"/>
        <v>0</v>
      </c>
      <c r="P427" s="5">
        <f t="shared" si="21"/>
        <v>1862990</v>
      </c>
    </row>
    <row r="428" spans="1:16" x14ac:dyDescent="0.35">
      <c r="A428" s="1">
        <v>43178</v>
      </c>
      <c r="B428" s="1"/>
      <c r="C428" s="6">
        <v>111.05</v>
      </c>
      <c r="D428">
        <v>2027550</v>
      </c>
      <c r="J428">
        <f t="shared" si="19"/>
        <v>0</v>
      </c>
      <c r="K428">
        <f t="shared" si="19"/>
        <v>0</v>
      </c>
      <c r="L428">
        <f t="shared" si="20"/>
        <v>0</v>
      </c>
      <c r="M428">
        <f t="shared" si="20"/>
        <v>0</v>
      </c>
      <c r="P428" s="5">
        <f t="shared" si="21"/>
        <v>2027550</v>
      </c>
    </row>
    <row r="429" spans="1:16" x14ac:dyDescent="0.35">
      <c r="A429" s="1">
        <v>43185</v>
      </c>
      <c r="B429" s="1"/>
      <c r="C429" s="6">
        <v>113.25</v>
      </c>
      <c r="D429">
        <v>1227080</v>
      </c>
      <c r="J429">
        <f t="shared" si="19"/>
        <v>0</v>
      </c>
      <c r="K429">
        <f t="shared" si="19"/>
        <v>0</v>
      </c>
      <c r="L429">
        <f t="shared" si="20"/>
        <v>0</v>
      </c>
      <c r="M429">
        <f t="shared" si="20"/>
        <v>0</v>
      </c>
      <c r="P429" s="5">
        <f t="shared" si="21"/>
        <v>1227080</v>
      </c>
    </row>
    <row r="430" spans="1:16" x14ac:dyDescent="0.35">
      <c r="A430" s="1">
        <v>43192</v>
      </c>
      <c r="B430" s="1"/>
      <c r="C430" s="6">
        <v>117.5</v>
      </c>
      <c r="D430">
        <v>1338860</v>
      </c>
      <c r="J430">
        <f t="shared" si="19"/>
        <v>0</v>
      </c>
      <c r="K430">
        <f t="shared" si="19"/>
        <v>0</v>
      </c>
      <c r="L430">
        <f t="shared" si="20"/>
        <v>0</v>
      </c>
      <c r="M430">
        <f t="shared" si="20"/>
        <v>0</v>
      </c>
      <c r="P430" s="5">
        <f t="shared" si="21"/>
        <v>1338860</v>
      </c>
    </row>
    <row r="431" spans="1:16" x14ac:dyDescent="0.35">
      <c r="A431" s="1">
        <v>43199</v>
      </c>
      <c r="B431" s="1"/>
      <c r="C431" s="6">
        <v>121.9</v>
      </c>
      <c r="D431">
        <v>1413400</v>
      </c>
      <c r="J431">
        <f t="shared" si="19"/>
        <v>0</v>
      </c>
      <c r="K431">
        <f t="shared" si="19"/>
        <v>0</v>
      </c>
      <c r="L431">
        <f t="shared" si="20"/>
        <v>0</v>
      </c>
      <c r="M431">
        <f t="shared" si="20"/>
        <v>0</v>
      </c>
      <c r="P431" s="5">
        <f t="shared" si="21"/>
        <v>1413400</v>
      </c>
    </row>
    <row r="432" spans="1:16" x14ac:dyDescent="0.35">
      <c r="A432" s="1">
        <v>43206</v>
      </c>
      <c r="B432" s="1"/>
      <c r="C432" s="6">
        <v>111.6</v>
      </c>
      <c r="D432">
        <v>1128160</v>
      </c>
      <c r="J432">
        <f t="shared" si="19"/>
        <v>0</v>
      </c>
      <c r="K432">
        <f t="shared" si="19"/>
        <v>0</v>
      </c>
      <c r="L432">
        <f t="shared" si="20"/>
        <v>0</v>
      </c>
      <c r="M432">
        <f t="shared" si="20"/>
        <v>0</v>
      </c>
      <c r="P432" s="5">
        <f t="shared" si="21"/>
        <v>1128160</v>
      </c>
    </row>
    <row r="433" spans="1:16" x14ac:dyDescent="0.35">
      <c r="A433" s="1">
        <v>43213</v>
      </c>
      <c r="B433" s="1"/>
      <c r="C433" s="6">
        <v>111.75</v>
      </c>
      <c r="D433">
        <v>474010</v>
      </c>
      <c r="J433">
        <f t="shared" si="19"/>
        <v>0</v>
      </c>
      <c r="K433">
        <f t="shared" si="19"/>
        <v>0</v>
      </c>
      <c r="L433">
        <f t="shared" si="20"/>
        <v>0</v>
      </c>
      <c r="M433">
        <f t="shared" si="20"/>
        <v>0</v>
      </c>
      <c r="P433" s="5">
        <f t="shared" si="21"/>
        <v>474010</v>
      </c>
    </row>
  </sheetData>
  <mergeCells count="10">
    <mergeCell ref="H3:I3"/>
    <mergeCell ref="H5:I5"/>
    <mergeCell ref="H7:I7"/>
    <mergeCell ref="P1:Q1"/>
    <mergeCell ref="A1:A2"/>
    <mergeCell ref="C1:D1"/>
    <mergeCell ref="J1:K1"/>
    <mergeCell ref="L1:M1"/>
    <mergeCell ref="N1:O1"/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0"/>
  <sheetViews>
    <sheetView topLeftCell="D1" workbookViewId="0">
      <selection activeCell="J26" sqref="J26"/>
    </sheetView>
  </sheetViews>
  <sheetFormatPr defaultRowHeight="15.5" x14ac:dyDescent="0.35"/>
  <cols>
    <col min="1" max="1" width="9.9140625" bestFit="1" customWidth="1"/>
    <col min="6" max="6" width="10" bestFit="1" customWidth="1"/>
    <col min="9" max="9" width="1.1640625" customWidth="1"/>
    <col min="12" max="12" width="1.4140625" customWidth="1"/>
    <col min="14" max="14" width="8.6640625" customWidth="1"/>
    <col min="15" max="15" width="1.58203125" customWidth="1"/>
    <col min="18" max="18" width="1.58203125" customWidth="1"/>
    <col min="21" max="21" width="1.5" customWidth="1"/>
    <col min="24" max="24" width="1.5" customWidth="1"/>
    <col min="27" max="27" width="1.4140625" customWidth="1"/>
  </cols>
  <sheetData>
    <row r="1" spans="1:29" x14ac:dyDescent="0.35">
      <c r="A1" s="60" t="s">
        <v>0</v>
      </c>
      <c r="B1" s="60"/>
      <c r="C1" s="60"/>
      <c r="D1" s="60"/>
      <c r="E1" s="60"/>
      <c r="F1" s="60"/>
      <c r="G1" s="60"/>
      <c r="H1" s="60"/>
      <c r="J1" s="62" t="s">
        <v>808</v>
      </c>
      <c r="K1" s="62"/>
      <c r="L1" s="12"/>
      <c r="M1" s="62" t="s">
        <v>809</v>
      </c>
      <c r="N1" s="62"/>
      <c r="O1" s="12"/>
      <c r="P1" s="62" t="s">
        <v>2036</v>
      </c>
      <c r="Q1" s="62"/>
      <c r="S1" s="62" t="s">
        <v>2037</v>
      </c>
      <c r="T1" s="62"/>
      <c r="V1" s="62" t="s">
        <v>2020</v>
      </c>
      <c r="W1" s="62"/>
      <c r="Y1" s="62" t="s">
        <v>2038</v>
      </c>
      <c r="Z1" s="62"/>
      <c r="AB1" s="62" t="s">
        <v>2039</v>
      </c>
      <c r="AC1" s="62"/>
    </row>
    <row r="2" spans="1:29" x14ac:dyDescent="0.35">
      <c r="B2" s="3" t="s">
        <v>808</v>
      </c>
      <c r="C2" s="3" t="s">
        <v>809</v>
      </c>
      <c r="D2" s="63" t="s">
        <v>2036</v>
      </c>
      <c r="E2" s="63" t="s">
        <v>2037</v>
      </c>
      <c r="F2" s="63" t="s">
        <v>2020</v>
      </c>
      <c r="G2" s="63" t="s">
        <v>2038</v>
      </c>
      <c r="H2" s="63" t="s">
        <v>2039</v>
      </c>
      <c r="J2" s="62"/>
      <c r="K2" s="62"/>
      <c r="L2" s="12"/>
      <c r="M2" s="62"/>
      <c r="N2" s="62"/>
      <c r="O2" s="12"/>
      <c r="P2" s="62"/>
      <c r="Q2" s="62"/>
      <c r="S2" s="62"/>
      <c r="T2" s="62"/>
      <c r="V2" s="62"/>
      <c r="W2" s="62"/>
      <c r="Y2" s="62"/>
      <c r="Z2" s="62"/>
      <c r="AB2" s="62"/>
      <c r="AC2" s="62"/>
    </row>
    <row r="3" spans="1:29" x14ac:dyDescent="0.35">
      <c r="A3" s="1">
        <f>'4-2'!A3</f>
        <v>40189</v>
      </c>
      <c r="B3">
        <f>'4-2'!C3</f>
        <v>142</v>
      </c>
      <c r="C3" s="5">
        <f>'4-2'!P3</f>
        <v>18012514</v>
      </c>
      <c r="D3" s="63"/>
      <c r="E3" s="63"/>
      <c r="F3" s="63"/>
      <c r="G3" s="63"/>
      <c r="H3" s="63"/>
      <c r="J3" s="4" t="s">
        <v>2040</v>
      </c>
      <c r="K3" s="4" t="s">
        <v>2041</v>
      </c>
      <c r="M3" s="4" t="s">
        <v>2040</v>
      </c>
      <c r="N3" s="4" t="s">
        <v>2041</v>
      </c>
      <c r="P3" s="4" t="s">
        <v>2040</v>
      </c>
      <c r="Q3" s="4" t="s">
        <v>2041</v>
      </c>
      <c r="S3" s="4" t="s">
        <v>2040</v>
      </c>
      <c r="T3" s="4" t="s">
        <v>2041</v>
      </c>
      <c r="V3" s="4" t="s">
        <v>2040</v>
      </c>
      <c r="W3" s="4" t="s">
        <v>2041</v>
      </c>
      <c r="Y3" s="4" t="s">
        <v>2040</v>
      </c>
      <c r="Z3" s="4" t="s">
        <v>2041</v>
      </c>
      <c r="AB3" s="4" t="s">
        <v>2040</v>
      </c>
      <c r="AC3" s="4" t="s">
        <v>2041</v>
      </c>
    </row>
    <row r="4" spans="1:29" x14ac:dyDescent="0.35">
      <c r="A4" s="1">
        <f>'4-2'!A4</f>
        <v>40196</v>
      </c>
      <c r="B4">
        <f>'4-2'!C4</f>
        <v>135.4</v>
      </c>
      <c r="C4" s="5">
        <f>'4-2'!P4</f>
        <v>10151667</v>
      </c>
      <c r="D4" s="6">
        <f>B4-B3</f>
        <v>-6.5999999999999943</v>
      </c>
      <c r="E4">
        <f>D4/B3</f>
        <v>-4.6478873239436579E-2</v>
      </c>
      <c r="F4" s="7">
        <f>LN(B4)-LN(B3)</f>
        <v>-4.7593697123086365E-2</v>
      </c>
      <c r="G4">
        <f>LN(B3)</f>
        <v>4.9558270576012609</v>
      </c>
      <c r="H4">
        <f>LN(C3)</f>
        <v>16.706577296527641</v>
      </c>
      <c r="J4">
        <f>MIN(B:B)+(MAX(B:B)-MIN(B:B))/10</f>
        <v>117.075</v>
      </c>
      <c r="K4">
        <f>COUNTIF(B:B,"&lt;"&amp;J4)</f>
        <v>18</v>
      </c>
      <c r="M4">
        <f>MIN(C:C)+(MAX(C:C)-MIN(C:C))/10</f>
        <v>4059990</v>
      </c>
      <c r="N4">
        <f>COUNTIF(C:C,"&lt;"&amp;M4)</f>
        <v>96</v>
      </c>
      <c r="P4">
        <f>MIN(D:D)+(MAX(D:D)-MIN(D:D))/10</f>
        <v>-45.823999999999984</v>
      </c>
      <c r="Q4">
        <f>COUNTIF(D:D,"&lt;"&amp;P4)</f>
        <v>1</v>
      </c>
      <c r="S4">
        <f>MIN(E:E)+(MAX(E:E)-MIN(E:E))/10</f>
        <v>-0.21372704521706692</v>
      </c>
      <c r="T4">
        <f>COUNTIF(E:E,"&lt;"&amp;S4)</f>
        <v>1</v>
      </c>
      <c r="V4">
        <f>MIN(F:F)+(MAX(F:F)-MIN(F:F))/10</f>
        <v>-0.25086061432347162</v>
      </c>
      <c r="W4">
        <f>COUNTIF(F:F,"&lt;"&amp;V4)</f>
        <v>1</v>
      </c>
      <c r="Y4">
        <f>MIN(G:G)+(MAX(G:G)-MIN(G:G))/10</f>
        <v>4.6924192243370815</v>
      </c>
      <c r="Z4">
        <f>COUNTIF(G:G,"&lt;"&amp;Y4)</f>
        <v>7</v>
      </c>
      <c r="AB4">
        <f>MIN(H:H)+(MAX(H:H)-MIN(H:H))/10</f>
        <v>12.738080720448853</v>
      </c>
      <c r="AC4">
        <f>COUNTIF(H:H,"&lt;"&amp;AB4)</f>
        <v>1</v>
      </c>
    </row>
    <row r="5" spans="1:29" x14ac:dyDescent="0.35">
      <c r="A5" s="1">
        <f>'4-2'!A5</f>
        <v>40203</v>
      </c>
      <c r="B5">
        <f>'4-2'!C5</f>
        <v>130.97</v>
      </c>
      <c r="C5" s="5">
        <f>'4-2'!P5</f>
        <v>13650622</v>
      </c>
      <c r="D5" s="6">
        <f t="shared" ref="D5:D68" si="0">B5-B4</f>
        <v>-4.4300000000000068</v>
      </c>
      <c r="E5">
        <f t="shared" ref="E5:E68" si="1">D5/B4</f>
        <v>-3.2717872968980849E-2</v>
      </c>
      <c r="F5" s="7">
        <f t="shared" ref="F5:F68" si="2">LN(B5)-LN(B4)</f>
        <v>-3.3265071136862723E-2</v>
      </c>
      <c r="G5">
        <f t="shared" ref="G5:H68" si="3">LN(B4)</f>
        <v>4.9082333604781745</v>
      </c>
      <c r="H5">
        <f t="shared" si="3"/>
        <v>16.133148486419941</v>
      </c>
      <c r="J5">
        <f>J4+(MAX(B:B)-MIN(B:B))/10</f>
        <v>136.25</v>
      </c>
      <c r="K5">
        <f>COUNTIF(B:B,"&lt;"&amp;J5)-SUM($K$4:K4)</f>
        <v>61</v>
      </c>
      <c r="M5">
        <f>M4+(MAX(C:C)-MIN(C:C))/10</f>
        <v>7918810</v>
      </c>
      <c r="N5">
        <f>COUNTIF(C:C,"&lt;"&amp;M5)-SUM($N$4:N4)</f>
        <v>35</v>
      </c>
      <c r="P5">
        <f>P4+(MAX(D:D)-MIN(D:D))/10</f>
        <v>-37.99799999999999</v>
      </c>
      <c r="Q5">
        <f>COUNTIF(D:D,"&lt;"&amp;P5)-SUM($Q$4:Q4)</f>
        <v>1</v>
      </c>
      <c r="S5">
        <f>S4+(MAX(E:E)-MIN(E:E))/10</f>
        <v>-0.17113950949268736</v>
      </c>
      <c r="T5">
        <f>COUNTIF(E:E,"&lt;"&amp;S5)-SUM($T$4:T4)</f>
        <v>1</v>
      </c>
      <c r="V5">
        <f>V4+(MAX(F:F)-MIN(F:F))/10</f>
        <v>-0.20558407123666031</v>
      </c>
      <c r="W5">
        <f>COUNTIF(F:F,"&lt;"&amp;V5)-SUM($W$4:W4)</f>
        <v>0</v>
      </c>
      <c r="Y5">
        <f>Y4+(MAX(G:G)-MIN(G:G))/10</f>
        <v>4.8008918991376985</v>
      </c>
      <c r="Z5">
        <f>COUNTIF(G:G,"&lt;"&amp;Y5)-SUM($Z$4:Z4)</f>
        <v>18</v>
      </c>
      <c r="AB5">
        <f>AB4+(MAX(H:H)-MIN(H:H))/10</f>
        <v>13.264255840175085</v>
      </c>
      <c r="AC5">
        <f>COUNTIF(H:H,"&lt;"&amp;AB5)-SUM($AC$4:AC4)</f>
        <v>5</v>
      </c>
    </row>
    <row r="6" spans="1:29" x14ac:dyDescent="0.35">
      <c r="A6" s="1">
        <f>'4-2'!A6</f>
        <v>40210</v>
      </c>
      <c r="B6">
        <f>'4-2'!C6</f>
        <v>131.72</v>
      </c>
      <c r="C6" s="5">
        <f>'4-2'!P6</f>
        <v>22094455</v>
      </c>
      <c r="D6" s="6">
        <f t="shared" si="0"/>
        <v>0.75</v>
      </c>
      <c r="E6">
        <f t="shared" si="1"/>
        <v>5.7265022524242192E-3</v>
      </c>
      <c r="F6" s="7">
        <f t="shared" si="2"/>
        <v>5.7101681668516591E-3</v>
      </c>
      <c r="G6">
        <f t="shared" si="3"/>
        <v>4.8749682893413118</v>
      </c>
      <c r="H6">
        <f t="shared" si="3"/>
        <v>16.429295646322633</v>
      </c>
      <c r="J6">
        <f t="shared" ref="J6:J13" si="4">J5+(MAX(B:B)-MIN(B:B))/10</f>
        <v>155.42500000000001</v>
      </c>
      <c r="K6">
        <f>COUNTIF(B:B,"&lt;"&amp;J6)-SUM($K$4:K5)</f>
        <v>62</v>
      </c>
      <c r="M6">
        <f t="shared" ref="M6:M13" si="5">M5+(MAX(C:C)-MIN(C:C))/10</f>
        <v>11777630</v>
      </c>
      <c r="N6">
        <f>COUNTIF(C:C,"&lt;"&amp;M6)-SUM($N$4:N5)</f>
        <v>79</v>
      </c>
      <c r="P6">
        <f t="shared" ref="P6:P13" si="6">P5+(MAX(D:D)-MIN(D:D))/10</f>
        <v>-30.171999999999993</v>
      </c>
      <c r="Q6">
        <f>COUNTIF(D:D,"&lt;"&amp;P6)-SUM($Q$4:Q5)</f>
        <v>1</v>
      </c>
      <c r="S6">
        <f t="shared" ref="S6:S13" si="7">S5+(MAX(E:E)-MIN(E:E))/10</f>
        <v>-0.12855197376830779</v>
      </c>
      <c r="T6">
        <f>COUNTIF(E:E,"&lt;"&amp;S6)-SUM($T$4:T5)</f>
        <v>3</v>
      </c>
      <c r="V6">
        <f t="shared" ref="V6:V13" si="8">V5+(MAX(F:F)-MIN(F:F))/10</f>
        <v>-0.160307528149849</v>
      </c>
      <c r="W6">
        <f>COUNTIF(F:F,"&lt;"&amp;V6)-SUM($W$4:W5)</f>
        <v>2</v>
      </c>
      <c r="Y6">
        <f t="shared" ref="Y6:Y13" si="9">Y5+(MAX(G:G)-MIN(G:G))/10</f>
        <v>4.9093645739383156</v>
      </c>
      <c r="Z6">
        <f>COUNTIF(G:G,"&lt;"&amp;Y6)-SUM($Z$4:Z5)</f>
        <v>51</v>
      </c>
      <c r="AB6">
        <f t="shared" ref="AB6:AB13" si="10">AB5+(MAX(H:H)-MIN(H:H))/10</f>
        <v>13.790430959901318</v>
      </c>
      <c r="AC6">
        <f>COUNTIF(H:H,"&lt;"&amp;AB6)-SUM($AC$4:AC5)</f>
        <v>19</v>
      </c>
    </row>
    <row r="7" spans="1:29" x14ac:dyDescent="0.35">
      <c r="A7" s="1">
        <f>'4-2'!A7</f>
        <v>40217</v>
      </c>
      <c r="B7">
        <f>'4-2'!C7</f>
        <v>133.5</v>
      </c>
      <c r="C7" s="5">
        <f>'4-2'!P7</f>
        <v>12323576</v>
      </c>
      <c r="D7" s="6">
        <f t="shared" si="0"/>
        <v>1.7800000000000011</v>
      </c>
      <c r="E7">
        <f t="shared" si="1"/>
        <v>1.3513513513513523E-2</v>
      </c>
      <c r="F7" s="7">
        <f t="shared" si="2"/>
        <v>1.3423020332140823E-2</v>
      </c>
      <c r="G7">
        <f t="shared" si="3"/>
        <v>4.8806784575081634</v>
      </c>
      <c r="H7">
        <f t="shared" si="3"/>
        <v>16.910837230028687</v>
      </c>
      <c r="J7">
        <f t="shared" si="4"/>
        <v>174.60000000000002</v>
      </c>
      <c r="K7">
        <f>COUNTIF(B:B,"&lt;"&amp;J7)-SUM($K$4:K6)</f>
        <v>104</v>
      </c>
      <c r="M7">
        <f t="shared" si="5"/>
        <v>15636450</v>
      </c>
      <c r="N7">
        <f>COUNTIF(C:C,"&lt;"&amp;M7)-SUM($N$4:N6)</f>
        <v>77</v>
      </c>
      <c r="P7">
        <f t="shared" si="6"/>
        <v>-22.345999999999997</v>
      </c>
      <c r="Q7">
        <f>COUNTIF(D:D,"&lt;"&amp;P7)-SUM($Q$4:Q6)</f>
        <v>2</v>
      </c>
      <c r="S7">
        <f t="shared" si="7"/>
        <v>-8.5964438043928212E-2</v>
      </c>
      <c r="T7">
        <f>COUNTIF(E:E,"&lt;"&amp;S7)-SUM($T$4:T6)</f>
        <v>7</v>
      </c>
      <c r="V7">
        <f t="shared" si="8"/>
        <v>-0.11503098506303769</v>
      </c>
      <c r="W7">
        <f>COUNTIF(F:F,"&lt;"&amp;V7)-SUM($W$4:W6)</f>
        <v>5</v>
      </c>
      <c r="Y7">
        <f t="shared" si="9"/>
        <v>5.0178372487389327</v>
      </c>
      <c r="Z7">
        <f>COUNTIF(G:G,"&lt;"&amp;Y7)-SUM($Z$4:Z6)</f>
        <v>51</v>
      </c>
      <c r="AB7">
        <f t="shared" si="10"/>
        <v>14.316606079627551</v>
      </c>
      <c r="AC7">
        <f>COUNTIF(H:H,"&lt;"&amp;AB7)-SUM($AC$4:AC6)</f>
        <v>34</v>
      </c>
    </row>
    <row r="8" spans="1:29" x14ac:dyDescent="0.35">
      <c r="A8" s="1">
        <f>'4-2'!A8</f>
        <v>40224</v>
      </c>
      <c r="B8">
        <f>'4-2'!C8</f>
        <v>132.19999999999999</v>
      </c>
      <c r="C8" s="5">
        <f>'4-2'!P8</f>
        <v>16730898</v>
      </c>
      <c r="D8" s="6">
        <f t="shared" si="0"/>
        <v>-1.3000000000000114</v>
      </c>
      <c r="E8">
        <f t="shared" si="1"/>
        <v>-9.7378277153558901E-3</v>
      </c>
      <c r="F8" s="7">
        <f t="shared" si="2"/>
        <v>-9.7855504227180035E-3</v>
      </c>
      <c r="G8">
        <f t="shared" si="3"/>
        <v>4.8941014778403042</v>
      </c>
      <c r="H8">
        <f t="shared" si="3"/>
        <v>16.327024733692699</v>
      </c>
      <c r="J8">
        <f t="shared" si="4"/>
        <v>193.77500000000003</v>
      </c>
      <c r="K8">
        <f>COUNTIF(B:B,"&lt;"&amp;J8)-SUM($K$4:K7)</f>
        <v>44</v>
      </c>
      <c r="M8">
        <f t="shared" si="5"/>
        <v>19495270</v>
      </c>
      <c r="N8">
        <f>COUNTIF(C:C,"&lt;"&amp;M8)-SUM($N$4:N7)</f>
        <v>42</v>
      </c>
      <c r="P8">
        <f t="shared" si="6"/>
        <v>-14.52</v>
      </c>
      <c r="Q8">
        <f>COUNTIF(D:D,"&lt;"&amp;P8)-SUM($Q$4:Q7)</f>
        <v>14</v>
      </c>
      <c r="S8">
        <f t="shared" si="7"/>
        <v>-4.3376902319548633E-2</v>
      </c>
      <c r="T8">
        <f>COUNTIF(E:E,"&lt;"&amp;S8)-SUM($T$4:T7)</f>
        <v>38</v>
      </c>
      <c r="V8">
        <f t="shared" si="8"/>
        <v>-6.9754441976226378E-2</v>
      </c>
      <c r="W8">
        <f>COUNTIF(F:F,"&lt;"&amp;V8)-SUM($W$4:W7)</f>
        <v>13</v>
      </c>
      <c r="Y8">
        <f t="shared" si="9"/>
        <v>5.1263099235395497</v>
      </c>
      <c r="Z8">
        <f>COUNTIF(G:G,"&lt;"&amp;Y8)-SUM($Z$4:Z7)</f>
        <v>87</v>
      </c>
      <c r="AB8">
        <f t="shared" si="10"/>
        <v>14.842781199353784</v>
      </c>
      <c r="AC8">
        <f>COUNTIF(H:H,"&lt;"&amp;AB8)-SUM($AC$4:AC7)</f>
        <v>23</v>
      </c>
    </row>
    <row r="9" spans="1:29" x14ac:dyDescent="0.35">
      <c r="A9" s="1">
        <f>'4-2'!A9</f>
        <v>40231</v>
      </c>
      <c r="B9">
        <f>'4-2'!C9</f>
        <v>128.05000000000001</v>
      </c>
      <c r="C9" s="5">
        <f>'4-2'!P9</f>
        <v>9182366</v>
      </c>
      <c r="D9" s="6">
        <f t="shared" si="0"/>
        <v>-4.1499999999999773</v>
      </c>
      <c r="E9">
        <f t="shared" si="1"/>
        <v>-3.139183055975777E-2</v>
      </c>
      <c r="F9" s="7">
        <f t="shared" si="2"/>
        <v>-3.1895114772051869E-2</v>
      </c>
      <c r="G9">
        <f t="shared" si="3"/>
        <v>4.8843159274175862</v>
      </c>
      <c r="H9">
        <f t="shared" si="3"/>
        <v>16.632767747553583</v>
      </c>
      <c r="J9">
        <f t="shared" si="4"/>
        <v>212.95000000000005</v>
      </c>
      <c r="K9">
        <f>COUNTIF(B:B,"&lt;"&amp;J9)-SUM($K$4:K8)</f>
        <v>10</v>
      </c>
      <c r="M9">
        <f t="shared" si="5"/>
        <v>23354090</v>
      </c>
      <c r="N9">
        <f>COUNTIF(C:C,"&lt;"&amp;M9)-SUM($N$4:N8)</f>
        <v>39</v>
      </c>
      <c r="P9">
        <f t="shared" si="6"/>
        <v>-6.6940000000000035</v>
      </c>
      <c r="Q9">
        <f>COUNTIF(D:D,"&lt;"&amp;P9)-SUM($Q$4:Q8)</f>
        <v>45</v>
      </c>
      <c r="S9">
        <f t="shared" si="7"/>
        <v>-7.8936659516905261E-4</v>
      </c>
      <c r="T9">
        <f>COUNTIF(E:E,"&lt;"&amp;S9)-SUM($T$4:T8)</f>
        <v>164</v>
      </c>
      <c r="V9">
        <f t="shared" si="8"/>
        <v>-2.4477898889415074E-2</v>
      </c>
      <c r="W9">
        <f>COUNTIF(F:F,"&lt;"&amp;V9)-SUM($W$4:W8)</f>
        <v>76</v>
      </c>
      <c r="Y9">
        <f t="shared" si="9"/>
        <v>5.2347825983401668</v>
      </c>
      <c r="Z9">
        <f>COUNTIF(G:G,"&lt;"&amp;Y9)-SUM($Z$4:Z8)</f>
        <v>67</v>
      </c>
      <c r="AB9">
        <f t="shared" si="10"/>
        <v>15.368956319080016</v>
      </c>
      <c r="AC9">
        <f>COUNTIF(H:H,"&lt;"&amp;AB9)-SUM($AC$4:AC8)</f>
        <v>24</v>
      </c>
    </row>
    <row r="10" spans="1:29" x14ac:dyDescent="0.35">
      <c r="A10" s="1">
        <f>'4-2'!A10</f>
        <v>40238</v>
      </c>
      <c r="B10">
        <f>'4-2'!C10</f>
        <v>124.19</v>
      </c>
      <c r="C10" s="5">
        <f>'4-2'!P10</f>
        <v>36666685</v>
      </c>
      <c r="D10" s="6">
        <f t="shared" si="0"/>
        <v>-3.8600000000000136</v>
      </c>
      <c r="E10">
        <f t="shared" si="1"/>
        <v>-3.0144474814525681E-2</v>
      </c>
      <c r="F10" s="7">
        <f t="shared" si="2"/>
        <v>-3.0608161685592883E-2</v>
      </c>
      <c r="G10">
        <f t="shared" si="3"/>
        <v>4.8524208126455344</v>
      </c>
      <c r="H10">
        <f t="shared" si="3"/>
        <v>16.032795463593711</v>
      </c>
      <c r="J10">
        <f t="shared" si="4"/>
        <v>232.12500000000006</v>
      </c>
      <c r="K10">
        <f>COUNTIF(B:B,"&lt;"&amp;J10)-SUM($K$4:K9)</f>
        <v>65</v>
      </c>
      <c r="M10">
        <f t="shared" si="5"/>
        <v>27212910</v>
      </c>
      <c r="N10">
        <f>COUNTIF(C:C,"&lt;"&amp;M10)-SUM($N$4:N9)</f>
        <v>21</v>
      </c>
      <c r="P10">
        <f t="shared" si="6"/>
        <v>1.1319999999999926</v>
      </c>
      <c r="Q10">
        <f>COUNTIF(D:D,"&lt;"&amp;P10)-SUM($Q$4:Q9)</f>
        <v>199</v>
      </c>
      <c r="S10">
        <f t="shared" si="7"/>
        <v>4.1798169129210527E-2</v>
      </c>
      <c r="T10">
        <f>COUNTIF(E:E,"&lt;"&amp;S10)-SUM($T$4:T9)</f>
        <v>158</v>
      </c>
      <c r="V10">
        <f t="shared" si="8"/>
        <v>2.0798644197396229E-2</v>
      </c>
      <c r="W10">
        <f>COUNTIF(F:F,"&lt;"&amp;V10)-SUM($W$4:W9)</f>
        <v>220</v>
      </c>
      <c r="Y10">
        <f t="shared" si="9"/>
        <v>5.3432552731407839</v>
      </c>
      <c r="Z10">
        <f>COUNTIF(G:G,"&lt;"&amp;Y10)-SUM($Z$4:Z9)</f>
        <v>15</v>
      </c>
      <c r="AB10">
        <f t="shared" si="10"/>
        <v>15.895131438806249</v>
      </c>
      <c r="AC10">
        <f>COUNTIF(H:H,"&lt;"&amp;AB10)-SUM($AC$4:AC9)</f>
        <v>25</v>
      </c>
    </row>
    <row r="11" spans="1:29" x14ac:dyDescent="0.35">
      <c r="A11" s="1">
        <f>'4-2'!A11</f>
        <v>40245</v>
      </c>
      <c r="B11">
        <f>'4-2'!C11</f>
        <v>126.17</v>
      </c>
      <c r="C11" s="5">
        <f>'4-2'!P11</f>
        <v>23276737</v>
      </c>
      <c r="D11" s="6">
        <f t="shared" si="0"/>
        <v>1.980000000000004</v>
      </c>
      <c r="E11">
        <f t="shared" si="1"/>
        <v>1.5943312666076206E-2</v>
      </c>
      <c r="F11" s="7">
        <f t="shared" si="2"/>
        <v>1.5817552979708438E-2</v>
      </c>
      <c r="G11">
        <f t="shared" si="3"/>
        <v>4.8218126509599415</v>
      </c>
      <c r="H11">
        <f t="shared" si="3"/>
        <v>17.417379135088456</v>
      </c>
      <c r="J11">
        <f t="shared" si="4"/>
        <v>251.30000000000007</v>
      </c>
      <c r="K11">
        <f>COUNTIF(B:B,"&lt;"&amp;J11)-SUM($K$4:K10)</f>
        <v>41</v>
      </c>
      <c r="M11">
        <f t="shared" si="5"/>
        <v>31071730</v>
      </c>
      <c r="N11">
        <f>COUNTIF(C:C,"&lt;"&amp;M11)-SUM($N$4:N10)</f>
        <v>12</v>
      </c>
      <c r="P11">
        <f t="shared" si="6"/>
        <v>8.9579999999999878</v>
      </c>
      <c r="Q11">
        <f>COUNTIF(D:D,"&lt;"&amp;P11)-SUM($Q$4:Q10)</f>
        <v>121</v>
      </c>
      <c r="S11">
        <f t="shared" si="7"/>
        <v>8.4385704853590107E-2</v>
      </c>
      <c r="T11">
        <f>COUNTIF(E:E,"&lt;"&amp;S11)-SUM($T$4:T10)</f>
        <v>43</v>
      </c>
      <c r="V11">
        <f t="shared" si="8"/>
        <v>6.6075187284207526E-2</v>
      </c>
      <c r="W11">
        <f>COUNTIF(F:F,"&lt;"&amp;V11)-SUM($W$4:W10)</f>
        <v>89</v>
      </c>
      <c r="Y11">
        <f t="shared" si="9"/>
        <v>5.4517279479414009</v>
      </c>
      <c r="Z11">
        <f>COUNTIF(G:G,"&lt;"&amp;Y11)-SUM($Z$4:Z10)</f>
        <v>70</v>
      </c>
      <c r="AB11">
        <f t="shared" si="10"/>
        <v>16.421306558532482</v>
      </c>
      <c r="AC11">
        <f>COUNTIF(H:H,"&lt;"&amp;AB11)-SUM($AC$4:AC10)</f>
        <v>109</v>
      </c>
    </row>
    <row r="12" spans="1:29" x14ac:dyDescent="0.35">
      <c r="A12" s="1">
        <f>'4-2'!A12</f>
        <v>40252</v>
      </c>
      <c r="B12">
        <f>'4-2'!C12</f>
        <v>125.48</v>
      </c>
      <c r="C12" s="5">
        <f>'4-2'!P12</f>
        <v>13881986</v>
      </c>
      <c r="D12" s="6">
        <f t="shared" si="0"/>
        <v>-0.68999999999999773</v>
      </c>
      <c r="E12">
        <f t="shared" si="1"/>
        <v>-5.4688119204248055E-3</v>
      </c>
      <c r="F12" s="7">
        <f t="shared" si="2"/>
        <v>-5.4838206171723414E-3</v>
      </c>
      <c r="G12">
        <f t="shared" si="3"/>
        <v>4.8376302039396499</v>
      </c>
      <c r="H12">
        <f t="shared" si="3"/>
        <v>16.962965007773487</v>
      </c>
      <c r="J12">
        <f t="shared" si="4"/>
        <v>270.47500000000008</v>
      </c>
      <c r="K12">
        <f>COUNTIF(B:B,"&lt;"&amp;J12)-SUM($K$4:K11)</f>
        <v>20</v>
      </c>
      <c r="M12">
        <f t="shared" si="5"/>
        <v>34930550</v>
      </c>
      <c r="N12">
        <f>COUNTIF(C:C,"&lt;"&amp;M12)-SUM($N$4:N11)</f>
        <v>3</v>
      </c>
      <c r="P12">
        <f t="shared" si="6"/>
        <v>16.783999999999985</v>
      </c>
      <c r="Q12">
        <f>COUNTIF(D:D,"&lt;"&amp;P12)-SUM($Q$4:Q11)</f>
        <v>39</v>
      </c>
      <c r="S12">
        <f t="shared" si="7"/>
        <v>0.12697324057796969</v>
      </c>
      <c r="T12">
        <f>COUNTIF(E:E,"&lt;"&amp;S12)-SUM($T$4:T11)</f>
        <v>12</v>
      </c>
      <c r="V12">
        <f t="shared" si="8"/>
        <v>0.11135173037101884</v>
      </c>
      <c r="W12">
        <f>COUNTIF(F:F,"&lt;"&amp;V12)-SUM($W$4:W11)</f>
        <v>19</v>
      </c>
      <c r="Y12">
        <f t="shared" si="9"/>
        <v>5.560200622742018</v>
      </c>
      <c r="Z12">
        <f>COUNTIF(G:G,"&lt;"&amp;Y12)-SUM($Z$4:Z11)</f>
        <v>50</v>
      </c>
      <c r="AB12">
        <f t="shared" si="10"/>
        <v>16.947481678258715</v>
      </c>
      <c r="AC12">
        <f>COUNTIF(H:H,"&lt;"&amp;AB12)-SUM($AC$4:AC11)</f>
        <v>125</v>
      </c>
    </row>
    <row r="13" spans="1:29" x14ac:dyDescent="0.35">
      <c r="A13" s="1">
        <f>'4-2'!A13</f>
        <v>40259</v>
      </c>
      <c r="B13">
        <f>'4-2'!C13</f>
        <v>122.49</v>
      </c>
      <c r="C13" s="5">
        <f>'4-2'!P13</f>
        <v>14171780</v>
      </c>
      <c r="D13" s="6">
        <f t="shared" si="0"/>
        <v>-2.9900000000000091</v>
      </c>
      <c r="E13">
        <f t="shared" si="1"/>
        <v>-2.3828498565508519E-2</v>
      </c>
      <c r="F13" s="7">
        <f t="shared" si="2"/>
        <v>-2.411698932288342E-2</v>
      </c>
      <c r="G13">
        <f t="shared" si="3"/>
        <v>4.8321463833224776</v>
      </c>
      <c r="H13">
        <f t="shared" si="3"/>
        <v>16.446102586380942</v>
      </c>
      <c r="J13">
        <f t="shared" si="4"/>
        <v>289.65000000000009</v>
      </c>
      <c r="K13">
        <f>COUNTIF(B:B,"&lt;"&amp;J13)-SUM($K$4:K12)</f>
        <v>5</v>
      </c>
      <c r="M13">
        <f t="shared" si="5"/>
        <v>38789370</v>
      </c>
      <c r="N13">
        <f>COUNTIF(C:C,"&lt;"&amp;M13)-SUM($N$4:N12)</f>
        <v>10</v>
      </c>
      <c r="P13">
        <f t="shared" si="6"/>
        <v>24.609999999999982</v>
      </c>
      <c r="Q13">
        <f>COUNTIF(D:D,"&lt;"&amp;P13)-SUM($Q$4:Q12)</f>
        <v>6</v>
      </c>
      <c r="S13">
        <f t="shared" si="7"/>
        <v>0.16956077630234928</v>
      </c>
      <c r="T13">
        <f>COUNTIF(E:E,"&lt;"&amp;S13)-SUM($T$4:T12)</f>
        <v>2</v>
      </c>
      <c r="V13">
        <f t="shared" si="8"/>
        <v>0.15662827345783015</v>
      </c>
      <c r="W13">
        <f>COUNTIF(F:F,"&lt;"&amp;V13)-SUM($W$4:W12)</f>
        <v>4</v>
      </c>
      <c r="Y13">
        <f t="shared" si="9"/>
        <v>5.668673297542635</v>
      </c>
      <c r="Z13">
        <f>COUNTIF(G:G,"&lt;"&amp;Y13)-SUM($Z$4:Z12)</f>
        <v>14</v>
      </c>
      <c r="AB13">
        <f t="shared" si="10"/>
        <v>17.473656797984948</v>
      </c>
      <c r="AC13">
        <f>COUNTIF(H:H,"&lt;"&amp;AB13)-SUM($AC$4:AC12)</f>
        <v>48</v>
      </c>
    </row>
    <row r="14" spans="1:29" x14ac:dyDescent="0.35">
      <c r="A14" s="1">
        <f>'4-2'!A14</f>
        <v>40266</v>
      </c>
      <c r="B14">
        <f>'4-2'!C14</f>
        <v>122.96</v>
      </c>
      <c r="C14" s="5">
        <f>'4-2'!P14</f>
        <v>13985148</v>
      </c>
      <c r="D14" s="6">
        <f t="shared" si="0"/>
        <v>0.46999999999999886</v>
      </c>
      <c r="E14">
        <f t="shared" si="1"/>
        <v>3.8370479222793606E-3</v>
      </c>
      <c r="F14" s="7">
        <f t="shared" si="2"/>
        <v>3.8297052307463275E-3</v>
      </c>
      <c r="G14">
        <f t="shared" si="3"/>
        <v>4.8080293939995942</v>
      </c>
      <c r="H14">
        <f t="shared" si="3"/>
        <v>16.466763221279411</v>
      </c>
    </row>
    <row r="15" spans="1:29" x14ac:dyDescent="0.35">
      <c r="A15" s="1">
        <f>'4-2'!A15</f>
        <v>40273</v>
      </c>
      <c r="B15">
        <f>'4-2'!C15</f>
        <v>134</v>
      </c>
      <c r="C15" s="5">
        <f>'4-2'!P15</f>
        <v>30019727</v>
      </c>
      <c r="D15" s="6">
        <f t="shared" si="0"/>
        <v>11.040000000000006</v>
      </c>
      <c r="E15">
        <f t="shared" si="1"/>
        <v>8.9785296031229728E-2</v>
      </c>
      <c r="F15" s="7">
        <f t="shared" si="2"/>
        <v>8.5980700720570624E-2</v>
      </c>
      <c r="G15">
        <f t="shared" si="3"/>
        <v>4.8118590992303405</v>
      </c>
      <c r="H15">
        <f t="shared" si="3"/>
        <v>16.453506467329451</v>
      </c>
      <c r="J15" s="60"/>
      <c r="K15" s="60"/>
      <c r="M15" s="60"/>
      <c r="N15" s="60"/>
      <c r="P15" s="60"/>
      <c r="Q15" s="60"/>
      <c r="S15" s="60"/>
      <c r="T15" s="60"/>
      <c r="V15" s="60"/>
      <c r="W15" s="60"/>
      <c r="Y15" s="60"/>
      <c r="Z15" s="60"/>
      <c r="AB15" s="60"/>
      <c r="AC15" s="60"/>
    </row>
    <row r="16" spans="1:29" x14ac:dyDescent="0.35">
      <c r="A16" s="1">
        <f>'4-2'!A16</f>
        <v>40280</v>
      </c>
      <c r="B16">
        <f>'4-2'!C16</f>
        <v>130.5</v>
      </c>
      <c r="C16" s="5">
        <f>'4-2'!P16</f>
        <v>17864825</v>
      </c>
      <c r="D16" s="6">
        <f t="shared" si="0"/>
        <v>-3.5</v>
      </c>
      <c r="E16">
        <f t="shared" si="1"/>
        <v>-2.6119402985074626E-2</v>
      </c>
      <c r="F16" s="7">
        <f t="shared" si="2"/>
        <v>-2.6466573188162812E-2</v>
      </c>
      <c r="G16">
        <f t="shared" si="3"/>
        <v>4.8978397999509111</v>
      </c>
      <c r="H16">
        <f t="shared" si="3"/>
        <v>17.217365290190866</v>
      </c>
      <c r="J16" s="60"/>
      <c r="K16" s="60"/>
      <c r="M16" s="60"/>
      <c r="N16" s="60"/>
      <c r="P16" s="60"/>
      <c r="Q16" s="60"/>
      <c r="S16" s="60"/>
      <c r="T16" s="60"/>
      <c r="V16" s="60"/>
      <c r="W16" s="60"/>
      <c r="Y16" s="60"/>
      <c r="Z16" s="60"/>
      <c r="AB16" s="60"/>
      <c r="AC16" s="60"/>
    </row>
    <row r="17" spans="1:29" x14ac:dyDescent="0.35">
      <c r="A17" s="1">
        <f>'4-2'!A17</f>
        <v>40287</v>
      </c>
      <c r="B17">
        <f>'4-2'!C17</f>
        <v>126.55</v>
      </c>
      <c r="C17" s="5">
        <f>'4-2'!P17</f>
        <v>12243971</v>
      </c>
      <c r="D17" s="6">
        <f t="shared" si="0"/>
        <v>-3.9500000000000028</v>
      </c>
      <c r="E17">
        <f t="shared" si="1"/>
        <v>-3.0268199233716497E-2</v>
      </c>
      <c r="F17" s="7">
        <f t="shared" si="2"/>
        <v>-3.0735739771615478E-2</v>
      </c>
      <c r="G17">
        <f t="shared" si="3"/>
        <v>4.8713732267627483</v>
      </c>
      <c r="H17">
        <f t="shared" si="3"/>
        <v>16.698344253701773</v>
      </c>
      <c r="J17" s="60"/>
      <c r="K17" s="60"/>
      <c r="M17" s="60"/>
      <c r="N17" s="60"/>
      <c r="P17" s="60"/>
      <c r="Q17" s="60"/>
      <c r="S17" s="60"/>
      <c r="T17" s="60"/>
      <c r="V17" s="60"/>
      <c r="W17" s="60"/>
      <c r="Y17" s="60"/>
      <c r="Z17" s="60"/>
      <c r="AB17" s="60"/>
      <c r="AC17" s="60"/>
    </row>
    <row r="18" spans="1:29" x14ac:dyDescent="0.35">
      <c r="A18" s="1">
        <f>'4-2'!A18</f>
        <v>40294</v>
      </c>
      <c r="B18">
        <f>'4-2'!C18</f>
        <v>125.5</v>
      </c>
      <c r="C18" s="5">
        <f>'4-2'!P18</f>
        <v>9280069</v>
      </c>
      <c r="D18" s="6">
        <f t="shared" si="0"/>
        <v>-1.0499999999999972</v>
      </c>
      <c r="E18">
        <f t="shared" si="1"/>
        <v>-8.2971157645199307E-3</v>
      </c>
      <c r="F18" s="7">
        <f t="shared" si="2"/>
        <v>-8.3317284192938601E-3</v>
      </c>
      <c r="G18">
        <f t="shared" si="3"/>
        <v>4.8406374869911328</v>
      </c>
      <c r="H18">
        <f t="shared" si="3"/>
        <v>16.320544210537612</v>
      </c>
      <c r="J18" s="60"/>
      <c r="K18" s="60"/>
      <c r="M18" s="60"/>
      <c r="N18" s="60"/>
      <c r="P18" s="60"/>
      <c r="Q18" s="60"/>
      <c r="S18" s="60"/>
      <c r="T18" s="60"/>
      <c r="V18" s="60"/>
      <c r="W18" s="60"/>
      <c r="Y18" s="60"/>
      <c r="Z18" s="60"/>
      <c r="AB18" s="60"/>
      <c r="AC18" s="60"/>
    </row>
    <row r="19" spans="1:29" x14ac:dyDescent="0.35">
      <c r="A19" s="1">
        <f>'4-2'!A19</f>
        <v>40301</v>
      </c>
      <c r="B19">
        <f>'4-2'!C19</f>
        <v>109.86</v>
      </c>
      <c r="C19" s="5">
        <f>'4-2'!P19</f>
        <v>10933929</v>
      </c>
      <c r="D19" s="6">
        <f t="shared" si="0"/>
        <v>-15.64</v>
      </c>
      <c r="E19">
        <f t="shared" si="1"/>
        <v>-0.12462151394422311</v>
      </c>
      <c r="F19" s="7">
        <f t="shared" si="2"/>
        <v>-0.13309893065736489</v>
      </c>
      <c r="G19">
        <f t="shared" si="3"/>
        <v>4.832305758571839</v>
      </c>
      <c r="H19">
        <f t="shared" si="3"/>
        <v>16.04337954007957</v>
      </c>
      <c r="J19" s="60"/>
      <c r="K19" s="60"/>
      <c r="M19" s="60"/>
      <c r="N19" s="60"/>
      <c r="P19" s="60"/>
      <c r="Q19" s="60"/>
      <c r="S19" s="60"/>
      <c r="T19" s="60"/>
      <c r="V19" s="60"/>
      <c r="W19" s="60"/>
      <c r="Y19" s="60"/>
      <c r="Z19" s="60"/>
      <c r="AB19" s="60"/>
      <c r="AC19" s="60"/>
    </row>
    <row r="20" spans="1:29" x14ac:dyDescent="0.35">
      <c r="A20" s="1">
        <f>'4-2'!A20</f>
        <v>40308</v>
      </c>
      <c r="B20">
        <f>'4-2'!C20</f>
        <v>114.91</v>
      </c>
      <c r="C20" s="5">
        <f>'4-2'!P20</f>
        <v>9244181</v>
      </c>
      <c r="D20" s="6">
        <f t="shared" si="0"/>
        <v>5.0499999999999972</v>
      </c>
      <c r="E20">
        <f t="shared" si="1"/>
        <v>4.5967595121063146E-2</v>
      </c>
      <c r="F20" s="7">
        <f t="shared" si="2"/>
        <v>4.4942385355068559E-2</v>
      </c>
      <c r="G20">
        <f t="shared" si="3"/>
        <v>4.6992068279144741</v>
      </c>
      <c r="H20">
        <f t="shared" si="3"/>
        <v>16.207381264909504</v>
      </c>
      <c r="J20" s="60"/>
      <c r="K20" s="60"/>
      <c r="M20" s="60"/>
      <c r="N20" s="60"/>
      <c r="P20" s="60"/>
      <c r="Q20" s="60"/>
      <c r="S20" s="60"/>
      <c r="T20" s="60"/>
      <c r="V20" s="60"/>
      <c r="W20" s="60"/>
      <c r="Y20" s="60"/>
      <c r="Z20" s="60"/>
      <c r="AB20" s="60"/>
      <c r="AC20" s="60"/>
    </row>
    <row r="21" spans="1:29" x14ac:dyDescent="0.35">
      <c r="A21" s="1">
        <f>'4-2'!A21</f>
        <v>40315</v>
      </c>
      <c r="B21">
        <f>'4-2'!C21</f>
        <v>97.9</v>
      </c>
      <c r="C21" s="5">
        <f>'4-2'!P21</f>
        <v>13155613</v>
      </c>
      <c r="D21" s="6">
        <f t="shared" si="0"/>
        <v>-17.009999999999991</v>
      </c>
      <c r="E21">
        <f t="shared" si="1"/>
        <v>-0.14802889217648588</v>
      </c>
      <c r="F21" s="7">
        <f t="shared" si="2"/>
        <v>-0.16020266373307823</v>
      </c>
      <c r="G21">
        <f t="shared" si="3"/>
        <v>4.7441492132695426</v>
      </c>
      <c r="H21">
        <f t="shared" si="3"/>
        <v>16.039504830452998</v>
      </c>
    </row>
    <row r="22" spans="1:29" x14ac:dyDescent="0.35">
      <c r="A22" s="1">
        <f>'4-2'!A22</f>
        <v>40322</v>
      </c>
      <c r="B22">
        <f>'4-2'!C22</f>
        <v>114.5</v>
      </c>
      <c r="C22" s="5">
        <f>'4-2'!P22</f>
        <v>19305647</v>
      </c>
      <c r="D22" s="6">
        <f t="shared" si="0"/>
        <v>16.599999999999994</v>
      </c>
      <c r="E22">
        <f t="shared" si="1"/>
        <v>0.16956077630234928</v>
      </c>
      <c r="F22" s="7">
        <f t="shared" si="2"/>
        <v>0.15662827345783015</v>
      </c>
      <c r="G22">
        <f t="shared" si="3"/>
        <v>4.5839465495364644</v>
      </c>
      <c r="H22">
        <f t="shared" si="3"/>
        <v>16.392359069622479</v>
      </c>
      <c r="J22" s="8" t="s">
        <v>2034</v>
      </c>
      <c r="K22" s="8" t="s">
        <v>2035</v>
      </c>
      <c r="L22" s="8"/>
      <c r="M22" s="8" t="s">
        <v>2034</v>
      </c>
      <c r="N22" s="8" t="s">
        <v>2035</v>
      </c>
      <c r="O22" s="8"/>
      <c r="P22" s="8" t="s">
        <v>2034</v>
      </c>
      <c r="Q22" s="8" t="s">
        <v>2035</v>
      </c>
      <c r="R22" s="8"/>
      <c r="S22" s="8" t="s">
        <v>2034</v>
      </c>
      <c r="T22" s="8" t="s">
        <v>2035</v>
      </c>
      <c r="U22" s="8"/>
      <c r="V22" s="8" t="s">
        <v>2034</v>
      </c>
      <c r="W22" s="8" t="s">
        <v>2035</v>
      </c>
      <c r="X22" s="8"/>
      <c r="Y22" s="8" t="s">
        <v>2034</v>
      </c>
      <c r="Z22" s="8" t="s">
        <v>2035</v>
      </c>
      <c r="AA22" s="8"/>
      <c r="AB22" s="8" t="s">
        <v>2034</v>
      </c>
      <c r="AC22" s="8" t="s">
        <v>2035</v>
      </c>
    </row>
    <row r="23" spans="1:29" x14ac:dyDescent="0.35">
      <c r="A23" s="1">
        <f>'4-2'!A23</f>
        <v>40329</v>
      </c>
      <c r="B23">
        <f>'4-2'!C23</f>
        <v>117.21</v>
      </c>
      <c r="C23" s="5">
        <f>'4-2'!P23</f>
        <v>16496078</v>
      </c>
      <c r="D23" s="6">
        <f t="shared" si="0"/>
        <v>2.7099999999999937</v>
      </c>
      <c r="E23">
        <f t="shared" si="1"/>
        <v>2.3668122270742303E-2</v>
      </c>
      <c r="F23" s="7">
        <f t="shared" si="2"/>
        <v>2.3392374740794253E-2</v>
      </c>
      <c r="G23">
        <f t="shared" si="3"/>
        <v>4.7405748229942946</v>
      </c>
      <c r="H23">
        <f t="shared" si="3"/>
        <v>16.775908201752387</v>
      </c>
      <c r="J23">
        <f>SKEW(B:B)</f>
        <v>0.3963502059168954</v>
      </c>
      <c r="K23">
        <f>KURT(B:B)</f>
        <v>-0.91663790111056942</v>
      </c>
      <c r="M23">
        <f>SKEW(C:C)</f>
        <v>0.83784628371257686</v>
      </c>
      <c r="N23">
        <f>KURT(C:C)</f>
        <v>0.22486634613791212</v>
      </c>
      <c r="P23">
        <f>SKEW(D:D)</f>
        <v>-1.1067305022047178</v>
      </c>
      <c r="Q23">
        <f>KURT(D:D)</f>
        <v>6.6234960028791754</v>
      </c>
      <c r="S23">
        <f>SKEW(E:E)</f>
        <v>-0.41706370321002245</v>
      </c>
      <c r="T23">
        <f>KURT(E:E)</f>
        <v>4.2720011011286569</v>
      </c>
      <c r="V23">
        <f>SKEW(F:F)</f>
        <v>-0.8710348432010615</v>
      </c>
      <c r="W23">
        <f>KURT(F:F)</f>
        <v>5.8982721043851658</v>
      </c>
      <c r="Y23">
        <f>SKEW(G:G)</f>
        <v>3.671465352639889E-2</v>
      </c>
      <c r="Z23">
        <f>KURT(G:G)</f>
        <v>-0.93836501774077297</v>
      </c>
      <c r="AB23">
        <f>SKEW(H:H)</f>
        <v>-0.9554666378813309</v>
      </c>
      <c r="AC23">
        <f>KURT(H:H)</f>
        <v>1.1641975922775938E-2</v>
      </c>
    </row>
    <row r="24" spans="1:29" x14ac:dyDescent="0.35">
      <c r="A24" s="1">
        <f>'4-2'!A24</f>
        <v>40336</v>
      </c>
      <c r="B24">
        <f>'4-2'!C24</f>
        <v>119.2</v>
      </c>
      <c r="C24" s="5">
        <f>'4-2'!P24</f>
        <v>8230831</v>
      </c>
      <c r="D24" s="6">
        <f t="shared" si="0"/>
        <v>1.9900000000000091</v>
      </c>
      <c r="E24">
        <f t="shared" si="1"/>
        <v>1.6978073543213117E-2</v>
      </c>
      <c r="F24" s="7">
        <f t="shared" si="2"/>
        <v>1.6835556896160675E-2</v>
      </c>
      <c r="G24">
        <f t="shared" si="3"/>
        <v>4.7639671977350888</v>
      </c>
      <c r="H24">
        <f t="shared" si="3"/>
        <v>16.61863321364671</v>
      </c>
      <c r="J24" s="60" t="str">
        <f>IF(AND(J23=0,K23=0),"НОРМАЛЬНОЕ","ДРУГОЕ")</f>
        <v>ДРУГОЕ</v>
      </c>
      <c r="K24" s="60"/>
      <c r="M24" s="60" t="str">
        <f>IF(AND(M23=0,N23=0),"НОРМАЛЬНОЕ","ДРУГОЕ")</f>
        <v>ДРУГОЕ</v>
      </c>
      <c r="N24" s="60"/>
      <c r="P24" s="60" t="str">
        <f>IF(AND(P23=0,Q23=0),"НОРМАЛЬНОЕ","ДРУГОЕ")</f>
        <v>ДРУГОЕ</v>
      </c>
      <c r="Q24" s="60"/>
      <c r="S24" s="60" t="str">
        <f>IF(AND(S23=0,T23=0),"НОРМАЛЬНОЕ","ДРУГОЕ")</f>
        <v>ДРУГОЕ</v>
      </c>
      <c r="T24" s="60"/>
      <c r="V24" s="60" t="str">
        <f>IF(AND(V23=0,W23=0),"НОРМАЛЬНОЕ","ДРУГОЕ")</f>
        <v>ДРУГОЕ</v>
      </c>
      <c r="W24" s="60"/>
      <c r="Y24" s="60" t="str">
        <f>IF(AND(Y23=0,Z23=0),"НОРМАЛЬНОЕ","ДРУГОЕ")</f>
        <v>ДРУГОЕ</v>
      </c>
      <c r="Z24" s="60"/>
      <c r="AB24" s="60" t="str">
        <f>IF(AND(AB23=0,AC23=0),"НОРМАЛЬНОЕ","ДРУГОЕ")</f>
        <v>ДРУГОЕ</v>
      </c>
      <c r="AC24" s="60"/>
    </row>
    <row r="25" spans="1:29" x14ac:dyDescent="0.35">
      <c r="A25" s="1">
        <f>'4-2'!A25</f>
        <v>40343</v>
      </c>
      <c r="B25">
        <f>'4-2'!C25</f>
        <v>118.8</v>
      </c>
      <c r="C25" s="5">
        <f>'4-2'!P25</f>
        <v>9303569</v>
      </c>
      <c r="D25" s="6">
        <f t="shared" si="0"/>
        <v>-0.40000000000000568</v>
      </c>
      <c r="E25">
        <f t="shared" si="1"/>
        <v>-3.3557046979866248E-3</v>
      </c>
      <c r="F25" s="7">
        <f t="shared" si="2"/>
        <v>-3.3613477027047978E-3</v>
      </c>
      <c r="G25">
        <f t="shared" si="3"/>
        <v>4.7808027546312495</v>
      </c>
      <c r="H25">
        <f t="shared" si="3"/>
        <v>15.923397539609381</v>
      </c>
    </row>
    <row r="26" spans="1:29" x14ac:dyDescent="0.35">
      <c r="A26" s="1">
        <f>'4-2'!A26</f>
        <v>40350</v>
      </c>
      <c r="B26">
        <f>'4-2'!C26</f>
        <v>116.92</v>
      </c>
      <c r="C26" s="5">
        <f>'4-2'!P26</f>
        <v>6603522</v>
      </c>
      <c r="D26" s="6">
        <f t="shared" si="0"/>
        <v>-1.8799999999999955</v>
      </c>
      <c r="E26">
        <f t="shared" si="1"/>
        <v>-1.5824915824915787E-2</v>
      </c>
      <c r="F26" s="7">
        <f t="shared" si="2"/>
        <v>-1.5951466685499405E-2</v>
      </c>
      <c r="G26">
        <f t="shared" si="3"/>
        <v>4.7774414069285447</v>
      </c>
      <c r="H26">
        <f t="shared" si="3"/>
        <v>16.045908647945989</v>
      </c>
    </row>
    <row r="27" spans="1:29" x14ac:dyDescent="0.35">
      <c r="A27" s="1">
        <f>'4-2'!A27</f>
        <v>40357</v>
      </c>
      <c r="B27">
        <f>'4-2'!C27</f>
        <v>114.86</v>
      </c>
      <c r="C27" s="5">
        <f>'4-2'!P27</f>
        <v>9902465</v>
      </c>
      <c r="D27" s="6">
        <f t="shared" si="0"/>
        <v>-2.0600000000000023</v>
      </c>
      <c r="E27">
        <f t="shared" si="1"/>
        <v>-1.7618884707492323E-2</v>
      </c>
      <c r="F27" s="7">
        <f t="shared" si="2"/>
        <v>-1.7775944806895261E-2</v>
      </c>
      <c r="G27">
        <f t="shared" si="3"/>
        <v>4.7614899402430453</v>
      </c>
      <c r="H27">
        <f t="shared" si="3"/>
        <v>15.703113701027039</v>
      </c>
    </row>
    <row r="28" spans="1:29" x14ac:dyDescent="0.35">
      <c r="A28" s="1">
        <f>'4-2'!A28</f>
        <v>40364</v>
      </c>
      <c r="B28">
        <f>'4-2'!C28</f>
        <v>117.92</v>
      </c>
      <c r="C28" s="5">
        <f>'4-2'!P28</f>
        <v>5621841</v>
      </c>
      <c r="D28" s="6">
        <f t="shared" si="0"/>
        <v>3.0600000000000023</v>
      </c>
      <c r="E28">
        <f t="shared" si="1"/>
        <v>2.664112833014106E-2</v>
      </c>
      <c r="F28" s="7">
        <f t="shared" si="2"/>
        <v>2.6292433004876159E-2</v>
      </c>
      <c r="G28">
        <f t="shared" si="3"/>
        <v>4.74371399543615</v>
      </c>
      <c r="H28">
        <f t="shared" si="3"/>
        <v>16.108294274010969</v>
      </c>
    </row>
    <row r="29" spans="1:29" x14ac:dyDescent="0.35">
      <c r="A29" s="1">
        <f>'4-2'!A29</f>
        <v>40371</v>
      </c>
      <c r="B29">
        <f>'4-2'!C29</f>
        <v>122.48</v>
      </c>
      <c r="C29" s="5">
        <f>'4-2'!P29</f>
        <v>9114043</v>
      </c>
      <c r="D29" s="6">
        <f t="shared" si="0"/>
        <v>4.5600000000000023</v>
      </c>
      <c r="E29">
        <f t="shared" si="1"/>
        <v>3.8670284938941674E-2</v>
      </c>
      <c r="F29" s="7">
        <f t="shared" si="2"/>
        <v>3.7941322908402242E-2</v>
      </c>
      <c r="G29">
        <f t="shared" si="3"/>
        <v>4.7700064284410262</v>
      </c>
      <c r="H29">
        <f t="shared" si="3"/>
        <v>15.542169748298411</v>
      </c>
    </row>
    <row r="30" spans="1:29" x14ac:dyDescent="0.35">
      <c r="A30" s="1">
        <f>'4-2'!A30</f>
        <v>40378</v>
      </c>
      <c r="B30">
        <f>'4-2'!C30</f>
        <v>123.89</v>
      </c>
      <c r="C30" s="5">
        <f>'4-2'!P30</f>
        <v>5915873</v>
      </c>
      <c r="D30" s="6">
        <f t="shared" si="0"/>
        <v>1.4099999999999966</v>
      </c>
      <c r="E30">
        <f t="shared" si="1"/>
        <v>1.1512083605486582E-2</v>
      </c>
      <c r="F30" s="7">
        <f t="shared" si="2"/>
        <v>1.1446323778218748E-2</v>
      </c>
      <c r="G30">
        <f t="shared" si="3"/>
        <v>4.8079477513494284</v>
      </c>
      <c r="H30">
        <f t="shared" si="3"/>
        <v>16.025326968811076</v>
      </c>
    </row>
    <row r="31" spans="1:29" x14ac:dyDescent="0.35">
      <c r="A31" s="1">
        <f>'4-2'!A31</f>
        <v>40385</v>
      </c>
      <c r="B31">
        <f>'4-2'!C31</f>
        <v>127.36</v>
      </c>
      <c r="C31" s="5">
        <f>'4-2'!P31</f>
        <v>12475700</v>
      </c>
      <c r="D31" s="6">
        <f t="shared" si="0"/>
        <v>3.4699999999999989</v>
      </c>
      <c r="E31">
        <f t="shared" si="1"/>
        <v>2.8008717410606173E-2</v>
      </c>
      <c r="F31" s="7">
        <f t="shared" si="2"/>
        <v>2.7623646968425675E-2</v>
      </c>
      <c r="G31">
        <f t="shared" si="3"/>
        <v>4.8193940751276472</v>
      </c>
      <c r="H31">
        <f t="shared" si="3"/>
        <v>15.59314963537483</v>
      </c>
    </row>
    <row r="32" spans="1:29" x14ac:dyDescent="0.35">
      <c r="A32" s="1">
        <f>'4-2'!A32</f>
        <v>40392</v>
      </c>
      <c r="B32">
        <f>'4-2'!C32</f>
        <v>137</v>
      </c>
      <c r="C32" s="5">
        <f>'4-2'!P32</f>
        <v>22428609</v>
      </c>
      <c r="D32" s="6">
        <f t="shared" si="0"/>
        <v>9.64</v>
      </c>
      <c r="E32">
        <f t="shared" si="1"/>
        <v>7.5690954773869348E-2</v>
      </c>
      <c r="F32" s="7">
        <f t="shared" si="2"/>
        <v>7.2963203732052229E-2</v>
      </c>
      <c r="G32">
        <f t="shared" si="3"/>
        <v>4.8470177220960728</v>
      </c>
      <c r="H32">
        <f t="shared" si="3"/>
        <v>16.339293310252074</v>
      </c>
    </row>
    <row r="33" spans="1:8" x14ac:dyDescent="0.35">
      <c r="A33" s="1">
        <f>'4-2'!A33</f>
        <v>40399</v>
      </c>
      <c r="B33">
        <f>'4-2'!C33</f>
        <v>139.80000000000001</v>
      </c>
      <c r="C33" s="5">
        <f>'4-2'!P33</f>
        <v>14770042</v>
      </c>
      <c r="D33" s="6">
        <f t="shared" si="0"/>
        <v>2.8000000000000114</v>
      </c>
      <c r="E33">
        <f t="shared" si="1"/>
        <v>2.0437956204379645E-2</v>
      </c>
      <c r="F33" s="7">
        <f t="shared" si="2"/>
        <v>2.0231903971584586E-2</v>
      </c>
      <c r="G33">
        <f t="shared" si="3"/>
        <v>4.9199809258281251</v>
      </c>
      <c r="H33">
        <f t="shared" si="3"/>
        <v>16.925847889415103</v>
      </c>
    </row>
    <row r="34" spans="1:8" x14ac:dyDescent="0.35">
      <c r="A34" s="1">
        <f>'4-2'!A34</f>
        <v>40406</v>
      </c>
      <c r="B34">
        <f>'4-2'!C34</f>
        <v>141.86000000000001</v>
      </c>
      <c r="C34" s="5">
        <f>'4-2'!P34</f>
        <v>21904868</v>
      </c>
      <c r="D34" s="6">
        <f t="shared" si="0"/>
        <v>2.0600000000000023</v>
      </c>
      <c r="E34">
        <f t="shared" si="1"/>
        <v>1.4735336194563678E-2</v>
      </c>
      <c r="F34" s="7">
        <f t="shared" si="2"/>
        <v>1.4627825974231179E-2</v>
      </c>
      <c r="G34">
        <f t="shared" si="3"/>
        <v>4.9402128297997097</v>
      </c>
      <c r="H34">
        <f t="shared" si="3"/>
        <v>16.508111498105414</v>
      </c>
    </row>
    <row r="35" spans="1:8" x14ac:dyDescent="0.35">
      <c r="A35" s="1">
        <f>'4-2'!A35</f>
        <v>40413</v>
      </c>
      <c r="B35">
        <f>'4-2'!C35</f>
        <v>142.19</v>
      </c>
      <c r="C35" s="5">
        <f>'4-2'!P35</f>
        <v>9412066</v>
      </c>
      <c r="D35" s="6">
        <f t="shared" si="0"/>
        <v>0.32999999999998408</v>
      </c>
      <c r="E35">
        <f t="shared" si="1"/>
        <v>2.3262371352036097E-3</v>
      </c>
      <c r="F35" s="7">
        <f t="shared" si="2"/>
        <v>2.3235356343418445E-3</v>
      </c>
      <c r="G35">
        <f t="shared" si="3"/>
        <v>4.9548406557739408</v>
      </c>
      <c r="H35">
        <f t="shared" si="3"/>
        <v>16.902219453190522</v>
      </c>
    </row>
    <row r="36" spans="1:8" x14ac:dyDescent="0.35">
      <c r="A36" s="1">
        <f>'4-2'!A36</f>
        <v>40420</v>
      </c>
      <c r="B36">
        <f>'4-2'!C36</f>
        <v>145.54</v>
      </c>
      <c r="C36" s="5">
        <f>'4-2'!P36</f>
        <v>8899553</v>
      </c>
      <c r="D36" s="6">
        <f t="shared" si="0"/>
        <v>3.3499999999999943</v>
      </c>
      <c r="E36">
        <f t="shared" si="1"/>
        <v>2.3560025318236123E-2</v>
      </c>
      <c r="F36" s="7">
        <f t="shared" si="2"/>
        <v>2.3286771510657722E-2</v>
      </c>
      <c r="G36">
        <f t="shared" si="3"/>
        <v>4.9571641914082827</v>
      </c>
      <c r="H36">
        <f t="shared" si="3"/>
        <v>16.057503041129497</v>
      </c>
    </row>
    <row r="37" spans="1:8" x14ac:dyDescent="0.35">
      <c r="A37" s="1">
        <f>'4-2'!A37</f>
        <v>40427</v>
      </c>
      <c r="B37">
        <f>'4-2'!C37</f>
        <v>146.5</v>
      </c>
      <c r="C37" s="5">
        <f>'4-2'!P37</f>
        <v>8531720</v>
      </c>
      <c r="D37" s="6">
        <f t="shared" si="0"/>
        <v>0.96000000000000796</v>
      </c>
      <c r="E37">
        <f t="shared" si="1"/>
        <v>6.5961247766937476E-3</v>
      </c>
      <c r="F37" s="7">
        <f t="shared" si="2"/>
        <v>6.5744655381818617E-3</v>
      </c>
      <c r="G37">
        <f t="shared" si="3"/>
        <v>4.9804509629189404</v>
      </c>
      <c r="H37">
        <f t="shared" si="3"/>
        <v>16.001511608721962</v>
      </c>
    </row>
    <row r="38" spans="1:8" x14ac:dyDescent="0.35">
      <c r="A38" s="1">
        <f>'4-2'!A38</f>
        <v>40434</v>
      </c>
      <c r="B38">
        <f>'4-2'!C38</f>
        <v>142.71</v>
      </c>
      <c r="C38" s="5">
        <f>'4-2'!P38</f>
        <v>5905073</v>
      </c>
      <c r="D38" s="6">
        <f t="shared" si="0"/>
        <v>-3.789999999999992</v>
      </c>
      <c r="E38">
        <f t="shared" si="1"/>
        <v>-2.5870307167235439E-2</v>
      </c>
      <c r="F38" s="7">
        <f t="shared" si="2"/>
        <v>-2.6210829344821995E-2</v>
      </c>
      <c r="G38">
        <f t="shared" si="3"/>
        <v>4.9870254284571223</v>
      </c>
      <c r="H38">
        <f t="shared" si="3"/>
        <v>15.959301540407115</v>
      </c>
    </row>
    <row r="39" spans="1:8" x14ac:dyDescent="0.35">
      <c r="A39" s="1">
        <f>'4-2'!A39</f>
        <v>40441</v>
      </c>
      <c r="B39">
        <f>'4-2'!C39</f>
        <v>137.5</v>
      </c>
      <c r="C39" s="5">
        <f>'4-2'!P39</f>
        <v>5949915</v>
      </c>
      <c r="D39" s="6">
        <f t="shared" si="0"/>
        <v>-5.210000000000008</v>
      </c>
      <c r="E39">
        <f t="shared" si="1"/>
        <v>-3.6507602830915899E-2</v>
      </c>
      <c r="F39" s="7">
        <f t="shared" si="2"/>
        <v>-3.7190682005673992E-2</v>
      </c>
      <c r="G39">
        <f t="shared" si="3"/>
        <v>4.9608145991123003</v>
      </c>
      <c r="H39">
        <f t="shared" si="3"/>
        <v>15.591322369941928</v>
      </c>
    </row>
    <row r="40" spans="1:8" x14ac:dyDescent="0.35">
      <c r="A40" s="1">
        <f>'4-2'!A40</f>
        <v>40448</v>
      </c>
      <c r="B40">
        <f>'4-2'!C40</f>
        <v>134.19999999999999</v>
      </c>
      <c r="C40" s="5">
        <f>'4-2'!P40</f>
        <v>9299418</v>
      </c>
      <c r="D40" s="6">
        <f t="shared" si="0"/>
        <v>-3.3000000000000114</v>
      </c>
      <c r="E40">
        <f t="shared" si="1"/>
        <v>-2.4000000000000084E-2</v>
      </c>
      <c r="F40" s="7">
        <f t="shared" si="2"/>
        <v>-2.429269256904476E-2</v>
      </c>
      <c r="G40">
        <f t="shared" si="3"/>
        <v>4.9236239171066263</v>
      </c>
      <c r="H40">
        <f t="shared" si="3"/>
        <v>15.598887491705485</v>
      </c>
    </row>
    <row r="41" spans="1:8" x14ac:dyDescent="0.35">
      <c r="A41" s="1">
        <f>'4-2'!A41</f>
        <v>40455</v>
      </c>
      <c r="B41">
        <f>'4-2'!C41</f>
        <v>134.80000000000001</v>
      </c>
      <c r="C41" s="5">
        <f>'4-2'!P41</f>
        <v>9366936</v>
      </c>
      <c r="D41" s="6">
        <f t="shared" si="0"/>
        <v>0.60000000000002274</v>
      </c>
      <c r="E41">
        <f t="shared" si="1"/>
        <v>4.4709388971685754E-3</v>
      </c>
      <c r="F41" s="7">
        <f t="shared" si="2"/>
        <v>4.460973940624946E-3</v>
      </c>
      <c r="G41">
        <f t="shared" si="3"/>
        <v>4.8993312245375815</v>
      </c>
      <c r="H41">
        <f t="shared" si="3"/>
        <v>16.045462375520074</v>
      </c>
    </row>
    <row r="42" spans="1:8" x14ac:dyDescent="0.35">
      <c r="A42" s="1">
        <f>'4-2'!A42</f>
        <v>40462</v>
      </c>
      <c r="B42">
        <f>'4-2'!C42</f>
        <v>141.88999999999999</v>
      </c>
      <c r="C42" s="5">
        <f>'4-2'!P42</f>
        <v>10907693</v>
      </c>
      <c r="D42" s="6">
        <f t="shared" si="0"/>
        <v>7.089999999999975</v>
      </c>
      <c r="E42">
        <f t="shared" si="1"/>
        <v>5.2596439169139274E-2</v>
      </c>
      <c r="F42" s="7">
        <f t="shared" si="2"/>
        <v>5.1259911041015016E-2</v>
      </c>
      <c r="G42">
        <f t="shared" si="3"/>
        <v>4.9037921984782065</v>
      </c>
      <c r="H42">
        <f t="shared" si="3"/>
        <v>16.052696599670863</v>
      </c>
    </row>
    <row r="43" spans="1:8" x14ac:dyDescent="0.35">
      <c r="A43" s="1">
        <f>'4-2'!A43</f>
        <v>40469</v>
      </c>
      <c r="B43">
        <f>'4-2'!C43</f>
        <v>142</v>
      </c>
      <c r="C43" s="5">
        <f>'4-2'!P43</f>
        <v>8591826</v>
      </c>
      <c r="D43" s="6">
        <f t="shared" si="0"/>
        <v>0.11000000000001364</v>
      </c>
      <c r="E43">
        <f t="shared" si="1"/>
        <v>7.7524843188394991E-4</v>
      </c>
      <c r="F43" s="7">
        <f t="shared" si="2"/>
        <v>7.7494808203937282E-4</v>
      </c>
      <c r="G43">
        <f t="shared" si="3"/>
        <v>4.9550521095192215</v>
      </c>
      <c r="H43">
        <f t="shared" si="3"/>
        <v>16.204978878070438</v>
      </c>
    </row>
    <row r="44" spans="1:8" x14ac:dyDescent="0.35">
      <c r="A44" s="1">
        <f>'4-2'!A44</f>
        <v>40476</v>
      </c>
      <c r="B44">
        <f>'4-2'!C44</f>
        <v>153</v>
      </c>
      <c r="C44" s="5">
        <f>'4-2'!P44</f>
        <v>21729239</v>
      </c>
      <c r="D44" s="6">
        <f t="shared" si="0"/>
        <v>11</v>
      </c>
      <c r="E44">
        <f t="shared" si="1"/>
        <v>7.746478873239436E-2</v>
      </c>
      <c r="F44" s="7">
        <f t="shared" si="2"/>
        <v>7.4610863791174431E-2</v>
      </c>
      <c r="G44">
        <f t="shared" si="3"/>
        <v>4.9558270576012609</v>
      </c>
      <c r="H44">
        <f t="shared" si="3"/>
        <v>15.966321844129073</v>
      </c>
    </row>
    <row r="45" spans="1:8" x14ac:dyDescent="0.35">
      <c r="A45" s="1">
        <f>'4-2'!A45</f>
        <v>40483</v>
      </c>
      <c r="B45">
        <f>'4-2'!C45</f>
        <v>163.49</v>
      </c>
      <c r="C45" s="5">
        <f>'4-2'!P45</f>
        <v>10297402</v>
      </c>
      <c r="D45" s="6">
        <f t="shared" si="0"/>
        <v>10.490000000000009</v>
      </c>
      <c r="E45">
        <f t="shared" si="1"/>
        <v>6.856209150326803E-2</v>
      </c>
      <c r="F45" s="7">
        <f t="shared" si="2"/>
        <v>6.6313904994886208E-2</v>
      </c>
      <c r="G45">
        <f t="shared" si="3"/>
        <v>5.0304379213924353</v>
      </c>
      <c r="H45">
        <f t="shared" si="3"/>
        <v>16.894169330910675</v>
      </c>
    </row>
    <row r="46" spans="1:8" x14ac:dyDescent="0.35">
      <c r="A46" s="1">
        <f>'4-2'!A46</f>
        <v>40490</v>
      </c>
      <c r="B46">
        <f>'4-2'!C46</f>
        <v>174.57</v>
      </c>
      <c r="C46" s="5">
        <f>'4-2'!P46</f>
        <v>20054446</v>
      </c>
      <c r="D46" s="6">
        <f t="shared" si="0"/>
        <v>11.079999999999984</v>
      </c>
      <c r="E46">
        <f t="shared" si="1"/>
        <v>6.7771729157746555E-2</v>
      </c>
      <c r="F46" s="7">
        <f t="shared" si="2"/>
        <v>6.5573980949366728E-2</v>
      </c>
      <c r="G46">
        <f t="shared" si="3"/>
        <v>5.0967518263873215</v>
      </c>
      <c r="H46">
        <f t="shared" si="3"/>
        <v>16.147402188374059</v>
      </c>
    </row>
    <row r="47" spans="1:8" x14ac:dyDescent="0.35">
      <c r="A47" s="1">
        <f>'4-2'!A47</f>
        <v>40497</v>
      </c>
      <c r="B47">
        <f>'4-2'!C47</f>
        <v>177.15</v>
      </c>
      <c r="C47" s="5">
        <f>'4-2'!P47</f>
        <v>15891999</v>
      </c>
      <c r="D47" s="6">
        <f t="shared" si="0"/>
        <v>2.5800000000000125</v>
      </c>
      <c r="E47">
        <f t="shared" si="1"/>
        <v>1.4779171678982714E-2</v>
      </c>
      <c r="F47" s="7">
        <f t="shared" si="2"/>
        <v>1.4671023974792696E-2</v>
      </c>
      <c r="G47">
        <f t="shared" si="3"/>
        <v>5.1623258073366882</v>
      </c>
      <c r="H47">
        <f t="shared" si="3"/>
        <v>16.813961432770832</v>
      </c>
    </row>
    <row r="48" spans="1:8" x14ac:dyDescent="0.35">
      <c r="A48" s="1">
        <f>'4-2'!A48</f>
        <v>40504</v>
      </c>
      <c r="B48">
        <f>'4-2'!C48</f>
        <v>179.03</v>
      </c>
      <c r="C48" s="5">
        <f>'4-2'!P48</f>
        <v>15126100</v>
      </c>
      <c r="D48" s="6">
        <f t="shared" si="0"/>
        <v>1.8799999999999955</v>
      </c>
      <c r="E48">
        <f t="shared" si="1"/>
        <v>1.0612475303415159E-2</v>
      </c>
      <c r="F48" s="7">
        <f t="shared" si="2"/>
        <v>1.0556558251701098E-2</v>
      </c>
      <c r="G48">
        <f t="shared" si="3"/>
        <v>5.1769968313114809</v>
      </c>
      <c r="H48">
        <f t="shared" si="3"/>
        <v>16.581326332991882</v>
      </c>
    </row>
    <row r="49" spans="1:8" x14ac:dyDescent="0.35">
      <c r="A49" s="1">
        <f>'4-2'!A49</f>
        <v>40511</v>
      </c>
      <c r="B49">
        <f>'4-2'!C49</f>
        <v>194.74</v>
      </c>
      <c r="C49" s="5">
        <f>'4-2'!P49</f>
        <v>22723533</v>
      </c>
      <c r="D49" s="6">
        <f t="shared" si="0"/>
        <v>15.710000000000008</v>
      </c>
      <c r="E49">
        <f t="shared" si="1"/>
        <v>8.7750656314584188E-2</v>
      </c>
      <c r="F49" s="7">
        <f t="shared" si="2"/>
        <v>8.4111945987427994E-2</v>
      </c>
      <c r="G49">
        <f t="shared" si="3"/>
        <v>5.187553389563182</v>
      </c>
      <c r="H49">
        <f t="shared" si="3"/>
        <v>16.531932286509406</v>
      </c>
    </row>
    <row r="50" spans="1:8" x14ac:dyDescent="0.35">
      <c r="A50" s="1">
        <f>'4-2'!A50</f>
        <v>40518</v>
      </c>
      <c r="B50">
        <f>'4-2'!C50</f>
        <v>206.89</v>
      </c>
      <c r="C50" s="5">
        <f>'4-2'!P50</f>
        <v>18014886</v>
      </c>
      <c r="D50" s="6">
        <f t="shared" si="0"/>
        <v>12.149999999999977</v>
      </c>
      <c r="E50">
        <f t="shared" si="1"/>
        <v>6.2390880147889377E-2</v>
      </c>
      <c r="F50" s="7">
        <f t="shared" si="2"/>
        <v>6.0521915505042045E-2</v>
      </c>
      <c r="G50">
        <f t="shared" si="3"/>
        <v>5.27166533555061</v>
      </c>
      <c r="H50">
        <f t="shared" si="3"/>
        <v>16.938911641488641</v>
      </c>
    </row>
    <row r="51" spans="1:8" x14ac:dyDescent="0.35">
      <c r="A51" s="1">
        <f>'4-2'!A51</f>
        <v>40525</v>
      </c>
      <c r="B51">
        <f>'4-2'!C51</f>
        <v>215.09</v>
      </c>
      <c r="C51" s="5">
        <f>'4-2'!P51</f>
        <v>23551674</v>
      </c>
      <c r="D51" s="6">
        <f t="shared" si="0"/>
        <v>8.2000000000000171</v>
      </c>
      <c r="E51">
        <f t="shared" si="1"/>
        <v>3.9634588428633662E-2</v>
      </c>
      <c r="F51" s="7">
        <f t="shared" si="2"/>
        <v>3.8869294132689802E-2</v>
      </c>
      <c r="G51">
        <f t="shared" si="3"/>
        <v>5.3321872510556521</v>
      </c>
      <c r="H51">
        <f t="shared" si="3"/>
        <v>16.706708974084357</v>
      </c>
    </row>
    <row r="52" spans="1:8" x14ac:dyDescent="0.35">
      <c r="A52" s="1">
        <f>'4-2'!A52</f>
        <v>40532</v>
      </c>
      <c r="B52">
        <f>'4-2'!C52</f>
        <v>213.2</v>
      </c>
      <c r="C52" s="5">
        <f>'4-2'!P52</f>
        <v>20826577</v>
      </c>
      <c r="D52" s="6">
        <f t="shared" si="0"/>
        <v>-1.8900000000000148</v>
      </c>
      <c r="E52">
        <f t="shared" si="1"/>
        <v>-8.7870193872333201E-3</v>
      </c>
      <c r="F52" s="7">
        <f t="shared" si="2"/>
        <v>-8.8258528966527194E-3</v>
      </c>
      <c r="G52">
        <f t="shared" si="3"/>
        <v>5.3710565451883419</v>
      </c>
      <c r="H52">
        <f t="shared" si="3"/>
        <v>16.974707458702987</v>
      </c>
    </row>
    <row r="53" spans="1:8" x14ac:dyDescent="0.35">
      <c r="A53" s="1">
        <f>'4-2'!A53</f>
        <v>40539</v>
      </c>
      <c r="B53">
        <f>'4-2'!C53</f>
        <v>219.92</v>
      </c>
      <c r="C53" s="5">
        <f>'4-2'!P53</f>
        <v>7321593</v>
      </c>
      <c r="D53" s="6">
        <f t="shared" si="0"/>
        <v>6.7199999999999989</v>
      </c>
      <c r="E53">
        <f t="shared" si="1"/>
        <v>3.1519699812382736E-2</v>
      </c>
      <c r="F53" s="7">
        <f t="shared" si="2"/>
        <v>3.1033151565301509E-2</v>
      </c>
      <c r="G53">
        <f t="shared" si="3"/>
        <v>5.3622306922916891</v>
      </c>
      <c r="H53">
        <f t="shared" si="3"/>
        <v>16.851740469440607</v>
      </c>
    </row>
    <row r="54" spans="1:8" x14ac:dyDescent="0.35">
      <c r="A54" s="1">
        <f>'4-2'!A54</f>
        <v>40553</v>
      </c>
      <c r="B54">
        <f>'4-2'!C54</f>
        <v>223.75</v>
      </c>
      <c r="C54" s="5">
        <f>'4-2'!P54</f>
        <v>10850369</v>
      </c>
      <c r="D54" s="6">
        <f t="shared" si="0"/>
        <v>3.8300000000000125</v>
      </c>
      <c r="E54">
        <f t="shared" si="1"/>
        <v>1.7415423790469318E-2</v>
      </c>
      <c r="F54" s="7">
        <f t="shared" si="2"/>
        <v>1.7265513297973989E-2</v>
      </c>
      <c r="G54">
        <f t="shared" si="3"/>
        <v>5.3932638438569906</v>
      </c>
      <c r="H54">
        <f t="shared" si="3"/>
        <v>15.806338485211874</v>
      </c>
    </row>
    <row r="55" spans="1:8" x14ac:dyDescent="0.35">
      <c r="A55" s="1">
        <f>'4-2'!A55</f>
        <v>40560</v>
      </c>
      <c r="B55">
        <f>'4-2'!C55</f>
        <v>236.25</v>
      </c>
      <c r="C55" s="5">
        <f>'4-2'!P55</f>
        <v>14529306</v>
      </c>
      <c r="D55" s="6">
        <f t="shared" si="0"/>
        <v>12.5</v>
      </c>
      <c r="E55">
        <f t="shared" si="1"/>
        <v>5.5865921787709494E-2</v>
      </c>
      <c r="F55" s="7">
        <f t="shared" si="2"/>
        <v>5.4361209218887652E-2</v>
      </c>
      <c r="G55">
        <f t="shared" si="3"/>
        <v>5.4105293571549646</v>
      </c>
      <c r="H55">
        <f t="shared" si="3"/>
        <v>16.199709646589032</v>
      </c>
    </row>
    <row r="56" spans="1:8" x14ac:dyDescent="0.35">
      <c r="A56" s="1">
        <f>'4-2'!A56</f>
        <v>40567</v>
      </c>
      <c r="B56">
        <f>'4-2'!C56</f>
        <v>227.94</v>
      </c>
      <c r="C56" s="5">
        <f>'4-2'!P56</f>
        <v>14079796</v>
      </c>
      <c r="D56" s="6">
        <f t="shared" si="0"/>
        <v>-8.3100000000000023</v>
      </c>
      <c r="E56">
        <f t="shared" si="1"/>
        <v>-3.5174603174603185E-2</v>
      </c>
      <c r="F56" s="7">
        <f t="shared" si="2"/>
        <v>-3.5808129946262923E-2</v>
      </c>
      <c r="G56">
        <f t="shared" si="3"/>
        <v>5.4648905663738523</v>
      </c>
      <c r="H56">
        <f t="shared" si="3"/>
        <v>16.491678271157316</v>
      </c>
    </row>
    <row r="57" spans="1:8" x14ac:dyDescent="0.35">
      <c r="A57" s="1">
        <f>'4-2'!A57</f>
        <v>40574</v>
      </c>
      <c r="B57">
        <f>'4-2'!C57</f>
        <v>230.05</v>
      </c>
      <c r="C57" s="5">
        <f>'4-2'!P57</f>
        <v>10877036</v>
      </c>
      <c r="D57" s="6">
        <f t="shared" si="0"/>
        <v>2.1100000000000136</v>
      </c>
      <c r="E57">
        <f t="shared" si="1"/>
        <v>9.2568219706941016E-3</v>
      </c>
      <c r="F57" s="7">
        <f t="shared" si="2"/>
        <v>9.2142401738879443E-3</v>
      </c>
      <c r="G57">
        <f t="shared" si="3"/>
        <v>5.4290824364275894</v>
      </c>
      <c r="H57">
        <f t="shared" si="3"/>
        <v>16.460251419952847</v>
      </c>
    </row>
    <row r="58" spans="1:8" x14ac:dyDescent="0.35">
      <c r="A58" s="1">
        <f>'4-2'!A58</f>
        <v>40581</v>
      </c>
      <c r="B58">
        <f>'4-2'!C58</f>
        <v>211.52</v>
      </c>
      <c r="C58" s="5">
        <f>'4-2'!P58</f>
        <v>16353029</v>
      </c>
      <c r="D58" s="6">
        <f t="shared" si="0"/>
        <v>-18.53</v>
      </c>
      <c r="E58">
        <f t="shared" si="1"/>
        <v>-8.0547707020212994E-2</v>
      </c>
      <c r="F58" s="7">
        <f t="shared" si="2"/>
        <v>-8.3977119938155376E-2</v>
      </c>
      <c r="G58">
        <f t="shared" si="3"/>
        <v>5.4382966766014773</v>
      </c>
      <c r="H58">
        <f t="shared" si="3"/>
        <v>16.20216433580665</v>
      </c>
    </row>
    <row r="59" spans="1:8" x14ac:dyDescent="0.35">
      <c r="A59" s="1">
        <f>'4-2'!A59</f>
        <v>40588</v>
      </c>
      <c r="B59">
        <f>'4-2'!C59</f>
        <v>224.11</v>
      </c>
      <c r="C59" s="5">
        <f>'4-2'!P59</f>
        <v>14462552</v>
      </c>
      <c r="D59" s="6">
        <f t="shared" si="0"/>
        <v>12.590000000000003</v>
      </c>
      <c r="E59">
        <f t="shared" si="1"/>
        <v>5.952155824508322E-2</v>
      </c>
      <c r="F59" s="7">
        <f t="shared" si="2"/>
        <v>5.7817446084174939E-2</v>
      </c>
      <c r="G59">
        <f t="shared" si="3"/>
        <v>5.3543195566633219</v>
      </c>
      <c r="H59">
        <f t="shared" si="3"/>
        <v>16.609923698087872</v>
      </c>
    </row>
    <row r="60" spans="1:8" x14ac:dyDescent="0.35">
      <c r="A60" s="1">
        <f>'4-2'!A60</f>
        <v>40595</v>
      </c>
      <c r="B60">
        <f>'4-2'!C60</f>
        <v>232.35</v>
      </c>
      <c r="C60" s="5">
        <f>'4-2'!P60</f>
        <v>13733015</v>
      </c>
      <c r="D60" s="6">
        <f t="shared" si="0"/>
        <v>8.2399999999999807</v>
      </c>
      <c r="E60">
        <f t="shared" si="1"/>
        <v>3.6767658739012006E-2</v>
      </c>
      <c r="F60" s="7">
        <f t="shared" si="2"/>
        <v>3.610785278349038E-2</v>
      </c>
      <c r="G60">
        <f t="shared" si="3"/>
        <v>5.4121370027474969</v>
      </c>
      <c r="H60">
        <f t="shared" si="3"/>
        <v>16.487073245983222</v>
      </c>
    </row>
    <row r="61" spans="1:8" x14ac:dyDescent="0.35">
      <c r="A61" s="1">
        <f>'4-2'!A61</f>
        <v>40602</v>
      </c>
      <c r="B61">
        <f>'4-2'!C61</f>
        <v>239.81</v>
      </c>
      <c r="C61" s="5">
        <f>'4-2'!P61</f>
        <v>17214899</v>
      </c>
      <c r="D61" s="6">
        <f t="shared" si="0"/>
        <v>7.460000000000008</v>
      </c>
      <c r="E61">
        <f t="shared" si="1"/>
        <v>3.2106735528297861E-2</v>
      </c>
      <c r="F61" s="7">
        <f t="shared" si="2"/>
        <v>3.1602087610794527E-2</v>
      </c>
      <c r="G61">
        <f t="shared" si="3"/>
        <v>5.4482448555309873</v>
      </c>
      <c r="H61">
        <f t="shared" si="3"/>
        <v>16.435313345771345</v>
      </c>
    </row>
    <row r="62" spans="1:8" x14ac:dyDescent="0.35">
      <c r="A62" s="1">
        <f>'4-2'!A62</f>
        <v>40609</v>
      </c>
      <c r="B62">
        <f>'4-2'!C62</f>
        <v>219.96</v>
      </c>
      <c r="C62" s="5">
        <f>'4-2'!P62</f>
        <v>10084680</v>
      </c>
      <c r="D62" s="6">
        <f t="shared" si="0"/>
        <v>-19.849999999999994</v>
      </c>
      <c r="E62">
        <f t="shared" si="1"/>
        <v>-8.2773862641257634E-2</v>
      </c>
      <c r="F62" s="7">
        <f t="shared" si="2"/>
        <v>-8.6401231502168052E-2</v>
      </c>
      <c r="G62">
        <f t="shared" si="3"/>
        <v>5.4798469431417818</v>
      </c>
      <c r="H62">
        <f t="shared" si="3"/>
        <v>16.661285787761077</v>
      </c>
    </row>
    <row r="63" spans="1:8" x14ac:dyDescent="0.35">
      <c r="A63" s="1">
        <f>'4-2'!A63</f>
        <v>40616</v>
      </c>
      <c r="B63">
        <f>'4-2'!C63</f>
        <v>225</v>
      </c>
      <c r="C63" s="5">
        <f>'4-2'!P63</f>
        <v>22506020</v>
      </c>
      <c r="D63" s="6">
        <f t="shared" si="0"/>
        <v>5.039999999999992</v>
      </c>
      <c r="E63">
        <f t="shared" si="1"/>
        <v>2.2913256955810112E-2</v>
      </c>
      <c r="F63" s="7">
        <f t="shared" si="2"/>
        <v>2.2654690564806401E-2</v>
      </c>
      <c r="G63">
        <f t="shared" si="3"/>
        <v>5.3934457116396137</v>
      </c>
      <c r="H63">
        <f t="shared" si="3"/>
        <v>16.12652799857452</v>
      </c>
    </row>
    <row r="64" spans="1:8" x14ac:dyDescent="0.35">
      <c r="A64" s="1">
        <f>'4-2'!A64</f>
        <v>40623</v>
      </c>
      <c r="B64">
        <f>'4-2'!C64</f>
        <v>232.09</v>
      </c>
      <c r="C64" s="5">
        <f>'4-2'!P64</f>
        <v>12994620</v>
      </c>
      <c r="D64" s="6">
        <f t="shared" si="0"/>
        <v>7.0900000000000034</v>
      </c>
      <c r="E64">
        <f t="shared" si="1"/>
        <v>3.1511111111111129E-2</v>
      </c>
      <c r="F64" s="7">
        <f t="shared" si="2"/>
        <v>3.1024825270582923E-2</v>
      </c>
      <c r="G64">
        <f t="shared" si="3"/>
        <v>5.4161004022044201</v>
      </c>
      <c r="H64">
        <f t="shared" si="3"/>
        <v>16.929293386943598</v>
      </c>
    </row>
    <row r="65" spans="1:8" x14ac:dyDescent="0.35">
      <c r="A65" s="1">
        <f>'4-2'!A65</f>
        <v>40630</v>
      </c>
      <c r="B65">
        <f>'4-2'!C65</f>
        <v>240.01</v>
      </c>
      <c r="C65" s="5">
        <f>'4-2'!P65</f>
        <v>14233560</v>
      </c>
      <c r="D65" s="6">
        <f t="shared" si="0"/>
        <v>7.9199999999999875</v>
      </c>
      <c r="E65">
        <f t="shared" si="1"/>
        <v>3.4124693007023081E-2</v>
      </c>
      <c r="F65" s="7">
        <f t="shared" si="2"/>
        <v>3.3555361665623451E-2</v>
      </c>
      <c r="G65">
        <f t="shared" si="3"/>
        <v>5.4471252274750031</v>
      </c>
      <c r="H65">
        <f t="shared" si="3"/>
        <v>16.380045983614011</v>
      </c>
    </row>
    <row r="66" spans="1:8" x14ac:dyDescent="0.35">
      <c r="A66" s="1">
        <f>'4-2'!A66</f>
        <v>40637</v>
      </c>
      <c r="B66">
        <f>'4-2'!C66</f>
        <v>244.01</v>
      </c>
      <c r="C66" s="5">
        <f>'4-2'!P66</f>
        <v>15187800</v>
      </c>
      <c r="D66" s="6">
        <f t="shared" si="0"/>
        <v>4</v>
      </c>
      <c r="E66">
        <f t="shared" si="1"/>
        <v>1.6665972251156201E-2</v>
      </c>
      <c r="F66" s="7">
        <f t="shared" si="2"/>
        <v>1.6528618919327442E-2</v>
      </c>
      <c r="G66">
        <f t="shared" si="3"/>
        <v>5.4806805891406265</v>
      </c>
      <c r="H66">
        <f t="shared" si="3"/>
        <v>16.47111311446249</v>
      </c>
    </row>
    <row r="67" spans="1:8" x14ac:dyDescent="0.35">
      <c r="A67" s="1">
        <f>'4-2'!A67</f>
        <v>40644</v>
      </c>
      <c r="B67">
        <f>'4-2'!C67</f>
        <v>227</v>
      </c>
      <c r="C67" s="5">
        <f>'4-2'!P67</f>
        <v>16438430</v>
      </c>
      <c r="D67" s="6">
        <f t="shared" si="0"/>
        <v>-17.009999999999991</v>
      </c>
      <c r="E67">
        <f t="shared" si="1"/>
        <v>-6.9710257776320603E-2</v>
      </c>
      <c r="F67" s="7">
        <f t="shared" si="2"/>
        <v>-7.2259190578551014E-2</v>
      </c>
      <c r="G67">
        <f t="shared" si="3"/>
        <v>5.4972092080599539</v>
      </c>
      <c r="H67">
        <f t="shared" si="3"/>
        <v>16.536003031956373</v>
      </c>
    </row>
    <row r="68" spans="1:8" x14ac:dyDescent="0.35">
      <c r="A68" s="1">
        <f>'4-2'!A68</f>
        <v>40651</v>
      </c>
      <c r="B68">
        <f>'4-2'!C68</f>
        <v>234.3</v>
      </c>
      <c r="C68" s="5">
        <f>'4-2'!P68</f>
        <v>10859920</v>
      </c>
      <c r="D68" s="6">
        <f t="shared" si="0"/>
        <v>7.3000000000000114</v>
      </c>
      <c r="E68">
        <f t="shared" si="1"/>
        <v>3.2158590308370094E-2</v>
      </c>
      <c r="F68" s="7">
        <f t="shared" si="2"/>
        <v>3.1652328032347299E-2</v>
      </c>
      <c r="G68">
        <f t="shared" si="3"/>
        <v>5.4249500174814029</v>
      </c>
      <c r="H68">
        <f t="shared" si="3"/>
        <v>16.615132444248555</v>
      </c>
    </row>
    <row r="69" spans="1:8" x14ac:dyDescent="0.35">
      <c r="A69" s="1">
        <f>'4-2'!A69</f>
        <v>40658</v>
      </c>
      <c r="B69">
        <f>'4-2'!C69</f>
        <v>228.6</v>
      </c>
      <c r="C69" s="5">
        <f>'4-2'!P69</f>
        <v>9767380</v>
      </c>
      <c r="D69" s="6">
        <f t="shared" ref="D69:D132" si="11">B69-B68</f>
        <v>-5.7000000000000171</v>
      </c>
      <c r="E69">
        <f t="shared" ref="E69:E132" si="12">D69/B68</f>
        <v>-2.4327784891165244E-2</v>
      </c>
      <c r="F69" s="7">
        <f t="shared" ref="F69:F132" si="13">LN(B69)-LN(B68)</f>
        <v>-2.4628594153040417E-2</v>
      </c>
      <c r="G69">
        <f t="shared" ref="G69:H132" si="14">LN(B68)</f>
        <v>5.4566023455137502</v>
      </c>
      <c r="H69">
        <f t="shared" si="14"/>
        <v>16.200589505960426</v>
      </c>
    </row>
    <row r="70" spans="1:8" x14ac:dyDescent="0.35">
      <c r="A70" s="1">
        <f>'4-2'!A70</f>
        <v>40665</v>
      </c>
      <c r="B70">
        <f>'4-2'!C70</f>
        <v>215.54</v>
      </c>
      <c r="C70" s="5">
        <f>'4-2'!P70</f>
        <v>12627060</v>
      </c>
      <c r="D70" s="6">
        <f t="shared" si="11"/>
        <v>-13.060000000000002</v>
      </c>
      <c r="E70">
        <f t="shared" si="12"/>
        <v>-5.7130358705161866E-2</v>
      </c>
      <c r="F70" s="7">
        <f t="shared" si="13"/>
        <v>-5.8827244192023898E-2</v>
      </c>
      <c r="G70">
        <f t="shared" si="14"/>
        <v>5.4319737513607098</v>
      </c>
      <c r="H70">
        <f t="shared" si="14"/>
        <v>16.094558820194738</v>
      </c>
    </row>
    <row r="71" spans="1:8" x14ac:dyDescent="0.35">
      <c r="A71" s="1">
        <f>'4-2'!A71</f>
        <v>40672</v>
      </c>
      <c r="B71">
        <f>'4-2'!C71</f>
        <v>218.15</v>
      </c>
      <c r="C71" s="5">
        <f>'4-2'!P71</f>
        <v>12084170</v>
      </c>
      <c r="D71" s="6">
        <f t="shared" si="11"/>
        <v>2.6100000000000136</v>
      </c>
      <c r="E71">
        <f t="shared" si="12"/>
        <v>1.2109121276793235E-2</v>
      </c>
      <c r="F71" s="7">
        <f t="shared" si="13"/>
        <v>1.203639240093235E-2</v>
      </c>
      <c r="G71">
        <f t="shared" si="14"/>
        <v>5.3731465071686859</v>
      </c>
      <c r="H71">
        <f t="shared" si="14"/>
        <v>16.351352688132028</v>
      </c>
    </row>
    <row r="72" spans="1:8" x14ac:dyDescent="0.35">
      <c r="A72" s="1">
        <f>'4-2'!A72</f>
        <v>40679</v>
      </c>
      <c r="B72">
        <f>'4-2'!C72</f>
        <v>217.18</v>
      </c>
      <c r="C72" s="5">
        <f>'4-2'!P72</f>
        <v>14763500</v>
      </c>
      <c r="D72" s="6">
        <f t="shared" si="11"/>
        <v>-0.96999999999999886</v>
      </c>
      <c r="E72">
        <f t="shared" si="12"/>
        <v>-4.4464817785927063E-3</v>
      </c>
      <c r="F72" s="7">
        <f t="shared" si="13"/>
        <v>-4.4563967808635141E-3</v>
      </c>
      <c r="G72">
        <f t="shared" si="14"/>
        <v>5.3851828995696183</v>
      </c>
      <c r="H72">
        <f t="shared" si="14"/>
        <v>16.307406889579084</v>
      </c>
    </row>
    <row r="73" spans="1:8" x14ac:dyDescent="0.35">
      <c r="A73" s="1">
        <f>'4-2'!A73</f>
        <v>40686</v>
      </c>
      <c r="B73">
        <f>'4-2'!C73</f>
        <v>233</v>
      </c>
      <c r="C73" s="5">
        <f>'4-2'!P73</f>
        <v>21819290</v>
      </c>
      <c r="D73" s="6">
        <f t="shared" si="11"/>
        <v>15.819999999999993</v>
      </c>
      <c r="E73">
        <f t="shared" si="12"/>
        <v>7.2842803204714951E-2</v>
      </c>
      <c r="F73" s="7">
        <f t="shared" si="13"/>
        <v>7.0311950776945409E-2</v>
      </c>
      <c r="G73">
        <f t="shared" si="14"/>
        <v>5.3807265027887548</v>
      </c>
      <c r="H73">
        <f t="shared" si="14"/>
        <v>16.507668476397622</v>
      </c>
    </row>
    <row r="74" spans="1:8" x14ac:dyDescent="0.35">
      <c r="A74" s="1">
        <f>'4-2'!A74</f>
        <v>40693</v>
      </c>
      <c r="B74">
        <f>'4-2'!C74</f>
        <v>239.32</v>
      </c>
      <c r="C74" s="5">
        <f>'4-2'!P74</f>
        <v>20197790</v>
      </c>
      <c r="D74" s="6">
        <f t="shared" si="11"/>
        <v>6.3199999999999932</v>
      </c>
      <c r="E74">
        <f t="shared" si="12"/>
        <v>2.7124463519313274E-2</v>
      </c>
      <c r="F74" s="7">
        <f t="shared" si="13"/>
        <v>2.6763114956130707E-2</v>
      </c>
      <c r="G74">
        <f t="shared" si="14"/>
        <v>5.4510384535657002</v>
      </c>
      <c r="H74">
        <f t="shared" si="14"/>
        <v>16.898304998884708</v>
      </c>
    </row>
    <row r="75" spans="1:8" x14ac:dyDescent="0.35">
      <c r="A75" s="1">
        <f>'4-2'!A75</f>
        <v>40700</v>
      </c>
      <c r="B75">
        <f>'4-2'!C75</f>
        <v>248.7</v>
      </c>
      <c r="C75" s="5">
        <f>'4-2'!P75</f>
        <v>18371420</v>
      </c>
      <c r="D75" s="6">
        <f t="shared" si="11"/>
        <v>9.3799999999999955</v>
      </c>
      <c r="E75">
        <f t="shared" si="12"/>
        <v>3.9194384088250024E-2</v>
      </c>
      <c r="F75" s="7">
        <f t="shared" si="13"/>
        <v>3.8445782287528374E-2</v>
      </c>
      <c r="G75">
        <f t="shared" si="14"/>
        <v>5.4778015685218309</v>
      </c>
      <c r="H75">
        <f t="shared" si="14"/>
        <v>16.821083750445574</v>
      </c>
    </row>
    <row r="76" spans="1:8" x14ac:dyDescent="0.35">
      <c r="A76" s="1">
        <f>'4-2'!A76</f>
        <v>40707</v>
      </c>
      <c r="B76">
        <f>'4-2'!C76</f>
        <v>232.77</v>
      </c>
      <c r="C76" s="5">
        <f>'4-2'!P76</f>
        <v>20745600</v>
      </c>
      <c r="D76" s="6">
        <f t="shared" si="11"/>
        <v>-15.929999999999978</v>
      </c>
      <c r="E76">
        <f t="shared" si="12"/>
        <v>-6.4053075995174832E-2</v>
      </c>
      <c r="F76" s="7">
        <f t="shared" si="13"/>
        <v>-6.6196509235391332E-2</v>
      </c>
      <c r="G76">
        <f t="shared" si="14"/>
        <v>5.5162473508093592</v>
      </c>
      <c r="H76">
        <f t="shared" si="14"/>
        <v>16.726306754149384</v>
      </c>
    </row>
    <row r="77" spans="1:8" x14ac:dyDescent="0.35">
      <c r="A77" s="1">
        <f>'4-2'!A77</f>
        <v>40714</v>
      </c>
      <c r="B77">
        <f>'4-2'!C77</f>
        <v>237.75</v>
      </c>
      <c r="C77" s="5">
        <f>'4-2'!P77</f>
        <v>16055930</v>
      </c>
      <c r="D77" s="6">
        <f t="shared" si="11"/>
        <v>4.9799999999999898</v>
      </c>
      <c r="E77">
        <f t="shared" si="12"/>
        <v>2.1394509601752758E-2</v>
      </c>
      <c r="F77" s="7">
        <f t="shared" si="13"/>
        <v>2.1168859851531607E-2</v>
      </c>
      <c r="G77">
        <f t="shared" si="14"/>
        <v>5.4500508415739679</v>
      </c>
      <c r="H77">
        <f t="shared" si="14"/>
        <v>16.847844733962813</v>
      </c>
    </row>
    <row r="78" spans="1:8" x14ac:dyDescent="0.35">
      <c r="A78" s="1">
        <f>'4-2'!A78</f>
        <v>40721</v>
      </c>
      <c r="B78">
        <f>'4-2'!C78</f>
        <v>245.5</v>
      </c>
      <c r="C78" s="5">
        <f>'4-2'!P78</f>
        <v>19869300</v>
      </c>
      <c r="D78" s="6">
        <f t="shared" si="11"/>
        <v>7.75</v>
      </c>
      <c r="E78">
        <f t="shared" si="12"/>
        <v>3.2597266035751839E-2</v>
      </c>
      <c r="F78" s="7">
        <f t="shared" si="13"/>
        <v>3.207724580907545E-2</v>
      </c>
      <c r="G78">
        <f t="shared" si="14"/>
        <v>5.4712197014254995</v>
      </c>
      <c r="H78">
        <f t="shared" si="14"/>
        <v>16.591588809707901</v>
      </c>
    </row>
    <row r="79" spans="1:8" x14ac:dyDescent="0.35">
      <c r="A79" s="1">
        <f>'4-2'!A79</f>
        <v>40728</v>
      </c>
      <c r="B79">
        <f>'4-2'!C79</f>
        <v>260.3</v>
      </c>
      <c r="C79" s="5">
        <f>'4-2'!P79</f>
        <v>38789370</v>
      </c>
      <c r="D79" s="6">
        <f t="shared" si="11"/>
        <v>14.800000000000011</v>
      </c>
      <c r="E79">
        <f t="shared" si="12"/>
        <v>6.0285132382892105E-2</v>
      </c>
      <c r="F79" s="7">
        <f t="shared" si="13"/>
        <v>5.853786476594447E-2</v>
      </c>
      <c r="G79">
        <f t="shared" si="14"/>
        <v>5.503296947234575</v>
      </c>
      <c r="H79">
        <f t="shared" si="14"/>
        <v>16.80468638491902</v>
      </c>
    </row>
    <row r="80" spans="1:8" x14ac:dyDescent="0.35">
      <c r="A80" s="1">
        <f>'4-2'!A80</f>
        <v>40735</v>
      </c>
      <c r="B80">
        <f>'4-2'!C80</f>
        <v>269.39999999999998</v>
      </c>
      <c r="C80" s="5">
        <f>'4-2'!P80</f>
        <v>15038010</v>
      </c>
      <c r="D80" s="6">
        <f t="shared" si="11"/>
        <v>9.0999999999999659</v>
      </c>
      <c r="E80">
        <f t="shared" si="12"/>
        <v>3.4959661928543856E-2</v>
      </c>
      <c r="F80" s="7">
        <f t="shared" si="13"/>
        <v>3.4362451975743724E-2</v>
      </c>
      <c r="G80">
        <f t="shared" si="14"/>
        <v>5.5618348120005194</v>
      </c>
      <c r="H80">
        <f t="shared" si="14"/>
        <v>17.473656797984955</v>
      </c>
    </row>
    <row r="81" spans="1:8" x14ac:dyDescent="0.35">
      <c r="A81" s="1">
        <f>'4-2'!A81</f>
        <v>40742</v>
      </c>
      <c r="B81">
        <f>'4-2'!C81</f>
        <v>277.8</v>
      </c>
      <c r="C81" s="5">
        <f>'4-2'!P81</f>
        <v>13049450</v>
      </c>
      <c r="D81" s="6">
        <f t="shared" si="11"/>
        <v>8.4000000000000341</v>
      </c>
      <c r="E81">
        <f t="shared" si="12"/>
        <v>3.1180400890868726E-2</v>
      </c>
      <c r="F81" s="7">
        <f t="shared" si="13"/>
        <v>3.0704166343980432E-2</v>
      </c>
      <c r="G81">
        <f t="shared" si="14"/>
        <v>5.5961972639762632</v>
      </c>
      <c r="H81">
        <f t="shared" si="14"/>
        <v>16.526091553901935</v>
      </c>
    </row>
    <row r="82" spans="1:8" x14ac:dyDescent="0.35">
      <c r="A82" s="1">
        <f>'4-2'!A82</f>
        <v>40749</v>
      </c>
      <c r="B82">
        <f>'4-2'!C82</f>
        <v>270.45</v>
      </c>
      <c r="C82" s="5">
        <f>'4-2'!P82</f>
        <v>11608890</v>
      </c>
      <c r="D82" s="6">
        <f t="shared" si="11"/>
        <v>-7.3500000000000227</v>
      </c>
      <c r="E82">
        <f t="shared" si="12"/>
        <v>-2.6457883369330533E-2</v>
      </c>
      <c r="F82" s="7">
        <f t="shared" si="13"/>
        <v>-2.6814192002807324E-2</v>
      </c>
      <c r="G82">
        <f t="shared" si="14"/>
        <v>5.6269014303202436</v>
      </c>
      <c r="H82">
        <f t="shared" si="14"/>
        <v>16.384256545250956</v>
      </c>
    </row>
    <row r="83" spans="1:8" x14ac:dyDescent="0.35">
      <c r="A83" s="1">
        <f>'4-2'!A83</f>
        <v>40756</v>
      </c>
      <c r="B83">
        <f>'4-2'!C83</f>
        <v>253.2</v>
      </c>
      <c r="C83" s="5">
        <f>'4-2'!P83</f>
        <v>22795110</v>
      </c>
      <c r="D83" s="6">
        <f t="shared" si="11"/>
        <v>-17.25</v>
      </c>
      <c r="E83">
        <f t="shared" si="12"/>
        <v>-6.3782584581253465E-2</v>
      </c>
      <c r="F83" s="7">
        <f t="shared" si="13"/>
        <v>-6.5907548047415609E-2</v>
      </c>
      <c r="G83">
        <f t="shared" si="14"/>
        <v>5.6000872383174363</v>
      </c>
      <c r="H83">
        <f t="shared" si="14"/>
        <v>16.26728174186827</v>
      </c>
    </row>
    <row r="84" spans="1:8" x14ac:dyDescent="0.35">
      <c r="A84" s="1">
        <f>'4-2'!A84</f>
        <v>40763</v>
      </c>
      <c r="B84">
        <f>'4-2'!C84</f>
        <v>255.32</v>
      </c>
      <c r="C84" s="5">
        <f>'4-2'!P84</f>
        <v>37537740</v>
      </c>
      <c r="D84" s="6">
        <f t="shared" si="11"/>
        <v>2.1200000000000045</v>
      </c>
      <c r="E84">
        <f t="shared" si="12"/>
        <v>8.3728278041074432E-3</v>
      </c>
      <c r="F84" s="7">
        <f t="shared" si="13"/>
        <v>8.33797011783588E-3</v>
      </c>
      <c r="G84">
        <f t="shared" si="14"/>
        <v>5.5341796902700207</v>
      </c>
      <c r="H84">
        <f t="shared" si="14"/>
        <v>16.942056597237688</v>
      </c>
    </row>
    <row r="85" spans="1:8" x14ac:dyDescent="0.35">
      <c r="A85" s="1">
        <f>'4-2'!A85</f>
        <v>40770</v>
      </c>
      <c r="B85">
        <f>'4-2'!C85</f>
        <v>252.51</v>
      </c>
      <c r="C85" s="5">
        <f>'4-2'!P85</f>
        <v>20839180</v>
      </c>
      <c r="D85" s="6">
        <f t="shared" si="11"/>
        <v>-2.8100000000000023</v>
      </c>
      <c r="E85">
        <f t="shared" si="12"/>
        <v>-1.1005796647344518E-2</v>
      </c>
      <c r="F85" s="7">
        <f t="shared" si="13"/>
        <v>-1.1066808496262404E-2</v>
      </c>
      <c r="G85">
        <f t="shared" si="14"/>
        <v>5.5425176603878565</v>
      </c>
      <c r="H85">
        <f t="shared" si="14"/>
        <v>17.440857384859676</v>
      </c>
    </row>
    <row r="86" spans="1:8" x14ac:dyDescent="0.35">
      <c r="A86" s="1">
        <f>'4-2'!A86</f>
        <v>40777</v>
      </c>
      <c r="B86">
        <f>'4-2'!C86</f>
        <v>264.5</v>
      </c>
      <c r="C86" s="5">
        <f>'4-2'!P86</f>
        <v>17783090</v>
      </c>
      <c r="D86" s="6">
        <f t="shared" si="11"/>
        <v>11.990000000000009</v>
      </c>
      <c r="E86">
        <f t="shared" si="12"/>
        <v>4.7483267989386596E-2</v>
      </c>
      <c r="F86" s="7">
        <f t="shared" si="13"/>
        <v>4.6390399406759819E-2</v>
      </c>
      <c r="G86">
        <f t="shared" si="14"/>
        <v>5.5314508518915941</v>
      </c>
      <c r="H86">
        <f t="shared" si="14"/>
        <v>16.852345426666481</v>
      </c>
    </row>
    <row r="87" spans="1:8" x14ac:dyDescent="0.35">
      <c r="A87" s="1">
        <f>'4-2'!A87</f>
        <v>40784</v>
      </c>
      <c r="B87">
        <f>'4-2'!C87</f>
        <v>281.16000000000003</v>
      </c>
      <c r="C87" s="5">
        <f>'4-2'!P87</f>
        <v>17462990</v>
      </c>
      <c r="D87" s="6">
        <f t="shared" si="11"/>
        <v>16.660000000000025</v>
      </c>
      <c r="E87">
        <f t="shared" si="12"/>
        <v>6.2986767485822395E-2</v>
      </c>
      <c r="F87" s="7">
        <f t="shared" si="13"/>
        <v>6.1082651009351174E-2</v>
      </c>
      <c r="G87">
        <f t="shared" si="14"/>
        <v>5.577841251298354</v>
      </c>
      <c r="H87">
        <f t="shared" si="14"/>
        <v>16.69375856372632</v>
      </c>
    </row>
    <row r="88" spans="1:8" x14ac:dyDescent="0.35">
      <c r="A88" s="1">
        <f>'4-2'!A88</f>
        <v>40791</v>
      </c>
      <c r="B88">
        <f>'4-2'!C88</f>
        <v>276.02999999999997</v>
      </c>
      <c r="C88" s="5">
        <f>'4-2'!P88</f>
        <v>14044140</v>
      </c>
      <c r="D88" s="6">
        <f t="shared" si="11"/>
        <v>-5.1300000000000523</v>
      </c>
      <c r="E88">
        <f t="shared" si="12"/>
        <v>-1.8245838668374065E-2</v>
      </c>
      <c r="F88" s="7">
        <f t="shared" si="13"/>
        <v>-1.8414346845325724E-2</v>
      </c>
      <c r="G88">
        <f t="shared" si="14"/>
        <v>5.6389239023077051</v>
      </c>
      <c r="H88">
        <f t="shared" si="14"/>
        <v>16.675594342282523</v>
      </c>
    </row>
    <row r="89" spans="1:8" x14ac:dyDescent="0.35">
      <c r="A89" s="1">
        <f>'4-2'!A89</f>
        <v>40798</v>
      </c>
      <c r="B89">
        <f>'4-2'!C89</f>
        <v>289.64999999999998</v>
      </c>
      <c r="C89" s="5">
        <f>'4-2'!P89</f>
        <v>20034540</v>
      </c>
      <c r="D89" s="6">
        <f t="shared" si="11"/>
        <v>13.620000000000005</v>
      </c>
      <c r="E89">
        <f t="shared" si="12"/>
        <v>4.9342462775785259E-2</v>
      </c>
      <c r="F89" s="7">
        <f t="shared" si="13"/>
        <v>4.8163742080253868E-2</v>
      </c>
      <c r="G89">
        <f t="shared" si="14"/>
        <v>5.6205095554623794</v>
      </c>
      <c r="H89">
        <f t="shared" si="14"/>
        <v>16.457715784890667</v>
      </c>
    </row>
    <row r="90" spans="1:8" x14ac:dyDescent="0.35">
      <c r="A90" s="1">
        <f>'4-2'!A90</f>
        <v>40805</v>
      </c>
      <c r="B90">
        <f>'4-2'!C90</f>
        <v>236</v>
      </c>
      <c r="C90" s="5">
        <f>'4-2'!P90</f>
        <v>29530050</v>
      </c>
      <c r="D90" s="6">
        <f t="shared" si="11"/>
        <v>-53.649999999999977</v>
      </c>
      <c r="E90">
        <f t="shared" si="12"/>
        <v>-0.18522354565855337</v>
      </c>
      <c r="F90" s="7">
        <f t="shared" si="13"/>
        <v>-0.20484149251702277</v>
      </c>
      <c r="G90">
        <f t="shared" si="14"/>
        <v>5.6686732975426333</v>
      </c>
      <c r="H90">
        <f t="shared" si="14"/>
        <v>16.812968341968485</v>
      </c>
    </row>
    <row r="91" spans="1:8" x14ac:dyDescent="0.35">
      <c r="A91" s="1">
        <f>'4-2'!A91</f>
        <v>40812</v>
      </c>
      <c r="B91">
        <f>'4-2'!C91</f>
        <v>223</v>
      </c>
      <c r="C91" s="5">
        <f>'4-2'!P91</f>
        <v>37517460</v>
      </c>
      <c r="D91" s="6">
        <f t="shared" si="11"/>
        <v>-13</v>
      </c>
      <c r="E91">
        <f t="shared" si="12"/>
        <v>-5.5084745762711863E-2</v>
      </c>
      <c r="F91" s="7">
        <f t="shared" si="13"/>
        <v>-5.6660033565491652E-2</v>
      </c>
      <c r="G91">
        <f t="shared" si="14"/>
        <v>5.4638318050256105</v>
      </c>
      <c r="H91">
        <f t="shared" si="14"/>
        <v>17.200918946912033</v>
      </c>
    </row>
    <row r="92" spans="1:8" x14ac:dyDescent="0.35">
      <c r="A92" s="1">
        <f>'4-2'!A92</f>
        <v>40819</v>
      </c>
      <c r="B92">
        <f>'4-2'!C92</f>
        <v>238.82</v>
      </c>
      <c r="C92" s="5">
        <f>'4-2'!P92</f>
        <v>38789370</v>
      </c>
      <c r="D92" s="6">
        <f t="shared" si="11"/>
        <v>15.819999999999993</v>
      </c>
      <c r="E92">
        <f t="shared" si="12"/>
        <v>7.0941704035874409E-2</v>
      </c>
      <c r="F92" s="7">
        <f t="shared" si="13"/>
        <v>6.8538358645120034E-2</v>
      </c>
      <c r="G92">
        <f t="shared" si="14"/>
        <v>5.4071717714601188</v>
      </c>
      <c r="H92">
        <f t="shared" si="14"/>
        <v>17.440316982582591</v>
      </c>
    </row>
    <row r="93" spans="1:8" x14ac:dyDescent="0.35">
      <c r="A93" s="1">
        <f>'4-2'!A93</f>
        <v>40826</v>
      </c>
      <c r="B93">
        <f>'4-2'!C93</f>
        <v>247.08</v>
      </c>
      <c r="C93" s="5">
        <f>'4-2'!P93</f>
        <v>38789370</v>
      </c>
      <c r="D93" s="6">
        <f t="shared" si="11"/>
        <v>8.2600000000000193</v>
      </c>
      <c r="E93">
        <f t="shared" si="12"/>
        <v>3.4586718030315801E-2</v>
      </c>
      <c r="F93" s="7">
        <f t="shared" si="13"/>
        <v>3.400204072245927E-2</v>
      </c>
      <c r="G93">
        <f t="shared" si="14"/>
        <v>5.4757101301052389</v>
      </c>
      <c r="H93">
        <f t="shared" si="14"/>
        <v>17.473656797984955</v>
      </c>
    </row>
    <row r="94" spans="1:8" x14ac:dyDescent="0.35">
      <c r="A94" s="1">
        <f>'4-2'!A94</f>
        <v>40833</v>
      </c>
      <c r="B94">
        <f>'4-2'!C94</f>
        <v>247.58</v>
      </c>
      <c r="C94" s="5">
        <f>'4-2'!P94</f>
        <v>26449030</v>
      </c>
      <c r="D94" s="6">
        <f t="shared" si="11"/>
        <v>0.5</v>
      </c>
      <c r="E94">
        <f t="shared" si="12"/>
        <v>2.0236360692892988E-3</v>
      </c>
      <c r="F94" s="7">
        <f t="shared" si="13"/>
        <v>2.0215912759660171E-3</v>
      </c>
      <c r="G94">
        <f t="shared" si="14"/>
        <v>5.5097121708276982</v>
      </c>
      <c r="H94">
        <f t="shared" si="14"/>
        <v>17.473656797984955</v>
      </c>
    </row>
    <row r="95" spans="1:8" x14ac:dyDescent="0.35">
      <c r="A95" s="1">
        <f>'4-2'!A95</f>
        <v>40840</v>
      </c>
      <c r="B95">
        <f>'4-2'!C95</f>
        <v>272.19</v>
      </c>
      <c r="C95" s="5">
        <f>'4-2'!P95</f>
        <v>26440530</v>
      </c>
      <c r="D95" s="6">
        <f t="shared" si="11"/>
        <v>24.609999999999985</v>
      </c>
      <c r="E95">
        <f t="shared" si="12"/>
        <v>9.9402213425963254E-2</v>
      </c>
      <c r="F95" s="7">
        <f t="shared" si="13"/>
        <v>9.4766589745982621E-2</v>
      </c>
      <c r="G95">
        <f t="shared" si="14"/>
        <v>5.5117337621036642</v>
      </c>
      <c r="H95">
        <f t="shared" si="14"/>
        <v>17.090730042628248</v>
      </c>
    </row>
    <row r="96" spans="1:8" x14ac:dyDescent="0.35">
      <c r="A96" s="1">
        <f>'4-2'!A96</f>
        <v>40847</v>
      </c>
      <c r="B96">
        <f>'4-2'!C96</f>
        <v>262.52999999999997</v>
      </c>
      <c r="C96" s="5">
        <f>'4-2'!P96</f>
        <v>30472200</v>
      </c>
      <c r="D96" s="6">
        <f t="shared" si="11"/>
        <v>-9.660000000000025</v>
      </c>
      <c r="E96">
        <f t="shared" si="12"/>
        <v>-3.5489915132811731E-2</v>
      </c>
      <c r="F96" s="7">
        <f t="shared" si="13"/>
        <v>-3.613499063379777E-2</v>
      </c>
      <c r="G96">
        <f t="shared" si="14"/>
        <v>5.6065003518496468</v>
      </c>
      <c r="H96">
        <f t="shared" si="14"/>
        <v>17.090408618132631</v>
      </c>
    </row>
    <row r="97" spans="1:8" x14ac:dyDescent="0.35">
      <c r="A97" s="1">
        <f>'4-2'!A97</f>
        <v>40854</v>
      </c>
      <c r="B97">
        <f>'4-2'!C97</f>
        <v>246.75</v>
      </c>
      <c r="C97" s="5">
        <f>'4-2'!P97</f>
        <v>23426900</v>
      </c>
      <c r="D97" s="6">
        <f t="shared" si="11"/>
        <v>-15.779999999999973</v>
      </c>
      <c r="E97">
        <f t="shared" si="12"/>
        <v>-6.0107416295280443E-2</v>
      </c>
      <c r="F97" s="7">
        <f t="shared" si="13"/>
        <v>-6.1989682902257925E-2</v>
      </c>
      <c r="G97">
        <f t="shared" si="14"/>
        <v>5.570365361215849</v>
      </c>
      <c r="H97">
        <f t="shared" si="14"/>
        <v>17.232325350521506</v>
      </c>
    </row>
    <row r="98" spans="1:8" x14ac:dyDescent="0.35">
      <c r="A98" s="1">
        <f>'4-2'!A98</f>
        <v>40861</v>
      </c>
      <c r="B98">
        <f>'4-2'!C98</f>
        <v>245.02</v>
      </c>
      <c r="C98" s="5">
        <f>'4-2'!P98</f>
        <v>23964190</v>
      </c>
      <c r="D98" s="6">
        <f t="shared" si="11"/>
        <v>-1.7299999999999898</v>
      </c>
      <c r="E98">
        <f t="shared" si="12"/>
        <v>-7.0111448834852671E-3</v>
      </c>
      <c r="F98" s="7">
        <f t="shared" si="13"/>
        <v>-7.0358384475666114E-3</v>
      </c>
      <c r="G98">
        <f t="shared" si="14"/>
        <v>5.5083756783135911</v>
      </c>
      <c r="H98">
        <f t="shared" si="14"/>
        <v>16.969395492724821</v>
      </c>
    </row>
    <row r="99" spans="1:8" x14ac:dyDescent="0.35">
      <c r="A99" s="1">
        <f>'4-2'!A99</f>
        <v>40868</v>
      </c>
      <c r="B99">
        <f>'4-2'!C99</f>
        <v>233.75</v>
      </c>
      <c r="C99" s="5">
        <f>'4-2'!P99</f>
        <v>36759510</v>
      </c>
      <c r="D99" s="6">
        <f t="shared" si="11"/>
        <v>-11.27000000000001</v>
      </c>
      <c r="E99">
        <f t="shared" si="12"/>
        <v>-4.5996245204473145E-2</v>
      </c>
      <c r="F99" s="7">
        <f t="shared" si="13"/>
        <v>-4.708767169722794E-2</v>
      </c>
      <c r="G99">
        <f t="shared" si="14"/>
        <v>5.5013398398660245</v>
      </c>
      <c r="H99">
        <f t="shared" si="14"/>
        <v>16.992071190714029</v>
      </c>
    </row>
    <row r="100" spans="1:8" x14ac:dyDescent="0.35">
      <c r="A100" s="1">
        <f>'4-2'!A100</f>
        <v>40875</v>
      </c>
      <c r="B100">
        <f>'4-2'!C100</f>
        <v>238.57</v>
      </c>
      <c r="C100" s="5">
        <f>'4-2'!P100</f>
        <v>28126450</v>
      </c>
      <c r="D100" s="6">
        <f t="shared" si="11"/>
        <v>4.8199999999999932</v>
      </c>
      <c r="E100">
        <f t="shared" si="12"/>
        <v>2.0620320855614944E-2</v>
      </c>
      <c r="F100" s="7">
        <f t="shared" si="13"/>
        <v>2.0410600144810331E-2</v>
      </c>
      <c r="G100">
        <f t="shared" si="14"/>
        <v>5.4542521681687965</v>
      </c>
      <c r="H100">
        <f t="shared" si="14"/>
        <v>17.419907525656718</v>
      </c>
    </row>
    <row r="101" spans="1:8" x14ac:dyDescent="0.35">
      <c r="A101" s="1">
        <f>'4-2'!A101</f>
        <v>40882</v>
      </c>
      <c r="B101">
        <f>'4-2'!C101</f>
        <v>213.75</v>
      </c>
      <c r="C101" s="5">
        <f>'4-2'!P101</f>
        <v>28772170</v>
      </c>
      <c r="D101" s="6">
        <f t="shared" si="11"/>
        <v>-24.819999999999993</v>
      </c>
      <c r="E101">
        <f t="shared" si="12"/>
        <v>-0.10403655111707254</v>
      </c>
      <c r="F101" s="7">
        <f t="shared" si="13"/>
        <v>-0.1098556604967369</v>
      </c>
      <c r="G101">
        <f t="shared" si="14"/>
        <v>5.4746627683136069</v>
      </c>
      <c r="H101">
        <f t="shared" si="14"/>
        <v>17.152220972715472</v>
      </c>
    </row>
    <row r="102" spans="1:8" x14ac:dyDescent="0.35">
      <c r="A102" s="1">
        <f>'4-2'!A102</f>
        <v>40889</v>
      </c>
      <c r="B102">
        <f>'4-2'!C102</f>
        <v>224</v>
      </c>
      <c r="C102" s="5">
        <f>'4-2'!P102</f>
        <v>38789370</v>
      </c>
      <c r="D102" s="6">
        <f t="shared" si="11"/>
        <v>10.25</v>
      </c>
      <c r="E102">
        <f t="shared" si="12"/>
        <v>4.7953216374269005E-2</v>
      </c>
      <c r="F102" s="7">
        <f t="shared" si="13"/>
        <v>4.6838944038169572E-2</v>
      </c>
      <c r="G102">
        <f t="shared" si="14"/>
        <v>5.36480710781687</v>
      </c>
      <c r="H102">
        <f t="shared" si="14"/>
        <v>17.174919158474104</v>
      </c>
    </row>
    <row r="103" spans="1:8" x14ac:dyDescent="0.35">
      <c r="A103" s="1">
        <f>'4-2'!A103</f>
        <v>40896</v>
      </c>
      <c r="B103">
        <f>'4-2'!C103</f>
        <v>226.38</v>
      </c>
      <c r="C103" s="5">
        <f>'4-2'!P103</f>
        <v>35860430</v>
      </c>
      <c r="D103" s="6">
        <f t="shared" si="11"/>
        <v>2.3799999999999955</v>
      </c>
      <c r="E103">
        <f t="shared" si="12"/>
        <v>1.062499999999998E-2</v>
      </c>
      <c r="F103" s="7">
        <f t="shared" si="13"/>
        <v>1.056895134923419E-2</v>
      </c>
      <c r="G103">
        <f t="shared" si="14"/>
        <v>5.4116460518550396</v>
      </c>
      <c r="H103">
        <f t="shared" si="14"/>
        <v>17.473656797984955</v>
      </c>
    </row>
    <row r="104" spans="1:8" x14ac:dyDescent="0.35">
      <c r="A104" s="1">
        <f>'4-2'!A104</f>
        <v>40903</v>
      </c>
      <c r="B104">
        <f>'4-2'!C104</f>
        <v>231.5</v>
      </c>
      <c r="C104" s="5">
        <f>'4-2'!P104</f>
        <v>10850060</v>
      </c>
      <c r="D104" s="6">
        <f t="shared" si="11"/>
        <v>5.1200000000000045</v>
      </c>
      <c r="E104">
        <f t="shared" si="12"/>
        <v>2.2616838943369577E-2</v>
      </c>
      <c r="F104" s="7">
        <f t="shared" si="13"/>
        <v>2.2364870322014951E-2</v>
      </c>
      <c r="G104">
        <f t="shared" si="14"/>
        <v>5.4222150032042737</v>
      </c>
      <c r="H104">
        <f t="shared" si="14"/>
        <v>17.395145017145776</v>
      </c>
    </row>
    <row r="105" spans="1:8" x14ac:dyDescent="0.35">
      <c r="A105" s="1">
        <f>'4-2'!A105</f>
        <v>40910</v>
      </c>
      <c r="B105">
        <f>'4-2'!C105</f>
        <v>230.27</v>
      </c>
      <c r="C105" s="5">
        <f>'4-2'!P105</f>
        <v>9016650</v>
      </c>
      <c r="D105" s="6">
        <f t="shared" si="11"/>
        <v>-1.2299999999999898</v>
      </c>
      <c r="E105">
        <f t="shared" si="12"/>
        <v>-5.3131749460042753E-3</v>
      </c>
      <c r="F105" s="7">
        <f t="shared" si="13"/>
        <v>-5.327340056760832E-3</v>
      </c>
      <c r="G105">
        <f t="shared" si="14"/>
        <v>5.4445798735262887</v>
      </c>
      <c r="H105">
        <f t="shared" si="14"/>
        <v>16.19968116788937</v>
      </c>
    </row>
    <row r="106" spans="1:8" x14ac:dyDescent="0.35">
      <c r="A106" s="1">
        <f>'4-2'!A106</f>
        <v>40917</v>
      </c>
      <c r="B106">
        <f>'4-2'!C106</f>
        <v>224.51</v>
      </c>
      <c r="C106" s="5">
        <f>'4-2'!P106</f>
        <v>24252510</v>
      </c>
      <c r="D106" s="6">
        <f t="shared" si="11"/>
        <v>-5.7600000000000193</v>
      </c>
      <c r="E106">
        <f t="shared" si="12"/>
        <v>-2.5014113866330911E-2</v>
      </c>
      <c r="F106" s="7">
        <f t="shared" si="13"/>
        <v>-2.5332283849404114E-2</v>
      </c>
      <c r="G106">
        <f t="shared" si="14"/>
        <v>5.4392525334695279</v>
      </c>
      <c r="H106">
        <f t="shared" si="14"/>
        <v>16.014583426158111</v>
      </c>
    </row>
    <row r="107" spans="1:8" x14ac:dyDescent="0.35">
      <c r="A107" s="1">
        <f>'4-2'!A107</f>
        <v>40924</v>
      </c>
      <c r="B107">
        <f>'4-2'!C107</f>
        <v>222.49</v>
      </c>
      <c r="C107" s="5">
        <f>'4-2'!P107</f>
        <v>17045060</v>
      </c>
      <c r="D107" s="6">
        <f t="shared" si="11"/>
        <v>-2.0199999999999818</v>
      </c>
      <c r="E107">
        <f t="shared" si="12"/>
        <v>-8.9973720546968148E-3</v>
      </c>
      <c r="F107" s="7">
        <f t="shared" si="13"/>
        <v>-9.0380928440572106E-3</v>
      </c>
      <c r="G107">
        <f t="shared" si="14"/>
        <v>5.4139202496201237</v>
      </c>
      <c r="H107">
        <f t="shared" si="14"/>
        <v>17.004030675146115</v>
      </c>
    </row>
    <row r="108" spans="1:8" x14ac:dyDescent="0.35">
      <c r="A108" s="1">
        <f>'4-2'!A108</f>
        <v>40931</v>
      </c>
      <c r="B108">
        <f>'4-2'!C108</f>
        <v>215.3</v>
      </c>
      <c r="C108" s="5">
        <f>'4-2'!P108</f>
        <v>26546620</v>
      </c>
      <c r="D108" s="6">
        <f t="shared" si="11"/>
        <v>-7.1899999999999977</v>
      </c>
      <c r="E108">
        <f t="shared" si="12"/>
        <v>-3.2316059148725776E-2</v>
      </c>
      <c r="F108" s="7">
        <f t="shared" si="13"/>
        <v>-3.2849752405748944E-2</v>
      </c>
      <c r="G108">
        <f t="shared" si="14"/>
        <v>5.4048821567760665</v>
      </c>
      <c r="H108">
        <f t="shared" si="14"/>
        <v>16.651370983641815</v>
      </c>
    </row>
    <row r="109" spans="1:8" x14ac:dyDescent="0.35">
      <c r="A109" s="1">
        <f>'4-2'!A109</f>
        <v>40938</v>
      </c>
      <c r="B109">
        <f>'4-2'!C109</f>
        <v>228.93</v>
      </c>
      <c r="C109" s="5">
        <f>'4-2'!P109</f>
        <v>21895570</v>
      </c>
      <c r="D109" s="6">
        <f t="shared" si="11"/>
        <v>13.629999999999995</v>
      </c>
      <c r="E109">
        <f t="shared" si="12"/>
        <v>6.3307013469577303E-2</v>
      </c>
      <c r="F109" s="7">
        <f t="shared" si="13"/>
        <v>6.138387559933367E-2</v>
      </c>
      <c r="G109">
        <f t="shared" si="14"/>
        <v>5.3720324043703176</v>
      </c>
      <c r="H109">
        <f t="shared" si="14"/>
        <v>17.094412990580018</v>
      </c>
    </row>
    <row r="110" spans="1:8" x14ac:dyDescent="0.35">
      <c r="A110" s="1">
        <f>'4-2'!A110</f>
        <v>40945</v>
      </c>
      <c r="B110">
        <f>'4-2'!C110</f>
        <v>221.99</v>
      </c>
      <c r="C110" s="5">
        <f>'4-2'!P110</f>
        <v>17270780</v>
      </c>
      <c r="D110" s="6">
        <f t="shared" si="11"/>
        <v>-6.9399999999999977</v>
      </c>
      <c r="E110">
        <f t="shared" si="12"/>
        <v>-3.031494343249027E-2</v>
      </c>
      <c r="F110" s="7">
        <f t="shared" si="13"/>
        <v>-3.0783944156975274E-2</v>
      </c>
      <c r="G110">
        <f t="shared" si="14"/>
        <v>5.4334162799696513</v>
      </c>
      <c r="H110">
        <f t="shared" si="14"/>
        <v>16.901794891219719</v>
      </c>
    </row>
    <row r="111" spans="1:8" x14ac:dyDescent="0.35">
      <c r="A111" s="1">
        <f>'4-2'!A111</f>
        <v>40952</v>
      </c>
      <c r="B111">
        <f>'4-2'!C111</f>
        <v>239.5</v>
      </c>
      <c r="C111" s="5">
        <f>'4-2'!P111</f>
        <v>26385100</v>
      </c>
      <c r="D111" s="6">
        <f t="shared" si="11"/>
        <v>17.509999999999991</v>
      </c>
      <c r="E111">
        <f t="shared" si="12"/>
        <v>7.8877426911122081E-2</v>
      </c>
      <c r="F111" s="7">
        <f t="shared" si="13"/>
        <v>7.5921081038293536E-2</v>
      </c>
      <c r="G111">
        <f t="shared" si="14"/>
        <v>5.402632335812676</v>
      </c>
      <c r="H111">
        <f t="shared" si="14"/>
        <v>16.664526614129009</v>
      </c>
    </row>
    <row r="112" spans="1:8" x14ac:dyDescent="0.35">
      <c r="A112" s="1">
        <f>'4-2'!A112</f>
        <v>40959</v>
      </c>
      <c r="B112">
        <f>'4-2'!C112</f>
        <v>243</v>
      </c>
      <c r="C112" s="5">
        <f>'4-2'!P112</f>
        <v>14301890</v>
      </c>
      <c r="D112" s="6">
        <f t="shared" si="11"/>
        <v>3.5</v>
      </c>
      <c r="E112">
        <f t="shared" si="12"/>
        <v>1.4613778705636743E-2</v>
      </c>
      <c r="F112" s="7">
        <f t="shared" si="13"/>
        <v>1.4508026489578718E-2</v>
      </c>
      <c r="G112">
        <f t="shared" si="14"/>
        <v>5.4785534168509695</v>
      </c>
      <c r="H112">
        <f t="shared" si="14"/>
        <v>17.08831001484694</v>
      </c>
    </row>
    <row r="113" spans="1:8" x14ac:dyDescent="0.35">
      <c r="A113" s="1">
        <f>'4-2'!A113</f>
        <v>40966</v>
      </c>
      <c r="B113">
        <f>'4-2'!C113</f>
        <v>236.15</v>
      </c>
      <c r="C113" s="5">
        <f>'4-2'!P113</f>
        <v>15612950</v>
      </c>
      <c r="D113" s="6">
        <f t="shared" si="11"/>
        <v>-6.8499999999999943</v>
      </c>
      <c r="E113">
        <f t="shared" si="12"/>
        <v>-2.8189300411522612E-2</v>
      </c>
      <c r="F113" s="7">
        <f t="shared" si="13"/>
        <v>-2.8594246998421724E-2</v>
      </c>
      <c r="G113">
        <f t="shared" si="14"/>
        <v>5.4930614433405482</v>
      </c>
      <c r="H113">
        <f t="shared" si="14"/>
        <v>16.475902254328904</v>
      </c>
    </row>
    <row r="114" spans="1:8" x14ac:dyDescent="0.35">
      <c r="A114" s="1">
        <f>'4-2'!A114</f>
        <v>40973</v>
      </c>
      <c r="B114">
        <f>'4-2'!C114</f>
        <v>235.26</v>
      </c>
      <c r="C114" s="5">
        <f>'4-2'!P114</f>
        <v>10214150</v>
      </c>
      <c r="D114" s="6">
        <f t="shared" si="11"/>
        <v>-0.89000000000001478</v>
      </c>
      <c r="E114">
        <f t="shared" si="12"/>
        <v>-3.7687910226551547E-3</v>
      </c>
      <c r="F114" s="7">
        <f t="shared" si="13"/>
        <v>-3.7759108098311955E-3</v>
      </c>
      <c r="G114">
        <f t="shared" si="14"/>
        <v>5.4644671963421265</v>
      </c>
      <c r="H114">
        <f t="shared" si="14"/>
        <v>16.56361125605904</v>
      </c>
    </row>
    <row r="115" spans="1:8" x14ac:dyDescent="0.35">
      <c r="A115" s="1">
        <f>'4-2'!A115</f>
        <v>40980</v>
      </c>
      <c r="B115">
        <f>'4-2'!C115</f>
        <v>225.73</v>
      </c>
      <c r="C115" s="5">
        <f>'4-2'!P115</f>
        <v>29924470</v>
      </c>
      <c r="D115" s="6">
        <f t="shared" si="11"/>
        <v>-9.5300000000000011</v>
      </c>
      <c r="E115">
        <f t="shared" si="12"/>
        <v>-4.0508373714188563E-2</v>
      </c>
      <c r="F115" s="7">
        <f t="shared" si="13"/>
        <v>-4.1351690736808777E-2</v>
      </c>
      <c r="G115">
        <f t="shared" si="14"/>
        <v>5.4606912855322953</v>
      </c>
      <c r="H115">
        <f t="shared" si="14"/>
        <v>16.139284571807366</v>
      </c>
    </row>
    <row r="116" spans="1:8" x14ac:dyDescent="0.35">
      <c r="A116" s="1">
        <f>'4-2'!A116</f>
        <v>40987</v>
      </c>
      <c r="B116">
        <f>'4-2'!C116</f>
        <v>224.85</v>
      </c>
      <c r="C116" s="5">
        <f>'4-2'!P116</f>
        <v>19788310</v>
      </c>
      <c r="D116" s="6">
        <f t="shared" si="11"/>
        <v>-0.87999999999999545</v>
      </c>
      <c r="E116">
        <f t="shared" si="12"/>
        <v>-3.8984627652505007E-3</v>
      </c>
      <c r="F116" s="7">
        <f t="shared" si="13"/>
        <v>-3.9060815787701486E-3</v>
      </c>
      <c r="G116">
        <f t="shared" si="14"/>
        <v>5.4193395947954865</v>
      </c>
      <c r="H116">
        <f t="shared" si="14"/>
        <v>17.214187098307445</v>
      </c>
    </row>
    <row r="117" spans="1:8" x14ac:dyDescent="0.35">
      <c r="A117" s="1">
        <f>'4-2'!A117</f>
        <v>40994</v>
      </c>
      <c r="B117">
        <f>'4-2'!C117</f>
        <v>222.5</v>
      </c>
      <c r="C117" s="5">
        <f>'4-2'!P117</f>
        <v>14497940</v>
      </c>
      <c r="D117" s="6">
        <f t="shared" si="11"/>
        <v>-2.3499999999999943</v>
      </c>
      <c r="E117">
        <f t="shared" si="12"/>
        <v>-1.0451412052479406E-2</v>
      </c>
      <c r="F117" s="7">
        <f t="shared" si="13"/>
        <v>-1.0506411610421651E-2</v>
      </c>
      <c r="G117">
        <f t="shared" si="14"/>
        <v>5.4154335132167164</v>
      </c>
      <c r="H117">
        <f t="shared" si="14"/>
        <v>16.800601917267262</v>
      </c>
    </row>
    <row r="118" spans="1:8" x14ac:dyDescent="0.35">
      <c r="A118" s="1">
        <f>'4-2'!A118</f>
        <v>41001</v>
      </c>
      <c r="B118">
        <f>'4-2'!C118</f>
        <v>215.98</v>
      </c>
      <c r="C118" s="5">
        <f>'4-2'!P118</f>
        <v>15132060</v>
      </c>
      <c r="D118" s="6">
        <f t="shared" si="11"/>
        <v>-6.5200000000000102</v>
      </c>
      <c r="E118">
        <f t="shared" si="12"/>
        <v>-2.9303370786516899E-2</v>
      </c>
      <c r="F118" s="7">
        <f t="shared" si="13"/>
        <v>-2.9741290801680975E-2</v>
      </c>
      <c r="G118">
        <f t="shared" si="14"/>
        <v>5.4049271016062947</v>
      </c>
      <c r="H118">
        <f t="shared" si="14"/>
        <v>16.489517128332533</v>
      </c>
    </row>
    <row r="119" spans="1:8" x14ac:dyDescent="0.35">
      <c r="A119" s="1">
        <f>'4-2'!A119</f>
        <v>41008</v>
      </c>
      <c r="B119">
        <f>'4-2'!C119</f>
        <v>221.78</v>
      </c>
      <c r="C119" s="5">
        <f>'4-2'!P119</f>
        <v>13604410</v>
      </c>
      <c r="D119" s="6">
        <f t="shared" si="11"/>
        <v>5.8000000000000114</v>
      </c>
      <c r="E119">
        <f t="shared" si="12"/>
        <v>2.6854338364663447E-2</v>
      </c>
      <c r="F119" s="7">
        <f t="shared" si="13"/>
        <v>2.6500088720456283E-2</v>
      </c>
      <c r="G119">
        <f t="shared" si="14"/>
        <v>5.3751858108046138</v>
      </c>
      <c r="H119">
        <f t="shared" si="14"/>
        <v>16.532326229834254</v>
      </c>
    </row>
    <row r="120" spans="1:8" x14ac:dyDescent="0.35">
      <c r="A120" s="1">
        <f>'4-2'!A120</f>
        <v>41015</v>
      </c>
      <c r="B120">
        <f>'4-2'!C120</f>
        <v>222.98</v>
      </c>
      <c r="C120" s="5">
        <f>'4-2'!P120</f>
        <v>15051240</v>
      </c>
      <c r="D120" s="6">
        <f t="shared" si="11"/>
        <v>1.1999999999999886</v>
      </c>
      <c r="E120">
        <f t="shared" si="12"/>
        <v>5.4107674271800374E-3</v>
      </c>
      <c r="F120" s="7">
        <f t="shared" si="13"/>
        <v>5.3961818143557494E-3</v>
      </c>
      <c r="G120">
        <f t="shared" si="14"/>
        <v>5.4016858995250701</v>
      </c>
      <c r="H120">
        <f t="shared" si="14"/>
        <v>16.425904562849727</v>
      </c>
    </row>
    <row r="121" spans="1:8" x14ac:dyDescent="0.35">
      <c r="A121" s="1">
        <f>'4-2'!A121</f>
        <v>41022</v>
      </c>
      <c r="B121">
        <f>'4-2'!C121</f>
        <v>221.96</v>
      </c>
      <c r="C121" s="5">
        <f>'4-2'!P121</f>
        <v>16347280</v>
      </c>
      <c r="D121" s="6">
        <f t="shared" si="11"/>
        <v>-1.0199999999999818</v>
      </c>
      <c r="E121">
        <f t="shared" si="12"/>
        <v>-4.5744012915955772E-3</v>
      </c>
      <c r="F121" s="7">
        <f t="shared" si="13"/>
        <v>-4.5848958817256147E-3</v>
      </c>
      <c r="G121">
        <f t="shared" si="14"/>
        <v>5.4070820813394258</v>
      </c>
      <c r="H121">
        <f t="shared" si="14"/>
        <v>16.526970937791699</v>
      </c>
    </row>
    <row r="122" spans="1:8" x14ac:dyDescent="0.35">
      <c r="A122" s="1">
        <f>'4-2'!A122</f>
        <v>41029</v>
      </c>
      <c r="B122">
        <f>'4-2'!C122</f>
        <v>212.6</v>
      </c>
      <c r="C122" s="5">
        <f>'4-2'!P122</f>
        <v>10220070</v>
      </c>
      <c r="D122" s="6">
        <f t="shared" si="11"/>
        <v>-9.3600000000000136</v>
      </c>
      <c r="E122">
        <f t="shared" si="12"/>
        <v>-4.2169760317174329E-2</v>
      </c>
      <c r="F122" s="7">
        <f t="shared" si="13"/>
        <v>-4.3084719549852935E-2</v>
      </c>
      <c r="G122">
        <f t="shared" si="14"/>
        <v>5.4024971854577002</v>
      </c>
      <c r="H122">
        <f t="shared" si="14"/>
        <v>16.609572080611766</v>
      </c>
    </row>
    <row r="123" spans="1:8" x14ac:dyDescent="0.35">
      <c r="A123" s="1">
        <f>'4-2'!A123</f>
        <v>41036</v>
      </c>
      <c r="B123">
        <f>'4-2'!C123</f>
        <v>218.01</v>
      </c>
      <c r="C123" s="5">
        <f>'4-2'!P123</f>
        <v>9247520</v>
      </c>
      <c r="D123" s="6">
        <f t="shared" si="11"/>
        <v>5.4099999999999966</v>
      </c>
      <c r="E123">
        <f t="shared" si="12"/>
        <v>2.5446848541862639E-2</v>
      </c>
      <c r="F123" s="7">
        <f t="shared" si="13"/>
        <v>2.5128467388807252E-2</v>
      </c>
      <c r="G123">
        <f t="shared" si="14"/>
        <v>5.3594124659078473</v>
      </c>
      <c r="H123">
        <f t="shared" si="14"/>
        <v>16.139863992031444</v>
      </c>
    </row>
    <row r="124" spans="1:8" x14ac:dyDescent="0.35">
      <c r="A124" s="1">
        <f>'4-2'!A124</f>
        <v>41043</v>
      </c>
      <c r="B124">
        <f>'4-2'!C124</f>
        <v>217.61</v>
      </c>
      <c r="C124" s="5">
        <f>'4-2'!P124</f>
        <v>17795480</v>
      </c>
      <c r="D124" s="6">
        <f t="shared" si="11"/>
        <v>-0.39999999999997726</v>
      </c>
      <c r="E124">
        <f t="shared" si="12"/>
        <v>-1.8347782211824103E-3</v>
      </c>
      <c r="F124" s="7">
        <f t="shared" si="13"/>
        <v>-1.8364634884528996E-3</v>
      </c>
      <c r="G124">
        <f t="shared" si="14"/>
        <v>5.3845409332966545</v>
      </c>
      <c r="H124">
        <f t="shared" si="14"/>
        <v>16.039865965433094</v>
      </c>
    </row>
    <row r="125" spans="1:8" x14ac:dyDescent="0.35">
      <c r="A125" s="1">
        <f>'4-2'!A125</f>
        <v>41050</v>
      </c>
      <c r="B125">
        <f>'4-2'!C125</f>
        <v>223.01</v>
      </c>
      <c r="C125" s="5">
        <f>'4-2'!P125</f>
        <v>20514040</v>
      </c>
      <c r="D125" s="6">
        <f t="shared" si="11"/>
        <v>5.3999999999999773</v>
      </c>
      <c r="E125">
        <f t="shared" si="12"/>
        <v>2.4815036073709742E-2</v>
      </c>
      <c r="F125" s="7">
        <f t="shared" si="13"/>
        <v>2.4512143695824662E-2</v>
      </c>
      <c r="G125">
        <f t="shared" si="14"/>
        <v>5.3827044698082016</v>
      </c>
      <c r="H125">
        <f t="shared" si="14"/>
        <v>16.694455050431706</v>
      </c>
    </row>
    <row r="126" spans="1:8" x14ac:dyDescent="0.35">
      <c r="A126" s="1">
        <f>'4-2'!A126</f>
        <v>41057</v>
      </c>
      <c r="B126">
        <f>'4-2'!C126</f>
        <v>233.92</v>
      </c>
      <c r="C126" s="5">
        <f>'4-2'!P126</f>
        <v>26681610</v>
      </c>
      <c r="D126" s="6">
        <f t="shared" si="11"/>
        <v>10.909999999999997</v>
      </c>
      <c r="E126">
        <f t="shared" si="12"/>
        <v>4.8921573023631211E-2</v>
      </c>
      <c r="F126" s="7">
        <f t="shared" si="13"/>
        <v>4.776256305738702E-2</v>
      </c>
      <c r="G126">
        <f t="shared" si="14"/>
        <v>5.4072166135040263</v>
      </c>
      <c r="H126">
        <f t="shared" si="14"/>
        <v>16.836620087735472</v>
      </c>
    </row>
    <row r="127" spans="1:8" x14ac:dyDescent="0.35">
      <c r="A127" s="1">
        <f>'4-2'!A127</f>
        <v>41064</v>
      </c>
      <c r="B127">
        <f>'4-2'!C127</f>
        <v>229.6</v>
      </c>
      <c r="C127" s="5">
        <f>'4-2'!P127</f>
        <v>16774940</v>
      </c>
      <c r="D127" s="6">
        <f t="shared" si="11"/>
        <v>-4.3199999999999932</v>
      </c>
      <c r="E127">
        <f t="shared" si="12"/>
        <v>-1.8467852257181915E-2</v>
      </c>
      <c r="F127" s="7">
        <f t="shared" si="13"/>
        <v>-1.8640512116001595E-2</v>
      </c>
      <c r="G127">
        <f t="shared" si="14"/>
        <v>5.4549791765614133</v>
      </c>
      <c r="H127">
        <f t="shared" si="14"/>
        <v>17.099485122018606</v>
      </c>
    </row>
    <row r="128" spans="1:8" x14ac:dyDescent="0.35">
      <c r="A128" s="1">
        <f>'4-2'!A128</f>
        <v>41071</v>
      </c>
      <c r="B128">
        <f>'4-2'!C128</f>
        <v>238.25</v>
      </c>
      <c r="C128" s="5">
        <f>'4-2'!P128</f>
        <v>24944390</v>
      </c>
      <c r="D128" s="6">
        <f t="shared" si="11"/>
        <v>8.6500000000000057</v>
      </c>
      <c r="E128">
        <f t="shared" si="12"/>
        <v>3.7674216027874588E-2</v>
      </c>
      <c r="F128" s="7">
        <f t="shared" si="13"/>
        <v>3.6981878088900189E-2</v>
      </c>
      <c r="G128">
        <f t="shared" si="14"/>
        <v>5.4363386644454117</v>
      </c>
      <c r="H128">
        <f t="shared" si="14"/>
        <v>16.635396664064505</v>
      </c>
    </row>
    <row r="129" spans="1:8" x14ac:dyDescent="0.35">
      <c r="A129" s="1">
        <f>'4-2'!A129</f>
        <v>41078</v>
      </c>
      <c r="B129">
        <f>'4-2'!C129</f>
        <v>228.07</v>
      </c>
      <c r="C129" s="5">
        <f>'4-2'!P129</f>
        <v>15557550</v>
      </c>
      <c r="D129" s="6">
        <f t="shared" si="11"/>
        <v>-10.180000000000007</v>
      </c>
      <c r="E129">
        <f t="shared" si="12"/>
        <v>-4.272822665267579E-2</v>
      </c>
      <c r="F129" s="7">
        <f t="shared" si="13"/>
        <v>-4.3667943156253664E-2</v>
      </c>
      <c r="G129">
        <f t="shared" si="14"/>
        <v>5.4733205425343119</v>
      </c>
      <c r="H129">
        <f t="shared" si="14"/>
        <v>17.032159505179919</v>
      </c>
    </row>
    <row r="130" spans="1:8" x14ac:dyDescent="0.35">
      <c r="A130" s="1">
        <f>'4-2'!A130</f>
        <v>41085</v>
      </c>
      <c r="B130">
        <f>'4-2'!C130</f>
        <v>248.42</v>
      </c>
      <c r="C130" s="5">
        <f>'4-2'!P130</f>
        <v>16966400</v>
      </c>
      <c r="D130" s="6">
        <f t="shared" si="11"/>
        <v>20.349999999999994</v>
      </c>
      <c r="E130">
        <f t="shared" si="12"/>
        <v>8.9226991713070525E-2</v>
      </c>
      <c r="F130" s="7">
        <f t="shared" si="13"/>
        <v>8.5468262737989242E-2</v>
      </c>
      <c r="G130">
        <f t="shared" si="14"/>
        <v>5.4296525993780582</v>
      </c>
      <c r="H130">
        <f t="shared" si="14"/>
        <v>16.560056609304326</v>
      </c>
    </row>
    <row r="131" spans="1:8" x14ac:dyDescent="0.35">
      <c r="A131" s="1">
        <f>'4-2'!A131</f>
        <v>41092</v>
      </c>
      <c r="B131">
        <f>'4-2'!C131</f>
        <v>259</v>
      </c>
      <c r="C131" s="5">
        <f>'4-2'!P131</f>
        <v>15910590</v>
      </c>
      <c r="D131" s="6">
        <f t="shared" si="11"/>
        <v>10.580000000000013</v>
      </c>
      <c r="E131">
        <f t="shared" si="12"/>
        <v>4.2589163513404769E-2</v>
      </c>
      <c r="F131" s="7">
        <f t="shared" si="13"/>
        <v>4.1707199583489896E-2</v>
      </c>
      <c r="G131">
        <f t="shared" si="14"/>
        <v>5.5151208621160475</v>
      </c>
      <c r="H131">
        <f t="shared" si="14"/>
        <v>16.646745475636788</v>
      </c>
    </row>
    <row r="132" spans="1:8" x14ac:dyDescent="0.35">
      <c r="A132" s="1">
        <f>'4-2'!A132</f>
        <v>41099</v>
      </c>
      <c r="B132">
        <f>'4-2'!C132</f>
        <v>259.5</v>
      </c>
      <c r="C132" s="5">
        <f>'4-2'!P132</f>
        <v>15843900</v>
      </c>
      <c r="D132" s="6">
        <f t="shared" si="11"/>
        <v>0.5</v>
      </c>
      <c r="E132">
        <f t="shared" si="12"/>
        <v>1.9305019305019305E-3</v>
      </c>
      <c r="F132" s="7">
        <f t="shared" si="13"/>
        <v>1.9286409064056542E-3</v>
      </c>
      <c r="G132">
        <f t="shared" si="14"/>
        <v>5.5568280616995374</v>
      </c>
      <c r="H132">
        <f t="shared" si="14"/>
        <v>16.582495483221614</v>
      </c>
    </row>
    <row r="133" spans="1:8" x14ac:dyDescent="0.35">
      <c r="A133" s="1">
        <f>'4-2'!A133</f>
        <v>41106</v>
      </c>
      <c r="B133">
        <f>'4-2'!C133</f>
        <v>272.58999999999997</v>
      </c>
      <c r="C133" s="5">
        <f>'4-2'!P133</f>
        <v>14724830</v>
      </c>
      <c r="D133" s="6">
        <f t="shared" ref="D133:D196" si="15">B133-B132</f>
        <v>13.089999999999975</v>
      </c>
      <c r="E133">
        <f t="shared" ref="E133:E196" si="16">D133/B132</f>
        <v>5.044315992292861E-2</v>
      </c>
      <c r="F133" s="7">
        <f t="shared" ref="F133:F196" si="17">LN(B133)-LN(B132)</f>
        <v>4.9212132197856029E-2</v>
      </c>
      <c r="G133">
        <f t="shared" ref="G133:H196" si="18">LN(B132)</f>
        <v>5.558756702605943</v>
      </c>
      <c r="H133">
        <f t="shared" si="18"/>
        <v>16.578295126166537</v>
      </c>
    </row>
    <row r="134" spans="1:8" x14ac:dyDescent="0.35">
      <c r="A134" s="1">
        <f>'4-2'!A134</f>
        <v>41113</v>
      </c>
      <c r="B134">
        <f>'4-2'!C134</f>
        <v>267.75</v>
      </c>
      <c r="C134" s="5">
        <f>'4-2'!P134</f>
        <v>13098360</v>
      </c>
      <c r="D134" s="6">
        <f t="shared" si="15"/>
        <v>-4.839999999999975</v>
      </c>
      <c r="E134">
        <f t="shared" si="16"/>
        <v>-1.7755603653839009E-2</v>
      </c>
      <c r="F134" s="7">
        <f t="shared" si="17"/>
        <v>-1.7915125475941096E-2</v>
      </c>
      <c r="G134">
        <f t="shared" si="18"/>
        <v>5.607968834803799</v>
      </c>
      <c r="H134">
        <f t="shared" si="18"/>
        <v>16.50504574244377</v>
      </c>
    </row>
    <row r="135" spans="1:8" x14ac:dyDescent="0.35">
      <c r="A135" s="1">
        <f>'4-2'!A135</f>
        <v>41120</v>
      </c>
      <c r="B135">
        <f>'4-2'!C135</f>
        <v>267.89999999999998</v>
      </c>
      <c r="C135" s="5">
        <f>'4-2'!P135</f>
        <v>12922210</v>
      </c>
      <c r="D135" s="6">
        <f t="shared" si="15"/>
        <v>0.14999999999997726</v>
      </c>
      <c r="E135">
        <f t="shared" si="16"/>
        <v>5.6022408963576941E-4</v>
      </c>
      <c r="F135" s="7">
        <f t="shared" si="17"/>
        <v>5.6006722270485199E-4</v>
      </c>
      <c r="G135">
        <f t="shared" si="18"/>
        <v>5.5900537093278579</v>
      </c>
      <c r="H135">
        <f t="shared" si="18"/>
        <v>16.38799758949466</v>
      </c>
    </row>
    <row r="136" spans="1:8" x14ac:dyDescent="0.35">
      <c r="A136" s="1">
        <f>'4-2'!A136</f>
        <v>41127</v>
      </c>
      <c r="B136">
        <f>'4-2'!C136</f>
        <v>258.11</v>
      </c>
      <c r="C136" s="5">
        <f>'4-2'!P136</f>
        <v>14646100</v>
      </c>
      <c r="D136" s="6">
        <f t="shared" si="15"/>
        <v>-9.7899999999999636</v>
      </c>
      <c r="E136">
        <f t="shared" si="16"/>
        <v>-3.6543486375513121E-2</v>
      </c>
      <c r="F136" s="7">
        <f t="shared" si="17"/>
        <v>-3.7227925903942527E-2</v>
      </c>
      <c r="G136">
        <f t="shared" si="18"/>
        <v>5.5906137765505628</v>
      </c>
      <c r="H136">
        <f t="shared" si="18"/>
        <v>16.374458094322474</v>
      </c>
    </row>
    <row r="137" spans="1:8" x14ac:dyDescent="0.35">
      <c r="A137" s="1">
        <f>'4-2'!A137</f>
        <v>41134</v>
      </c>
      <c r="B137">
        <f>'4-2'!C137</f>
        <v>257.12</v>
      </c>
      <c r="C137" s="5">
        <f>'4-2'!P137</f>
        <v>10566130</v>
      </c>
      <c r="D137" s="6">
        <f t="shared" si="15"/>
        <v>-0.99000000000000909</v>
      </c>
      <c r="E137">
        <f t="shared" si="16"/>
        <v>-3.835573980086045E-3</v>
      </c>
      <c r="F137" s="7">
        <f t="shared" si="17"/>
        <v>-3.8429486574180771E-3</v>
      </c>
      <c r="G137">
        <f t="shared" si="18"/>
        <v>5.5533858506466203</v>
      </c>
      <c r="H137">
        <f t="shared" si="18"/>
        <v>16.499684646382654</v>
      </c>
    </row>
    <row r="138" spans="1:8" x14ac:dyDescent="0.35">
      <c r="A138" s="1">
        <f>'4-2'!A138</f>
        <v>41141</v>
      </c>
      <c r="B138">
        <f>'4-2'!C138</f>
        <v>258.57</v>
      </c>
      <c r="C138" s="5">
        <f>'4-2'!P138</f>
        <v>10984620</v>
      </c>
      <c r="D138" s="6">
        <f t="shared" si="15"/>
        <v>1.4499999999999886</v>
      </c>
      <c r="E138">
        <f t="shared" si="16"/>
        <v>5.6393901680148904E-3</v>
      </c>
      <c r="F138" s="7">
        <f t="shared" si="17"/>
        <v>5.6235483382156559E-3</v>
      </c>
      <c r="G138">
        <f t="shared" si="18"/>
        <v>5.5495429019892022</v>
      </c>
      <c r="H138">
        <f t="shared" si="18"/>
        <v>16.173164160246081</v>
      </c>
    </row>
    <row r="139" spans="1:8" x14ac:dyDescent="0.35">
      <c r="A139" s="1">
        <f>'4-2'!A139</f>
        <v>41148</v>
      </c>
      <c r="B139">
        <f>'4-2'!C139</f>
        <v>247</v>
      </c>
      <c r="C139" s="5">
        <f>'4-2'!P139</f>
        <v>10483980</v>
      </c>
      <c r="D139" s="6">
        <f t="shared" si="15"/>
        <v>-11.569999999999993</v>
      </c>
      <c r="E139">
        <f t="shared" si="16"/>
        <v>-4.4746103569632954E-2</v>
      </c>
      <c r="F139" s="7">
        <f t="shared" si="17"/>
        <v>-4.5778113699440404E-2</v>
      </c>
      <c r="G139">
        <f t="shared" si="18"/>
        <v>5.5551664503274178</v>
      </c>
      <c r="H139">
        <f t="shared" si="18"/>
        <v>16.212006670576201</v>
      </c>
    </row>
    <row r="140" spans="1:8" x14ac:dyDescent="0.35">
      <c r="A140" s="1">
        <f>'4-2'!A140</f>
        <v>41155</v>
      </c>
      <c r="B140">
        <f>'4-2'!C140</f>
        <v>257.68</v>
      </c>
      <c r="C140" s="5">
        <f>'4-2'!P140</f>
        <v>13687560</v>
      </c>
      <c r="D140" s="6">
        <f t="shared" si="15"/>
        <v>10.680000000000007</v>
      </c>
      <c r="E140">
        <f t="shared" si="16"/>
        <v>4.3238866396761159E-2</v>
      </c>
      <c r="F140" s="7">
        <f t="shared" si="17"/>
        <v>4.2330168394966172E-2</v>
      </c>
      <c r="G140">
        <f t="shared" si="18"/>
        <v>5.5093883366279774</v>
      </c>
      <c r="H140">
        <f t="shared" si="18"/>
        <v>16.165358935754785</v>
      </c>
    </row>
    <row r="141" spans="1:8" x14ac:dyDescent="0.35">
      <c r="A141" s="1">
        <f>'4-2'!A141</f>
        <v>41162</v>
      </c>
      <c r="B141">
        <f>'4-2'!C141</f>
        <v>257.01</v>
      </c>
      <c r="C141" s="5">
        <f>'4-2'!P141</f>
        <v>22804230</v>
      </c>
      <c r="D141" s="6">
        <f t="shared" si="15"/>
        <v>-0.67000000000001592</v>
      </c>
      <c r="E141">
        <f t="shared" si="16"/>
        <v>-2.600124185035765E-3</v>
      </c>
      <c r="F141" s="7">
        <f t="shared" si="17"/>
        <v>-2.6035103788810687E-3</v>
      </c>
      <c r="G141">
        <f t="shared" si="18"/>
        <v>5.5517185050229436</v>
      </c>
      <c r="H141">
        <f t="shared" si="18"/>
        <v>16.431997949093031</v>
      </c>
    </row>
    <row r="142" spans="1:8" x14ac:dyDescent="0.35">
      <c r="A142" s="1">
        <f>'4-2'!A142</f>
        <v>41169</v>
      </c>
      <c r="B142">
        <f>'4-2'!C142</f>
        <v>265.81</v>
      </c>
      <c r="C142" s="5">
        <f>'4-2'!P142</f>
        <v>38789370</v>
      </c>
      <c r="D142" s="6">
        <f t="shared" si="15"/>
        <v>8.8000000000000114</v>
      </c>
      <c r="E142">
        <f t="shared" si="16"/>
        <v>3.4239912843858258E-2</v>
      </c>
      <c r="F142" s="7">
        <f t="shared" si="17"/>
        <v>3.3666773199767519E-2</v>
      </c>
      <c r="G142">
        <f t="shared" si="18"/>
        <v>5.5491149946440625</v>
      </c>
      <c r="H142">
        <f t="shared" si="18"/>
        <v>16.942456603032578</v>
      </c>
    </row>
    <row r="143" spans="1:8" x14ac:dyDescent="0.35">
      <c r="A143" s="1">
        <f>'4-2'!A143</f>
        <v>41176</v>
      </c>
      <c r="B143">
        <f>'4-2'!C143</f>
        <v>257.52999999999997</v>
      </c>
      <c r="C143" s="5">
        <f>'4-2'!P143</f>
        <v>12744680</v>
      </c>
      <c r="D143" s="6">
        <f t="shared" si="15"/>
        <v>-8.2800000000000296</v>
      </c>
      <c r="E143">
        <f t="shared" si="16"/>
        <v>-3.1150069598585566E-2</v>
      </c>
      <c r="F143" s="7">
        <f t="shared" si="17"/>
        <v>-3.1645549671833528E-2</v>
      </c>
      <c r="G143">
        <f t="shared" si="18"/>
        <v>5.5827817678438301</v>
      </c>
      <c r="H143">
        <f t="shared" si="18"/>
        <v>17.473656797984955</v>
      </c>
    </row>
    <row r="144" spans="1:8" x14ac:dyDescent="0.35">
      <c r="A144" s="1">
        <f>'4-2'!A144</f>
        <v>41183</v>
      </c>
      <c r="B144">
        <f>'4-2'!C144</f>
        <v>256.05</v>
      </c>
      <c r="C144" s="5">
        <f>'4-2'!P144</f>
        <v>13752000</v>
      </c>
      <c r="D144" s="6">
        <f t="shared" si="15"/>
        <v>-1.4799999999999613</v>
      </c>
      <c r="E144">
        <f t="shared" si="16"/>
        <v>-5.746903273404891E-3</v>
      </c>
      <c r="F144" s="7">
        <f t="shared" si="17"/>
        <v>-5.7634802634369819E-3</v>
      </c>
      <c r="G144">
        <f t="shared" si="18"/>
        <v>5.5511362181719965</v>
      </c>
      <c r="H144">
        <f t="shared" si="18"/>
        <v>16.3606244875917</v>
      </c>
    </row>
    <row r="145" spans="1:8" x14ac:dyDescent="0.35">
      <c r="A145" s="1">
        <f>'4-2'!A145</f>
        <v>41190</v>
      </c>
      <c r="B145">
        <f>'4-2'!C145</f>
        <v>251.25</v>
      </c>
      <c r="C145" s="5">
        <f>'4-2'!P145</f>
        <v>8329190</v>
      </c>
      <c r="D145" s="6">
        <f t="shared" si="15"/>
        <v>-4.8000000000000114</v>
      </c>
      <c r="E145">
        <f t="shared" si="16"/>
        <v>-1.8746338605741111E-2</v>
      </c>
      <c r="F145" s="7">
        <f t="shared" si="17"/>
        <v>-1.8924278535274119E-2</v>
      </c>
      <c r="G145">
        <f t="shared" si="18"/>
        <v>5.5453727379085596</v>
      </c>
      <c r="H145">
        <f t="shared" si="18"/>
        <v>16.436694826044821</v>
      </c>
    </row>
    <row r="146" spans="1:8" x14ac:dyDescent="0.35">
      <c r="A146" s="1">
        <f>'4-2'!A146</f>
        <v>41197</v>
      </c>
      <c r="B146">
        <f>'4-2'!C146</f>
        <v>240.01</v>
      </c>
      <c r="C146" s="5">
        <f>'4-2'!P146</f>
        <v>21054690</v>
      </c>
      <c r="D146" s="6">
        <f t="shared" si="15"/>
        <v>-11.240000000000009</v>
      </c>
      <c r="E146">
        <f t="shared" si="16"/>
        <v>-4.4736318407960232E-2</v>
      </c>
      <c r="F146" s="7">
        <f t="shared" si="17"/>
        <v>-4.5767870232658936E-2</v>
      </c>
      <c r="G146">
        <f t="shared" si="18"/>
        <v>5.5264484593732854</v>
      </c>
      <c r="H146">
        <f t="shared" si="18"/>
        <v>15.93527677051946</v>
      </c>
    </row>
    <row r="147" spans="1:8" x14ac:dyDescent="0.35">
      <c r="A147" s="1">
        <f>'4-2'!A147</f>
        <v>41204</v>
      </c>
      <c r="B147">
        <f>'4-2'!C147</f>
        <v>242.79</v>
      </c>
      <c r="C147" s="5">
        <f>'4-2'!P147</f>
        <v>12410530</v>
      </c>
      <c r="D147" s="6">
        <f t="shared" si="15"/>
        <v>2.7800000000000011</v>
      </c>
      <c r="E147">
        <f t="shared" si="16"/>
        <v>1.1582850714553566E-2</v>
      </c>
      <c r="F147" s="7">
        <f t="shared" si="17"/>
        <v>1.1516283035093444E-2</v>
      </c>
      <c r="G147">
        <f t="shared" si="18"/>
        <v>5.4806805891406265</v>
      </c>
      <c r="H147">
        <f t="shared" si="18"/>
        <v>16.862633896126152</v>
      </c>
    </row>
    <row r="148" spans="1:8" x14ac:dyDescent="0.35">
      <c r="A148" s="1">
        <f>'4-2'!A148</f>
        <v>41211</v>
      </c>
      <c r="B148">
        <f>'4-2'!C148</f>
        <v>247.02</v>
      </c>
      <c r="C148" s="5">
        <f>'4-2'!P148</f>
        <v>12100370</v>
      </c>
      <c r="D148" s="6">
        <f t="shared" si="15"/>
        <v>4.2300000000000182</v>
      </c>
      <c r="E148">
        <f t="shared" si="16"/>
        <v>1.7422463857654839E-2</v>
      </c>
      <c r="F148" s="7">
        <f t="shared" si="17"/>
        <v>1.7272432834148255E-2</v>
      </c>
      <c r="G148">
        <f t="shared" si="18"/>
        <v>5.4921968721757199</v>
      </c>
      <c r="H148">
        <f t="shared" si="18"/>
        <v>16.334055863762806</v>
      </c>
    </row>
    <row r="149" spans="1:8" x14ac:dyDescent="0.35">
      <c r="A149" s="1">
        <f>'4-2'!A149</f>
        <v>41218</v>
      </c>
      <c r="B149">
        <f>'4-2'!C149</f>
        <v>230.5</v>
      </c>
      <c r="C149" s="5">
        <f>'4-2'!P149</f>
        <v>13331550</v>
      </c>
      <c r="D149" s="6">
        <f t="shared" si="15"/>
        <v>-16.52000000000001</v>
      </c>
      <c r="E149">
        <f t="shared" si="16"/>
        <v>-6.6877175937171116E-2</v>
      </c>
      <c r="F149" s="7">
        <f t="shared" si="17"/>
        <v>-6.9218442573165007E-2</v>
      </c>
      <c r="G149">
        <f t="shared" si="18"/>
        <v>5.5094693050098682</v>
      </c>
      <c r="H149">
        <f t="shared" si="18"/>
        <v>16.308746588611854</v>
      </c>
    </row>
    <row r="150" spans="1:8" x14ac:dyDescent="0.35">
      <c r="A150" s="1">
        <f>'4-2'!A150</f>
        <v>41225</v>
      </c>
      <c r="B150">
        <f>'4-2'!C150</f>
        <v>229</v>
      </c>
      <c r="C150" s="5">
        <f>'4-2'!P150</f>
        <v>14108300</v>
      </c>
      <c r="D150" s="6">
        <f t="shared" si="15"/>
        <v>-1.5</v>
      </c>
      <c r="E150">
        <f t="shared" si="16"/>
        <v>-6.5075921908893707E-3</v>
      </c>
      <c r="F150" s="7">
        <f t="shared" si="17"/>
        <v>-6.5288588824632399E-3</v>
      </c>
      <c r="G150">
        <f t="shared" si="18"/>
        <v>5.4402508624367032</v>
      </c>
      <c r="H150">
        <f t="shared" si="18"/>
        <v>16.405643964464772</v>
      </c>
    </row>
    <row r="151" spans="1:8" x14ac:dyDescent="0.35">
      <c r="A151" s="1">
        <f>'4-2'!A151</f>
        <v>41232</v>
      </c>
      <c r="B151">
        <f>'4-2'!C151</f>
        <v>233.89</v>
      </c>
      <c r="C151" s="5">
        <f>'4-2'!P151</f>
        <v>9345670</v>
      </c>
      <c r="D151" s="6">
        <f t="shared" si="15"/>
        <v>4.8899999999999864</v>
      </c>
      <c r="E151">
        <f t="shared" si="16"/>
        <v>2.1353711790392953E-2</v>
      </c>
      <c r="F151" s="7">
        <f t="shared" si="17"/>
        <v>2.1128915808562354E-2</v>
      </c>
      <c r="G151">
        <f t="shared" si="18"/>
        <v>5.43372200355424</v>
      </c>
      <c r="H151">
        <f t="shared" si="18"/>
        <v>16.462273834642755</v>
      </c>
    </row>
    <row r="152" spans="1:8" x14ac:dyDescent="0.35">
      <c r="A152" s="1">
        <f>'4-2'!A152</f>
        <v>41239</v>
      </c>
      <c r="B152">
        <f>'4-2'!C152</f>
        <v>230.2</v>
      </c>
      <c r="C152" s="5">
        <f>'4-2'!P152</f>
        <v>8133630</v>
      </c>
      <c r="D152" s="6">
        <f t="shared" si="15"/>
        <v>-3.6899999999999977</v>
      </c>
      <c r="E152">
        <f t="shared" si="16"/>
        <v>-1.5776647141818794E-2</v>
      </c>
      <c r="F152" s="7">
        <f t="shared" si="17"/>
        <v>-1.5902423075019989E-2</v>
      </c>
      <c r="G152">
        <f t="shared" si="18"/>
        <v>5.4548509193628023</v>
      </c>
      <c r="H152">
        <f t="shared" si="18"/>
        <v>16.050423692395928</v>
      </c>
    </row>
    <row r="153" spans="1:8" x14ac:dyDescent="0.35">
      <c r="A153" s="1">
        <f>'4-2'!A153</f>
        <v>41246</v>
      </c>
      <c r="B153">
        <f>'4-2'!C153</f>
        <v>234.5</v>
      </c>
      <c r="C153" s="5">
        <f>'4-2'!P153</f>
        <v>13520020</v>
      </c>
      <c r="D153" s="6">
        <f t="shared" si="15"/>
        <v>4.3000000000000114</v>
      </c>
      <c r="E153">
        <f t="shared" si="16"/>
        <v>1.8679409209383196E-2</v>
      </c>
      <c r="F153" s="7">
        <f t="shared" si="17"/>
        <v>1.8507091598551462E-2</v>
      </c>
      <c r="G153">
        <f t="shared" si="18"/>
        <v>5.4389484962877823</v>
      </c>
      <c r="H153">
        <f t="shared" si="18"/>
        <v>15.911517876339945</v>
      </c>
    </row>
    <row r="154" spans="1:8" x14ac:dyDescent="0.35">
      <c r="A154" s="1">
        <f>'4-2'!A154</f>
        <v>41253</v>
      </c>
      <c r="B154">
        <f>'4-2'!C154</f>
        <v>244.45</v>
      </c>
      <c r="C154" s="5">
        <f>'4-2'!P154</f>
        <v>12381110</v>
      </c>
      <c r="D154" s="6">
        <f t="shared" si="15"/>
        <v>9.9499999999999886</v>
      </c>
      <c r="E154">
        <f t="shared" si="16"/>
        <v>4.2430703624733425E-2</v>
      </c>
      <c r="F154" s="7">
        <f t="shared" si="17"/>
        <v>4.1555201138320896E-2</v>
      </c>
      <c r="G154">
        <f t="shared" si="18"/>
        <v>5.4574555878863338</v>
      </c>
      <c r="H154">
        <f t="shared" si="18"/>
        <v>16.419682107867938</v>
      </c>
    </row>
    <row r="155" spans="1:8" x14ac:dyDescent="0.35">
      <c r="A155" s="1">
        <f>'4-2'!A155</f>
        <v>41260</v>
      </c>
      <c r="B155">
        <f>'4-2'!C155</f>
        <v>236</v>
      </c>
      <c r="C155" s="5">
        <f>'4-2'!P155</f>
        <v>12611220</v>
      </c>
      <c r="D155" s="6">
        <f t="shared" si="15"/>
        <v>-8.4499999999999886</v>
      </c>
      <c r="E155">
        <f t="shared" si="16"/>
        <v>-3.4567396195540966E-2</v>
      </c>
      <c r="F155" s="7">
        <f t="shared" si="17"/>
        <v>-3.5178983999044178E-2</v>
      </c>
      <c r="G155">
        <f t="shared" si="18"/>
        <v>5.4990107890246547</v>
      </c>
      <c r="H155">
        <f t="shared" si="18"/>
        <v>16.331682481944576</v>
      </c>
    </row>
    <row r="156" spans="1:8" x14ac:dyDescent="0.35">
      <c r="A156" s="1">
        <f>'4-2'!A156</f>
        <v>41267</v>
      </c>
      <c r="B156">
        <f>'4-2'!C156</f>
        <v>234.75</v>
      </c>
      <c r="C156" s="5">
        <f>'4-2'!P156</f>
        <v>5660490</v>
      </c>
      <c r="D156" s="6">
        <f t="shared" si="15"/>
        <v>-1.25</v>
      </c>
      <c r="E156">
        <f t="shared" si="16"/>
        <v>-5.2966101694915252E-3</v>
      </c>
      <c r="F156" s="7">
        <f t="shared" si="17"/>
        <v>-5.3106869372383514E-3</v>
      </c>
      <c r="G156">
        <f t="shared" si="18"/>
        <v>5.4638318050256105</v>
      </c>
      <c r="H156">
        <f t="shared" si="18"/>
        <v>16.35009745187347</v>
      </c>
    </row>
    <row r="157" spans="1:8" x14ac:dyDescent="0.35">
      <c r="A157" s="1">
        <f>'4-2'!A157</f>
        <v>41281</v>
      </c>
      <c r="B157">
        <f>'4-2'!C157</f>
        <v>231.38</v>
      </c>
      <c r="C157" s="5">
        <f>'4-2'!P157</f>
        <v>9811470</v>
      </c>
      <c r="D157" s="6">
        <f t="shared" si="15"/>
        <v>-3.3700000000000045</v>
      </c>
      <c r="E157">
        <f t="shared" si="16"/>
        <v>-1.4355697550585749E-2</v>
      </c>
      <c r="F157" s="7">
        <f t="shared" si="17"/>
        <v>-1.4459737487629631E-2</v>
      </c>
      <c r="G157">
        <f t="shared" si="18"/>
        <v>5.4585211180883721</v>
      </c>
      <c r="H157">
        <f t="shared" si="18"/>
        <v>15.54902101887035</v>
      </c>
    </row>
    <row r="158" spans="1:8" x14ac:dyDescent="0.35">
      <c r="A158" s="1">
        <f>'4-2'!A158</f>
        <v>41288</v>
      </c>
      <c r="B158">
        <f>'4-2'!C158</f>
        <v>230</v>
      </c>
      <c r="C158" s="5">
        <f>'4-2'!P158</f>
        <v>12650960</v>
      </c>
      <c r="D158" s="6">
        <f t="shared" si="15"/>
        <v>-1.3799999999999955</v>
      </c>
      <c r="E158">
        <f t="shared" si="16"/>
        <v>-5.964214711729603E-3</v>
      </c>
      <c r="F158" s="7">
        <f t="shared" si="17"/>
        <v>-5.9820716775469407E-3</v>
      </c>
      <c r="G158">
        <f t="shared" si="18"/>
        <v>5.4440613806007425</v>
      </c>
      <c r="H158">
        <f t="shared" si="18"/>
        <v>16.099062667410394</v>
      </c>
    </row>
    <row r="159" spans="1:8" x14ac:dyDescent="0.35">
      <c r="A159" s="1">
        <f>'4-2'!A159</f>
        <v>41295</v>
      </c>
      <c r="B159">
        <f>'4-2'!C159</f>
        <v>231.08</v>
      </c>
      <c r="C159" s="5">
        <f>'4-2'!P159</f>
        <v>11164780</v>
      </c>
      <c r="D159" s="6">
        <f t="shared" si="15"/>
        <v>1.0800000000000125</v>
      </c>
      <c r="E159">
        <f t="shared" si="16"/>
        <v>4.6956521739130981E-3</v>
      </c>
      <c r="F159" s="7">
        <f t="shared" si="17"/>
        <v>4.6846619898692765E-3</v>
      </c>
      <c r="G159">
        <f t="shared" si="18"/>
        <v>5.4380793089231956</v>
      </c>
      <c r="H159">
        <f t="shared" si="18"/>
        <v>16.353243659586418</v>
      </c>
    </row>
    <row r="160" spans="1:8" x14ac:dyDescent="0.35">
      <c r="A160" s="1">
        <f>'4-2'!A160</f>
        <v>41302</v>
      </c>
      <c r="B160">
        <f>'4-2'!C160</f>
        <v>235.5</v>
      </c>
      <c r="C160" s="5">
        <f>'4-2'!P160</f>
        <v>22440410</v>
      </c>
      <c r="D160" s="6">
        <f t="shared" si="15"/>
        <v>4.4199999999999875</v>
      </c>
      <c r="E160">
        <f t="shared" si="16"/>
        <v>1.912757486584727E-2</v>
      </c>
      <c r="F160" s="7">
        <f t="shared" si="17"/>
        <v>1.8946942543407452E-2</v>
      </c>
      <c r="G160">
        <f t="shared" si="18"/>
        <v>5.4427639709130649</v>
      </c>
      <c r="H160">
        <f t="shared" si="18"/>
        <v>16.228274738628762</v>
      </c>
    </row>
    <row r="161" spans="1:8" x14ac:dyDescent="0.35">
      <c r="A161" s="1">
        <f>'4-2'!A161</f>
        <v>41309</v>
      </c>
      <c r="B161">
        <f>'4-2'!C161</f>
        <v>231</v>
      </c>
      <c r="C161" s="5">
        <f>'4-2'!P161</f>
        <v>14775060</v>
      </c>
      <c r="D161" s="6">
        <f t="shared" si="15"/>
        <v>-4.5</v>
      </c>
      <c r="E161">
        <f t="shared" si="16"/>
        <v>-1.9108280254777069E-2</v>
      </c>
      <c r="F161" s="7">
        <f t="shared" si="17"/>
        <v>-1.9293202934679066E-2</v>
      </c>
      <c r="G161">
        <f t="shared" si="18"/>
        <v>5.4617109134564723</v>
      </c>
      <c r="H161">
        <f t="shared" si="18"/>
        <v>16.926373909396599</v>
      </c>
    </row>
    <row r="162" spans="1:8" x14ac:dyDescent="0.35">
      <c r="A162" s="1">
        <f>'4-2'!A162</f>
        <v>41316</v>
      </c>
      <c r="B162">
        <f>'4-2'!C162</f>
        <v>231.57</v>
      </c>
      <c r="C162" s="5">
        <f>'4-2'!P162</f>
        <v>13709870</v>
      </c>
      <c r="D162" s="6">
        <f t="shared" si="15"/>
        <v>0.56999999999999318</v>
      </c>
      <c r="E162">
        <f t="shared" si="16"/>
        <v>2.4675324675324378E-3</v>
      </c>
      <c r="F162" s="7">
        <f t="shared" si="17"/>
        <v>2.4644931080786137E-3</v>
      </c>
      <c r="G162">
        <f t="shared" si="18"/>
        <v>5.4424177105217932</v>
      </c>
      <c r="H162">
        <f t="shared" si="18"/>
        <v>16.508451182161895</v>
      </c>
    </row>
    <row r="163" spans="1:8" x14ac:dyDescent="0.35">
      <c r="A163" s="1">
        <f>'4-2'!A163</f>
        <v>41323</v>
      </c>
      <c r="B163">
        <f>'4-2'!C163</f>
        <v>228.82</v>
      </c>
      <c r="C163" s="5">
        <f>'4-2'!P163</f>
        <v>9778050</v>
      </c>
      <c r="D163" s="6">
        <f t="shared" si="15"/>
        <v>-2.75</v>
      </c>
      <c r="E163">
        <f t="shared" si="16"/>
        <v>-1.1875458824545495E-2</v>
      </c>
      <c r="F163" s="7">
        <f t="shared" si="17"/>
        <v>-1.1946535357074239E-2</v>
      </c>
      <c r="G163">
        <f t="shared" si="18"/>
        <v>5.4448822036298719</v>
      </c>
      <c r="H163">
        <f t="shared" si="18"/>
        <v>16.43362656936371</v>
      </c>
    </row>
    <row r="164" spans="1:8" x14ac:dyDescent="0.35">
      <c r="A164" s="1">
        <f>'4-2'!A164</f>
        <v>41330</v>
      </c>
      <c r="B164">
        <f>'4-2'!C164</f>
        <v>233.37</v>
      </c>
      <c r="C164" s="5">
        <f>'4-2'!P164</f>
        <v>10124160</v>
      </c>
      <c r="D164" s="6">
        <f t="shared" si="15"/>
        <v>4.5500000000000114</v>
      </c>
      <c r="E164">
        <f t="shared" si="16"/>
        <v>1.9884625469801642E-2</v>
      </c>
      <c r="F164" s="7">
        <f t="shared" si="17"/>
        <v>1.9689508613994988E-2</v>
      </c>
      <c r="G164">
        <f t="shared" si="18"/>
        <v>5.4329356682727976</v>
      </c>
      <c r="H164">
        <f t="shared" si="18"/>
        <v>16.095650635627802</v>
      </c>
    </row>
    <row r="165" spans="1:8" x14ac:dyDescent="0.35">
      <c r="A165" s="1">
        <f>'4-2'!A165</f>
        <v>41337</v>
      </c>
      <c r="B165">
        <f>'4-2'!C165</f>
        <v>231.19</v>
      </c>
      <c r="C165" s="5">
        <f>'4-2'!P165</f>
        <v>6711440</v>
      </c>
      <c r="D165" s="6">
        <f t="shared" si="15"/>
        <v>-2.1800000000000068</v>
      </c>
      <c r="E165">
        <f t="shared" si="16"/>
        <v>-9.3413892102669864E-3</v>
      </c>
      <c r="F165" s="7">
        <f t="shared" si="17"/>
        <v>-9.3852936191467506E-3</v>
      </c>
      <c r="G165">
        <f t="shared" si="18"/>
        <v>5.4526251768867926</v>
      </c>
      <c r="H165">
        <f t="shared" si="18"/>
        <v>16.130435204552295</v>
      </c>
    </row>
    <row r="166" spans="1:8" x14ac:dyDescent="0.35">
      <c r="A166" s="1">
        <f>'4-2'!A166</f>
        <v>41344</v>
      </c>
      <c r="B166">
        <f>'4-2'!C166</f>
        <v>231.57</v>
      </c>
      <c r="C166" s="5">
        <f>'4-2'!P166</f>
        <v>12748550</v>
      </c>
      <c r="D166" s="6">
        <f t="shared" si="15"/>
        <v>0.37999999999999545</v>
      </c>
      <c r="E166">
        <f t="shared" si="16"/>
        <v>1.643669708897424E-3</v>
      </c>
      <c r="F166" s="7">
        <f t="shared" si="17"/>
        <v>1.6423203622260019E-3</v>
      </c>
      <c r="G166">
        <f t="shared" si="18"/>
        <v>5.4432398832676459</v>
      </c>
      <c r="H166">
        <f t="shared" si="18"/>
        <v>15.719324090990556</v>
      </c>
    </row>
    <row r="167" spans="1:8" x14ac:dyDescent="0.35">
      <c r="A167" s="1">
        <f>'4-2'!A167</f>
        <v>41351</v>
      </c>
      <c r="B167">
        <f>'4-2'!C167</f>
        <v>229.81</v>
      </c>
      <c r="C167" s="5">
        <f>'4-2'!P167</f>
        <v>13742330</v>
      </c>
      <c r="D167" s="6">
        <f t="shared" si="15"/>
        <v>-1.7599999999999909</v>
      </c>
      <c r="E167">
        <f t="shared" si="16"/>
        <v>-7.6002936477090766E-3</v>
      </c>
      <c r="F167" s="7">
        <f t="shared" si="17"/>
        <v>-7.6293230610575691E-3</v>
      </c>
      <c r="G167">
        <f t="shared" si="18"/>
        <v>5.4448822036298719</v>
      </c>
      <c r="H167">
        <f t="shared" si="18"/>
        <v>16.360928097611279</v>
      </c>
    </row>
    <row r="168" spans="1:8" x14ac:dyDescent="0.35">
      <c r="A168" s="1">
        <f>'4-2'!A168</f>
        <v>41358</v>
      </c>
      <c r="B168">
        <f>'4-2'!C168</f>
        <v>231.87</v>
      </c>
      <c r="C168" s="5">
        <f>'4-2'!P168</f>
        <v>8258050</v>
      </c>
      <c r="D168" s="6">
        <f t="shared" si="15"/>
        <v>2.0600000000000023</v>
      </c>
      <c r="E168">
        <f t="shared" si="16"/>
        <v>8.9639267220747668E-3</v>
      </c>
      <c r="F168" s="7">
        <f t="shared" si="17"/>
        <v>8.9239892180748015E-3</v>
      </c>
      <c r="G168">
        <f t="shared" si="18"/>
        <v>5.4372528805688143</v>
      </c>
      <c r="H168">
        <f t="shared" si="18"/>
        <v>16.435991408256594</v>
      </c>
    </row>
    <row r="169" spans="1:8" x14ac:dyDescent="0.35">
      <c r="A169" s="1">
        <f>'4-2'!A169</f>
        <v>41365</v>
      </c>
      <c r="B169">
        <f>'4-2'!C169</f>
        <v>235.44</v>
      </c>
      <c r="C169" s="5">
        <f>'4-2'!P169</f>
        <v>8638140</v>
      </c>
      <c r="D169" s="6">
        <f t="shared" si="15"/>
        <v>3.5699999999999932</v>
      </c>
      <c r="E169">
        <f t="shared" si="16"/>
        <v>1.5396558416353961E-2</v>
      </c>
      <c r="F169" s="7">
        <f t="shared" si="17"/>
        <v>1.527923413832788E-2</v>
      </c>
      <c r="G169">
        <f t="shared" si="18"/>
        <v>5.4461768697868891</v>
      </c>
      <c r="H169">
        <f t="shared" si="18"/>
        <v>15.926699040144646</v>
      </c>
    </row>
    <row r="170" spans="1:8" x14ac:dyDescent="0.35">
      <c r="A170" s="1">
        <f>'4-2'!A170</f>
        <v>41372</v>
      </c>
      <c r="B170">
        <f>'4-2'!C170</f>
        <v>227.04</v>
      </c>
      <c r="C170" s="5">
        <f>'4-2'!P170</f>
        <v>16097580</v>
      </c>
      <c r="D170" s="6">
        <f t="shared" si="15"/>
        <v>-8.4000000000000057</v>
      </c>
      <c r="E170">
        <f t="shared" si="16"/>
        <v>-3.5677879714576984E-2</v>
      </c>
      <c r="F170" s="7">
        <f t="shared" si="17"/>
        <v>-3.6329890513484564E-2</v>
      </c>
      <c r="G170">
        <f t="shared" si="18"/>
        <v>5.461456103925217</v>
      </c>
      <c r="H170">
        <f t="shared" si="18"/>
        <v>15.971697839826874</v>
      </c>
    </row>
    <row r="171" spans="1:8" x14ac:dyDescent="0.35">
      <c r="A171" s="1">
        <f>'4-2'!A171</f>
        <v>41379</v>
      </c>
      <c r="B171">
        <f>'4-2'!C171</f>
        <v>233.2</v>
      </c>
      <c r="C171" s="5">
        <f>'4-2'!P171</f>
        <v>36839590</v>
      </c>
      <c r="D171" s="6">
        <f t="shared" si="15"/>
        <v>6.1599999999999966</v>
      </c>
      <c r="E171">
        <f t="shared" si="16"/>
        <v>2.713178294573642E-2</v>
      </c>
      <c r="F171" s="7">
        <f t="shared" si="17"/>
        <v>2.6770241064604683E-2</v>
      </c>
      <c r="G171">
        <f t="shared" si="18"/>
        <v>5.4251262134117324</v>
      </c>
      <c r="H171">
        <f t="shared" si="18"/>
        <v>16.59417950809792</v>
      </c>
    </row>
    <row r="172" spans="1:8" x14ac:dyDescent="0.35">
      <c r="A172" s="1">
        <f>'4-2'!A172</f>
        <v>41386</v>
      </c>
      <c r="B172">
        <f>'4-2'!C172</f>
        <v>227.3</v>
      </c>
      <c r="C172" s="5">
        <f>'4-2'!P172</f>
        <v>26297450</v>
      </c>
      <c r="D172" s="6">
        <f t="shared" si="15"/>
        <v>-5.8999999999999773</v>
      </c>
      <c r="E172">
        <f t="shared" si="16"/>
        <v>-2.5300171526586524E-2</v>
      </c>
      <c r="F172" s="7">
        <f t="shared" si="17"/>
        <v>-2.5625723617839213E-2</v>
      </c>
      <c r="G172">
        <f t="shared" si="18"/>
        <v>5.4518964544763371</v>
      </c>
      <c r="H172">
        <f t="shared" si="18"/>
        <v>17.422083640082068</v>
      </c>
    </row>
    <row r="173" spans="1:8" x14ac:dyDescent="0.35">
      <c r="A173" s="1">
        <f>'4-2'!A173</f>
        <v>41393</v>
      </c>
      <c r="B173">
        <f>'4-2'!C173</f>
        <v>226.99</v>
      </c>
      <c r="C173" s="5">
        <f>'4-2'!P173</f>
        <v>10810680</v>
      </c>
      <c r="D173" s="6">
        <f t="shared" si="15"/>
        <v>-0.31000000000000227</v>
      </c>
      <c r="E173">
        <f t="shared" si="16"/>
        <v>-1.3638363396392531E-3</v>
      </c>
      <c r="F173" s="7">
        <f t="shared" si="17"/>
        <v>-1.3647672108874076E-3</v>
      </c>
      <c r="G173">
        <f t="shared" si="18"/>
        <v>5.4262707308584979</v>
      </c>
      <c r="H173">
        <f t="shared" si="18"/>
        <v>17.084982534272342</v>
      </c>
    </row>
    <row r="174" spans="1:8" x14ac:dyDescent="0.35">
      <c r="A174" s="1">
        <f>'4-2'!A174</f>
        <v>41400</v>
      </c>
      <c r="B174">
        <f>'4-2'!C174</f>
        <v>228.81</v>
      </c>
      <c r="C174" s="5">
        <f>'4-2'!P174</f>
        <v>7722280</v>
      </c>
      <c r="D174" s="6">
        <f t="shared" si="15"/>
        <v>1.8199999999999932</v>
      </c>
      <c r="E174">
        <f t="shared" si="16"/>
        <v>8.0179743601039386E-3</v>
      </c>
      <c r="F174" s="7">
        <f t="shared" si="17"/>
        <v>7.9860011966461641E-3</v>
      </c>
      <c r="G174">
        <f t="shared" si="18"/>
        <v>5.4249059636476105</v>
      </c>
      <c r="H174">
        <f t="shared" si="18"/>
        <v>16.196045092354826</v>
      </c>
    </row>
    <row r="175" spans="1:8" x14ac:dyDescent="0.35">
      <c r="A175" s="1">
        <f>'4-2'!A175</f>
        <v>41407</v>
      </c>
      <c r="B175">
        <f>'4-2'!C175</f>
        <v>226.81</v>
      </c>
      <c r="C175" s="5">
        <f>'4-2'!P175</f>
        <v>7989050</v>
      </c>
      <c r="D175" s="6">
        <f t="shared" si="15"/>
        <v>-2</v>
      </c>
      <c r="E175">
        <f t="shared" si="16"/>
        <v>-8.7408767099340055E-3</v>
      </c>
      <c r="F175" s="7">
        <f t="shared" si="17"/>
        <v>-8.7793022519120356E-3</v>
      </c>
      <c r="G175">
        <f t="shared" si="18"/>
        <v>5.4328919648442566</v>
      </c>
      <c r="H175">
        <f t="shared" si="18"/>
        <v>15.859620215185199</v>
      </c>
    </row>
    <row r="176" spans="1:8" x14ac:dyDescent="0.35">
      <c r="A176" s="1">
        <f>'4-2'!A176</f>
        <v>41414</v>
      </c>
      <c r="B176">
        <f>'4-2'!C176</f>
        <v>227.6</v>
      </c>
      <c r="C176" s="5">
        <f>'4-2'!P176</f>
        <v>25768520</v>
      </c>
      <c r="D176" s="6">
        <f t="shared" si="15"/>
        <v>0.78999999999999204</v>
      </c>
      <c r="E176">
        <f t="shared" si="16"/>
        <v>3.4830915744455361E-3</v>
      </c>
      <c r="F176" s="7">
        <f t="shared" si="17"/>
        <v>3.4770396598311493E-3</v>
      </c>
      <c r="G176">
        <f t="shared" si="18"/>
        <v>5.4241126625923446</v>
      </c>
      <c r="H176">
        <f t="shared" si="18"/>
        <v>15.893582412050177</v>
      </c>
    </row>
    <row r="177" spans="1:8" x14ac:dyDescent="0.35">
      <c r="A177" s="1">
        <f>'4-2'!A177</f>
        <v>41421</v>
      </c>
      <c r="B177">
        <f>'4-2'!C177</f>
        <v>230.62</v>
      </c>
      <c r="C177" s="5">
        <f>'4-2'!P177</f>
        <v>38789370</v>
      </c>
      <c r="D177" s="6">
        <f t="shared" si="15"/>
        <v>3.0200000000000102</v>
      </c>
      <c r="E177">
        <f t="shared" si="16"/>
        <v>1.3268892794376144E-2</v>
      </c>
      <c r="F177" s="7">
        <f t="shared" si="17"/>
        <v>1.318163209079426E-2</v>
      </c>
      <c r="G177">
        <f t="shared" si="18"/>
        <v>5.4275897022521757</v>
      </c>
      <c r="H177">
        <f t="shared" si="18"/>
        <v>17.064664149857858</v>
      </c>
    </row>
    <row r="178" spans="1:8" x14ac:dyDescent="0.35">
      <c r="A178" s="1">
        <f>'4-2'!A178</f>
        <v>41428</v>
      </c>
      <c r="B178">
        <f>'4-2'!C178</f>
        <v>230.6</v>
      </c>
      <c r="C178" s="5">
        <f>'4-2'!P178</f>
        <v>28395760</v>
      </c>
      <c r="D178" s="6">
        <f t="shared" si="15"/>
        <v>-2.0000000000010232E-2</v>
      </c>
      <c r="E178">
        <f t="shared" si="16"/>
        <v>-8.6722747376681255E-5</v>
      </c>
      <c r="F178" s="7">
        <f t="shared" si="17"/>
        <v>-8.6726508011558678E-5</v>
      </c>
      <c r="G178">
        <f t="shared" si="18"/>
        <v>5.44077133434297</v>
      </c>
      <c r="H178">
        <f t="shared" si="18"/>
        <v>17.473656797984955</v>
      </c>
    </row>
    <row r="179" spans="1:8" x14ac:dyDescent="0.35">
      <c r="A179" s="1">
        <f>'4-2'!A179</f>
        <v>41435</v>
      </c>
      <c r="B179">
        <f>'4-2'!C179</f>
        <v>223.75</v>
      </c>
      <c r="C179" s="5">
        <f>'4-2'!P179</f>
        <v>23441990</v>
      </c>
      <c r="D179" s="6">
        <f t="shared" si="15"/>
        <v>-6.8499999999999943</v>
      </c>
      <c r="E179">
        <f t="shared" si="16"/>
        <v>-2.9705117085862941E-2</v>
      </c>
      <c r="F179" s="7">
        <f t="shared" si="17"/>
        <v>-3.0155250679993806E-2</v>
      </c>
      <c r="G179">
        <f t="shared" si="18"/>
        <v>5.4406846078349584</v>
      </c>
      <c r="H179">
        <f t="shared" si="18"/>
        <v>17.161750396211062</v>
      </c>
    </row>
    <row r="180" spans="1:8" x14ac:dyDescent="0.35">
      <c r="A180" s="1">
        <f>'4-2'!A180</f>
        <v>41442</v>
      </c>
      <c r="B180">
        <f>'4-2'!C180</f>
        <v>222.97</v>
      </c>
      <c r="C180" s="5">
        <f>'4-2'!P180</f>
        <v>28180290</v>
      </c>
      <c r="D180" s="6">
        <f t="shared" si="15"/>
        <v>-0.78000000000000114</v>
      </c>
      <c r="E180">
        <f t="shared" si="16"/>
        <v>-3.4860335195530776E-3</v>
      </c>
      <c r="F180" s="7">
        <f t="shared" si="17"/>
        <v>-3.4921238926850506E-3</v>
      </c>
      <c r="G180">
        <f t="shared" si="18"/>
        <v>5.4105293571549646</v>
      </c>
      <c r="H180">
        <f t="shared" si="18"/>
        <v>16.970039416680411</v>
      </c>
    </row>
    <row r="181" spans="1:8" x14ac:dyDescent="0.35">
      <c r="A181" s="1">
        <f>'4-2'!A181</f>
        <v>41449</v>
      </c>
      <c r="B181">
        <f>'4-2'!C181</f>
        <v>219.75</v>
      </c>
      <c r="C181" s="5">
        <f>'4-2'!P181</f>
        <v>38517500</v>
      </c>
      <c r="D181" s="6">
        <f t="shared" si="15"/>
        <v>-3.2199999999999989</v>
      </c>
      <c r="E181">
        <f t="shared" si="16"/>
        <v>-1.4441404673274427E-2</v>
      </c>
      <c r="F181" s="7">
        <f t="shared" si="17"/>
        <v>-1.45466966969936E-2</v>
      </c>
      <c r="G181">
        <f t="shared" si="18"/>
        <v>5.4070372332622796</v>
      </c>
      <c r="H181">
        <f t="shared" si="18"/>
        <v>17.154133355368373</v>
      </c>
    </row>
    <row r="182" spans="1:8" x14ac:dyDescent="0.35">
      <c r="A182" s="1">
        <f>'4-2'!A182</f>
        <v>41456</v>
      </c>
      <c r="B182">
        <f>'4-2'!C182</f>
        <v>220.39</v>
      </c>
      <c r="C182" s="5">
        <f>'4-2'!P182</f>
        <v>22148290</v>
      </c>
      <c r="D182" s="6">
        <f t="shared" si="15"/>
        <v>0.63999999999998636</v>
      </c>
      <c r="E182">
        <f t="shared" si="16"/>
        <v>2.9124004550625088E-3</v>
      </c>
      <c r="F182" s="7">
        <f t="shared" si="17"/>
        <v>2.9081676333140294E-3</v>
      </c>
      <c r="G182">
        <f t="shared" si="18"/>
        <v>5.392490536565286</v>
      </c>
      <c r="H182">
        <f t="shared" si="18"/>
        <v>17.466623241438068</v>
      </c>
    </row>
    <row r="183" spans="1:8" x14ac:dyDescent="0.35">
      <c r="A183" s="1">
        <f>'4-2'!A183</f>
        <v>41463</v>
      </c>
      <c r="B183">
        <f>'4-2'!C183</f>
        <v>217.3</v>
      </c>
      <c r="C183" s="5">
        <f>'4-2'!P183</f>
        <v>24794220</v>
      </c>
      <c r="D183" s="6">
        <f t="shared" si="15"/>
        <v>-3.089999999999975</v>
      </c>
      <c r="E183">
        <f t="shared" si="16"/>
        <v>-1.4020599845727915E-2</v>
      </c>
      <c r="F183" s="7">
        <f t="shared" si="17"/>
        <v>-1.4119816936216445E-2</v>
      </c>
      <c r="G183">
        <f t="shared" si="18"/>
        <v>5.3953987041986</v>
      </c>
      <c r="H183">
        <f t="shared" si="18"/>
        <v>16.913270850572342</v>
      </c>
    </row>
    <row r="184" spans="1:8" x14ac:dyDescent="0.35">
      <c r="A184" s="1">
        <f>'4-2'!A184</f>
        <v>41470</v>
      </c>
      <c r="B184">
        <f>'4-2'!C184</f>
        <v>215.32</v>
      </c>
      <c r="C184" s="5">
        <f>'4-2'!P184</f>
        <v>29389350</v>
      </c>
      <c r="D184" s="6">
        <f t="shared" si="15"/>
        <v>-1.9800000000000182</v>
      </c>
      <c r="E184">
        <f t="shared" si="16"/>
        <v>-9.1118269673263596E-3</v>
      </c>
      <c r="F184" s="7">
        <f t="shared" si="17"/>
        <v>-9.1535935696267501E-3</v>
      </c>
      <c r="G184">
        <f t="shared" si="18"/>
        <v>5.3812788872623836</v>
      </c>
      <c r="H184">
        <f t="shared" si="18"/>
        <v>17.026121119455325</v>
      </c>
    </row>
    <row r="185" spans="1:8" x14ac:dyDescent="0.35">
      <c r="A185" s="1">
        <f>'4-2'!A185</f>
        <v>41477</v>
      </c>
      <c r="B185">
        <f>'4-2'!C185</f>
        <v>190.4</v>
      </c>
      <c r="C185" s="5">
        <f>'4-2'!P185</f>
        <v>38789370</v>
      </c>
      <c r="D185" s="6">
        <f t="shared" si="15"/>
        <v>-24.919999999999987</v>
      </c>
      <c r="E185">
        <f t="shared" si="16"/>
        <v>-0.11573472041612479</v>
      </c>
      <c r="F185" s="7">
        <f t="shared" si="17"/>
        <v>-0.12299817133549151</v>
      </c>
      <c r="G185">
        <f t="shared" si="18"/>
        <v>5.3721252936927568</v>
      </c>
      <c r="H185">
        <f t="shared" si="18"/>
        <v>17.196142921784418</v>
      </c>
    </row>
    <row r="186" spans="1:8" x14ac:dyDescent="0.35">
      <c r="A186" s="1">
        <f>'4-2'!A186</f>
        <v>41484</v>
      </c>
      <c r="B186">
        <f>'4-2'!C186</f>
        <v>158.91</v>
      </c>
      <c r="C186" s="5">
        <f>'4-2'!P186</f>
        <v>38789370</v>
      </c>
      <c r="D186" s="6">
        <f t="shared" si="15"/>
        <v>-31.490000000000009</v>
      </c>
      <c r="E186">
        <f t="shared" si="16"/>
        <v>-0.16538865546218492</v>
      </c>
      <c r="F186" s="7">
        <f t="shared" si="17"/>
        <v>-0.18078911813272036</v>
      </c>
      <c r="G186">
        <f t="shared" si="18"/>
        <v>5.2491271223572653</v>
      </c>
      <c r="H186">
        <f t="shared" si="18"/>
        <v>17.473656797984955</v>
      </c>
    </row>
    <row r="187" spans="1:8" x14ac:dyDescent="0.35">
      <c r="A187" s="1">
        <f>'4-2'!A187</f>
        <v>41491</v>
      </c>
      <c r="B187">
        <f>'4-2'!C187</f>
        <v>165.36</v>
      </c>
      <c r="C187" s="5">
        <f>'4-2'!P187</f>
        <v>38789370</v>
      </c>
      <c r="D187" s="6">
        <f t="shared" si="15"/>
        <v>6.4500000000000171</v>
      </c>
      <c r="E187">
        <f t="shared" si="16"/>
        <v>4.0589012648669168E-2</v>
      </c>
      <c r="F187" s="7">
        <f t="shared" si="17"/>
        <v>3.9786911148968152E-2</v>
      </c>
      <c r="G187">
        <f t="shared" si="18"/>
        <v>5.0683380042245449</v>
      </c>
      <c r="H187">
        <f t="shared" si="18"/>
        <v>17.473656797984955</v>
      </c>
    </row>
    <row r="188" spans="1:8" x14ac:dyDescent="0.35">
      <c r="A188" s="1">
        <f>'4-2'!A188</f>
        <v>41498</v>
      </c>
      <c r="B188">
        <f>'4-2'!C188</f>
        <v>160.01</v>
      </c>
      <c r="C188" s="5">
        <f>'4-2'!P188</f>
        <v>26015670</v>
      </c>
      <c r="D188" s="6">
        <f t="shared" si="15"/>
        <v>-5.3500000000000227</v>
      </c>
      <c r="E188">
        <f t="shared" si="16"/>
        <v>-3.2353652636671643E-2</v>
      </c>
      <c r="F188" s="7">
        <f t="shared" si="17"/>
        <v>-3.2888602092730146E-2</v>
      </c>
      <c r="G188">
        <f t="shared" si="18"/>
        <v>5.1081249153735131</v>
      </c>
      <c r="H188">
        <f t="shared" si="18"/>
        <v>17.473656797984955</v>
      </c>
    </row>
    <row r="189" spans="1:8" x14ac:dyDescent="0.35">
      <c r="A189" s="1">
        <f>'4-2'!A189</f>
        <v>41505</v>
      </c>
      <c r="B189">
        <f>'4-2'!C189</f>
        <v>163.18</v>
      </c>
      <c r="C189" s="5">
        <f>'4-2'!P189</f>
        <v>21912560</v>
      </c>
      <c r="D189" s="6">
        <f t="shared" si="15"/>
        <v>3.1700000000000159</v>
      </c>
      <c r="E189">
        <f t="shared" si="16"/>
        <v>1.9811261796137843E-2</v>
      </c>
      <c r="F189" s="7">
        <f t="shared" si="17"/>
        <v>1.9617572719870857E-2</v>
      </c>
      <c r="G189">
        <f t="shared" si="18"/>
        <v>5.075236313280783</v>
      </c>
      <c r="H189">
        <f t="shared" si="18"/>
        <v>17.074209606747381</v>
      </c>
    </row>
    <row r="190" spans="1:8" x14ac:dyDescent="0.35">
      <c r="A190" s="1">
        <f>'4-2'!A190</f>
        <v>41512</v>
      </c>
      <c r="B190">
        <f>'4-2'!C190</f>
        <v>158.5</v>
      </c>
      <c r="C190" s="5">
        <f>'4-2'!P190</f>
        <v>23855850</v>
      </c>
      <c r="D190" s="6">
        <f t="shared" si="15"/>
        <v>-4.6800000000000068</v>
      </c>
      <c r="E190">
        <f t="shared" si="16"/>
        <v>-2.8679985292315274E-2</v>
      </c>
      <c r="F190" s="7">
        <f t="shared" si="17"/>
        <v>-2.90992926833189E-2</v>
      </c>
      <c r="G190">
        <f t="shared" si="18"/>
        <v>5.0948538860006538</v>
      </c>
      <c r="H190">
        <f t="shared" si="18"/>
        <v>16.902570546371027</v>
      </c>
    </row>
    <row r="191" spans="1:8" x14ac:dyDescent="0.35">
      <c r="A191" s="1">
        <f>'4-2'!A191</f>
        <v>41519</v>
      </c>
      <c r="B191">
        <f>'4-2'!C191</f>
        <v>162.80000000000001</v>
      </c>
      <c r="C191" s="5">
        <f>'4-2'!P191</f>
        <v>19471870</v>
      </c>
      <c r="D191" s="6">
        <f t="shared" si="15"/>
        <v>4.3000000000000114</v>
      </c>
      <c r="E191">
        <f t="shared" si="16"/>
        <v>2.7129337539432249E-2</v>
      </c>
      <c r="F191" s="7">
        <f t="shared" si="17"/>
        <v>2.6767860251105446E-2</v>
      </c>
      <c r="G191">
        <f t="shared" si="18"/>
        <v>5.0657545933173349</v>
      </c>
      <c r="H191">
        <f t="shared" si="18"/>
        <v>16.987540028240531</v>
      </c>
    </row>
    <row r="192" spans="1:8" x14ac:dyDescent="0.35">
      <c r="A192" s="1">
        <f>'4-2'!A192</f>
        <v>41526</v>
      </c>
      <c r="B192">
        <f>'4-2'!C192</f>
        <v>177.8</v>
      </c>
      <c r="C192" s="5">
        <f>'4-2'!P192</f>
        <v>38789370</v>
      </c>
      <c r="D192" s="6">
        <f t="shared" si="15"/>
        <v>15</v>
      </c>
      <c r="E192">
        <f t="shared" si="16"/>
        <v>9.2137592137592136E-2</v>
      </c>
      <c r="F192" s="7">
        <f t="shared" si="17"/>
        <v>8.8136869511363791E-2</v>
      </c>
      <c r="G192">
        <f t="shared" si="18"/>
        <v>5.0925224535684404</v>
      </c>
      <c r="H192">
        <f t="shared" si="18"/>
        <v>16.784481417934078</v>
      </c>
    </row>
    <row r="193" spans="1:8" x14ac:dyDescent="0.35">
      <c r="A193" s="1">
        <f>'4-2'!A193</f>
        <v>41533</v>
      </c>
      <c r="B193">
        <f>'4-2'!C193</f>
        <v>177.62</v>
      </c>
      <c r="C193" s="5">
        <f>'4-2'!P193</f>
        <v>38789370</v>
      </c>
      <c r="D193" s="6">
        <f t="shared" si="15"/>
        <v>-0.18000000000000682</v>
      </c>
      <c r="E193">
        <f t="shared" si="16"/>
        <v>-1.0123734533183735E-3</v>
      </c>
      <c r="F193" s="7">
        <f t="shared" si="17"/>
        <v>-1.0128862494465096E-3</v>
      </c>
      <c r="G193">
        <f t="shared" si="18"/>
        <v>5.1806593230798041</v>
      </c>
      <c r="H193">
        <f t="shared" si="18"/>
        <v>17.473656797984955</v>
      </c>
    </row>
    <row r="194" spans="1:8" x14ac:dyDescent="0.35">
      <c r="A194" s="1">
        <f>'4-2'!A194</f>
        <v>41540</v>
      </c>
      <c r="B194">
        <f>'4-2'!C194</f>
        <v>171.51</v>
      </c>
      <c r="C194" s="5">
        <f>'4-2'!P194</f>
        <v>38789370</v>
      </c>
      <c r="D194" s="6">
        <f t="shared" si="15"/>
        <v>-6.1100000000000136</v>
      </c>
      <c r="E194">
        <f t="shared" si="16"/>
        <v>-3.439927936043246E-2</v>
      </c>
      <c r="F194" s="7">
        <f t="shared" si="17"/>
        <v>-3.5004862886368393E-2</v>
      </c>
      <c r="G194">
        <f t="shared" si="18"/>
        <v>5.1796464368303576</v>
      </c>
      <c r="H194">
        <f t="shared" si="18"/>
        <v>17.473656797984955</v>
      </c>
    </row>
    <row r="195" spans="1:8" x14ac:dyDescent="0.35">
      <c r="A195" s="1">
        <f>'4-2'!A195</f>
        <v>41547</v>
      </c>
      <c r="B195">
        <f>'4-2'!C195</f>
        <v>169.35</v>
      </c>
      <c r="C195" s="5">
        <f>'4-2'!P195</f>
        <v>19478950</v>
      </c>
      <c r="D195" s="6">
        <f t="shared" si="15"/>
        <v>-2.1599999999999966</v>
      </c>
      <c r="E195">
        <f t="shared" si="16"/>
        <v>-1.2594017841525256E-2</v>
      </c>
      <c r="F195" s="7">
        <f t="shared" si="17"/>
        <v>-1.26739946802088E-2</v>
      </c>
      <c r="G195">
        <f t="shared" si="18"/>
        <v>5.1446415739439892</v>
      </c>
      <c r="H195">
        <f t="shared" si="18"/>
        <v>17.473656797984955</v>
      </c>
    </row>
    <row r="196" spans="1:8" x14ac:dyDescent="0.35">
      <c r="A196" s="1">
        <f>'4-2'!A196</f>
        <v>41554</v>
      </c>
      <c r="B196">
        <f>'4-2'!C196</f>
        <v>167.93</v>
      </c>
      <c r="C196" s="5">
        <f>'4-2'!P196</f>
        <v>21987070</v>
      </c>
      <c r="D196" s="6">
        <f t="shared" si="15"/>
        <v>-1.4199999999999875</v>
      </c>
      <c r="E196">
        <f t="shared" si="16"/>
        <v>-8.3850014762325807E-3</v>
      </c>
      <c r="F196" s="7">
        <f t="shared" si="17"/>
        <v>-8.4203533568638633E-3</v>
      </c>
      <c r="G196">
        <f t="shared" si="18"/>
        <v>5.1319675792637804</v>
      </c>
      <c r="H196">
        <f t="shared" si="18"/>
        <v>16.784844953288555</v>
      </c>
    </row>
    <row r="197" spans="1:8" x14ac:dyDescent="0.35">
      <c r="A197" s="1">
        <f>'4-2'!A197</f>
        <v>41561</v>
      </c>
      <c r="B197">
        <f>'4-2'!C197</f>
        <v>173.76</v>
      </c>
      <c r="C197" s="5">
        <f>'4-2'!P197</f>
        <v>23252470</v>
      </c>
      <c r="D197" s="6">
        <f t="shared" ref="D197:D260" si="19">B197-B196</f>
        <v>5.8299999999999841</v>
      </c>
      <c r="E197">
        <f t="shared" ref="E197:E260" si="20">D197/B196</f>
        <v>3.4716846305007945E-2</v>
      </c>
      <c r="F197" s="7">
        <f t="shared" ref="F197:F260" si="21">LN(B197)-LN(B196)</f>
        <v>3.4127810838653794E-2</v>
      </c>
      <c r="G197">
        <f t="shared" ref="G197:H260" si="22">LN(B196)</f>
        <v>5.1235472259069166</v>
      </c>
      <c r="H197">
        <f t="shared" si="22"/>
        <v>16.905965111270486</v>
      </c>
    </row>
    <row r="198" spans="1:8" x14ac:dyDescent="0.35">
      <c r="A198" s="1">
        <f>'4-2'!A198</f>
        <v>41568</v>
      </c>
      <c r="B198">
        <f>'4-2'!C198</f>
        <v>173.85</v>
      </c>
      <c r="C198" s="5">
        <f>'4-2'!P198</f>
        <v>29277150</v>
      </c>
      <c r="D198" s="6">
        <f t="shared" si="19"/>
        <v>9.0000000000003411E-2</v>
      </c>
      <c r="E198">
        <f t="shared" si="20"/>
        <v>5.1795580110499198E-4</v>
      </c>
      <c r="F198" s="7">
        <f t="shared" si="21"/>
        <v>5.1782170829994811E-4</v>
      </c>
      <c r="G198">
        <f t="shared" si="22"/>
        <v>5.1576750367455704</v>
      </c>
      <c r="H198">
        <f t="shared" si="22"/>
        <v>16.961921920914076</v>
      </c>
    </row>
    <row r="199" spans="1:8" x14ac:dyDescent="0.35">
      <c r="A199" s="1">
        <f>'4-2'!A199</f>
        <v>41575</v>
      </c>
      <c r="B199">
        <f>'4-2'!C199</f>
        <v>170.95</v>
      </c>
      <c r="C199" s="5">
        <f>'4-2'!P199</f>
        <v>14798680</v>
      </c>
      <c r="D199" s="6">
        <f t="shared" si="19"/>
        <v>-2.9000000000000057</v>
      </c>
      <c r="E199">
        <f t="shared" si="20"/>
        <v>-1.6681046879493851E-2</v>
      </c>
      <c r="F199" s="7">
        <f t="shared" si="21"/>
        <v>-1.6821742368559711E-2</v>
      </c>
      <c r="G199">
        <f t="shared" si="22"/>
        <v>5.1581928584538703</v>
      </c>
      <c r="H199">
        <f t="shared" si="22"/>
        <v>17.192317906254349</v>
      </c>
    </row>
    <row r="200" spans="1:8" x14ac:dyDescent="0.35">
      <c r="A200" s="1">
        <f>'4-2'!A200</f>
        <v>41582</v>
      </c>
      <c r="B200">
        <f>'4-2'!C200</f>
        <v>168.75</v>
      </c>
      <c r="C200" s="5">
        <f>'4-2'!P200</f>
        <v>19548830</v>
      </c>
      <c r="D200" s="6">
        <f t="shared" si="19"/>
        <v>-2.1999999999999886</v>
      </c>
      <c r="E200">
        <f t="shared" si="20"/>
        <v>-1.2869260017548925E-2</v>
      </c>
      <c r="F200" s="7">
        <f t="shared" si="21"/>
        <v>-1.2952786332671273E-2</v>
      </c>
      <c r="G200">
        <f t="shared" si="22"/>
        <v>5.1413711160853106</v>
      </c>
      <c r="H200">
        <f t="shared" si="22"/>
        <v>16.51004854556756</v>
      </c>
    </row>
    <row r="201" spans="1:8" x14ac:dyDescent="0.35">
      <c r="A201" s="1">
        <f>'4-2'!A201</f>
        <v>41589</v>
      </c>
      <c r="B201">
        <f>'4-2'!C201</f>
        <v>175.28</v>
      </c>
      <c r="C201" s="5">
        <f>'4-2'!P201</f>
        <v>20834240</v>
      </c>
      <c r="D201" s="6">
        <f t="shared" si="19"/>
        <v>6.5300000000000011</v>
      </c>
      <c r="E201">
        <f t="shared" si="20"/>
        <v>3.8696296296296305E-2</v>
      </c>
      <c r="F201" s="7">
        <f t="shared" si="21"/>
        <v>3.7966365534571445E-2</v>
      </c>
      <c r="G201">
        <f t="shared" si="22"/>
        <v>5.1284183297526393</v>
      </c>
      <c r="H201">
        <f t="shared" si="22"/>
        <v>16.788425996057459</v>
      </c>
    </row>
    <row r="202" spans="1:8" x14ac:dyDescent="0.35">
      <c r="A202" s="1">
        <f>'4-2'!A202</f>
        <v>41596</v>
      </c>
      <c r="B202">
        <f>'4-2'!C202</f>
        <v>168.71</v>
      </c>
      <c r="C202" s="5">
        <f>'4-2'!P202</f>
        <v>30758140</v>
      </c>
      <c r="D202" s="6">
        <f t="shared" si="19"/>
        <v>-6.5699999999999932</v>
      </c>
      <c r="E202">
        <f t="shared" si="20"/>
        <v>-3.748288452761292E-2</v>
      </c>
      <c r="F202" s="7">
        <f t="shared" si="21"/>
        <v>-3.8203430669327076E-2</v>
      </c>
      <c r="G202">
        <f t="shared" si="22"/>
        <v>5.1663846952872108</v>
      </c>
      <c r="H202">
        <f t="shared" si="22"/>
        <v>16.852108345091551</v>
      </c>
    </row>
    <row r="203" spans="1:8" x14ac:dyDescent="0.35">
      <c r="A203" s="1">
        <f>'4-2'!A203</f>
        <v>41603</v>
      </c>
      <c r="B203">
        <f>'4-2'!C203</f>
        <v>164.98</v>
      </c>
      <c r="C203" s="5">
        <f>'4-2'!P203</f>
        <v>18045450</v>
      </c>
      <c r="D203" s="6">
        <f t="shared" si="19"/>
        <v>-3.7300000000000182</v>
      </c>
      <c r="E203">
        <f t="shared" si="20"/>
        <v>-2.2108944342362741E-2</v>
      </c>
      <c r="F203" s="7">
        <f t="shared" si="21"/>
        <v>-2.2357010185298343E-2</v>
      </c>
      <c r="G203">
        <f t="shared" si="22"/>
        <v>5.1281812646178837</v>
      </c>
      <c r="H203">
        <f t="shared" si="22"/>
        <v>17.241665232633004</v>
      </c>
    </row>
    <row r="204" spans="1:8" x14ac:dyDescent="0.35">
      <c r="A204" s="1">
        <f>'4-2'!A204</f>
        <v>41610</v>
      </c>
      <c r="B204">
        <f>'4-2'!C204</f>
        <v>167.78</v>
      </c>
      <c r="C204" s="5">
        <f>'4-2'!P204</f>
        <v>25745390</v>
      </c>
      <c r="D204" s="6">
        <f t="shared" si="19"/>
        <v>2.8000000000000114</v>
      </c>
      <c r="E204">
        <f t="shared" si="20"/>
        <v>1.6971754152018497E-2</v>
      </c>
      <c r="F204" s="7">
        <f t="shared" si="21"/>
        <v>1.6829342985563045E-2</v>
      </c>
      <c r="G204">
        <f t="shared" si="22"/>
        <v>5.1058242544325854</v>
      </c>
      <c r="H204">
        <f t="shared" si="22"/>
        <v>16.708404133403949</v>
      </c>
    </row>
    <row r="205" spans="1:8" x14ac:dyDescent="0.35">
      <c r="A205" s="1">
        <f>'4-2'!A205</f>
        <v>41617</v>
      </c>
      <c r="B205">
        <f>'4-2'!C205</f>
        <v>166.38</v>
      </c>
      <c r="C205" s="5">
        <f>'4-2'!P205</f>
        <v>14763020</v>
      </c>
      <c r="D205" s="6">
        <f t="shared" si="19"/>
        <v>-1.4000000000000057</v>
      </c>
      <c r="E205">
        <f t="shared" si="20"/>
        <v>-8.3442603409226712E-3</v>
      </c>
      <c r="F205" s="7">
        <f t="shared" si="21"/>
        <v>-8.3792685624066721E-3</v>
      </c>
      <c r="G205">
        <f t="shared" si="22"/>
        <v>5.1226535974181484</v>
      </c>
      <c r="H205">
        <f t="shared" si="22"/>
        <v>17.06376613992018</v>
      </c>
    </row>
    <row r="206" spans="1:8" x14ac:dyDescent="0.35">
      <c r="A206" s="1">
        <f>'4-2'!A206</f>
        <v>41624</v>
      </c>
      <c r="B206">
        <f>'4-2'!C206</f>
        <v>175.44</v>
      </c>
      <c r="C206" s="5">
        <f>'4-2'!P206</f>
        <v>18735980</v>
      </c>
      <c r="D206" s="6">
        <f t="shared" si="19"/>
        <v>9.0600000000000023</v>
      </c>
      <c r="E206">
        <f t="shared" si="20"/>
        <v>5.4453660295708632E-2</v>
      </c>
      <c r="F206" s="7">
        <f t="shared" si="21"/>
        <v>5.3022775253890764E-2</v>
      </c>
      <c r="G206">
        <f t="shared" si="22"/>
        <v>5.1142743288557417</v>
      </c>
      <c r="H206">
        <f t="shared" si="22"/>
        <v>16.507635963253506</v>
      </c>
    </row>
    <row r="207" spans="1:8" x14ac:dyDescent="0.35">
      <c r="A207" s="1">
        <f>'4-2'!A207</f>
        <v>41631</v>
      </c>
      <c r="B207">
        <f>'4-2'!C207</f>
        <v>172.49</v>
      </c>
      <c r="C207" s="5">
        <f>'4-2'!P207</f>
        <v>11601040</v>
      </c>
      <c r="D207" s="6">
        <f t="shared" si="19"/>
        <v>-2.9499999999999886</v>
      </c>
      <c r="E207">
        <f t="shared" si="20"/>
        <v>-1.6814865481076087E-2</v>
      </c>
      <c r="F207" s="7">
        <f t="shared" si="21"/>
        <v>-1.695784033309522E-2</v>
      </c>
      <c r="G207">
        <f t="shared" si="22"/>
        <v>5.1672971041096325</v>
      </c>
      <c r="H207">
        <f t="shared" si="22"/>
        <v>16.74595629735536</v>
      </c>
    </row>
    <row r="208" spans="1:8" x14ac:dyDescent="0.35">
      <c r="A208" s="1">
        <f>'4-2'!A208</f>
        <v>41638</v>
      </c>
      <c r="B208">
        <f>'4-2'!C208</f>
        <v>172</v>
      </c>
      <c r="C208" s="5">
        <f>'4-2'!P208</f>
        <v>3186720</v>
      </c>
      <c r="D208" s="6">
        <f t="shared" si="19"/>
        <v>-0.49000000000000909</v>
      </c>
      <c r="E208">
        <f t="shared" si="20"/>
        <v>-2.84074439097924E-3</v>
      </c>
      <c r="F208" s="7">
        <f t="shared" si="21"/>
        <v>-2.8447869630845446E-3</v>
      </c>
      <c r="G208">
        <f t="shared" si="22"/>
        <v>5.1503392637765373</v>
      </c>
      <c r="H208">
        <f t="shared" si="22"/>
        <v>16.266605307230222</v>
      </c>
    </row>
    <row r="209" spans="1:8" x14ac:dyDescent="0.35">
      <c r="A209" s="1">
        <f>'4-2'!A209</f>
        <v>41645</v>
      </c>
      <c r="B209">
        <f>'4-2'!C209</f>
        <v>167.38</v>
      </c>
      <c r="C209" s="5">
        <f>'4-2'!P209</f>
        <v>9398500</v>
      </c>
      <c r="D209" s="6">
        <f t="shared" si="19"/>
        <v>-4.6200000000000045</v>
      </c>
      <c r="E209">
        <f t="shared" si="20"/>
        <v>-2.6860465116279097E-2</v>
      </c>
      <c r="F209" s="7">
        <f t="shared" si="21"/>
        <v>-2.722780020872495E-2</v>
      </c>
      <c r="G209">
        <f t="shared" si="22"/>
        <v>5.1474944768134527</v>
      </c>
      <c r="H209">
        <f t="shared" si="22"/>
        <v>14.974502732621096</v>
      </c>
    </row>
    <row r="210" spans="1:8" x14ac:dyDescent="0.35">
      <c r="A210" s="1">
        <f>'4-2'!A210</f>
        <v>41652</v>
      </c>
      <c r="B210">
        <f>'4-2'!C210</f>
        <v>183</v>
      </c>
      <c r="C210" s="5">
        <f>'4-2'!P210</f>
        <v>38789370</v>
      </c>
      <c r="D210" s="6">
        <f t="shared" si="19"/>
        <v>15.620000000000005</v>
      </c>
      <c r="E210">
        <f t="shared" si="20"/>
        <v>9.3320587883857123E-2</v>
      </c>
      <c r="F210" s="7">
        <f t="shared" si="21"/>
        <v>8.9219476236693573E-2</v>
      </c>
      <c r="G210">
        <f t="shared" si="22"/>
        <v>5.1202666766047278</v>
      </c>
      <c r="H210">
        <f t="shared" si="22"/>
        <v>16.056060660038789</v>
      </c>
    </row>
    <row r="211" spans="1:8" x14ac:dyDescent="0.35">
      <c r="A211" s="1">
        <f>'4-2'!A211</f>
        <v>41659</v>
      </c>
      <c r="B211">
        <f>'4-2'!C211</f>
        <v>182.65</v>
      </c>
      <c r="C211" s="5">
        <f>'4-2'!P211</f>
        <v>22224290</v>
      </c>
      <c r="D211" s="6">
        <f t="shared" si="19"/>
        <v>-0.34999999999999432</v>
      </c>
      <c r="E211">
        <f t="shared" si="20"/>
        <v>-1.912568306010898E-3</v>
      </c>
      <c r="F211" s="7">
        <f t="shared" si="21"/>
        <v>-1.9143996001300678E-3</v>
      </c>
      <c r="G211">
        <f t="shared" si="22"/>
        <v>5.2094861528414214</v>
      </c>
      <c r="H211">
        <f t="shared" si="22"/>
        <v>17.473656797984955</v>
      </c>
    </row>
    <row r="212" spans="1:8" x14ac:dyDescent="0.35">
      <c r="A212" s="1">
        <f>'4-2'!A212</f>
        <v>41666</v>
      </c>
      <c r="B212">
        <f>'4-2'!C212</f>
        <v>171.06</v>
      </c>
      <c r="C212" s="5">
        <f>'4-2'!P212</f>
        <v>33422700</v>
      </c>
      <c r="D212" s="6">
        <f t="shared" si="19"/>
        <v>-11.590000000000003</v>
      </c>
      <c r="E212">
        <f t="shared" si="20"/>
        <v>-6.3454694771420767E-2</v>
      </c>
      <c r="F212" s="7">
        <f t="shared" si="21"/>
        <v>-6.5557381088655831E-2</v>
      </c>
      <c r="G212">
        <f t="shared" si="22"/>
        <v>5.2075717532412913</v>
      </c>
      <c r="H212">
        <f t="shared" si="22"/>
        <v>16.916696392847207</v>
      </c>
    </row>
    <row r="213" spans="1:8" x14ac:dyDescent="0.35">
      <c r="A213" s="1">
        <f>'4-2'!A213</f>
        <v>41673</v>
      </c>
      <c r="B213">
        <f>'4-2'!C213</f>
        <v>178.08</v>
      </c>
      <c r="C213" s="5">
        <f>'4-2'!P213</f>
        <v>16917130</v>
      </c>
      <c r="D213" s="6">
        <f t="shared" si="19"/>
        <v>7.0200000000000102</v>
      </c>
      <c r="E213">
        <f t="shared" si="20"/>
        <v>4.1038232199228399E-2</v>
      </c>
      <c r="F213" s="7">
        <f t="shared" si="21"/>
        <v>4.0218515374599306E-2</v>
      </c>
      <c r="G213">
        <f t="shared" si="22"/>
        <v>5.1420143721526355</v>
      </c>
      <c r="H213">
        <f t="shared" si="22"/>
        <v>17.324745867814329</v>
      </c>
    </row>
    <row r="214" spans="1:8" x14ac:dyDescent="0.35">
      <c r="A214" s="1">
        <f>'4-2'!A214</f>
        <v>41680</v>
      </c>
      <c r="B214">
        <f>'4-2'!C214</f>
        <v>171.73</v>
      </c>
      <c r="C214" s="5">
        <f>'4-2'!P214</f>
        <v>12592790</v>
      </c>
      <c r="D214" s="6">
        <f t="shared" si="19"/>
        <v>-6.3500000000000227</v>
      </c>
      <c r="E214">
        <f t="shared" si="20"/>
        <v>-3.5658131176999223E-2</v>
      </c>
      <c r="F214" s="7">
        <f t="shared" si="21"/>
        <v>-3.6309411531464164E-2</v>
      </c>
      <c r="G214">
        <f t="shared" si="22"/>
        <v>5.1822328875272348</v>
      </c>
      <c r="H214">
        <f t="shared" si="22"/>
        <v>16.643837276005545</v>
      </c>
    </row>
    <row r="215" spans="1:8" x14ac:dyDescent="0.35">
      <c r="A215" s="1">
        <f>'4-2'!A215</f>
        <v>41687</v>
      </c>
      <c r="B215">
        <f>'4-2'!C215</f>
        <v>170.3</v>
      </c>
      <c r="C215" s="5">
        <f>'4-2'!P215</f>
        <v>10854930</v>
      </c>
      <c r="D215" s="6">
        <f t="shared" si="19"/>
        <v>-1.4299999999999784</v>
      </c>
      <c r="E215">
        <f t="shared" si="20"/>
        <v>-8.3270249810748175E-3</v>
      </c>
      <c r="F215" s="7">
        <f t="shared" si="21"/>
        <v>-8.3618883271281419E-3</v>
      </c>
      <c r="G215">
        <f t="shared" si="22"/>
        <v>5.1459234759957706</v>
      </c>
      <c r="H215">
        <f t="shared" si="22"/>
        <v>16.348634985917865</v>
      </c>
    </row>
    <row r="216" spans="1:8" x14ac:dyDescent="0.35">
      <c r="A216" s="1">
        <f>'4-2'!A216</f>
        <v>41694</v>
      </c>
      <c r="B216">
        <f>'4-2'!C216</f>
        <v>164.3</v>
      </c>
      <c r="C216" s="5">
        <f>'4-2'!P216</f>
        <v>12093580</v>
      </c>
      <c r="D216" s="6">
        <f t="shared" si="19"/>
        <v>-6</v>
      </c>
      <c r="E216">
        <f t="shared" si="20"/>
        <v>-3.5231943628890192E-2</v>
      </c>
      <c r="F216" s="7">
        <f t="shared" si="21"/>
        <v>-3.586756262541968E-2</v>
      </c>
      <c r="G216">
        <f t="shared" si="22"/>
        <v>5.1375615876686425</v>
      </c>
      <c r="H216">
        <f t="shared" si="22"/>
        <v>16.200129912632558</v>
      </c>
    </row>
    <row r="217" spans="1:8" x14ac:dyDescent="0.35">
      <c r="A217" s="1">
        <f>'4-2'!A217</f>
        <v>41701</v>
      </c>
      <c r="B217">
        <f>'4-2'!C217</f>
        <v>166.01</v>
      </c>
      <c r="C217" s="5">
        <f>'4-2'!P217</f>
        <v>38710910</v>
      </c>
      <c r="D217" s="6">
        <f t="shared" si="19"/>
        <v>1.7099999999999795</v>
      </c>
      <c r="E217">
        <f t="shared" si="20"/>
        <v>1.0407790626901883E-2</v>
      </c>
      <c r="F217" s="7">
        <f t="shared" si="21"/>
        <v>1.0354002462761969E-2</v>
      </c>
      <c r="G217">
        <f t="shared" si="22"/>
        <v>5.1016940250432228</v>
      </c>
      <c r="H217">
        <f t="shared" si="22"/>
        <v>16.308185291247987</v>
      </c>
    </row>
    <row r="218" spans="1:8" x14ac:dyDescent="0.35">
      <c r="A218" s="1">
        <f>'4-2'!A218</f>
        <v>41708</v>
      </c>
      <c r="B218">
        <f>'4-2'!C218</f>
        <v>156.19999999999999</v>
      </c>
      <c r="C218" s="5">
        <f>'4-2'!P218</f>
        <v>18027280</v>
      </c>
      <c r="D218" s="6">
        <f t="shared" si="19"/>
        <v>-9.8100000000000023</v>
      </c>
      <c r="E218">
        <f t="shared" si="20"/>
        <v>-5.9092825733389573E-2</v>
      </c>
      <c r="F218" s="7">
        <f t="shared" si="21"/>
        <v>-6.0910790100399126E-2</v>
      </c>
      <c r="G218">
        <f t="shared" si="22"/>
        <v>5.1120480275059847</v>
      </c>
      <c r="H218">
        <f t="shared" si="22"/>
        <v>17.471632030414952</v>
      </c>
    </row>
    <row r="219" spans="1:8" x14ac:dyDescent="0.35">
      <c r="A219" s="1">
        <f>'4-2'!A219</f>
        <v>41715</v>
      </c>
      <c r="B219">
        <f>'4-2'!C219</f>
        <v>161.21</v>
      </c>
      <c r="C219" s="5">
        <f>'4-2'!P219</f>
        <v>29855980</v>
      </c>
      <c r="D219" s="6">
        <f t="shared" si="19"/>
        <v>5.0100000000000193</v>
      </c>
      <c r="E219">
        <f t="shared" si="20"/>
        <v>3.2074263764404733E-2</v>
      </c>
      <c r="F219" s="7">
        <f t="shared" si="21"/>
        <v>3.1570625482321368E-2</v>
      </c>
      <c r="G219">
        <f t="shared" si="22"/>
        <v>5.0511372374055856</v>
      </c>
      <c r="H219">
        <f t="shared" si="22"/>
        <v>16.70739672412072</v>
      </c>
    </row>
    <row r="220" spans="1:8" x14ac:dyDescent="0.35">
      <c r="A220" s="1">
        <f>'4-2'!A220</f>
        <v>41722</v>
      </c>
      <c r="B220">
        <f>'4-2'!C220</f>
        <v>166.05</v>
      </c>
      <c r="C220" s="5">
        <f>'4-2'!P220</f>
        <v>22479630</v>
      </c>
      <c r="D220" s="6">
        <f t="shared" si="19"/>
        <v>4.8400000000000034</v>
      </c>
      <c r="E220">
        <f t="shared" si="20"/>
        <v>3.0022951429812067E-2</v>
      </c>
      <c r="F220" s="7">
        <f t="shared" si="21"/>
        <v>2.9581084934848789E-2</v>
      </c>
      <c r="G220">
        <f t="shared" si="22"/>
        <v>5.082707862887907</v>
      </c>
      <c r="H220">
        <f t="shared" si="22"/>
        <v>17.211895712746884</v>
      </c>
    </row>
    <row r="221" spans="1:8" x14ac:dyDescent="0.35">
      <c r="A221" s="1">
        <f>'4-2'!A221</f>
        <v>41729</v>
      </c>
      <c r="B221">
        <f>'4-2'!C221</f>
        <v>166.78</v>
      </c>
      <c r="C221" s="5">
        <f>'4-2'!P221</f>
        <v>17003160</v>
      </c>
      <c r="D221" s="6">
        <f t="shared" si="19"/>
        <v>0.72999999999998977</v>
      </c>
      <c r="E221">
        <f t="shared" si="20"/>
        <v>4.3962661848840094E-3</v>
      </c>
      <c r="F221" s="7">
        <f t="shared" si="21"/>
        <v>4.3866308360831496E-3</v>
      </c>
      <c r="G221">
        <f t="shared" si="22"/>
        <v>5.1122889478227558</v>
      </c>
      <c r="H221">
        <f t="shared" si="22"/>
        <v>16.928120123779578</v>
      </c>
    </row>
    <row r="222" spans="1:8" x14ac:dyDescent="0.35">
      <c r="A222" s="1">
        <f>'4-2'!A222</f>
        <v>41736</v>
      </c>
      <c r="B222">
        <f>'4-2'!C222</f>
        <v>166.13</v>
      </c>
      <c r="C222" s="5">
        <f>'4-2'!P222</f>
        <v>14297680</v>
      </c>
      <c r="D222" s="6">
        <f t="shared" si="19"/>
        <v>-0.65000000000000568</v>
      </c>
      <c r="E222">
        <f t="shared" si="20"/>
        <v>-3.8973498021345828E-3</v>
      </c>
      <c r="F222" s="7">
        <f t="shared" si="21"/>
        <v>-3.9049642604513934E-3</v>
      </c>
      <c r="G222">
        <f t="shared" si="22"/>
        <v>5.1166755786588389</v>
      </c>
      <c r="H222">
        <f t="shared" si="22"/>
        <v>16.648909767099447</v>
      </c>
    </row>
    <row r="223" spans="1:8" x14ac:dyDescent="0.35">
      <c r="A223" s="1">
        <f>'4-2'!A223</f>
        <v>41743</v>
      </c>
      <c r="B223">
        <f>'4-2'!C223</f>
        <v>160.66999999999999</v>
      </c>
      <c r="C223" s="5">
        <f>'4-2'!P223</f>
        <v>10309660</v>
      </c>
      <c r="D223" s="6">
        <f t="shared" si="19"/>
        <v>-5.460000000000008</v>
      </c>
      <c r="E223">
        <f t="shared" si="20"/>
        <v>-3.2865827966050733E-2</v>
      </c>
      <c r="F223" s="7">
        <f t="shared" si="21"/>
        <v>-3.3418042343144272E-2</v>
      </c>
      <c r="G223">
        <f t="shared" si="22"/>
        <v>5.1127706143983875</v>
      </c>
      <c r="H223">
        <f t="shared" si="22"/>
        <v>16.47560784430593</v>
      </c>
    </row>
    <row r="224" spans="1:8" x14ac:dyDescent="0.35">
      <c r="A224" s="1">
        <f>'4-2'!A224</f>
        <v>41750</v>
      </c>
      <c r="B224">
        <f>'4-2'!C224</f>
        <v>150.69999999999999</v>
      </c>
      <c r="C224" s="5">
        <f>'4-2'!P224</f>
        <v>14874300</v>
      </c>
      <c r="D224" s="6">
        <f t="shared" si="19"/>
        <v>-9.9699999999999989</v>
      </c>
      <c r="E224">
        <f t="shared" si="20"/>
        <v>-6.2052654509242543E-2</v>
      </c>
      <c r="F224" s="7">
        <f t="shared" si="21"/>
        <v>-6.4061466422793423E-2</v>
      </c>
      <c r="G224">
        <f t="shared" si="22"/>
        <v>5.0793525720552433</v>
      </c>
      <c r="H224">
        <f t="shared" si="22"/>
        <v>16.148591877757806</v>
      </c>
    </row>
    <row r="225" spans="1:8" x14ac:dyDescent="0.35">
      <c r="A225" s="1">
        <f>'4-2'!A225</f>
        <v>41757</v>
      </c>
      <c r="B225">
        <f>'4-2'!C225</f>
        <v>158.94</v>
      </c>
      <c r="C225" s="5">
        <f>'4-2'!P225</f>
        <v>9108810</v>
      </c>
      <c r="D225" s="6">
        <f t="shared" si="19"/>
        <v>8.2400000000000091</v>
      </c>
      <c r="E225">
        <f t="shared" si="20"/>
        <v>5.4678168546781751E-2</v>
      </c>
      <c r="F225" s="7">
        <f t="shared" si="21"/>
        <v>5.3235666879583476E-2</v>
      </c>
      <c r="G225">
        <f t="shared" si="22"/>
        <v>5.0152911056324498</v>
      </c>
      <c r="H225">
        <f t="shared" si="22"/>
        <v>16.515145449465138</v>
      </c>
    </row>
    <row r="226" spans="1:8" x14ac:dyDescent="0.35">
      <c r="A226" s="1">
        <f>'4-2'!A226</f>
        <v>41764</v>
      </c>
      <c r="B226">
        <f>'4-2'!C226</f>
        <v>156.30000000000001</v>
      </c>
      <c r="C226" s="5">
        <f>'4-2'!P226</f>
        <v>9603250</v>
      </c>
      <c r="D226" s="6">
        <f t="shared" si="19"/>
        <v>-2.6399999999999864</v>
      </c>
      <c r="E226">
        <f t="shared" si="20"/>
        <v>-1.6610041525103727E-2</v>
      </c>
      <c r="F226" s="7">
        <f t="shared" si="21"/>
        <v>-1.6749535084602307E-2</v>
      </c>
      <c r="G226">
        <f t="shared" si="22"/>
        <v>5.0685267725120333</v>
      </c>
      <c r="H226">
        <f t="shared" si="22"/>
        <v>16.024752635017805</v>
      </c>
    </row>
    <row r="227" spans="1:8" x14ac:dyDescent="0.35">
      <c r="A227" s="1">
        <f>'4-2'!A227</f>
        <v>41771</v>
      </c>
      <c r="B227">
        <f>'4-2'!C227</f>
        <v>163.5</v>
      </c>
      <c r="C227" s="5">
        <f>'4-2'!P227</f>
        <v>14643710</v>
      </c>
      <c r="D227" s="6">
        <f t="shared" si="19"/>
        <v>7.1999999999999886</v>
      </c>
      <c r="E227">
        <f t="shared" si="20"/>
        <v>4.6065259117082459E-2</v>
      </c>
      <c r="F227" s="7">
        <f t="shared" si="21"/>
        <v>4.5035752909877047E-2</v>
      </c>
      <c r="G227">
        <f t="shared" si="22"/>
        <v>5.051777237427431</v>
      </c>
      <c r="H227">
        <f t="shared" si="22"/>
        <v>16.07761214081243</v>
      </c>
    </row>
    <row r="228" spans="1:8" x14ac:dyDescent="0.35">
      <c r="A228" s="1">
        <f>'4-2'!A228</f>
        <v>41778</v>
      </c>
      <c r="B228">
        <f>'4-2'!C228</f>
        <v>163.32</v>
      </c>
      <c r="C228" s="5">
        <f>'4-2'!P228</f>
        <v>14507080</v>
      </c>
      <c r="D228" s="6">
        <f t="shared" si="19"/>
        <v>-0.18000000000000682</v>
      </c>
      <c r="E228">
        <f t="shared" si="20"/>
        <v>-1.1009174311927023E-3</v>
      </c>
      <c r="F228" s="7">
        <f t="shared" si="21"/>
        <v>-1.1015238859330978E-3</v>
      </c>
      <c r="G228">
        <f t="shared" si="22"/>
        <v>5.0968129903373081</v>
      </c>
      <c r="H228">
        <f t="shared" si="22"/>
        <v>16.499521449693752</v>
      </c>
    </row>
    <row r="229" spans="1:8" x14ac:dyDescent="0.35">
      <c r="A229" s="1">
        <f>'4-2'!A229</f>
        <v>41785</v>
      </c>
      <c r="B229">
        <f>'4-2'!C229</f>
        <v>155.06</v>
      </c>
      <c r="C229" s="5">
        <f>'4-2'!P229</f>
        <v>10362300</v>
      </c>
      <c r="D229" s="6">
        <f t="shared" si="19"/>
        <v>-8.2599999999999909</v>
      </c>
      <c r="E229">
        <f t="shared" si="20"/>
        <v>-5.0575557188341849E-2</v>
      </c>
      <c r="F229" s="7">
        <f t="shared" si="21"/>
        <v>-5.1899327660562378E-2</v>
      </c>
      <c r="G229">
        <f t="shared" si="22"/>
        <v>5.095711466451375</v>
      </c>
      <c r="H229">
        <f t="shared" si="22"/>
        <v>16.490147364085004</v>
      </c>
    </row>
    <row r="230" spans="1:8" x14ac:dyDescent="0.35">
      <c r="A230" s="1">
        <f>'4-2'!A230</f>
        <v>41792</v>
      </c>
      <c r="B230">
        <f>'4-2'!C230</f>
        <v>156.99</v>
      </c>
      <c r="C230" s="5">
        <f>'4-2'!P230</f>
        <v>10649850</v>
      </c>
      <c r="D230" s="6">
        <f t="shared" si="19"/>
        <v>1.9300000000000068</v>
      </c>
      <c r="E230">
        <f t="shared" si="20"/>
        <v>1.2446794789113935E-2</v>
      </c>
      <c r="F230" s="7">
        <f t="shared" si="21"/>
        <v>1.2369970261413954E-2</v>
      </c>
      <c r="G230">
        <f t="shared" si="22"/>
        <v>5.0438121387908126</v>
      </c>
      <c r="H230">
        <f t="shared" si="22"/>
        <v>16.153684777877551</v>
      </c>
    </row>
    <row r="231" spans="1:8" x14ac:dyDescent="0.35">
      <c r="A231" s="1">
        <f>'4-2'!A231</f>
        <v>41799</v>
      </c>
      <c r="B231">
        <f>'4-2'!C231</f>
        <v>155.28</v>
      </c>
      <c r="C231" s="5">
        <f>'4-2'!P231</f>
        <v>13024370</v>
      </c>
      <c r="D231" s="6">
        <f t="shared" si="19"/>
        <v>-1.710000000000008</v>
      </c>
      <c r="E231">
        <f t="shared" si="20"/>
        <v>-1.0892413529524223E-2</v>
      </c>
      <c r="F231" s="7">
        <f t="shared" si="21"/>
        <v>-1.0952170191472099E-2</v>
      </c>
      <c r="G231">
        <f t="shared" si="22"/>
        <v>5.0561821090522265</v>
      </c>
      <c r="H231">
        <f t="shared" si="22"/>
        <v>16.181056365513477</v>
      </c>
    </row>
    <row r="232" spans="1:8" x14ac:dyDescent="0.35">
      <c r="A232" s="1">
        <f>'4-2'!A232</f>
        <v>41806</v>
      </c>
      <c r="B232">
        <f>'4-2'!C232</f>
        <v>151.6</v>
      </c>
      <c r="C232" s="5">
        <f>'4-2'!P232</f>
        <v>25999360</v>
      </c>
      <c r="D232" s="6">
        <f t="shared" si="19"/>
        <v>-3.6800000000000068</v>
      </c>
      <c r="E232">
        <f t="shared" si="20"/>
        <v>-2.3699124162802721E-2</v>
      </c>
      <c r="F232" s="7">
        <f t="shared" si="21"/>
        <v>-2.3984465652483244E-2</v>
      </c>
      <c r="G232">
        <f t="shared" si="22"/>
        <v>5.0452299388607544</v>
      </c>
      <c r="H232">
        <f t="shared" si="22"/>
        <v>16.382332775911838</v>
      </c>
    </row>
    <row r="233" spans="1:8" x14ac:dyDescent="0.35">
      <c r="A233" s="1">
        <f>'4-2'!A233</f>
        <v>41813</v>
      </c>
      <c r="B233">
        <f>'4-2'!C233</f>
        <v>157.1</v>
      </c>
      <c r="C233" s="5">
        <f>'4-2'!P233</f>
        <v>24261680</v>
      </c>
      <c r="D233" s="6">
        <f t="shared" si="19"/>
        <v>5.5</v>
      </c>
      <c r="E233">
        <f t="shared" si="20"/>
        <v>3.6279683377308705E-2</v>
      </c>
      <c r="F233" s="7">
        <f t="shared" si="21"/>
        <v>3.5637072053304131E-2</v>
      </c>
      <c r="G233">
        <f t="shared" si="22"/>
        <v>5.0212454732082712</v>
      </c>
      <c r="H233">
        <f t="shared" si="22"/>
        <v>17.073582480298178</v>
      </c>
    </row>
    <row r="234" spans="1:8" x14ac:dyDescent="0.35">
      <c r="A234" s="1">
        <f>'4-2'!A234</f>
        <v>41820</v>
      </c>
      <c r="B234">
        <f>'4-2'!C234</f>
        <v>158.25</v>
      </c>
      <c r="C234" s="5">
        <f>'4-2'!P234</f>
        <v>16931360</v>
      </c>
      <c r="D234" s="6">
        <f t="shared" si="19"/>
        <v>1.1500000000000057</v>
      </c>
      <c r="E234">
        <f t="shared" si="20"/>
        <v>7.3201782304265165E-3</v>
      </c>
      <c r="F234" s="7">
        <f t="shared" si="21"/>
        <v>7.293515762710534E-3</v>
      </c>
      <c r="G234">
        <f t="shared" si="22"/>
        <v>5.0568825452615753</v>
      </c>
      <c r="H234">
        <f t="shared" si="22"/>
        <v>17.004408708876422</v>
      </c>
    </row>
    <row r="235" spans="1:8" x14ac:dyDescent="0.35">
      <c r="A235" s="1">
        <f>'4-2'!A235</f>
        <v>41827</v>
      </c>
      <c r="B235">
        <f>'4-2'!C235</f>
        <v>154</v>
      </c>
      <c r="C235" s="5">
        <f>'4-2'!P235</f>
        <v>12139930</v>
      </c>
      <c r="D235" s="6">
        <f t="shared" si="19"/>
        <v>-4.25</v>
      </c>
      <c r="E235">
        <f t="shared" si="20"/>
        <v>-2.6856240126382307E-2</v>
      </c>
      <c r="F235" s="7">
        <f t="shared" si="21"/>
        <v>-2.7223458610656337E-2</v>
      </c>
      <c r="G235">
        <f t="shared" si="22"/>
        <v>5.0641760610242859</v>
      </c>
      <c r="H235">
        <f t="shared" si="22"/>
        <v>16.64467808165675</v>
      </c>
    </row>
    <row r="236" spans="1:8" x14ac:dyDescent="0.35">
      <c r="A236" s="1">
        <f>'4-2'!A236</f>
        <v>41834</v>
      </c>
      <c r="B236">
        <f>'4-2'!C236</f>
        <v>145.94</v>
      </c>
      <c r="C236" s="5">
        <f>'4-2'!P236</f>
        <v>12718590</v>
      </c>
      <c r="D236" s="6">
        <f t="shared" si="19"/>
        <v>-8.0600000000000023</v>
      </c>
      <c r="E236">
        <f t="shared" si="20"/>
        <v>-5.233766233766235E-2</v>
      </c>
      <c r="F236" s="7">
        <f t="shared" si="21"/>
        <v>-5.3757024076155346E-2</v>
      </c>
      <c r="G236">
        <f t="shared" si="22"/>
        <v>5.0369526024136295</v>
      </c>
      <c r="H236">
        <f t="shared" si="22"/>
        <v>16.3120105775164</v>
      </c>
    </row>
    <row r="237" spans="1:8" x14ac:dyDescent="0.35">
      <c r="A237" s="1">
        <f>'4-2'!A237</f>
        <v>41841</v>
      </c>
      <c r="B237">
        <f>'4-2'!C237</f>
        <v>144</v>
      </c>
      <c r="C237" s="5">
        <f>'4-2'!P237</f>
        <v>15026810</v>
      </c>
      <c r="D237" s="6">
        <f t="shared" si="19"/>
        <v>-1.9399999999999977</v>
      </c>
      <c r="E237">
        <f t="shared" si="20"/>
        <v>-1.3293134164725214E-2</v>
      </c>
      <c r="F237" s="7">
        <f t="shared" si="21"/>
        <v>-1.3382278761473465E-2</v>
      </c>
      <c r="G237">
        <f t="shared" si="22"/>
        <v>4.9831955783374742</v>
      </c>
      <c r="H237">
        <f t="shared" si="22"/>
        <v>16.358575260675437</v>
      </c>
    </row>
    <row r="238" spans="1:8" x14ac:dyDescent="0.35">
      <c r="A238" s="1">
        <f>'4-2'!A238</f>
        <v>41848</v>
      </c>
      <c r="B238">
        <f>'4-2'!C238</f>
        <v>135.37</v>
      </c>
      <c r="C238" s="5">
        <f>'4-2'!P238</f>
        <v>13956170</v>
      </c>
      <c r="D238" s="6">
        <f t="shared" si="19"/>
        <v>-8.6299999999999955</v>
      </c>
      <c r="E238">
        <f t="shared" si="20"/>
        <v>-5.9930555555555522E-2</v>
      </c>
      <c r="F238" s="7">
        <f t="shared" si="21"/>
        <v>-6.1801529378305631E-2</v>
      </c>
      <c r="G238">
        <f t="shared" si="22"/>
        <v>4.9698132995760007</v>
      </c>
      <c r="H238">
        <f t="shared" si="22"/>
        <v>16.525346497020294</v>
      </c>
    </row>
    <row r="239" spans="1:8" x14ac:dyDescent="0.35">
      <c r="A239" s="1">
        <f>'4-2'!A239</f>
        <v>41855</v>
      </c>
      <c r="B239">
        <f>'4-2'!C239</f>
        <v>138.36000000000001</v>
      </c>
      <c r="C239" s="5">
        <f>'4-2'!P239</f>
        <v>10314660</v>
      </c>
      <c r="D239" s="6">
        <f t="shared" si="19"/>
        <v>2.9900000000000091</v>
      </c>
      <c r="E239">
        <f t="shared" si="20"/>
        <v>2.2087611730811915E-2</v>
      </c>
      <c r="F239" s="7">
        <f t="shared" si="21"/>
        <v>2.1847213871272864E-2</v>
      </c>
      <c r="G239">
        <f t="shared" si="22"/>
        <v>4.9080117701976951</v>
      </c>
      <c r="H239">
        <f t="shared" si="22"/>
        <v>16.45143226235534</v>
      </c>
    </row>
    <row r="240" spans="1:8" x14ac:dyDescent="0.35">
      <c r="A240" s="1">
        <f>'4-2'!A240</f>
        <v>41862</v>
      </c>
      <c r="B240">
        <f>'4-2'!C240</f>
        <v>142.63</v>
      </c>
      <c r="C240" s="5">
        <f>'4-2'!P240</f>
        <v>9936060</v>
      </c>
      <c r="D240" s="6">
        <f t="shared" si="19"/>
        <v>4.2699999999999818</v>
      </c>
      <c r="E240">
        <f t="shared" si="20"/>
        <v>3.0861520670713946E-2</v>
      </c>
      <c r="F240" s="7">
        <f t="shared" si="21"/>
        <v>3.0394880466363183E-2</v>
      </c>
      <c r="G240">
        <f t="shared" si="22"/>
        <v>4.9298589840689679</v>
      </c>
      <c r="H240">
        <f t="shared" si="22"/>
        <v>16.149076742237988</v>
      </c>
    </row>
    <row r="241" spans="1:8" x14ac:dyDescent="0.35">
      <c r="A241" s="1">
        <f>'4-2'!A241</f>
        <v>41869</v>
      </c>
      <c r="B241">
        <f>'4-2'!C241</f>
        <v>143.51</v>
      </c>
      <c r="C241" s="5">
        <f>'4-2'!P241</f>
        <v>8250940</v>
      </c>
      <c r="D241" s="6">
        <f t="shared" si="19"/>
        <v>0.87999999999999545</v>
      </c>
      <c r="E241">
        <f t="shared" si="20"/>
        <v>6.1698099978966239E-3</v>
      </c>
      <c r="F241" s="7">
        <f t="shared" si="21"/>
        <v>6.1508546475090853E-3</v>
      </c>
      <c r="G241">
        <f t="shared" si="22"/>
        <v>4.9602538645353311</v>
      </c>
      <c r="H241">
        <f t="shared" si="22"/>
        <v>16.111681121784507</v>
      </c>
    </row>
    <row r="242" spans="1:8" x14ac:dyDescent="0.35">
      <c r="A242" s="1">
        <f>'4-2'!A242</f>
        <v>41876</v>
      </c>
      <c r="B242">
        <f>'4-2'!C242</f>
        <v>133.57</v>
      </c>
      <c r="C242" s="5">
        <f>'4-2'!P242</f>
        <v>11617700</v>
      </c>
      <c r="D242" s="6">
        <f t="shared" si="19"/>
        <v>-9.9399999999999977</v>
      </c>
      <c r="E242">
        <f t="shared" si="20"/>
        <v>-6.9263465960560225E-2</v>
      </c>
      <c r="F242" s="7">
        <f t="shared" si="21"/>
        <v>-7.1779034193826696E-2</v>
      </c>
      <c r="G242">
        <f t="shared" si="22"/>
        <v>4.9664047191828402</v>
      </c>
      <c r="H242">
        <f t="shared" si="22"/>
        <v>15.925837691214204</v>
      </c>
    </row>
    <row r="243" spans="1:8" x14ac:dyDescent="0.35">
      <c r="A243" s="1">
        <f>'4-2'!A243</f>
        <v>41883</v>
      </c>
      <c r="B243">
        <f>'4-2'!C243</f>
        <v>141.79</v>
      </c>
      <c r="C243" s="5">
        <f>'4-2'!P243</f>
        <v>17707720</v>
      </c>
      <c r="D243" s="6">
        <f t="shared" si="19"/>
        <v>8.2199999999999989</v>
      </c>
      <c r="E243">
        <f t="shared" si="20"/>
        <v>6.154076514187317E-2</v>
      </c>
      <c r="F243" s="7">
        <f t="shared" si="21"/>
        <v>5.9721404760453289E-2</v>
      </c>
      <c r="G243">
        <f t="shared" si="22"/>
        <v>4.8946256849890135</v>
      </c>
      <c r="H243">
        <f t="shared" si="22"/>
        <v>16.268040355200878</v>
      </c>
    </row>
    <row r="244" spans="1:8" x14ac:dyDescent="0.35">
      <c r="A244" s="1">
        <f>'4-2'!A244</f>
        <v>41890</v>
      </c>
      <c r="B244">
        <f>'4-2'!C244</f>
        <v>139.52000000000001</v>
      </c>
      <c r="C244" s="5">
        <f>'4-2'!P244</f>
        <v>8725340</v>
      </c>
      <c r="D244" s="6">
        <f t="shared" si="19"/>
        <v>-2.2699999999999818</v>
      </c>
      <c r="E244">
        <f t="shared" si="20"/>
        <v>-1.6009591649622554E-2</v>
      </c>
      <c r="F244" s="7">
        <f t="shared" si="21"/>
        <v>-1.6139129588797374E-2</v>
      </c>
      <c r="G244">
        <f t="shared" si="22"/>
        <v>4.9543470897494668</v>
      </c>
      <c r="H244">
        <f t="shared" si="22"/>
        <v>16.68951126064681</v>
      </c>
    </row>
    <row r="245" spans="1:8" x14ac:dyDescent="0.35">
      <c r="A245" s="1">
        <f>'4-2'!A245</f>
        <v>41897</v>
      </c>
      <c r="B245">
        <f>'4-2'!C245</f>
        <v>145.91</v>
      </c>
      <c r="C245" s="5">
        <f>'4-2'!P245</f>
        <v>26273570</v>
      </c>
      <c r="D245" s="6">
        <f t="shared" si="19"/>
        <v>6.3899999999999864</v>
      </c>
      <c r="E245">
        <f t="shared" si="20"/>
        <v>4.5799885321100818E-2</v>
      </c>
      <c r="F245" s="7">
        <f t="shared" si="21"/>
        <v>4.4782033115261299E-2</v>
      </c>
      <c r="G245">
        <f t="shared" si="22"/>
        <v>4.9382079601606694</v>
      </c>
      <c r="H245">
        <f t="shared" si="22"/>
        <v>15.981741993774889</v>
      </c>
    </row>
    <row r="246" spans="1:8" x14ac:dyDescent="0.35">
      <c r="A246" s="1">
        <f>'4-2'!A246</f>
        <v>41904</v>
      </c>
      <c r="B246">
        <f>'4-2'!C246</f>
        <v>140</v>
      </c>
      <c r="C246" s="5">
        <f>'4-2'!P246</f>
        <v>16201420</v>
      </c>
      <c r="D246" s="6">
        <f t="shared" si="19"/>
        <v>-5.9099999999999966</v>
      </c>
      <c r="E246">
        <f t="shared" si="20"/>
        <v>-4.0504420533205375E-2</v>
      </c>
      <c r="F246" s="7">
        <f t="shared" si="21"/>
        <v>-4.1347570666626865E-2</v>
      </c>
      <c r="G246">
        <f t="shared" si="22"/>
        <v>4.9829899932759307</v>
      </c>
      <c r="H246">
        <f t="shared" si="22"/>
        <v>17.084074048888475</v>
      </c>
    </row>
    <row r="247" spans="1:8" x14ac:dyDescent="0.35">
      <c r="A247" s="1">
        <f>'4-2'!A247</f>
        <v>41911</v>
      </c>
      <c r="B247">
        <f>'4-2'!C247</f>
        <v>140.5</v>
      </c>
      <c r="C247" s="5">
        <f>'4-2'!P247</f>
        <v>14801430</v>
      </c>
      <c r="D247" s="6">
        <f t="shared" si="19"/>
        <v>0.5</v>
      </c>
      <c r="E247">
        <f t="shared" si="20"/>
        <v>3.5714285714285713E-3</v>
      </c>
      <c r="F247" s="7">
        <f t="shared" si="21"/>
        <v>3.5650661644970327E-3</v>
      </c>
      <c r="G247">
        <f t="shared" si="22"/>
        <v>4.9416424226093039</v>
      </c>
      <c r="H247">
        <f t="shared" si="22"/>
        <v>16.600609450682185</v>
      </c>
    </row>
    <row r="248" spans="1:8" x14ac:dyDescent="0.35">
      <c r="A248" s="1">
        <f>'4-2'!A248</f>
        <v>41918</v>
      </c>
      <c r="B248">
        <f>'4-2'!C248</f>
        <v>138</v>
      </c>
      <c r="C248" s="5">
        <f>'4-2'!P248</f>
        <v>15265020</v>
      </c>
      <c r="D248" s="6">
        <f t="shared" si="19"/>
        <v>-2.5</v>
      </c>
      <c r="E248">
        <f t="shared" si="20"/>
        <v>-1.7793594306049824E-2</v>
      </c>
      <c r="F248" s="7">
        <f t="shared" si="21"/>
        <v>-1.795380361659582E-2</v>
      </c>
      <c r="G248">
        <f t="shared" si="22"/>
        <v>4.9452074887738009</v>
      </c>
      <c r="H248">
        <f t="shared" si="22"/>
        <v>16.510234355688397</v>
      </c>
    </row>
    <row r="249" spans="1:8" x14ac:dyDescent="0.35">
      <c r="A249" s="1">
        <f>'4-2'!A249</f>
        <v>41925</v>
      </c>
      <c r="B249">
        <f>'4-2'!C249</f>
        <v>139</v>
      </c>
      <c r="C249" s="5">
        <f>'4-2'!P249</f>
        <v>12202080</v>
      </c>
      <c r="D249" s="6">
        <f t="shared" si="19"/>
        <v>1</v>
      </c>
      <c r="E249">
        <f t="shared" si="20"/>
        <v>7.246376811594203E-3</v>
      </c>
      <c r="F249" s="7">
        <f t="shared" si="21"/>
        <v>7.2202479734864156E-3</v>
      </c>
      <c r="G249">
        <f t="shared" si="22"/>
        <v>4.9272536851572051</v>
      </c>
      <c r="H249">
        <f t="shared" si="22"/>
        <v>16.541074494336957</v>
      </c>
    </row>
    <row r="250" spans="1:8" x14ac:dyDescent="0.35">
      <c r="A250" s="1">
        <f>'4-2'!A250</f>
        <v>41932</v>
      </c>
      <c r="B250">
        <f>'4-2'!C250</f>
        <v>137.5</v>
      </c>
      <c r="C250" s="5">
        <f>'4-2'!P250</f>
        <v>10222790</v>
      </c>
      <c r="D250" s="6">
        <f t="shared" si="19"/>
        <v>-1.5</v>
      </c>
      <c r="E250">
        <f t="shared" si="20"/>
        <v>-1.0791366906474821E-2</v>
      </c>
      <c r="F250" s="7">
        <f t="shared" si="21"/>
        <v>-1.0850016024065212E-2</v>
      </c>
      <c r="G250">
        <f t="shared" si="22"/>
        <v>4.9344739331306915</v>
      </c>
      <c r="H250">
        <f t="shared" si="22"/>
        <v>16.317116986974689</v>
      </c>
    </row>
    <row r="251" spans="1:8" x14ac:dyDescent="0.35">
      <c r="A251" s="1">
        <f>'4-2'!A251</f>
        <v>41939</v>
      </c>
      <c r="B251">
        <f>'4-2'!C251</f>
        <v>154</v>
      </c>
      <c r="C251" s="5">
        <f>'4-2'!P251</f>
        <v>20673660</v>
      </c>
      <c r="D251" s="6">
        <f t="shared" si="19"/>
        <v>16.5</v>
      </c>
      <c r="E251">
        <f t="shared" si="20"/>
        <v>0.12</v>
      </c>
      <c r="F251" s="7">
        <f t="shared" si="21"/>
        <v>0.11332868530700324</v>
      </c>
      <c r="G251">
        <f t="shared" si="22"/>
        <v>4.9236239171066263</v>
      </c>
      <c r="H251">
        <f t="shared" si="22"/>
        <v>16.140130099612875</v>
      </c>
    </row>
    <row r="252" spans="1:8" x14ac:dyDescent="0.35">
      <c r="A252" s="1">
        <f>'4-2'!A252</f>
        <v>41946</v>
      </c>
      <c r="B252">
        <f>'4-2'!C252</f>
        <v>164.1</v>
      </c>
      <c r="C252" s="5">
        <f>'4-2'!P252</f>
        <v>18920800</v>
      </c>
      <c r="D252" s="6">
        <f t="shared" si="19"/>
        <v>10.099999999999994</v>
      </c>
      <c r="E252">
        <f t="shared" si="20"/>
        <v>6.5584415584415551E-2</v>
      </c>
      <c r="F252" s="7">
        <f t="shared" si="21"/>
        <v>6.3523395682415718E-2</v>
      </c>
      <c r="G252">
        <f t="shared" si="22"/>
        <v>5.0369526024136295</v>
      </c>
      <c r="H252">
        <f t="shared" si="22"/>
        <v>16.844370984198029</v>
      </c>
    </row>
    <row r="253" spans="1:8" x14ac:dyDescent="0.35">
      <c r="A253" s="1">
        <f>'4-2'!A253</f>
        <v>41953</v>
      </c>
      <c r="B253">
        <f>'4-2'!C253</f>
        <v>174.2</v>
      </c>
      <c r="C253" s="5">
        <f>'4-2'!P253</f>
        <v>22171580</v>
      </c>
      <c r="D253" s="6">
        <f t="shared" si="19"/>
        <v>10.099999999999994</v>
      </c>
      <c r="E253">
        <f t="shared" si="20"/>
        <v>6.1547836684948169E-2</v>
      </c>
      <c r="F253" s="7">
        <f t="shared" si="21"/>
        <v>5.9728066322357165E-2</v>
      </c>
      <c r="G253">
        <f t="shared" si="22"/>
        <v>5.1004759980960452</v>
      </c>
      <c r="H253">
        <f t="shared" si="22"/>
        <v>16.755772403992189</v>
      </c>
    </row>
    <row r="254" spans="1:8" x14ac:dyDescent="0.35">
      <c r="A254" s="1">
        <f>'4-2'!A254</f>
        <v>41960</v>
      </c>
      <c r="B254">
        <f>'4-2'!C254</f>
        <v>129.55000000000001</v>
      </c>
      <c r="C254" s="5">
        <f>'4-2'!P254</f>
        <v>38789370</v>
      </c>
      <c r="D254" s="6">
        <f t="shared" si="19"/>
        <v>-44.649999999999977</v>
      </c>
      <c r="E254">
        <f t="shared" si="20"/>
        <v>-0.25631458094144649</v>
      </c>
      <c r="F254" s="7">
        <f t="shared" si="21"/>
        <v>-0.2961371574102829</v>
      </c>
      <c r="G254">
        <f t="shared" si="22"/>
        <v>5.1602040644184024</v>
      </c>
      <c r="H254">
        <f t="shared" si="22"/>
        <v>16.914321846531664</v>
      </c>
    </row>
    <row r="255" spans="1:8" x14ac:dyDescent="0.35">
      <c r="A255" s="1">
        <f>'4-2'!A255</f>
        <v>41967</v>
      </c>
      <c r="B255">
        <f>'4-2'!C255</f>
        <v>132.80000000000001</v>
      </c>
      <c r="C255" s="5">
        <f>'4-2'!P255</f>
        <v>36758950</v>
      </c>
      <c r="D255" s="6">
        <f t="shared" si="19"/>
        <v>3.25</v>
      </c>
      <c r="E255">
        <f t="shared" si="20"/>
        <v>2.5086839058278656E-2</v>
      </c>
      <c r="F255" s="7">
        <f t="shared" si="21"/>
        <v>2.4777330034214451E-2</v>
      </c>
      <c r="G255">
        <f t="shared" si="22"/>
        <v>4.8640669070081195</v>
      </c>
      <c r="H255">
        <f t="shared" si="22"/>
        <v>17.473656797984955</v>
      </c>
    </row>
    <row r="256" spans="1:8" x14ac:dyDescent="0.35">
      <c r="A256" s="1">
        <f>'4-2'!A256</f>
        <v>41974</v>
      </c>
      <c r="B256">
        <f>'4-2'!C256</f>
        <v>134</v>
      </c>
      <c r="C256" s="5">
        <f>'4-2'!P256</f>
        <v>20934160</v>
      </c>
      <c r="D256" s="6">
        <f t="shared" si="19"/>
        <v>1.1999999999999886</v>
      </c>
      <c r="E256">
        <f t="shared" si="20"/>
        <v>9.0361445783131659E-3</v>
      </c>
      <c r="F256" s="7">
        <f t="shared" si="21"/>
        <v>8.9955629085771704E-3</v>
      </c>
      <c r="G256">
        <f t="shared" si="22"/>
        <v>4.888844237042334</v>
      </c>
      <c r="H256">
        <f t="shared" si="22"/>
        <v>17.419892291387665</v>
      </c>
    </row>
    <row r="257" spans="1:8" x14ac:dyDescent="0.35">
      <c r="A257" s="1">
        <f>'4-2'!A257</f>
        <v>41981</v>
      </c>
      <c r="B257">
        <f>'4-2'!C257</f>
        <v>116.7</v>
      </c>
      <c r="C257" s="5">
        <f>'4-2'!P257</f>
        <v>24384040</v>
      </c>
      <c r="D257" s="6">
        <f t="shared" si="19"/>
        <v>-17.299999999999997</v>
      </c>
      <c r="E257">
        <f t="shared" si="20"/>
        <v>-0.12910447761194027</v>
      </c>
      <c r="F257" s="7">
        <f t="shared" si="21"/>
        <v>-0.13823326065840114</v>
      </c>
      <c r="G257">
        <f t="shared" si="22"/>
        <v>4.8978397999509111</v>
      </c>
      <c r="H257">
        <f t="shared" si="22"/>
        <v>16.856892832436451</v>
      </c>
    </row>
    <row r="258" spans="1:8" x14ac:dyDescent="0.35">
      <c r="A258" s="1">
        <f>'4-2'!A258</f>
        <v>41988</v>
      </c>
      <c r="B258">
        <f>'4-2'!C258</f>
        <v>136.30000000000001</v>
      </c>
      <c r="C258" s="5">
        <f>'4-2'!P258</f>
        <v>36389070</v>
      </c>
      <c r="D258" s="6">
        <f t="shared" si="19"/>
        <v>19.600000000000009</v>
      </c>
      <c r="E258">
        <f t="shared" si="20"/>
        <v>0.16795201371036853</v>
      </c>
      <c r="F258" s="7">
        <f t="shared" si="21"/>
        <v>0.15525179940997713</v>
      </c>
      <c r="G258">
        <f t="shared" si="22"/>
        <v>4.75960653929251</v>
      </c>
      <c r="H258">
        <f t="shared" si="22"/>
        <v>17.009439377887112</v>
      </c>
    </row>
    <row r="259" spans="1:8" x14ac:dyDescent="0.35">
      <c r="A259" s="1">
        <f>'4-2'!A259</f>
        <v>41995</v>
      </c>
      <c r="B259">
        <f>'4-2'!C259</f>
        <v>133.25</v>
      </c>
      <c r="C259" s="5">
        <f>'4-2'!P259</f>
        <v>10564830</v>
      </c>
      <c r="D259" s="6">
        <f t="shared" si="19"/>
        <v>-3.0500000000000114</v>
      </c>
      <c r="E259">
        <f t="shared" si="20"/>
        <v>-2.2377109317681665E-2</v>
      </c>
      <c r="F259" s="7">
        <f t="shared" si="21"/>
        <v>-2.2631275656532779E-2</v>
      </c>
      <c r="G259">
        <f t="shared" si="22"/>
        <v>4.9148583387024871</v>
      </c>
      <c r="H259">
        <f t="shared" si="22"/>
        <v>17.409779012790214</v>
      </c>
    </row>
    <row r="260" spans="1:8" x14ac:dyDescent="0.35">
      <c r="A260" s="1">
        <f>'4-2'!A260</f>
        <v>42002</v>
      </c>
      <c r="B260">
        <f>'4-2'!C260</f>
        <v>128.4</v>
      </c>
      <c r="C260" s="5">
        <f>'4-2'!P260</f>
        <v>4723790</v>
      </c>
      <c r="D260" s="6">
        <f t="shared" si="19"/>
        <v>-4.8499999999999943</v>
      </c>
      <c r="E260">
        <f t="shared" si="20"/>
        <v>-3.6397748592870503E-2</v>
      </c>
      <c r="F260" s="7">
        <f t="shared" si="21"/>
        <v>-3.7076671790093663E-2</v>
      </c>
      <c r="G260">
        <f t="shared" si="22"/>
        <v>4.8922270630459543</v>
      </c>
      <c r="H260">
        <f t="shared" si="22"/>
        <v>16.173041118036767</v>
      </c>
    </row>
    <row r="261" spans="1:8" x14ac:dyDescent="0.35">
      <c r="A261" s="1">
        <f>'4-2'!A261</f>
        <v>42009</v>
      </c>
      <c r="B261">
        <f>'4-2'!C261</f>
        <v>135.75</v>
      </c>
      <c r="C261" s="5">
        <f>'4-2'!P261</f>
        <v>8481330</v>
      </c>
      <c r="D261" s="6">
        <f t="shared" ref="D261:D324" si="23">B261-B260</f>
        <v>7.3499999999999943</v>
      </c>
      <c r="E261">
        <f t="shared" ref="E261:E324" si="24">D261/B260</f>
        <v>5.7242990654205558E-2</v>
      </c>
      <c r="F261" s="7">
        <f t="shared" ref="F261:F324" si="25">LN(B261)-LN(B260)</f>
        <v>5.566456755818372E-2</v>
      </c>
      <c r="G261">
        <f t="shared" ref="G261:H324" si="26">LN(B260)</f>
        <v>4.8551503912558607</v>
      </c>
      <c r="H261">
        <f t="shared" si="26"/>
        <v>15.368122001458621</v>
      </c>
    </row>
    <row r="262" spans="1:8" x14ac:dyDescent="0.35">
      <c r="A262" s="1">
        <f>'4-2'!A262</f>
        <v>42016</v>
      </c>
      <c r="B262">
        <f>'4-2'!C262</f>
        <v>136</v>
      </c>
      <c r="C262" s="5">
        <f>'4-2'!P262</f>
        <v>11048240</v>
      </c>
      <c r="D262" s="6">
        <f t="shared" si="23"/>
        <v>0.25</v>
      </c>
      <c r="E262">
        <f t="shared" si="24"/>
        <v>1.841620626151013E-3</v>
      </c>
      <c r="F262" s="7">
        <f t="shared" si="25"/>
        <v>1.8399269220079617E-3</v>
      </c>
      <c r="G262">
        <f t="shared" si="26"/>
        <v>4.9108149588140444</v>
      </c>
      <c r="H262">
        <f t="shared" si="26"/>
        <v>15.953377835092679</v>
      </c>
    </row>
    <row r="263" spans="1:8" x14ac:dyDescent="0.35">
      <c r="A263" s="1">
        <f>'4-2'!A263</f>
        <v>42023</v>
      </c>
      <c r="B263">
        <f>'4-2'!C263</f>
        <v>156</v>
      </c>
      <c r="C263" s="5">
        <f>'4-2'!P263</f>
        <v>20804230</v>
      </c>
      <c r="D263" s="6">
        <f t="shared" si="23"/>
        <v>20</v>
      </c>
      <c r="E263">
        <f t="shared" si="24"/>
        <v>0.14705882352941177</v>
      </c>
      <c r="F263" s="7">
        <f t="shared" si="25"/>
        <v>0.13720112151348474</v>
      </c>
      <c r="G263">
        <f t="shared" si="26"/>
        <v>4.9126548857360524</v>
      </c>
      <c r="H263">
        <f t="shared" si="26"/>
        <v>16.217781697224165</v>
      </c>
    </row>
    <row r="264" spans="1:8" x14ac:dyDescent="0.35">
      <c r="A264" s="1">
        <f>'4-2'!A264</f>
        <v>42030</v>
      </c>
      <c r="B264">
        <f>'4-2'!C264</f>
        <v>174.7</v>
      </c>
      <c r="C264" s="5">
        <f>'4-2'!P264</f>
        <v>38789370</v>
      </c>
      <c r="D264" s="6">
        <f t="shared" si="23"/>
        <v>18.699999999999989</v>
      </c>
      <c r="E264">
        <f t="shared" si="24"/>
        <v>0.11987179487179479</v>
      </c>
      <c r="F264" s="7">
        <f t="shared" si="25"/>
        <v>0.11321420989047404</v>
      </c>
      <c r="G264">
        <f t="shared" si="26"/>
        <v>5.0498560072495371</v>
      </c>
      <c r="H264">
        <f t="shared" si="26"/>
        <v>16.850666889380225</v>
      </c>
    </row>
    <row r="265" spans="1:8" x14ac:dyDescent="0.35">
      <c r="A265" s="1">
        <f>'4-2'!A265</f>
        <v>42037</v>
      </c>
      <c r="B265">
        <f>'4-2'!C265</f>
        <v>173.05</v>
      </c>
      <c r="C265" s="5">
        <f>'4-2'!P265</f>
        <v>22236570</v>
      </c>
      <c r="D265" s="6">
        <f t="shared" si="23"/>
        <v>-1.6499999999999773</v>
      </c>
      <c r="E265">
        <f t="shared" si="24"/>
        <v>-9.4447624499140095E-3</v>
      </c>
      <c r="F265" s="7">
        <f t="shared" si="25"/>
        <v>-9.4896470586576243E-3</v>
      </c>
      <c r="G265">
        <f t="shared" si="26"/>
        <v>5.1630702171400111</v>
      </c>
      <c r="H265">
        <f t="shared" si="26"/>
        <v>17.473656797984955</v>
      </c>
    </row>
    <row r="266" spans="1:8" x14ac:dyDescent="0.35">
      <c r="A266" s="1">
        <f>'4-2'!A266</f>
        <v>42044</v>
      </c>
      <c r="B266">
        <f>'4-2'!C266</f>
        <v>185.7</v>
      </c>
      <c r="C266" s="5">
        <f>'4-2'!P266</f>
        <v>17928940</v>
      </c>
      <c r="D266" s="6">
        <f t="shared" si="23"/>
        <v>12.649999999999977</v>
      </c>
      <c r="E266">
        <f t="shared" si="24"/>
        <v>7.3100260040450601E-2</v>
      </c>
      <c r="F266" s="7">
        <f t="shared" si="25"/>
        <v>7.055189827730679E-2</v>
      </c>
      <c r="G266">
        <f t="shared" si="26"/>
        <v>5.1535805700813535</v>
      </c>
      <c r="H266">
        <f t="shared" si="26"/>
        <v>16.917248788833803</v>
      </c>
    </row>
    <row r="267" spans="1:8" x14ac:dyDescent="0.35">
      <c r="A267" s="1">
        <f>'4-2'!A267</f>
        <v>42051</v>
      </c>
      <c r="B267">
        <f>'4-2'!C267</f>
        <v>177.8</v>
      </c>
      <c r="C267" s="5">
        <f>'4-2'!P267</f>
        <v>14844870</v>
      </c>
      <c r="D267" s="6">
        <f t="shared" si="23"/>
        <v>-7.8999999999999773</v>
      </c>
      <c r="E267">
        <f t="shared" si="24"/>
        <v>-4.2541733979536769E-2</v>
      </c>
      <c r="F267" s="7">
        <f t="shared" si="25"/>
        <v>-4.3473145278856151E-2</v>
      </c>
      <c r="G267">
        <f t="shared" si="26"/>
        <v>5.2241324683586603</v>
      </c>
      <c r="H267">
        <f t="shared" si="26"/>
        <v>16.701926725038415</v>
      </c>
    </row>
    <row r="268" spans="1:8" x14ac:dyDescent="0.35">
      <c r="A268" s="1">
        <f>'4-2'!A268</f>
        <v>42058</v>
      </c>
      <c r="B268">
        <f>'4-2'!C268</f>
        <v>169.75</v>
      </c>
      <c r="C268" s="5">
        <f>'4-2'!P268</f>
        <v>9624110</v>
      </c>
      <c r="D268" s="6">
        <f t="shared" si="23"/>
        <v>-8.0500000000000114</v>
      </c>
      <c r="E268">
        <f t="shared" si="24"/>
        <v>-4.5275590551181161E-2</v>
      </c>
      <c r="F268" s="7">
        <f t="shared" si="25"/>
        <v>-4.6332556640998668E-2</v>
      </c>
      <c r="G268">
        <f t="shared" si="26"/>
        <v>5.1806593230798041</v>
      </c>
      <c r="H268">
        <f t="shared" si="26"/>
        <v>16.513164908984361</v>
      </c>
    </row>
    <row r="269" spans="1:8" x14ac:dyDescent="0.35">
      <c r="A269" s="1">
        <f>'4-2'!A269</f>
        <v>42065</v>
      </c>
      <c r="B269">
        <f>'4-2'!C269</f>
        <v>180.55</v>
      </c>
      <c r="C269" s="5">
        <f>'4-2'!P269</f>
        <v>18402460</v>
      </c>
      <c r="D269" s="6">
        <f t="shared" si="23"/>
        <v>10.800000000000011</v>
      </c>
      <c r="E269">
        <f t="shared" si="24"/>
        <v>6.3622974963181214E-2</v>
      </c>
      <c r="F269" s="7">
        <f t="shared" si="25"/>
        <v>6.1680981284661485E-2</v>
      </c>
      <c r="G269">
        <f t="shared" si="26"/>
        <v>5.1343267664388055</v>
      </c>
      <c r="H269">
        <f t="shared" si="26"/>
        <v>16.07978196633027</v>
      </c>
    </row>
    <row r="270" spans="1:8" x14ac:dyDescent="0.35">
      <c r="A270" s="1">
        <f>'4-2'!A270</f>
        <v>42072</v>
      </c>
      <c r="B270">
        <f>'4-2'!C270</f>
        <v>161.19999999999999</v>
      </c>
      <c r="C270" s="5">
        <f>'4-2'!P270</f>
        <v>13568140</v>
      </c>
      <c r="D270" s="6">
        <f t="shared" si="23"/>
        <v>-19.350000000000023</v>
      </c>
      <c r="E270">
        <f t="shared" si="24"/>
        <v>-0.10717252838548891</v>
      </c>
      <c r="F270" s="7">
        <f t="shared" si="25"/>
        <v>-0.1133619176509395</v>
      </c>
      <c r="G270">
        <f t="shared" si="26"/>
        <v>5.196007747723467</v>
      </c>
      <c r="H270">
        <f t="shared" si="26"/>
        <v>16.727994909294921</v>
      </c>
    </row>
    <row r="271" spans="1:8" x14ac:dyDescent="0.35">
      <c r="A271" s="1">
        <f>'4-2'!A271</f>
        <v>42079</v>
      </c>
      <c r="B271">
        <f>'4-2'!C271</f>
        <v>158</v>
      </c>
      <c r="C271" s="5">
        <f>'4-2'!P271</f>
        <v>13473440</v>
      </c>
      <c r="D271" s="6">
        <f t="shared" si="23"/>
        <v>-3.1999999999999886</v>
      </c>
      <c r="E271">
        <f t="shared" si="24"/>
        <v>-1.9851116625310104E-2</v>
      </c>
      <c r="F271" s="7">
        <f t="shared" si="25"/>
        <v>-2.0050797045560564E-2</v>
      </c>
      <c r="G271">
        <f t="shared" si="26"/>
        <v>5.0826458300725275</v>
      </c>
      <c r="H271">
        <f t="shared" si="26"/>
        <v>16.423234955356815</v>
      </c>
    </row>
    <row r="272" spans="1:8" x14ac:dyDescent="0.35">
      <c r="A272" s="1">
        <f>'4-2'!A272</f>
        <v>42086</v>
      </c>
      <c r="B272">
        <f>'4-2'!C272</f>
        <v>146.05000000000001</v>
      </c>
      <c r="C272" s="5">
        <f>'4-2'!P272</f>
        <v>8780040</v>
      </c>
      <c r="D272" s="6">
        <f t="shared" si="23"/>
        <v>-11.949999999999989</v>
      </c>
      <c r="E272">
        <f t="shared" si="24"/>
        <v>-7.5632911392404994E-2</v>
      </c>
      <c r="F272" s="7">
        <f t="shared" si="25"/>
        <v>-7.8646004193216434E-2</v>
      </c>
      <c r="G272">
        <f t="shared" si="26"/>
        <v>5.0625950330269669</v>
      </c>
      <c r="H272">
        <f t="shared" si="26"/>
        <v>16.416230898113135</v>
      </c>
    </row>
    <row r="273" spans="1:8" x14ac:dyDescent="0.35">
      <c r="A273" s="1">
        <f>'4-2'!A273</f>
        <v>42093</v>
      </c>
      <c r="B273">
        <f>'4-2'!C273</f>
        <v>161.69999999999999</v>
      </c>
      <c r="C273" s="5">
        <f>'4-2'!P273</f>
        <v>9504550</v>
      </c>
      <c r="D273" s="6">
        <f t="shared" si="23"/>
        <v>15.649999999999977</v>
      </c>
      <c r="E273">
        <f t="shared" si="24"/>
        <v>0.10715508387538498</v>
      </c>
      <c r="F273" s="7">
        <f t="shared" si="25"/>
        <v>0.10179373774931033</v>
      </c>
      <c r="G273">
        <f t="shared" si="26"/>
        <v>4.9839490288337505</v>
      </c>
      <c r="H273">
        <f t="shared" si="26"/>
        <v>15.987991521409578</v>
      </c>
    </row>
    <row r="274" spans="1:8" x14ac:dyDescent="0.35">
      <c r="A274" s="1">
        <f>'4-2'!A274</f>
        <v>42100</v>
      </c>
      <c r="B274">
        <f>'4-2'!C274</f>
        <v>162</v>
      </c>
      <c r="C274" s="5">
        <f>'4-2'!P274</f>
        <v>10226890</v>
      </c>
      <c r="D274" s="6">
        <f t="shared" si="23"/>
        <v>0.30000000000001137</v>
      </c>
      <c r="E274">
        <f t="shared" si="24"/>
        <v>1.8552875695733544E-3</v>
      </c>
      <c r="F274" s="7">
        <f t="shared" si="25"/>
        <v>1.8535686493228454E-3</v>
      </c>
      <c r="G274">
        <f t="shared" si="26"/>
        <v>5.0857427665830608</v>
      </c>
      <c r="H274">
        <f t="shared" si="26"/>
        <v>16.067281189280507</v>
      </c>
    </row>
    <row r="275" spans="1:8" x14ac:dyDescent="0.35">
      <c r="A275" s="1">
        <f>'4-2'!A275</f>
        <v>42107</v>
      </c>
      <c r="B275">
        <f>'4-2'!C275</f>
        <v>154.5</v>
      </c>
      <c r="C275" s="5">
        <f>'4-2'!P275</f>
        <v>14668220</v>
      </c>
      <c r="D275" s="6">
        <f t="shared" si="23"/>
        <v>-7.5</v>
      </c>
      <c r="E275">
        <f t="shared" si="24"/>
        <v>-4.6296296296296294E-2</v>
      </c>
      <c r="F275" s="7">
        <f t="shared" si="25"/>
        <v>-4.7402238894583171E-2</v>
      </c>
      <c r="G275">
        <f t="shared" si="26"/>
        <v>5.0875963352323836</v>
      </c>
      <c r="H275">
        <f t="shared" si="26"/>
        <v>16.140531083887929</v>
      </c>
    </row>
    <row r="276" spans="1:8" x14ac:dyDescent="0.35">
      <c r="A276" s="1">
        <f>'4-2'!A276</f>
        <v>42114</v>
      </c>
      <c r="B276">
        <f>'4-2'!C276</f>
        <v>154.5</v>
      </c>
      <c r="C276" s="5">
        <f>'4-2'!P276</f>
        <v>18809350</v>
      </c>
      <c r="D276" s="6">
        <f t="shared" si="23"/>
        <v>0</v>
      </c>
      <c r="E276">
        <f t="shared" si="24"/>
        <v>0</v>
      </c>
      <c r="F276" s="7">
        <f t="shared" si="25"/>
        <v>0</v>
      </c>
      <c r="G276">
        <f t="shared" si="26"/>
        <v>5.0401940963378005</v>
      </c>
      <c r="H276">
        <f t="shared" si="26"/>
        <v>16.501193806697362</v>
      </c>
    </row>
    <row r="277" spans="1:8" x14ac:dyDescent="0.35">
      <c r="A277" s="1">
        <f>'4-2'!A277</f>
        <v>42121</v>
      </c>
      <c r="B277">
        <f>'4-2'!C277</f>
        <v>151.05000000000001</v>
      </c>
      <c r="C277" s="5">
        <f>'4-2'!P277</f>
        <v>8547680</v>
      </c>
      <c r="D277" s="6">
        <f t="shared" si="23"/>
        <v>-3.4499999999999886</v>
      </c>
      <c r="E277">
        <f t="shared" si="24"/>
        <v>-2.2330097087378566E-2</v>
      </c>
      <c r="F277" s="7">
        <f t="shared" si="25"/>
        <v>-2.2583188505119089E-2</v>
      </c>
      <c r="G277">
        <f t="shared" si="26"/>
        <v>5.0401940963378005</v>
      </c>
      <c r="H277">
        <f t="shared" si="26"/>
        <v>16.74986464459295</v>
      </c>
    </row>
    <row r="278" spans="1:8" x14ac:dyDescent="0.35">
      <c r="A278" s="1">
        <f>'4-2'!A278</f>
        <v>42128</v>
      </c>
      <c r="B278">
        <f>'4-2'!C278</f>
        <v>154.15</v>
      </c>
      <c r="C278" s="5">
        <f>'4-2'!P278</f>
        <v>8331510</v>
      </c>
      <c r="D278" s="6">
        <f t="shared" si="23"/>
        <v>3.0999999999999943</v>
      </c>
      <c r="E278">
        <f t="shared" si="24"/>
        <v>2.0523005627275697E-2</v>
      </c>
      <c r="F278" s="7">
        <f t="shared" si="25"/>
        <v>2.0315246499477801E-2</v>
      </c>
      <c r="G278">
        <f t="shared" si="26"/>
        <v>5.0176109078326814</v>
      </c>
      <c r="H278">
        <f t="shared" si="26"/>
        <v>15.961170459062981</v>
      </c>
    </row>
    <row r="279" spans="1:8" x14ac:dyDescent="0.35">
      <c r="A279" s="1">
        <f>'4-2'!A279</f>
        <v>42135</v>
      </c>
      <c r="B279">
        <f>'4-2'!C279</f>
        <v>156.9</v>
      </c>
      <c r="C279" s="5">
        <f>'4-2'!P279</f>
        <v>8473570</v>
      </c>
      <c r="D279" s="6">
        <f t="shared" si="23"/>
        <v>2.75</v>
      </c>
      <c r="E279">
        <f t="shared" si="24"/>
        <v>1.7839766461239054E-2</v>
      </c>
      <c r="F279" s="7">
        <f t="shared" si="25"/>
        <v>1.7682505406828142E-2</v>
      </c>
      <c r="G279">
        <f t="shared" si="26"/>
        <v>5.0379261543321592</v>
      </c>
      <c r="H279">
        <f t="shared" si="26"/>
        <v>15.935555270224153</v>
      </c>
    </row>
    <row r="280" spans="1:8" x14ac:dyDescent="0.35">
      <c r="A280" s="1">
        <f>'4-2'!A280</f>
        <v>42142</v>
      </c>
      <c r="B280">
        <f>'4-2'!C280</f>
        <v>155.4</v>
      </c>
      <c r="C280" s="5">
        <f>'4-2'!P280</f>
        <v>12906520</v>
      </c>
      <c r="D280" s="6">
        <f t="shared" si="23"/>
        <v>-1.5</v>
      </c>
      <c r="E280">
        <f t="shared" si="24"/>
        <v>-9.5602294455066923E-3</v>
      </c>
      <c r="F280" s="7">
        <f t="shared" si="25"/>
        <v>-9.6062218054404624E-3</v>
      </c>
      <c r="G280">
        <f t="shared" si="26"/>
        <v>5.0556086597389873</v>
      </c>
      <c r="H280">
        <f t="shared" si="26"/>
        <v>15.952462465430594</v>
      </c>
    </row>
    <row r="281" spans="1:8" x14ac:dyDescent="0.35">
      <c r="A281" s="1">
        <f>'4-2'!A281</f>
        <v>42149</v>
      </c>
      <c r="B281">
        <f>'4-2'!C281</f>
        <v>140.4</v>
      </c>
      <c r="C281" s="5">
        <f>'4-2'!P281</f>
        <v>38789370</v>
      </c>
      <c r="D281" s="6">
        <f t="shared" si="23"/>
        <v>-15</v>
      </c>
      <c r="E281">
        <f t="shared" si="24"/>
        <v>-9.6525096525096526E-2</v>
      </c>
      <c r="F281" s="7">
        <f t="shared" si="25"/>
        <v>-0.10150694634183566</v>
      </c>
      <c r="G281">
        <f t="shared" si="26"/>
        <v>5.0460024379335469</v>
      </c>
      <c r="H281">
        <f t="shared" si="26"/>
        <v>16.373243168003611</v>
      </c>
    </row>
    <row r="282" spans="1:8" x14ac:dyDescent="0.35">
      <c r="A282" s="1">
        <f>'4-2'!A282</f>
        <v>42156</v>
      </c>
      <c r="B282">
        <f>'4-2'!C282</f>
        <v>150.6</v>
      </c>
      <c r="C282" s="5">
        <f>'4-2'!P282</f>
        <v>34680350</v>
      </c>
      <c r="D282" s="6">
        <f t="shared" si="23"/>
        <v>10.199999999999989</v>
      </c>
      <c r="E282">
        <f t="shared" si="24"/>
        <v>7.2649572649572572E-2</v>
      </c>
      <c r="F282" s="7">
        <f t="shared" si="25"/>
        <v>7.0131823774081781E-2</v>
      </c>
      <c r="G282">
        <f t="shared" si="26"/>
        <v>4.9444954915917112</v>
      </c>
      <c r="H282">
        <f t="shared" si="26"/>
        <v>17.473656797984955</v>
      </c>
    </row>
    <row r="283" spans="1:8" x14ac:dyDescent="0.35">
      <c r="A283" s="1">
        <f>'4-2'!A283</f>
        <v>42163</v>
      </c>
      <c r="B283">
        <f>'4-2'!C283</f>
        <v>150.30000000000001</v>
      </c>
      <c r="C283" s="5">
        <f>'4-2'!P283</f>
        <v>9855280</v>
      </c>
      <c r="D283" s="6">
        <f t="shared" si="23"/>
        <v>-0.29999999999998295</v>
      </c>
      <c r="E283">
        <f t="shared" si="24"/>
        <v>-1.9920318725098469E-3</v>
      </c>
      <c r="F283" s="7">
        <f t="shared" si="25"/>
        <v>-1.9940186068643229E-3</v>
      </c>
      <c r="G283">
        <f t="shared" si="26"/>
        <v>5.014627315365793</v>
      </c>
      <c r="H283">
        <f t="shared" si="26"/>
        <v>17.361683802097893</v>
      </c>
    </row>
    <row r="284" spans="1:8" x14ac:dyDescent="0.35">
      <c r="A284" s="1">
        <f>'4-2'!A284</f>
        <v>42170</v>
      </c>
      <c r="B284">
        <f>'4-2'!C284</f>
        <v>149.4</v>
      </c>
      <c r="C284" s="5">
        <f>'4-2'!P284</f>
        <v>13040410</v>
      </c>
      <c r="D284" s="6">
        <f t="shared" si="23"/>
        <v>-0.90000000000000568</v>
      </c>
      <c r="E284">
        <f t="shared" si="24"/>
        <v>-5.988023952095846E-3</v>
      </c>
      <c r="F284" s="7">
        <f t="shared" si="25"/>
        <v>-6.0060240602117787E-3</v>
      </c>
      <c r="G284">
        <f t="shared" si="26"/>
        <v>5.0126332967589287</v>
      </c>
      <c r="H284">
        <f t="shared" si="26"/>
        <v>16.103517910138962</v>
      </c>
    </row>
    <row r="285" spans="1:8" x14ac:dyDescent="0.35">
      <c r="A285" s="1">
        <f>'4-2'!A285</f>
        <v>42177</v>
      </c>
      <c r="B285">
        <f>'4-2'!C285</f>
        <v>144.35</v>
      </c>
      <c r="C285" s="5">
        <f>'4-2'!P285</f>
        <v>19723430</v>
      </c>
      <c r="D285" s="6">
        <f t="shared" si="23"/>
        <v>-5.0500000000000114</v>
      </c>
      <c r="E285">
        <f t="shared" si="24"/>
        <v>-3.380187416332002E-2</v>
      </c>
      <c r="F285" s="7">
        <f t="shared" si="25"/>
        <v>-3.4386366589773232E-2</v>
      </c>
      <c r="G285">
        <f t="shared" si="26"/>
        <v>5.0066272726987169</v>
      </c>
      <c r="H285">
        <f t="shared" si="26"/>
        <v>16.38356355568629</v>
      </c>
    </row>
    <row r="286" spans="1:8" x14ac:dyDescent="0.35">
      <c r="A286" s="1">
        <f>'4-2'!A286</f>
        <v>42184</v>
      </c>
      <c r="B286">
        <f>'4-2'!C286</f>
        <v>146.05000000000001</v>
      </c>
      <c r="C286" s="5">
        <f>'4-2'!P286</f>
        <v>9096280</v>
      </c>
      <c r="D286" s="6">
        <f t="shared" si="23"/>
        <v>1.7000000000000171</v>
      </c>
      <c r="E286">
        <f t="shared" si="24"/>
        <v>1.1776931070315324E-2</v>
      </c>
      <c r="F286" s="7">
        <f t="shared" si="25"/>
        <v>1.1708122724806813E-2</v>
      </c>
      <c r="G286">
        <f t="shared" si="26"/>
        <v>4.9722409061089436</v>
      </c>
      <c r="H286">
        <f t="shared" si="26"/>
        <v>16.797317827105086</v>
      </c>
    </row>
    <row r="287" spans="1:8" x14ac:dyDescent="0.35">
      <c r="A287" s="1">
        <f>'4-2'!A287</f>
        <v>42191</v>
      </c>
      <c r="B287">
        <f>'4-2'!C287</f>
        <v>145.85</v>
      </c>
      <c r="C287" s="5">
        <f>'4-2'!P287</f>
        <v>11867470</v>
      </c>
      <c r="D287" s="6">
        <f t="shared" si="23"/>
        <v>-0.20000000000001705</v>
      </c>
      <c r="E287">
        <f t="shared" si="24"/>
        <v>-1.3693940431360289E-3</v>
      </c>
      <c r="F287" s="7">
        <f t="shared" si="25"/>
        <v>-1.3703325200200567E-3</v>
      </c>
      <c r="G287">
        <f t="shared" si="26"/>
        <v>4.9839490288337505</v>
      </c>
      <c r="H287">
        <f t="shared" si="26"/>
        <v>16.023376096700382</v>
      </c>
    </row>
    <row r="288" spans="1:8" x14ac:dyDescent="0.35">
      <c r="A288" s="1">
        <f>'4-2'!A288</f>
        <v>42198</v>
      </c>
      <c r="B288">
        <f>'4-2'!C288</f>
        <v>153.6</v>
      </c>
      <c r="C288" s="5">
        <f>'4-2'!P288</f>
        <v>9006330</v>
      </c>
      <c r="D288" s="6">
        <f t="shared" si="23"/>
        <v>7.75</v>
      </c>
      <c r="E288">
        <f t="shared" si="24"/>
        <v>5.3136784367500862E-2</v>
      </c>
      <c r="F288" s="7">
        <f t="shared" si="25"/>
        <v>5.1773124399841386E-2</v>
      </c>
      <c r="G288">
        <f t="shared" si="26"/>
        <v>4.9825786963137304</v>
      </c>
      <c r="H288">
        <f t="shared" si="26"/>
        <v>16.289311601492049</v>
      </c>
    </row>
    <row r="289" spans="1:8" x14ac:dyDescent="0.35">
      <c r="A289" s="1">
        <f>'4-2'!A289</f>
        <v>42205</v>
      </c>
      <c r="B289">
        <f>'4-2'!C289</f>
        <v>146.55000000000001</v>
      </c>
      <c r="C289" s="5">
        <f>'4-2'!P289</f>
        <v>7621940</v>
      </c>
      <c r="D289" s="6">
        <f t="shared" si="23"/>
        <v>-7.0499999999999829</v>
      </c>
      <c r="E289">
        <f t="shared" si="24"/>
        <v>-4.5898437499999889E-2</v>
      </c>
      <c r="F289" s="7">
        <f t="shared" si="25"/>
        <v>-4.6985153556669879E-2</v>
      </c>
      <c r="G289">
        <f t="shared" si="26"/>
        <v>5.0343518207135718</v>
      </c>
      <c r="H289">
        <f t="shared" si="26"/>
        <v>16.013438221410851</v>
      </c>
    </row>
    <row r="290" spans="1:8" x14ac:dyDescent="0.35">
      <c r="A290" s="1">
        <f>'4-2'!A290</f>
        <v>42212</v>
      </c>
      <c r="B290">
        <f>'4-2'!C290</f>
        <v>162.30000000000001</v>
      </c>
      <c r="C290" s="5">
        <f>'4-2'!P290</f>
        <v>9862420</v>
      </c>
      <c r="D290" s="6">
        <f t="shared" si="23"/>
        <v>15.75</v>
      </c>
      <c r="E290">
        <f t="shared" si="24"/>
        <v>0.1074718526100307</v>
      </c>
      <c r="F290" s="7">
        <f t="shared" si="25"/>
        <v>0.1020798073636433</v>
      </c>
      <c r="G290">
        <f t="shared" si="26"/>
        <v>4.9873666671569019</v>
      </c>
      <c r="H290">
        <f t="shared" si="26"/>
        <v>15.846541488435339</v>
      </c>
    </row>
    <row r="291" spans="1:8" x14ac:dyDescent="0.35">
      <c r="A291" s="1">
        <f>'4-2'!A291</f>
        <v>42219</v>
      </c>
      <c r="B291">
        <f>'4-2'!C291</f>
        <v>180.45</v>
      </c>
      <c r="C291" s="5">
        <f>'4-2'!P291</f>
        <v>21664900</v>
      </c>
      <c r="D291" s="6">
        <f t="shared" si="23"/>
        <v>18.149999999999977</v>
      </c>
      <c r="E291">
        <f t="shared" si="24"/>
        <v>0.11182994454713478</v>
      </c>
      <c r="F291" s="7">
        <f t="shared" si="25"/>
        <v>0.10600725656825194</v>
      </c>
      <c r="G291">
        <f t="shared" si="26"/>
        <v>5.0894464745205452</v>
      </c>
      <c r="H291">
        <f t="shared" si="26"/>
        <v>16.10424213256978</v>
      </c>
    </row>
    <row r="292" spans="1:8" x14ac:dyDescent="0.35">
      <c r="A292" s="1">
        <f>'4-2'!A292</f>
        <v>42226</v>
      </c>
      <c r="B292">
        <f>'4-2'!C292</f>
        <v>190.75</v>
      </c>
      <c r="C292" s="5">
        <f>'4-2'!P292</f>
        <v>17669530</v>
      </c>
      <c r="D292" s="6">
        <f t="shared" si="23"/>
        <v>10.300000000000011</v>
      </c>
      <c r="E292">
        <f t="shared" si="24"/>
        <v>5.707952341368807E-2</v>
      </c>
      <c r="F292" s="7">
        <f t="shared" si="25"/>
        <v>5.5509939075768955E-2</v>
      </c>
      <c r="G292">
        <f t="shared" si="26"/>
        <v>5.1954537310887972</v>
      </c>
      <c r="H292">
        <f t="shared" si="26"/>
        <v>16.891203997405821</v>
      </c>
    </row>
    <row r="293" spans="1:8" x14ac:dyDescent="0.35">
      <c r="A293" s="1">
        <f>'4-2'!A293</f>
        <v>42233</v>
      </c>
      <c r="B293">
        <f>'4-2'!C293</f>
        <v>197.25</v>
      </c>
      <c r="C293" s="5">
        <f>'4-2'!P293</f>
        <v>15753760</v>
      </c>
      <c r="D293" s="6">
        <f t="shared" si="23"/>
        <v>6.5</v>
      </c>
      <c r="E293">
        <f t="shared" si="24"/>
        <v>3.4076015727391877E-2</v>
      </c>
      <c r="F293" s="7">
        <f t="shared" si="25"/>
        <v>3.3508289561417826E-2</v>
      </c>
      <c r="G293">
        <f t="shared" si="26"/>
        <v>5.2509636701645661</v>
      </c>
      <c r="H293">
        <f t="shared" si="26"/>
        <v>16.687352245187174</v>
      </c>
    </row>
    <row r="294" spans="1:8" x14ac:dyDescent="0.35">
      <c r="A294" s="1">
        <f>'4-2'!A294</f>
        <v>42240</v>
      </c>
      <c r="B294">
        <f>'4-2'!C294</f>
        <v>201.7</v>
      </c>
      <c r="C294" s="5">
        <f>'4-2'!P294</f>
        <v>33945520</v>
      </c>
      <c r="D294" s="6">
        <f t="shared" si="23"/>
        <v>4.4499999999999886</v>
      </c>
      <c r="E294">
        <f t="shared" si="24"/>
        <v>2.2560202788339614E-2</v>
      </c>
      <c r="F294" s="7">
        <f t="shared" si="25"/>
        <v>2.2309485234182524E-2</v>
      </c>
      <c r="G294">
        <f t="shared" si="26"/>
        <v>5.2844719597259839</v>
      </c>
      <c r="H294">
        <f t="shared" si="26"/>
        <v>16.572589624903138</v>
      </c>
    </row>
    <row r="295" spans="1:8" x14ac:dyDescent="0.35">
      <c r="A295" s="1">
        <f>'4-2'!A295</f>
        <v>42247</v>
      </c>
      <c r="B295">
        <f>'4-2'!C295</f>
        <v>204.9</v>
      </c>
      <c r="C295" s="5">
        <f>'4-2'!P295</f>
        <v>10691870</v>
      </c>
      <c r="D295" s="6">
        <f t="shared" si="23"/>
        <v>3.2000000000000171</v>
      </c>
      <c r="E295">
        <f t="shared" si="24"/>
        <v>1.5865146256817141E-2</v>
      </c>
      <c r="F295" s="7">
        <f t="shared" si="25"/>
        <v>1.5740610284687762E-2</v>
      </c>
      <c r="G295">
        <f t="shared" si="26"/>
        <v>5.3067814449601665</v>
      </c>
      <c r="H295">
        <f t="shared" si="26"/>
        <v>17.340267444498767</v>
      </c>
    </row>
    <row r="296" spans="1:8" x14ac:dyDescent="0.35">
      <c r="A296" s="1">
        <f>'4-2'!A296</f>
        <v>42254</v>
      </c>
      <c r="B296">
        <f>'4-2'!C296</f>
        <v>207.45</v>
      </c>
      <c r="C296" s="5">
        <f>'4-2'!P296</f>
        <v>6708820</v>
      </c>
      <c r="D296" s="6">
        <f t="shared" si="23"/>
        <v>2.5499999999999829</v>
      </c>
      <c r="E296">
        <f t="shared" si="24"/>
        <v>1.2445095168374734E-2</v>
      </c>
      <c r="F296" s="7">
        <f t="shared" si="25"/>
        <v>1.2368291534022191E-2</v>
      </c>
      <c r="G296">
        <f t="shared" si="26"/>
        <v>5.3225220552448542</v>
      </c>
      <c r="H296">
        <f t="shared" si="26"/>
        <v>16.184994197543759</v>
      </c>
    </row>
    <row r="297" spans="1:8" x14ac:dyDescent="0.35">
      <c r="A297" s="1">
        <f>'4-2'!A297</f>
        <v>42261</v>
      </c>
      <c r="B297">
        <f>'4-2'!C297</f>
        <v>200.7</v>
      </c>
      <c r="C297" s="5">
        <f>'4-2'!P297</f>
        <v>9768530</v>
      </c>
      <c r="D297" s="6">
        <f t="shared" si="23"/>
        <v>-6.75</v>
      </c>
      <c r="E297">
        <f t="shared" si="24"/>
        <v>-3.253796095444686E-2</v>
      </c>
      <c r="F297" s="7">
        <f t="shared" si="25"/>
        <v>-3.3079090976584347E-2</v>
      </c>
      <c r="G297">
        <f t="shared" si="26"/>
        <v>5.3348903467788764</v>
      </c>
      <c r="H297">
        <f t="shared" si="26"/>
        <v>15.718933636553267</v>
      </c>
    </row>
    <row r="298" spans="1:8" x14ac:dyDescent="0.35">
      <c r="A298" s="1">
        <f>'4-2'!A298</f>
        <v>42268</v>
      </c>
      <c r="B298">
        <f>'4-2'!C298</f>
        <v>185.05</v>
      </c>
      <c r="C298" s="5">
        <f>'4-2'!P298</f>
        <v>14218590</v>
      </c>
      <c r="D298" s="6">
        <f t="shared" si="23"/>
        <v>-15.649999999999977</v>
      </c>
      <c r="E298">
        <f t="shared" si="24"/>
        <v>-7.7977080219232581E-2</v>
      </c>
      <c r="F298" s="7">
        <f t="shared" si="25"/>
        <v>-8.1185196970126938E-2</v>
      </c>
      <c r="G298">
        <f t="shared" si="26"/>
        <v>5.3018112558022921</v>
      </c>
      <c r="H298">
        <f t="shared" si="26"/>
        <v>16.094676552104982</v>
      </c>
    </row>
    <row r="299" spans="1:8" x14ac:dyDescent="0.35">
      <c r="A299" s="1">
        <f>'4-2'!A299</f>
        <v>42275</v>
      </c>
      <c r="B299">
        <f>'4-2'!C299</f>
        <v>182.75</v>
      </c>
      <c r="C299" s="5">
        <f>'4-2'!P299</f>
        <v>17199750</v>
      </c>
      <c r="D299" s="6">
        <f t="shared" si="23"/>
        <v>-2.3000000000000114</v>
      </c>
      <c r="E299">
        <f t="shared" si="24"/>
        <v>-1.2429073223453182E-2</v>
      </c>
      <c r="F299" s="7">
        <f t="shared" si="25"/>
        <v>-1.2506960202276929E-2</v>
      </c>
      <c r="G299">
        <f t="shared" si="26"/>
        <v>5.2206260588321651</v>
      </c>
      <c r="H299">
        <f t="shared" si="26"/>
        <v>16.470060821304934</v>
      </c>
    </row>
    <row r="300" spans="1:8" x14ac:dyDescent="0.35">
      <c r="A300" s="1">
        <f>'4-2'!A300</f>
        <v>42282</v>
      </c>
      <c r="B300">
        <f>'4-2'!C300</f>
        <v>186.1</v>
      </c>
      <c r="C300" s="5">
        <f>'4-2'!P300</f>
        <v>11685490</v>
      </c>
      <c r="D300" s="6">
        <f t="shared" si="23"/>
        <v>3.3499999999999943</v>
      </c>
      <c r="E300">
        <f t="shared" si="24"/>
        <v>1.8331053351573156E-2</v>
      </c>
      <c r="F300" s="7">
        <f t="shared" si="25"/>
        <v>1.8165065018316717E-2</v>
      </c>
      <c r="G300">
        <f t="shared" si="26"/>
        <v>5.2081190986298882</v>
      </c>
      <c r="H300">
        <f t="shared" si="26"/>
        <v>16.660405406794329</v>
      </c>
    </row>
    <row r="301" spans="1:8" x14ac:dyDescent="0.35">
      <c r="A301" s="1">
        <f>'4-2'!A301</f>
        <v>42289</v>
      </c>
      <c r="B301">
        <f>'4-2'!C301</f>
        <v>175.35</v>
      </c>
      <c r="C301" s="5">
        <f>'4-2'!P301</f>
        <v>10402640</v>
      </c>
      <c r="D301" s="6">
        <f t="shared" si="23"/>
        <v>-10.75</v>
      </c>
      <c r="E301">
        <f t="shared" si="24"/>
        <v>-5.7764642665233748E-2</v>
      </c>
      <c r="F301" s="7">
        <f t="shared" si="25"/>
        <v>-5.9500187062018206E-2</v>
      </c>
      <c r="G301">
        <f t="shared" si="26"/>
        <v>5.2262841636482049</v>
      </c>
      <c r="H301">
        <f t="shared" si="26"/>
        <v>16.273858459179436</v>
      </c>
    </row>
    <row r="302" spans="1:8" x14ac:dyDescent="0.35">
      <c r="A302" s="1">
        <f>'4-2'!A302</f>
        <v>42296</v>
      </c>
      <c r="B302">
        <f>'4-2'!C302</f>
        <v>156.15</v>
      </c>
      <c r="C302" s="5">
        <f>'4-2'!P302</f>
        <v>38789370</v>
      </c>
      <c r="D302" s="6">
        <f t="shared" si="23"/>
        <v>-19.199999999999989</v>
      </c>
      <c r="E302">
        <f t="shared" si="24"/>
        <v>-0.10949529512403758</v>
      </c>
      <c r="F302" s="7">
        <f t="shared" si="25"/>
        <v>-0.11596689285709871</v>
      </c>
      <c r="G302">
        <f t="shared" si="26"/>
        <v>5.1667839765861867</v>
      </c>
      <c r="H302">
        <f t="shared" si="26"/>
        <v>16.157570178051962</v>
      </c>
    </row>
    <row r="303" spans="1:8" x14ac:dyDescent="0.35">
      <c r="A303" s="1">
        <f>'4-2'!A303</f>
        <v>42303</v>
      </c>
      <c r="B303">
        <f>'4-2'!C303</f>
        <v>155</v>
      </c>
      <c r="C303" s="5">
        <f>'4-2'!P303</f>
        <v>14813450</v>
      </c>
      <c r="D303" s="6">
        <f t="shared" si="23"/>
        <v>-1.1500000000000057</v>
      </c>
      <c r="E303">
        <f t="shared" si="24"/>
        <v>-7.3647134165866516E-3</v>
      </c>
      <c r="F303" s="7">
        <f t="shared" si="25"/>
        <v>-7.3919668098412217E-3</v>
      </c>
      <c r="G303">
        <f t="shared" si="26"/>
        <v>5.050817083729088</v>
      </c>
      <c r="H303">
        <f t="shared" si="26"/>
        <v>17.473656797984955</v>
      </c>
    </row>
    <row r="304" spans="1:8" x14ac:dyDescent="0.35">
      <c r="A304" s="1">
        <f>'4-2'!A304</f>
        <v>42310</v>
      </c>
      <c r="B304">
        <f>'4-2'!C304</f>
        <v>156.35</v>
      </c>
      <c r="C304" s="5">
        <f>'4-2'!P304</f>
        <v>9169940</v>
      </c>
      <c r="D304" s="6">
        <f t="shared" si="23"/>
        <v>1.3499999999999943</v>
      </c>
      <c r="E304">
        <f t="shared" si="24"/>
        <v>8.7096774193548016E-3</v>
      </c>
      <c r="F304" s="7">
        <f t="shared" si="25"/>
        <v>8.6719669846031522E-3</v>
      </c>
      <c r="G304">
        <f t="shared" si="26"/>
        <v>5.0434251169192468</v>
      </c>
      <c r="H304">
        <f t="shared" si="26"/>
        <v>16.511046109824157</v>
      </c>
    </row>
    <row r="305" spans="1:8" x14ac:dyDescent="0.35">
      <c r="A305" s="1">
        <f>'4-2'!A305</f>
        <v>42317</v>
      </c>
      <c r="B305">
        <f>'4-2'!C305</f>
        <v>164.5</v>
      </c>
      <c r="C305" s="5">
        <f>'4-2'!P305</f>
        <v>12334040</v>
      </c>
      <c r="D305" s="6">
        <f t="shared" si="23"/>
        <v>8.1500000000000057</v>
      </c>
      <c r="E305">
        <f t="shared" si="24"/>
        <v>5.212663895107135E-2</v>
      </c>
      <c r="F305" s="7">
        <f t="shared" si="25"/>
        <v>5.081348630157656E-2</v>
      </c>
      <c r="G305">
        <f t="shared" si="26"/>
        <v>5.0520970839038499</v>
      </c>
      <c r="H305">
        <f t="shared" si="26"/>
        <v>16.031441301135995</v>
      </c>
    </row>
    <row r="306" spans="1:8" x14ac:dyDescent="0.35">
      <c r="A306" s="1">
        <f>'4-2'!A306</f>
        <v>42324</v>
      </c>
      <c r="B306">
        <f>'4-2'!C306</f>
        <v>169</v>
      </c>
      <c r="C306" s="5">
        <f>'4-2'!P306</f>
        <v>16953590</v>
      </c>
      <c r="D306" s="6">
        <f t="shared" si="23"/>
        <v>4.5</v>
      </c>
      <c r="E306">
        <f t="shared" si="24"/>
        <v>2.7355623100303952E-2</v>
      </c>
      <c r="F306" s="7">
        <f t="shared" si="25"/>
        <v>2.6988144717646989E-2</v>
      </c>
      <c r="G306">
        <f t="shared" si="26"/>
        <v>5.1029105702054265</v>
      </c>
      <c r="H306">
        <f t="shared" si="26"/>
        <v>16.32787347759626</v>
      </c>
    </row>
    <row r="307" spans="1:8" x14ac:dyDescent="0.35">
      <c r="A307" s="1">
        <f>'4-2'!A307</f>
        <v>42331</v>
      </c>
      <c r="B307">
        <f>'4-2'!C307</f>
        <v>175.7</v>
      </c>
      <c r="C307" s="5">
        <f>'4-2'!P307</f>
        <v>20888980</v>
      </c>
      <c r="D307" s="6">
        <f t="shared" si="23"/>
        <v>6.6999999999999886</v>
      </c>
      <c r="E307">
        <f t="shared" si="24"/>
        <v>3.9644970414201119E-2</v>
      </c>
      <c r="F307" s="7">
        <f t="shared" si="25"/>
        <v>3.8879280269977556E-2</v>
      </c>
      <c r="G307">
        <f t="shared" si="26"/>
        <v>5.1298987149230735</v>
      </c>
      <c r="H307">
        <f t="shared" si="26"/>
        <v>16.645990168774436</v>
      </c>
    </row>
    <row r="308" spans="1:8" x14ac:dyDescent="0.35">
      <c r="A308" s="1">
        <f>'4-2'!A308</f>
        <v>42338</v>
      </c>
      <c r="B308">
        <f>'4-2'!C308</f>
        <v>177.5</v>
      </c>
      <c r="C308" s="5">
        <f>'4-2'!P308</f>
        <v>11928460</v>
      </c>
      <c r="D308" s="6">
        <f t="shared" si="23"/>
        <v>1.8000000000000114</v>
      </c>
      <c r="E308">
        <f t="shared" si="24"/>
        <v>1.0244735344337003E-2</v>
      </c>
      <c r="F308" s="7">
        <f t="shared" si="25"/>
        <v>1.019261372241953E-2</v>
      </c>
      <c r="G308">
        <f t="shared" si="26"/>
        <v>5.168777995193051</v>
      </c>
      <c r="H308">
        <f t="shared" si="26"/>
        <v>16.85473230515062</v>
      </c>
    </row>
    <row r="309" spans="1:8" x14ac:dyDescent="0.35">
      <c r="A309" s="1">
        <f>'4-2'!A309</f>
        <v>42345</v>
      </c>
      <c r="B309">
        <f>'4-2'!C309</f>
        <v>181.95</v>
      </c>
      <c r="C309" s="5">
        <f>'4-2'!P309</f>
        <v>9117950</v>
      </c>
      <c r="D309" s="6">
        <f t="shared" si="23"/>
        <v>4.4499999999999886</v>
      </c>
      <c r="E309">
        <f t="shared" si="24"/>
        <v>2.5070422535211204E-2</v>
      </c>
      <c r="F309" s="7">
        <f t="shared" si="25"/>
        <v>2.4761315142698415E-2</v>
      </c>
      <c r="G309">
        <f t="shared" si="26"/>
        <v>5.1789706089154706</v>
      </c>
      <c r="H309">
        <f t="shared" si="26"/>
        <v>16.294437699404774</v>
      </c>
    </row>
    <row r="310" spans="1:8" x14ac:dyDescent="0.35">
      <c r="A310" s="1">
        <f>'4-2'!A310</f>
        <v>42352</v>
      </c>
      <c r="B310">
        <f>'4-2'!C310</f>
        <v>184.05</v>
      </c>
      <c r="C310" s="5">
        <f>'4-2'!P310</f>
        <v>11497620</v>
      </c>
      <c r="D310" s="6">
        <f t="shared" si="23"/>
        <v>2.1000000000000227</v>
      </c>
      <c r="E310">
        <f t="shared" si="24"/>
        <v>1.1541632316570611E-2</v>
      </c>
      <c r="F310" s="7">
        <f t="shared" si="25"/>
        <v>1.1475535766861E-2</v>
      </c>
      <c r="G310">
        <f t="shared" si="26"/>
        <v>5.203731924058169</v>
      </c>
      <c r="H310">
        <f t="shared" si="26"/>
        <v>16.025755556081791</v>
      </c>
    </row>
    <row r="311" spans="1:8" x14ac:dyDescent="0.35">
      <c r="A311" s="1">
        <f>'4-2'!A311</f>
        <v>42359</v>
      </c>
      <c r="B311">
        <f>'4-2'!C311</f>
        <v>178.95</v>
      </c>
      <c r="C311" s="5">
        <f>'4-2'!P311</f>
        <v>5671080</v>
      </c>
      <c r="D311" s="6">
        <f t="shared" si="23"/>
        <v>-5.1000000000000227</v>
      </c>
      <c r="E311">
        <f t="shared" si="24"/>
        <v>-2.7709861450692867E-2</v>
      </c>
      <c r="F311" s="7">
        <f t="shared" si="25"/>
        <v>-2.8101022612995408E-2</v>
      </c>
      <c r="G311">
        <f t="shared" si="26"/>
        <v>5.21520745982503</v>
      </c>
      <c r="H311">
        <f t="shared" si="26"/>
        <v>16.257650615393285</v>
      </c>
    </row>
    <row r="312" spans="1:8" x14ac:dyDescent="0.35">
      <c r="A312" s="1">
        <f>'4-2'!A312</f>
        <v>42366</v>
      </c>
      <c r="B312">
        <f>'4-2'!C312</f>
        <v>177</v>
      </c>
      <c r="C312" s="5">
        <f>'4-2'!P312</f>
        <v>1865930</v>
      </c>
      <c r="D312" s="6">
        <f t="shared" si="23"/>
        <v>-1.9499999999999886</v>
      </c>
      <c r="E312">
        <f t="shared" si="24"/>
        <v>-1.0896898575020892E-2</v>
      </c>
      <c r="F312" s="7">
        <f t="shared" si="25"/>
        <v>-1.095670463820575E-2</v>
      </c>
      <c r="G312">
        <f t="shared" si="26"/>
        <v>5.1871064372120346</v>
      </c>
      <c r="H312">
        <f t="shared" si="26"/>
        <v>15.550890133756125</v>
      </c>
    </row>
    <row r="313" spans="1:8" x14ac:dyDescent="0.35">
      <c r="A313" s="1">
        <f>'4-2'!A313</f>
        <v>42373</v>
      </c>
      <c r="B313">
        <f>'4-2'!C313</f>
        <v>178</v>
      </c>
      <c r="C313" s="5">
        <f>'4-2'!P313</f>
        <v>2243330</v>
      </c>
      <c r="D313" s="6">
        <f t="shared" si="23"/>
        <v>1</v>
      </c>
      <c r="E313">
        <f t="shared" si="24"/>
        <v>5.6497175141242938E-3</v>
      </c>
      <c r="F313" s="7">
        <f t="shared" si="25"/>
        <v>5.6338177182562177E-3</v>
      </c>
      <c r="G313">
        <f t="shared" si="26"/>
        <v>5.1761497325738288</v>
      </c>
      <c r="H313">
        <f t="shared" si="26"/>
        <v>14.439270146288139</v>
      </c>
    </row>
    <row r="314" spans="1:8" x14ac:dyDescent="0.35">
      <c r="A314" s="1">
        <f>'4-2'!A314</f>
        <v>42380</v>
      </c>
      <c r="B314">
        <f>'4-2'!C314</f>
        <v>178.35</v>
      </c>
      <c r="C314" s="5">
        <f>'4-2'!P314</f>
        <v>7304400</v>
      </c>
      <c r="D314" s="6">
        <f t="shared" si="23"/>
        <v>0.34999999999999432</v>
      </c>
      <c r="E314">
        <f t="shared" si="24"/>
        <v>1.9662921348314287E-3</v>
      </c>
      <c r="F314" s="7">
        <f t="shared" si="25"/>
        <v>1.9643615128153158E-3</v>
      </c>
      <c r="G314">
        <f t="shared" si="26"/>
        <v>5.181783550292085</v>
      </c>
      <c r="H314">
        <f t="shared" si="26"/>
        <v>14.623471927067596</v>
      </c>
    </row>
    <row r="315" spans="1:8" x14ac:dyDescent="0.35">
      <c r="A315" s="1">
        <f>'4-2'!A315</f>
        <v>42387</v>
      </c>
      <c r="B315">
        <f>'4-2'!C315</f>
        <v>173.75</v>
      </c>
      <c r="C315" s="5">
        <f>'4-2'!P315</f>
        <v>7382600</v>
      </c>
      <c r="D315" s="6">
        <f t="shared" si="23"/>
        <v>-4.5999999999999943</v>
      </c>
      <c r="E315">
        <f t="shared" si="24"/>
        <v>-2.5791982057751579E-2</v>
      </c>
      <c r="F315" s="7">
        <f t="shared" si="25"/>
        <v>-2.6130427359999153E-2</v>
      </c>
      <c r="G315">
        <f t="shared" si="26"/>
        <v>5.1837479118049004</v>
      </c>
      <c r="H315">
        <f t="shared" si="26"/>
        <v>15.803987464270016</v>
      </c>
    </row>
    <row r="316" spans="1:8" x14ac:dyDescent="0.35">
      <c r="A316" s="1">
        <f>'4-2'!A316</f>
        <v>42394</v>
      </c>
      <c r="B316">
        <f>'4-2'!C316</f>
        <v>172.55</v>
      </c>
      <c r="C316" s="5">
        <f>'4-2'!P316</f>
        <v>4417160</v>
      </c>
      <c r="D316" s="6">
        <f t="shared" si="23"/>
        <v>-1.1999999999999886</v>
      </c>
      <c r="E316">
        <f t="shared" si="24"/>
        <v>-6.9064748201438193E-3</v>
      </c>
      <c r="F316" s="7">
        <f t="shared" si="25"/>
        <v>-6.9304349008882937E-3</v>
      </c>
      <c r="G316">
        <f t="shared" si="26"/>
        <v>5.1576174844449012</v>
      </c>
      <c r="H316">
        <f t="shared" si="26"/>
        <v>15.814636438055377</v>
      </c>
    </row>
    <row r="317" spans="1:8" x14ac:dyDescent="0.35">
      <c r="A317" s="1">
        <f>'4-2'!A317</f>
        <v>42401</v>
      </c>
      <c r="B317">
        <f>'4-2'!C317</f>
        <v>170.9</v>
      </c>
      <c r="C317" s="5">
        <f>'4-2'!P317</f>
        <v>3181750</v>
      </c>
      <c r="D317" s="6">
        <f t="shared" si="23"/>
        <v>-1.6500000000000057</v>
      </c>
      <c r="E317">
        <f t="shared" si="24"/>
        <v>-9.5624456679223729E-3</v>
      </c>
      <c r="F317" s="7">
        <f t="shared" si="25"/>
        <v>-9.6084594224672415E-3</v>
      </c>
      <c r="G317">
        <f t="shared" si="26"/>
        <v>5.1506870495440129</v>
      </c>
      <c r="H317">
        <f t="shared" si="26"/>
        <v>15.301007513603833</v>
      </c>
    </row>
    <row r="318" spans="1:8" x14ac:dyDescent="0.35">
      <c r="A318" s="1">
        <f>'4-2'!A318</f>
        <v>42408</v>
      </c>
      <c r="B318">
        <f>'4-2'!C318</f>
        <v>163.95</v>
      </c>
      <c r="C318" s="5">
        <f>'4-2'!P318</f>
        <v>4123960</v>
      </c>
      <c r="D318" s="6">
        <f t="shared" si="23"/>
        <v>-6.9500000000000171</v>
      </c>
      <c r="E318">
        <f t="shared" si="24"/>
        <v>-4.0667056758338309E-2</v>
      </c>
      <c r="F318" s="7">
        <f t="shared" si="25"/>
        <v>-4.1517086830888061E-2</v>
      </c>
      <c r="G318">
        <f t="shared" si="26"/>
        <v>5.1410785901215457</v>
      </c>
      <c r="H318">
        <f t="shared" si="26"/>
        <v>14.972941917854294</v>
      </c>
    </row>
    <row r="319" spans="1:8" x14ac:dyDescent="0.35">
      <c r="A319" s="1">
        <f>'4-2'!A319</f>
        <v>42415</v>
      </c>
      <c r="B319">
        <f>'4-2'!C319</f>
        <v>160.44999999999999</v>
      </c>
      <c r="C319" s="5">
        <f>'4-2'!P319</f>
        <v>6324110</v>
      </c>
      <c r="D319" s="6">
        <f t="shared" si="23"/>
        <v>-3.5</v>
      </c>
      <c r="E319">
        <f t="shared" si="24"/>
        <v>-2.1347971942665449E-2</v>
      </c>
      <c r="F319" s="7">
        <f t="shared" si="25"/>
        <v>-2.1579135734791421E-2</v>
      </c>
      <c r="G319">
        <f t="shared" si="26"/>
        <v>5.0995615032906576</v>
      </c>
      <c r="H319">
        <f t="shared" si="26"/>
        <v>15.232324424750901</v>
      </c>
    </row>
    <row r="320" spans="1:8" x14ac:dyDescent="0.35">
      <c r="A320" s="1">
        <f>'4-2'!A320</f>
        <v>42422</v>
      </c>
      <c r="B320">
        <f>'4-2'!C320</f>
        <v>161.85</v>
      </c>
      <c r="C320" s="5">
        <f>'4-2'!P320</f>
        <v>7717960</v>
      </c>
      <c r="D320" s="6">
        <f t="shared" si="23"/>
        <v>1.4000000000000057</v>
      </c>
      <c r="E320">
        <f t="shared" si="24"/>
        <v>8.725459644749179E-3</v>
      </c>
      <c r="F320" s="7">
        <f t="shared" si="25"/>
        <v>8.6876128163870803E-3</v>
      </c>
      <c r="G320">
        <f t="shared" si="26"/>
        <v>5.0779823675558662</v>
      </c>
      <c r="H320">
        <f t="shared" si="26"/>
        <v>15.659879871214621</v>
      </c>
    </row>
    <row r="321" spans="1:8" x14ac:dyDescent="0.35">
      <c r="A321" s="1">
        <f>'4-2'!A321</f>
        <v>42429</v>
      </c>
      <c r="B321">
        <f>'4-2'!C321</f>
        <v>162.30000000000001</v>
      </c>
      <c r="C321" s="5">
        <f>'4-2'!P321</f>
        <v>7542910</v>
      </c>
      <c r="D321" s="6">
        <f t="shared" si="23"/>
        <v>0.45000000000001705</v>
      </c>
      <c r="E321">
        <f t="shared" si="24"/>
        <v>2.7803521779426448E-3</v>
      </c>
      <c r="F321" s="7">
        <f t="shared" si="25"/>
        <v>2.7764941482919525E-3</v>
      </c>
      <c r="G321">
        <f t="shared" si="26"/>
        <v>5.0866699803722533</v>
      </c>
      <c r="H321">
        <f t="shared" si="26"/>
        <v>15.859060638376455</v>
      </c>
    </row>
    <row r="322" spans="1:8" x14ac:dyDescent="0.35">
      <c r="A322" s="1">
        <f>'4-2'!A322</f>
        <v>42436</v>
      </c>
      <c r="B322">
        <f>'4-2'!C322</f>
        <v>168.85</v>
      </c>
      <c r="C322" s="5">
        <f>'4-2'!P322</f>
        <v>5872000</v>
      </c>
      <c r="D322" s="6">
        <f t="shared" si="23"/>
        <v>6.5499999999999829</v>
      </c>
      <c r="E322">
        <f t="shared" si="24"/>
        <v>4.0357362908194597E-2</v>
      </c>
      <c r="F322" s="7">
        <f t="shared" si="25"/>
        <v>3.9564272311031878E-2</v>
      </c>
      <c r="G322">
        <f t="shared" si="26"/>
        <v>5.0894464745205452</v>
      </c>
      <c r="H322">
        <f t="shared" si="26"/>
        <v>15.836118607172381</v>
      </c>
    </row>
    <row r="323" spans="1:8" x14ac:dyDescent="0.35">
      <c r="A323" s="1">
        <f>'4-2'!A323</f>
        <v>42443</v>
      </c>
      <c r="B323">
        <f>'4-2'!C323</f>
        <v>159.19999999999999</v>
      </c>
      <c r="C323" s="5">
        <f>'4-2'!P323</f>
        <v>8828270</v>
      </c>
      <c r="D323" s="6">
        <f t="shared" si="23"/>
        <v>-9.6500000000000057</v>
      </c>
      <c r="E323">
        <f t="shared" si="24"/>
        <v>-5.7151317737636993E-2</v>
      </c>
      <c r="F323" s="7">
        <f t="shared" si="25"/>
        <v>-5.884947342129454E-2</v>
      </c>
      <c r="G323">
        <f t="shared" si="26"/>
        <v>5.1290107468315771</v>
      </c>
      <c r="H323">
        <f t="shared" si="26"/>
        <v>15.585705849276488</v>
      </c>
    </row>
    <row r="324" spans="1:8" x14ac:dyDescent="0.35">
      <c r="A324" s="1">
        <f>'4-2'!A324</f>
        <v>42450</v>
      </c>
      <c r="B324">
        <f>'4-2'!C324</f>
        <v>165.45</v>
      </c>
      <c r="C324" s="5">
        <f>'4-2'!P324</f>
        <v>7772120</v>
      </c>
      <c r="D324" s="6">
        <f t="shared" si="23"/>
        <v>6.25</v>
      </c>
      <c r="E324">
        <f t="shared" si="24"/>
        <v>3.925879396984925E-2</v>
      </c>
      <c r="F324" s="7">
        <f t="shared" si="25"/>
        <v>3.8507760957338988E-2</v>
      </c>
      <c r="G324">
        <f t="shared" si="26"/>
        <v>5.0701612734102826</v>
      </c>
      <c r="H324">
        <f t="shared" si="26"/>
        <v>15.99346963039492</v>
      </c>
    </row>
    <row r="325" spans="1:8" x14ac:dyDescent="0.35">
      <c r="A325" s="1">
        <f>'4-2'!A325</f>
        <v>42457</v>
      </c>
      <c r="B325">
        <f>'4-2'!C325</f>
        <v>163.95</v>
      </c>
      <c r="C325" s="5">
        <f>'4-2'!P325</f>
        <v>17313580</v>
      </c>
      <c r="D325" s="6">
        <f t="shared" ref="D325:D388" si="27">B325-B324</f>
        <v>-1.5</v>
      </c>
      <c r="E325">
        <f t="shared" ref="E325:E388" si="28">D325/B324</f>
        <v>-9.0661831368993653E-3</v>
      </c>
      <c r="F325" s="7">
        <f t="shared" ref="F325:F388" si="29">LN(B325)-LN(B324)</f>
        <v>-9.1075310769639373E-3</v>
      </c>
      <c r="G325">
        <f t="shared" ref="G325:H388" si="30">LN(B324)</f>
        <v>5.1086690343676215</v>
      </c>
      <c r="H325">
        <f t="shared" si="30"/>
        <v>15.866053529401444</v>
      </c>
    </row>
    <row r="326" spans="1:8" x14ac:dyDescent="0.35">
      <c r="A326" s="1">
        <f>'4-2'!A326</f>
        <v>42464</v>
      </c>
      <c r="B326">
        <f>'4-2'!C326</f>
        <v>164.35</v>
      </c>
      <c r="C326" s="5">
        <f>'4-2'!P326</f>
        <v>4317570</v>
      </c>
      <c r="D326" s="6">
        <f t="shared" si="27"/>
        <v>0.40000000000000568</v>
      </c>
      <c r="E326">
        <f t="shared" si="28"/>
        <v>2.4397682220189429E-3</v>
      </c>
      <c r="F326" s="7">
        <f t="shared" si="29"/>
        <v>2.4367968195706524E-3</v>
      </c>
      <c r="G326">
        <f t="shared" si="30"/>
        <v>5.0995615032906576</v>
      </c>
      <c r="H326">
        <f t="shared" si="30"/>
        <v>16.667001722637593</v>
      </c>
    </row>
    <row r="327" spans="1:8" x14ac:dyDescent="0.35">
      <c r="A327" s="1">
        <f>'4-2'!A327</f>
        <v>42471</v>
      </c>
      <c r="B327">
        <f>'4-2'!C327</f>
        <v>163.69999999999999</v>
      </c>
      <c r="C327" s="5">
        <f>'4-2'!P327</f>
        <v>4425240</v>
      </c>
      <c r="D327" s="6">
        <f t="shared" si="27"/>
        <v>-0.65000000000000568</v>
      </c>
      <c r="E327">
        <f t="shared" si="28"/>
        <v>-3.954974140553731E-3</v>
      </c>
      <c r="F327" s="7">
        <f t="shared" si="29"/>
        <v>-3.9628157331392799E-3</v>
      </c>
      <c r="G327">
        <f t="shared" si="30"/>
        <v>5.1019983001102283</v>
      </c>
      <c r="H327">
        <f t="shared" si="30"/>
        <v>15.278203301957817</v>
      </c>
    </row>
    <row r="328" spans="1:8" x14ac:dyDescent="0.35">
      <c r="A328" s="1">
        <f>'4-2'!A328</f>
        <v>42478</v>
      </c>
      <c r="B328">
        <f>'4-2'!C328</f>
        <v>164.7</v>
      </c>
      <c r="C328" s="5">
        <f>'4-2'!P328</f>
        <v>4319110</v>
      </c>
      <c r="D328" s="6">
        <f t="shared" si="27"/>
        <v>1</v>
      </c>
      <c r="E328">
        <f t="shared" si="28"/>
        <v>6.1087354917532073E-3</v>
      </c>
      <c r="F328" s="7">
        <f t="shared" si="29"/>
        <v>6.0901528065055999E-3</v>
      </c>
      <c r="G328">
        <f t="shared" si="30"/>
        <v>5.098035484377089</v>
      </c>
      <c r="H328">
        <f t="shared" si="30"/>
        <v>15.302835072241514</v>
      </c>
    </row>
    <row r="329" spans="1:8" x14ac:dyDescent="0.35">
      <c r="A329" s="1">
        <f>'4-2'!A329</f>
        <v>42485</v>
      </c>
      <c r="B329">
        <f>'4-2'!C329</f>
        <v>163.4</v>
      </c>
      <c r="C329" s="5">
        <f>'4-2'!P329</f>
        <v>3363460</v>
      </c>
      <c r="D329" s="6">
        <f t="shared" si="27"/>
        <v>-1.2999999999999829</v>
      </c>
      <c r="E329">
        <f t="shared" si="28"/>
        <v>-7.8931390406799216E-3</v>
      </c>
      <c r="F329" s="7">
        <f t="shared" si="29"/>
        <v>-7.9244547576919899E-3</v>
      </c>
      <c r="G329">
        <f t="shared" si="30"/>
        <v>5.1041256371835946</v>
      </c>
      <c r="H329">
        <f t="shared" si="30"/>
        <v>15.278559920477045</v>
      </c>
    </row>
    <row r="330" spans="1:8" x14ac:dyDescent="0.35">
      <c r="A330" s="1">
        <f>'4-2'!A330</f>
        <v>42492</v>
      </c>
      <c r="B330">
        <f>'4-2'!C330</f>
        <v>164.3</v>
      </c>
      <c r="C330" s="5">
        <f>'4-2'!P330</f>
        <v>3626470</v>
      </c>
      <c r="D330" s="6">
        <f t="shared" si="27"/>
        <v>0.90000000000000568</v>
      </c>
      <c r="E330">
        <f t="shared" si="28"/>
        <v>5.5079559363525434E-3</v>
      </c>
      <c r="F330" s="7">
        <f t="shared" si="29"/>
        <v>5.4928426173201927E-3</v>
      </c>
      <c r="G330">
        <f t="shared" si="30"/>
        <v>5.0962011824259026</v>
      </c>
      <c r="H330">
        <f t="shared" si="30"/>
        <v>15.028480764003067</v>
      </c>
    </row>
    <row r="331" spans="1:8" x14ac:dyDescent="0.35">
      <c r="A331" s="1">
        <f>'4-2'!A331</f>
        <v>42499</v>
      </c>
      <c r="B331">
        <f>'4-2'!C331</f>
        <v>163.75</v>
      </c>
      <c r="C331" s="5">
        <f>'4-2'!P331</f>
        <v>2831520</v>
      </c>
      <c r="D331" s="6">
        <f t="shared" si="27"/>
        <v>-0.55000000000001137</v>
      </c>
      <c r="E331">
        <f t="shared" si="28"/>
        <v>-3.3475349969568553E-3</v>
      </c>
      <c r="F331" s="7">
        <f t="shared" si="29"/>
        <v>-3.3531505278618923E-3</v>
      </c>
      <c r="G331">
        <f t="shared" si="30"/>
        <v>5.1016940250432228</v>
      </c>
      <c r="H331">
        <f t="shared" si="30"/>
        <v>15.103770281312396</v>
      </c>
    </row>
    <row r="332" spans="1:8" x14ac:dyDescent="0.35">
      <c r="A332" s="1">
        <f>'4-2'!A332</f>
        <v>42506</v>
      </c>
      <c r="B332">
        <f>'4-2'!C332</f>
        <v>169</v>
      </c>
      <c r="C332" s="5">
        <f>'4-2'!P332</f>
        <v>8632150</v>
      </c>
      <c r="D332" s="6">
        <f t="shared" si="27"/>
        <v>5.25</v>
      </c>
      <c r="E332">
        <f t="shared" si="28"/>
        <v>3.2061068702290078E-2</v>
      </c>
      <c r="F332" s="7">
        <f t="shared" si="29"/>
        <v>3.155784040771259E-2</v>
      </c>
      <c r="G332">
        <f t="shared" si="30"/>
        <v>5.0983408745153609</v>
      </c>
      <c r="H332">
        <f t="shared" si="30"/>
        <v>14.856324227905011</v>
      </c>
    </row>
    <row r="333" spans="1:8" x14ac:dyDescent="0.35">
      <c r="A333" s="1">
        <f>'4-2'!A333</f>
        <v>42513</v>
      </c>
      <c r="B333">
        <f>'4-2'!C333</f>
        <v>171.05</v>
      </c>
      <c r="C333" s="5">
        <f>'4-2'!P333</f>
        <v>7138530</v>
      </c>
      <c r="D333" s="6">
        <f t="shared" si="27"/>
        <v>2.0500000000000114</v>
      </c>
      <c r="E333">
        <f t="shared" si="28"/>
        <v>1.2130177514792966E-2</v>
      </c>
      <c r="F333" s="7">
        <f t="shared" si="29"/>
        <v>1.2057196500540712E-2</v>
      </c>
      <c r="G333">
        <f t="shared" si="30"/>
        <v>5.1298987149230735</v>
      </c>
      <c r="H333">
        <f t="shared" si="30"/>
        <v>15.971004162970239</v>
      </c>
    </row>
    <row r="334" spans="1:8" x14ac:dyDescent="0.35">
      <c r="A334" s="1">
        <f>'4-2'!A334</f>
        <v>42520</v>
      </c>
      <c r="B334">
        <f>'4-2'!C334</f>
        <v>173.45</v>
      </c>
      <c r="C334" s="5">
        <f>'4-2'!P334</f>
        <v>4803780</v>
      </c>
      <c r="D334" s="6">
        <f t="shared" si="27"/>
        <v>2.3999999999999773</v>
      </c>
      <c r="E334">
        <f t="shared" si="28"/>
        <v>1.4030985092078205E-2</v>
      </c>
      <c r="F334" s="7">
        <f t="shared" si="29"/>
        <v>1.3933461992144736E-2</v>
      </c>
      <c r="G334">
        <f t="shared" si="30"/>
        <v>5.1419559114236142</v>
      </c>
      <c r="H334">
        <f t="shared" si="30"/>
        <v>15.781017430766145</v>
      </c>
    </row>
    <row r="335" spans="1:8" x14ac:dyDescent="0.35">
      <c r="A335" s="1">
        <f>'4-2'!A335</f>
        <v>42527</v>
      </c>
      <c r="B335">
        <f>'4-2'!C335</f>
        <v>175.4</v>
      </c>
      <c r="C335" s="5">
        <f>'4-2'!P335</f>
        <v>4564520</v>
      </c>
      <c r="D335" s="6">
        <f t="shared" si="27"/>
        <v>1.9500000000000171</v>
      </c>
      <c r="E335">
        <f t="shared" si="28"/>
        <v>1.12424329778035E-2</v>
      </c>
      <c r="F335" s="7">
        <f t="shared" si="29"/>
        <v>1.1179706522323585E-2</v>
      </c>
      <c r="G335">
        <f t="shared" si="30"/>
        <v>5.1558893734157589</v>
      </c>
      <c r="H335">
        <f t="shared" si="30"/>
        <v>15.384913665962689</v>
      </c>
    </row>
    <row r="336" spans="1:8" x14ac:dyDescent="0.35">
      <c r="A336" s="1">
        <f>'4-2'!A336</f>
        <v>42534</v>
      </c>
      <c r="B336">
        <f>'4-2'!C336</f>
        <v>190</v>
      </c>
      <c r="C336" s="5">
        <f>'4-2'!P336</f>
        <v>14857570</v>
      </c>
      <c r="D336" s="6">
        <f t="shared" si="27"/>
        <v>14.599999999999994</v>
      </c>
      <c r="E336">
        <f t="shared" si="28"/>
        <v>8.3238312428734293E-2</v>
      </c>
      <c r="F336" s="7">
        <f t="shared" si="29"/>
        <v>7.9954992222403654E-2</v>
      </c>
      <c r="G336">
        <f t="shared" si="30"/>
        <v>5.1670690799380825</v>
      </c>
      <c r="H336">
        <f t="shared" si="30"/>
        <v>15.333823918618597</v>
      </c>
    </row>
    <row r="337" spans="1:8" x14ac:dyDescent="0.35">
      <c r="A337" s="1">
        <f>'4-2'!A337</f>
        <v>42541</v>
      </c>
      <c r="B337">
        <f>'4-2'!C337</f>
        <v>180</v>
      </c>
      <c r="C337" s="5">
        <f>'4-2'!P337</f>
        <v>4098330</v>
      </c>
      <c r="D337" s="6">
        <f t="shared" si="27"/>
        <v>-10</v>
      </c>
      <c r="E337">
        <f t="shared" si="28"/>
        <v>-5.2631578947368418E-2</v>
      </c>
      <c r="F337" s="7">
        <f t="shared" si="29"/>
        <v>-5.4067221270275745E-2</v>
      </c>
      <c r="G337">
        <f t="shared" si="30"/>
        <v>5.2470240721604862</v>
      </c>
      <c r="H337">
        <f t="shared" si="30"/>
        <v>16.514020057637062</v>
      </c>
    </row>
    <row r="338" spans="1:8" x14ac:dyDescent="0.35">
      <c r="A338" s="1">
        <f>'4-2'!A338</f>
        <v>42548</v>
      </c>
      <c r="B338">
        <f>'4-2'!C338</f>
        <v>177</v>
      </c>
      <c r="C338" s="5">
        <f>'4-2'!P338</f>
        <v>3098300</v>
      </c>
      <c r="D338" s="6">
        <f t="shared" si="27"/>
        <v>-3</v>
      </c>
      <c r="E338">
        <f t="shared" si="28"/>
        <v>-1.6666666666666666E-2</v>
      </c>
      <c r="F338" s="7">
        <f t="shared" si="29"/>
        <v>-1.6807118316381597E-2</v>
      </c>
      <c r="G338">
        <f t="shared" si="30"/>
        <v>5.1929568508902104</v>
      </c>
      <c r="H338">
        <f t="shared" si="30"/>
        <v>15.226090131625234</v>
      </c>
    </row>
    <row r="339" spans="1:8" x14ac:dyDescent="0.35">
      <c r="A339" s="1">
        <f>'4-2'!A339</f>
        <v>42555</v>
      </c>
      <c r="B339">
        <f>'4-2'!C339</f>
        <v>182</v>
      </c>
      <c r="C339" s="5">
        <f>'4-2'!P339</f>
        <v>3495950</v>
      </c>
      <c r="D339" s="6">
        <f t="shared" si="27"/>
        <v>5</v>
      </c>
      <c r="E339">
        <f t="shared" si="28"/>
        <v>2.8248587570621469E-2</v>
      </c>
      <c r="F339" s="7">
        <f t="shared" si="29"/>
        <v>2.7856954502966325E-2</v>
      </c>
      <c r="G339">
        <f t="shared" si="30"/>
        <v>5.1761497325738288</v>
      </c>
      <c r="H339">
        <f t="shared" si="30"/>
        <v>14.946364131939402</v>
      </c>
    </row>
    <row r="340" spans="1:8" x14ac:dyDescent="0.35">
      <c r="A340" s="1">
        <f>'4-2'!A340</f>
        <v>42562</v>
      </c>
      <c r="B340">
        <f>'4-2'!C340</f>
        <v>180.65</v>
      </c>
      <c r="C340" s="5">
        <f>'4-2'!P340</f>
        <v>2854800</v>
      </c>
      <c r="D340" s="6">
        <f t="shared" si="27"/>
        <v>-1.3499999999999943</v>
      </c>
      <c r="E340">
        <f t="shared" si="28"/>
        <v>-7.417582417582386E-3</v>
      </c>
      <c r="F340" s="7">
        <f t="shared" si="29"/>
        <v>-7.4452294831459653E-3</v>
      </c>
      <c r="G340">
        <f t="shared" si="30"/>
        <v>5.2040066870767951</v>
      </c>
      <c r="H340">
        <f t="shared" si="30"/>
        <v>15.067115713595792</v>
      </c>
    </row>
    <row r="341" spans="1:8" x14ac:dyDescent="0.35">
      <c r="A341" s="1">
        <f>'4-2'!A341</f>
        <v>42569</v>
      </c>
      <c r="B341">
        <f>'4-2'!C341</f>
        <v>181.2</v>
      </c>
      <c r="C341" s="5">
        <f>'4-2'!P341</f>
        <v>1536000</v>
      </c>
      <c r="D341" s="6">
        <f t="shared" si="27"/>
        <v>0.54999999999998295</v>
      </c>
      <c r="E341">
        <f t="shared" si="28"/>
        <v>3.0445613063934843E-3</v>
      </c>
      <c r="F341" s="7">
        <f t="shared" si="29"/>
        <v>3.0399360152300048E-3</v>
      </c>
      <c r="G341">
        <f t="shared" si="30"/>
        <v>5.1965614575936492</v>
      </c>
      <c r="H341">
        <f t="shared" si="30"/>
        <v>14.864512346079049</v>
      </c>
    </row>
    <row r="342" spans="1:8" x14ac:dyDescent="0.35">
      <c r="A342" s="1">
        <f>'4-2'!A342</f>
        <v>42576</v>
      </c>
      <c r="B342">
        <f>'4-2'!C342</f>
        <v>186.1</v>
      </c>
      <c r="C342" s="5">
        <f>'4-2'!P342</f>
        <v>5374460</v>
      </c>
      <c r="D342" s="6">
        <f t="shared" si="27"/>
        <v>4.9000000000000057</v>
      </c>
      <c r="E342">
        <f t="shared" si="28"/>
        <v>2.7041942604856546E-2</v>
      </c>
      <c r="F342" s="7">
        <f t="shared" si="29"/>
        <v>2.6682770039325732E-2</v>
      </c>
      <c r="G342">
        <f t="shared" si="30"/>
        <v>5.1996013936088792</v>
      </c>
      <c r="H342">
        <f t="shared" si="30"/>
        <v>14.244692192689755</v>
      </c>
    </row>
    <row r="343" spans="1:8" x14ac:dyDescent="0.35">
      <c r="A343" s="1">
        <f>'4-2'!A343</f>
        <v>42583</v>
      </c>
      <c r="B343">
        <f>'4-2'!C343</f>
        <v>184.85</v>
      </c>
      <c r="C343" s="5">
        <f>'4-2'!P343</f>
        <v>2605470</v>
      </c>
      <c r="D343" s="6">
        <f t="shared" si="27"/>
        <v>-1.25</v>
      </c>
      <c r="E343">
        <f t="shared" si="28"/>
        <v>-6.7168189145620635E-3</v>
      </c>
      <c r="F343" s="7">
        <f t="shared" si="29"/>
        <v>-6.7394782655636476E-3</v>
      </c>
      <c r="G343">
        <f t="shared" si="30"/>
        <v>5.2262841636482049</v>
      </c>
      <c r="H343">
        <f t="shared" si="30"/>
        <v>15.497168661814763</v>
      </c>
    </row>
    <row r="344" spans="1:8" x14ac:dyDescent="0.35">
      <c r="A344" s="1">
        <f>'4-2'!A344</f>
        <v>42590</v>
      </c>
      <c r="B344">
        <f>'4-2'!C344</f>
        <v>187.85</v>
      </c>
      <c r="C344" s="5">
        <f>'4-2'!P344</f>
        <v>3473830</v>
      </c>
      <c r="D344" s="6">
        <f t="shared" si="27"/>
        <v>3</v>
      </c>
      <c r="E344">
        <f t="shared" si="28"/>
        <v>1.6229375169055992E-2</v>
      </c>
      <c r="F344" s="7">
        <f t="shared" si="29"/>
        <v>1.6099086637336946E-2</v>
      </c>
      <c r="G344">
        <f t="shared" si="30"/>
        <v>5.2195446853826413</v>
      </c>
      <c r="H344">
        <f t="shared" si="30"/>
        <v>14.773123639160341</v>
      </c>
    </row>
    <row r="345" spans="1:8" x14ac:dyDescent="0.35">
      <c r="A345" s="1">
        <f>'4-2'!A345</f>
        <v>42597</v>
      </c>
      <c r="B345">
        <f>'4-2'!C345</f>
        <v>190.15</v>
      </c>
      <c r="C345" s="5">
        <f>'4-2'!P345</f>
        <v>4426220</v>
      </c>
      <c r="D345" s="6">
        <f t="shared" si="27"/>
        <v>2.3000000000000114</v>
      </c>
      <c r="E345">
        <f t="shared" si="28"/>
        <v>1.224381155177009E-2</v>
      </c>
      <c r="F345" s="7">
        <f t="shared" si="29"/>
        <v>1.2169462354290062E-2</v>
      </c>
      <c r="G345">
        <f t="shared" si="30"/>
        <v>5.2356437720199782</v>
      </c>
      <c r="H345">
        <f t="shared" si="30"/>
        <v>15.060768289640526</v>
      </c>
    </row>
    <row r="346" spans="1:8" x14ac:dyDescent="0.35">
      <c r="A346" s="1">
        <f>'4-2'!A346</f>
        <v>42604</v>
      </c>
      <c r="B346">
        <f>'4-2'!C346</f>
        <v>191.4</v>
      </c>
      <c r="C346" s="5">
        <f>'4-2'!P346</f>
        <v>3271130</v>
      </c>
      <c r="D346" s="6">
        <f t="shared" si="27"/>
        <v>1.25</v>
      </c>
      <c r="E346">
        <f t="shared" si="28"/>
        <v>6.5737575598211933E-3</v>
      </c>
      <c r="F346" s="7">
        <f t="shared" si="29"/>
        <v>6.552244644585592E-3</v>
      </c>
      <c r="G346">
        <f t="shared" si="30"/>
        <v>5.2478132343742683</v>
      </c>
      <c r="H346">
        <f t="shared" si="30"/>
        <v>15.303056504638882</v>
      </c>
    </row>
    <row r="347" spans="1:8" x14ac:dyDescent="0.35">
      <c r="A347" s="1">
        <f>'4-2'!A347</f>
        <v>42611</v>
      </c>
      <c r="B347">
        <f>'4-2'!C347</f>
        <v>194</v>
      </c>
      <c r="C347" s="5">
        <f>'4-2'!P347</f>
        <v>3294650</v>
      </c>
      <c r="D347" s="6">
        <f t="shared" si="27"/>
        <v>2.5999999999999943</v>
      </c>
      <c r="E347">
        <f t="shared" si="28"/>
        <v>1.3584117032392864E-2</v>
      </c>
      <c r="F347" s="7">
        <f t="shared" si="29"/>
        <v>1.3492680044474348E-2</v>
      </c>
      <c r="G347">
        <f t="shared" si="30"/>
        <v>5.2543654790188539</v>
      </c>
      <c r="H347">
        <f t="shared" si="30"/>
        <v>15.00064604892858</v>
      </c>
    </row>
    <row r="348" spans="1:8" x14ac:dyDescent="0.35">
      <c r="A348" s="1">
        <f>'4-2'!A348</f>
        <v>42618</v>
      </c>
      <c r="B348">
        <f>'4-2'!C348</f>
        <v>190</v>
      </c>
      <c r="C348" s="5">
        <f>'4-2'!P348</f>
        <v>6380430</v>
      </c>
      <c r="D348" s="6">
        <f t="shared" si="27"/>
        <v>-4</v>
      </c>
      <c r="E348">
        <f t="shared" si="28"/>
        <v>-2.0618556701030927E-2</v>
      </c>
      <c r="F348" s="7">
        <f t="shared" si="29"/>
        <v>-2.0834086902842053E-2</v>
      </c>
      <c r="G348">
        <f t="shared" si="30"/>
        <v>5.2678581590633282</v>
      </c>
      <c r="H348">
        <f t="shared" si="30"/>
        <v>15.007810498729036</v>
      </c>
    </row>
    <row r="349" spans="1:8" x14ac:dyDescent="0.35">
      <c r="A349" s="1">
        <f>'4-2'!A349</f>
        <v>42625</v>
      </c>
      <c r="B349">
        <f>'4-2'!C349</f>
        <v>184</v>
      </c>
      <c r="C349" s="5">
        <f>'4-2'!P349</f>
        <v>20181460</v>
      </c>
      <c r="D349" s="6">
        <f t="shared" si="27"/>
        <v>-6</v>
      </c>
      <c r="E349">
        <f t="shared" si="28"/>
        <v>-3.1578947368421054E-2</v>
      </c>
      <c r="F349" s="7">
        <f t="shared" si="29"/>
        <v>-3.2088314551500297E-2</v>
      </c>
      <c r="G349">
        <f t="shared" si="30"/>
        <v>5.2470240721604862</v>
      </c>
      <c r="H349">
        <f t="shared" si="30"/>
        <v>15.668746051168943</v>
      </c>
    </row>
    <row r="350" spans="1:8" x14ac:dyDescent="0.35">
      <c r="A350" s="1">
        <f>'4-2'!A350</f>
        <v>42632</v>
      </c>
      <c r="B350">
        <f>'4-2'!C350</f>
        <v>181.05</v>
      </c>
      <c r="C350" s="5">
        <f>'4-2'!P350</f>
        <v>4473180</v>
      </c>
      <c r="D350" s="6">
        <f t="shared" si="27"/>
        <v>-2.9499999999999886</v>
      </c>
      <c r="E350">
        <f t="shared" si="28"/>
        <v>-1.6032608695652113E-2</v>
      </c>
      <c r="F350" s="7">
        <f t="shared" si="29"/>
        <v>-1.6162521397335539E-2</v>
      </c>
      <c r="G350">
        <f t="shared" si="30"/>
        <v>5.2149357576089859</v>
      </c>
      <c r="H350">
        <f t="shared" si="30"/>
        <v>16.820274919132942</v>
      </c>
    </row>
    <row r="351" spans="1:8" x14ac:dyDescent="0.35">
      <c r="A351" s="1">
        <f>'4-2'!A351</f>
        <v>42639</v>
      </c>
      <c r="B351">
        <f>'4-2'!C351</f>
        <v>178.2</v>
      </c>
      <c r="C351" s="5">
        <f>'4-2'!P351</f>
        <v>2206890</v>
      </c>
      <c r="D351" s="6">
        <f t="shared" si="27"/>
        <v>-2.8500000000000227</v>
      </c>
      <c r="E351">
        <f t="shared" si="28"/>
        <v>-1.5741507870754061E-2</v>
      </c>
      <c r="F351" s="7">
        <f t="shared" si="29"/>
        <v>-1.5866721174941034E-2</v>
      </c>
      <c r="G351">
        <f t="shared" si="30"/>
        <v>5.1987732362116503</v>
      </c>
      <c r="H351">
        <f t="shared" si="30"/>
        <v>15.313610123054012</v>
      </c>
    </row>
    <row r="352" spans="1:8" x14ac:dyDescent="0.35">
      <c r="A352" s="1">
        <f>'4-2'!A352</f>
        <v>42646</v>
      </c>
      <c r="B352">
        <f>'4-2'!C352</f>
        <v>174.35</v>
      </c>
      <c r="C352" s="5">
        <f>'4-2'!P352</f>
        <v>2462360</v>
      </c>
      <c r="D352" s="6">
        <f t="shared" si="27"/>
        <v>-3.8499999999999943</v>
      </c>
      <c r="E352">
        <f t="shared" si="28"/>
        <v>-2.1604938271604909E-2</v>
      </c>
      <c r="F352" s="7">
        <f t="shared" si="29"/>
        <v>-2.1841741915048729E-2</v>
      </c>
      <c r="G352">
        <f t="shared" si="30"/>
        <v>5.1829065150367093</v>
      </c>
      <c r="H352">
        <f t="shared" si="30"/>
        <v>14.607094842583065</v>
      </c>
    </row>
    <row r="353" spans="1:8" x14ac:dyDescent="0.35">
      <c r="A353" s="1">
        <f>'4-2'!A353</f>
        <v>42653</v>
      </c>
      <c r="B353">
        <f>'4-2'!C353</f>
        <v>166</v>
      </c>
      <c r="C353" s="5">
        <f>'4-2'!P353</f>
        <v>4130710</v>
      </c>
      <c r="D353" s="6">
        <f t="shared" si="27"/>
        <v>-8.3499999999999943</v>
      </c>
      <c r="E353">
        <f t="shared" si="28"/>
        <v>-4.7892170920562055E-2</v>
      </c>
      <c r="F353" s="7">
        <f t="shared" si="29"/>
        <v>-4.9076984765116904E-2</v>
      </c>
      <c r="G353">
        <f t="shared" si="30"/>
        <v>5.1610647731216606</v>
      </c>
      <c r="H353">
        <f t="shared" si="30"/>
        <v>14.716630797620322</v>
      </c>
    </row>
    <row r="354" spans="1:8" x14ac:dyDescent="0.35">
      <c r="A354" s="1">
        <f>'4-2'!A354</f>
        <v>42660</v>
      </c>
      <c r="B354">
        <f>'4-2'!C354</f>
        <v>165.6</v>
      </c>
      <c r="C354" s="5">
        <f>'4-2'!P354</f>
        <v>2335250</v>
      </c>
      <c r="D354" s="6">
        <f t="shared" si="27"/>
        <v>-0.40000000000000568</v>
      </c>
      <c r="E354">
        <f t="shared" si="28"/>
        <v>-2.4096385542169015E-3</v>
      </c>
      <c r="F354" s="7">
        <f t="shared" si="29"/>
        <v>-2.4125464053845747E-3</v>
      </c>
      <c r="G354">
        <f t="shared" si="30"/>
        <v>5.1119877883565437</v>
      </c>
      <c r="H354">
        <f t="shared" si="30"/>
        <v>15.233959862994828</v>
      </c>
    </row>
    <row r="355" spans="1:8" x14ac:dyDescent="0.35">
      <c r="A355" s="1">
        <f>'4-2'!A355</f>
        <v>42667</v>
      </c>
      <c r="B355">
        <f>'4-2'!C355</f>
        <v>166</v>
      </c>
      <c r="C355" s="5">
        <f>'4-2'!P355</f>
        <v>1586500</v>
      </c>
      <c r="D355" s="6">
        <f t="shared" si="27"/>
        <v>0.40000000000000568</v>
      </c>
      <c r="E355">
        <f t="shared" si="28"/>
        <v>2.4154589371981022E-3</v>
      </c>
      <c r="F355" s="7">
        <f t="shared" si="29"/>
        <v>2.4125464053845747E-3</v>
      </c>
      <c r="G355">
        <f t="shared" si="30"/>
        <v>5.1095752419511591</v>
      </c>
      <c r="H355">
        <f t="shared" si="30"/>
        <v>14.663629509735095</v>
      </c>
    </row>
    <row r="356" spans="1:8" x14ac:dyDescent="0.35">
      <c r="A356" s="1">
        <f>'4-2'!A356</f>
        <v>42674</v>
      </c>
      <c r="B356">
        <f>'4-2'!C356</f>
        <v>166.2</v>
      </c>
      <c r="C356" s="5">
        <f>'4-2'!P356</f>
        <v>1467870</v>
      </c>
      <c r="D356" s="6">
        <f t="shared" si="27"/>
        <v>0.19999999999998863</v>
      </c>
      <c r="E356">
        <f t="shared" si="28"/>
        <v>1.2048192771083653E-3</v>
      </c>
      <c r="F356" s="7">
        <f t="shared" si="29"/>
        <v>1.204094064804373E-3</v>
      </c>
      <c r="G356">
        <f t="shared" si="30"/>
        <v>5.1119877883565437</v>
      </c>
      <c r="H356">
        <f t="shared" si="30"/>
        <v>14.277040890005388</v>
      </c>
    </row>
    <row r="357" spans="1:8" x14ac:dyDescent="0.35">
      <c r="A357" s="1">
        <f>'4-2'!A357</f>
        <v>42681</v>
      </c>
      <c r="B357">
        <f>'4-2'!C357</f>
        <v>167.4</v>
      </c>
      <c r="C357" s="5">
        <f>'4-2'!P357</f>
        <v>3258390</v>
      </c>
      <c r="D357" s="6">
        <f t="shared" si="27"/>
        <v>1.2000000000000171</v>
      </c>
      <c r="E357">
        <f t="shared" si="28"/>
        <v>7.2202166064982984E-3</v>
      </c>
      <c r="F357" s="7">
        <f t="shared" si="29"/>
        <v>7.1942756340268588E-3</v>
      </c>
      <c r="G357">
        <f t="shared" si="30"/>
        <v>5.113191882421348</v>
      </c>
      <c r="H357">
        <f t="shared" si="30"/>
        <v>14.199322928376986</v>
      </c>
    </row>
    <row r="358" spans="1:8" x14ac:dyDescent="0.35">
      <c r="A358" s="1">
        <f>'4-2'!A358</f>
        <v>42688</v>
      </c>
      <c r="B358">
        <f>'4-2'!C358</f>
        <v>167</v>
      </c>
      <c r="C358" s="5">
        <f>'4-2'!P358</f>
        <v>1374380</v>
      </c>
      <c r="D358" s="6">
        <f t="shared" si="27"/>
        <v>-0.40000000000000568</v>
      </c>
      <c r="E358">
        <f t="shared" si="28"/>
        <v>-2.3894862604540361E-3</v>
      </c>
      <c r="F358" s="7">
        <f t="shared" si="29"/>
        <v>-2.392345638619453E-3</v>
      </c>
      <c r="G358">
        <f t="shared" si="30"/>
        <v>5.1203861580553749</v>
      </c>
      <c r="H358">
        <f t="shared" si="30"/>
        <v>14.996743766320714</v>
      </c>
    </row>
    <row r="359" spans="1:8" x14ac:dyDescent="0.35">
      <c r="A359" s="1">
        <f>'4-2'!A359</f>
        <v>42695</v>
      </c>
      <c r="B359">
        <f>'4-2'!C359</f>
        <v>167.4</v>
      </c>
      <c r="C359" s="5">
        <f>'4-2'!P359</f>
        <v>1003040</v>
      </c>
      <c r="D359" s="6">
        <f t="shared" si="27"/>
        <v>0.40000000000000568</v>
      </c>
      <c r="E359">
        <f t="shared" si="28"/>
        <v>2.3952095808383576E-3</v>
      </c>
      <c r="F359" s="7">
        <f t="shared" si="29"/>
        <v>2.392345638619453E-3</v>
      </c>
      <c r="G359">
        <f t="shared" si="30"/>
        <v>5.1179938124167554</v>
      </c>
      <c r="H359">
        <f t="shared" si="30"/>
        <v>14.133513278301825</v>
      </c>
    </row>
    <row r="360" spans="1:8" x14ac:dyDescent="0.35">
      <c r="A360" s="1">
        <f>'4-2'!A360</f>
        <v>42702</v>
      </c>
      <c r="B360">
        <f>'4-2'!C360</f>
        <v>167.2</v>
      </c>
      <c r="C360" s="5">
        <f>'4-2'!P360</f>
        <v>2169810</v>
      </c>
      <c r="D360" s="6">
        <f t="shared" si="27"/>
        <v>-0.20000000000001705</v>
      </c>
      <c r="E360">
        <f t="shared" si="28"/>
        <v>-1.194743130227103E-3</v>
      </c>
      <c r="F360" s="7">
        <f t="shared" si="29"/>
        <v>-1.1954574047736699E-3</v>
      </c>
      <c r="G360">
        <f t="shared" si="30"/>
        <v>5.1203861580553749</v>
      </c>
      <c r="H360">
        <f t="shared" si="30"/>
        <v>13.818545946507795</v>
      </c>
    </row>
    <row r="361" spans="1:8" x14ac:dyDescent="0.35">
      <c r="A361" s="1">
        <f>'4-2'!A361</f>
        <v>42709</v>
      </c>
      <c r="B361">
        <f>'4-2'!C361</f>
        <v>167.85</v>
      </c>
      <c r="C361" s="5">
        <f>'4-2'!P361</f>
        <v>2315600</v>
      </c>
      <c r="D361" s="6">
        <f t="shared" si="27"/>
        <v>0.65000000000000568</v>
      </c>
      <c r="E361">
        <f t="shared" si="28"/>
        <v>3.8875598086124744E-3</v>
      </c>
      <c r="F361" s="7">
        <f t="shared" si="29"/>
        <v>3.8800227754425265E-3</v>
      </c>
      <c r="G361">
        <f t="shared" si="30"/>
        <v>5.1191907006506012</v>
      </c>
      <c r="H361">
        <f t="shared" si="30"/>
        <v>14.590150164079565</v>
      </c>
    </row>
    <row r="362" spans="1:8" x14ac:dyDescent="0.35">
      <c r="A362" s="1">
        <f>'4-2'!A362</f>
        <v>42716</v>
      </c>
      <c r="B362">
        <f>'4-2'!C362</f>
        <v>168.6</v>
      </c>
      <c r="C362" s="5">
        <f>'4-2'!P362</f>
        <v>6638580</v>
      </c>
      <c r="D362" s="6">
        <f t="shared" si="27"/>
        <v>0.75</v>
      </c>
      <c r="E362">
        <f t="shared" si="28"/>
        <v>4.4682752457551383E-3</v>
      </c>
      <c r="F362" s="7">
        <f t="shared" si="29"/>
        <v>4.4583221417111574E-3</v>
      </c>
      <c r="G362">
        <f t="shared" si="30"/>
        <v>5.1230707234260437</v>
      </c>
      <c r="H362">
        <f t="shared" si="30"/>
        <v>14.655179391186987</v>
      </c>
    </row>
    <row r="363" spans="1:8" x14ac:dyDescent="0.35">
      <c r="A363" s="1">
        <f>'4-2'!A363</f>
        <v>42723</v>
      </c>
      <c r="B363">
        <f>'4-2'!C363</f>
        <v>166.25</v>
      </c>
      <c r="C363" s="5">
        <f>'4-2'!P363</f>
        <v>1862870</v>
      </c>
      <c r="D363" s="6">
        <f t="shared" si="27"/>
        <v>-2.3499999999999943</v>
      </c>
      <c r="E363">
        <f t="shared" si="28"/>
        <v>-1.3938315539738995E-2</v>
      </c>
      <c r="F363" s="7">
        <f t="shared" si="29"/>
        <v>-1.4036366031791481E-2</v>
      </c>
      <c r="G363">
        <f t="shared" si="30"/>
        <v>5.1275290455677549</v>
      </c>
      <c r="H363">
        <f t="shared" si="30"/>
        <v>15.708408643160599</v>
      </c>
    </row>
    <row r="364" spans="1:8" x14ac:dyDescent="0.35">
      <c r="A364" s="1">
        <f>'4-2'!A364</f>
        <v>42730</v>
      </c>
      <c r="B364">
        <f>'4-2'!C364</f>
        <v>165.2</v>
      </c>
      <c r="C364" s="5">
        <f>'4-2'!P364</f>
        <v>739200</v>
      </c>
      <c r="D364" s="6">
        <f t="shared" si="27"/>
        <v>-1.0500000000000114</v>
      </c>
      <c r="E364">
        <f t="shared" si="28"/>
        <v>-6.3157894736842789E-3</v>
      </c>
      <c r="F364" s="7">
        <f t="shared" si="29"/>
        <v>-6.3358184490853731E-3</v>
      </c>
      <c r="G364">
        <f t="shared" si="30"/>
        <v>5.1134926795359634</v>
      </c>
      <c r="H364">
        <f t="shared" si="30"/>
        <v>14.437628867224142</v>
      </c>
    </row>
    <row r="365" spans="1:8" x14ac:dyDescent="0.35">
      <c r="A365" s="1">
        <f>'4-2'!A365</f>
        <v>42737</v>
      </c>
      <c r="B365">
        <f>'4-2'!C365</f>
        <v>165</v>
      </c>
      <c r="C365" s="5">
        <f>'4-2'!P365</f>
        <v>456810</v>
      </c>
      <c r="D365" s="6">
        <f t="shared" si="27"/>
        <v>-0.19999999999998863</v>
      </c>
      <c r="E365">
        <f t="shared" si="28"/>
        <v>-1.2106537530265657E-3</v>
      </c>
      <c r="F365" s="7">
        <f t="shared" si="29"/>
        <v>-1.2113871862977632E-3</v>
      </c>
      <c r="G365">
        <f t="shared" si="30"/>
        <v>5.1071568610868781</v>
      </c>
      <c r="H365">
        <f t="shared" si="30"/>
        <v>13.513323799309612</v>
      </c>
    </row>
    <row r="366" spans="1:8" x14ac:dyDescent="0.35">
      <c r="A366" s="1">
        <f>'4-2'!A366</f>
        <v>42744</v>
      </c>
      <c r="B366">
        <f>'4-2'!C366</f>
        <v>165.25</v>
      </c>
      <c r="C366" s="5">
        <f>'4-2'!P366</f>
        <v>958230</v>
      </c>
      <c r="D366" s="6">
        <f t="shared" si="27"/>
        <v>0.25</v>
      </c>
      <c r="E366">
        <f t="shared" si="28"/>
        <v>1.5151515151515152E-3</v>
      </c>
      <c r="F366" s="7">
        <f t="shared" si="29"/>
        <v>1.5140048312156651E-3</v>
      </c>
      <c r="G366">
        <f t="shared" si="30"/>
        <v>5.1059454739005803</v>
      </c>
      <c r="H366">
        <f t="shared" si="30"/>
        <v>13.032022828502887</v>
      </c>
    </row>
    <row r="367" spans="1:8" x14ac:dyDescent="0.35">
      <c r="A367" s="1">
        <f>'4-2'!A367</f>
        <v>42751</v>
      </c>
      <c r="B367">
        <f>'4-2'!C367</f>
        <v>169.75</v>
      </c>
      <c r="C367" s="5">
        <f>'4-2'!P367</f>
        <v>2287810</v>
      </c>
      <c r="D367" s="6">
        <f t="shared" si="27"/>
        <v>4.5</v>
      </c>
      <c r="E367">
        <f t="shared" si="28"/>
        <v>2.7231467473524961E-2</v>
      </c>
      <c r="F367" s="7">
        <f t="shared" si="29"/>
        <v>2.6867287707009524E-2</v>
      </c>
      <c r="G367">
        <f t="shared" si="30"/>
        <v>5.107459478731796</v>
      </c>
      <c r="H367">
        <f t="shared" si="30"/>
        <v>13.772843111644871</v>
      </c>
    </row>
    <row r="368" spans="1:8" x14ac:dyDescent="0.35">
      <c r="A368" s="1">
        <f>'4-2'!A368</f>
        <v>42758</v>
      </c>
      <c r="B368">
        <f>'4-2'!C368</f>
        <v>170</v>
      </c>
      <c r="C368" s="5">
        <f>'4-2'!P368</f>
        <v>1728790</v>
      </c>
      <c r="D368" s="6">
        <f t="shared" si="27"/>
        <v>0.25</v>
      </c>
      <c r="E368">
        <f t="shared" si="28"/>
        <v>1.4727540500736377E-3</v>
      </c>
      <c r="F368" s="7">
        <f t="shared" si="29"/>
        <v>1.4716706114565881E-3</v>
      </c>
      <c r="G368">
        <f t="shared" si="30"/>
        <v>5.1343267664388055</v>
      </c>
      <c r="H368">
        <f t="shared" si="30"/>
        <v>14.64310558607561</v>
      </c>
    </row>
    <row r="369" spans="1:8" x14ac:dyDescent="0.35">
      <c r="A369" s="1">
        <f>'4-2'!A369</f>
        <v>42765</v>
      </c>
      <c r="B369">
        <f>'4-2'!C369</f>
        <v>168.25</v>
      </c>
      <c r="C369" s="5">
        <f>'4-2'!P369</f>
        <v>999190</v>
      </c>
      <c r="D369" s="6">
        <f t="shared" si="27"/>
        <v>-1.75</v>
      </c>
      <c r="E369">
        <f t="shared" si="28"/>
        <v>-1.0294117647058823E-2</v>
      </c>
      <c r="F369" s="7">
        <f t="shared" si="29"/>
        <v>-1.0347468525425008E-2</v>
      </c>
      <c r="G369">
        <f t="shared" si="30"/>
        <v>5.1357984370502621</v>
      </c>
      <c r="H369">
        <f t="shared" si="30"/>
        <v>14.362932299798992</v>
      </c>
    </row>
    <row r="370" spans="1:8" x14ac:dyDescent="0.35">
      <c r="A370" s="1">
        <f>'4-2'!A370</f>
        <v>42772</v>
      </c>
      <c r="B370">
        <f>'4-2'!C370</f>
        <v>169</v>
      </c>
      <c r="C370" s="5">
        <f>'4-2'!P370</f>
        <v>1224930</v>
      </c>
      <c r="D370" s="6">
        <f t="shared" si="27"/>
        <v>0.75</v>
      </c>
      <c r="E370">
        <f t="shared" si="28"/>
        <v>4.4576523031203564E-3</v>
      </c>
      <c r="F370" s="7">
        <f t="shared" si="29"/>
        <v>4.4477463982364185E-3</v>
      </c>
      <c r="G370">
        <f t="shared" si="30"/>
        <v>5.1254509685248371</v>
      </c>
      <c r="H370">
        <f t="shared" si="30"/>
        <v>13.814700229737019</v>
      </c>
    </row>
    <row r="371" spans="1:8" x14ac:dyDescent="0.35">
      <c r="A371" s="1">
        <f>'4-2'!A371</f>
        <v>42779</v>
      </c>
      <c r="B371">
        <f>'4-2'!C371</f>
        <v>167.1</v>
      </c>
      <c r="C371" s="5">
        <f>'4-2'!P371</f>
        <v>930230</v>
      </c>
      <c r="D371" s="6">
        <f t="shared" si="27"/>
        <v>-1.9000000000000057</v>
      </c>
      <c r="E371">
        <f t="shared" si="28"/>
        <v>-1.1242603550295891E-2</v>
      </c>
      <c r="F371" s="7">
        <f t="shared" si="29"/>
        <v>-1.1306279321725121E-2</v>
      </c>
      <c r="G371">
        <f t="shared" si="30"/>
        <v>5.1298987149230735</v>
      </c>
      <c r="H371">
        <f t="shared" si="30"/>
        <v>14.018394257471106</v>
      </c>
    </row>
    <row r="372" spans="1:8" x14ac:dyDescent="0.35">
      <c r="A372" s="1">
        <f>'4-2'!A372</f>
        <v>42786</v>
      </c>
      <c r="B372">
        <f>'4-2'!C372</f>
        <v>166.3</v>
      </c>
      <c r="C372" s="5">
        <f>'4-2'!P372</f>
        <v>1965210</v>
      </c>
      <c r="D372" s="6">
        <f t="shared" si="27"/>
        <v>-0.79999999999998295</v>
      </c>
      <c r="E372">
        <f t="shared" si="28"/>
        <v>-4.7875523638538781E-3</v>
      </c>
      <c r="F372" s="7">
        <f t="shared" si="29"/>
        <v>-4.7990494024663377E-3</v>
      </c>
      <c r="G372">
        <f t="shared" si="30"/>
        <v>5.1185924356013484</v>
      </c>
      <c r="H372">
        <f t="shared" si="30"/>
        <v>13.743187146380867</v>
      </c>
    </row>
    <row r="373" spans="1:8" x14ac:dyDescent="0.35">
      <c r="A373" s="1">
        <f>'4-2'!A373</f>
        <v>42793</v>
      </c>
      <c r="B373">
        <f>'4-2'!C373</f>
        <v>167</v>
      </c>
      <c r="C373" s="5">
        <f>'4-2'!P373</f>
        <v>2265220</v>
      </c>
      <c r="D373" s="6">
        <f t="shared" si="27"/>
        <v>0.69999999999998863</v>
      </c>
      <c r="E373">
        <f t="shared" si="28"/>
        <v>4.2092603728201361E-3</v>
      </c>
      <c r="F373" s="7">
        <f t="shared" si="29"/>
        <v>4.2004262178734209E-3</v>
      </c>
      <c r="G373">
        <f t="shared" si="30"/>
        <v>5.113793386198882</v>
      </c>
      <c r="H373">
        <f t="shared" si="30"/>
        <v>14.49110966780429</v>
      </c>
    </row>
    <row r="374" spans="1:8" x14ac:dyDescent="0.35">
      <c r="A374" s="1">
        <f>'4-2'!A374</f>
        <v>42800</v>
      </c>
      <c r="B374">
        <f>'4-2'!C374</f>
        <v>167.15</v>
      </c>
      <c r="C374" s="5">
        <f>'4-2'!P374</f>
        <v>1055870</v>
      </c>
      <c r="D374" s="6">
        <f t="shared" si="27"/>
        <v>0.15000000000000568</v>
      </c>
      <c r="E374">
        <f t="shared" si="28"/>
        <v>8.9820359281440529E-4</v>
      </c>
      <c r="F374" s="7">
        <f t="shared" si="29"/>
        <v>8.9780044935228176E-4</v>
      </c>
      <c r="G374">
        <f t="shared" si="30"/>
        <v>5.1179938124167554</v>
      </c>
      <c r="H374">
        <f t="shared" si="30"/>
        <v>14.633182442425261</v>
      </c>
    </row>
    <row r="375" spans="1:8" x14ac:dyDescent="0.35">
      <c r="A375" s="1">
        <f>'4-2'!A375</f>
        <v>42807</v>
      </c>
      <c r="B375">
        <f>'4-2'!C375</f>
        <v>168.75</v>
      </c>
      <c r="C375" s="5">
        <f>'4-2'!P375</f>
        <v>1164920</v>
      </c>
      <c r="D375" s="6">
        <f t="shared" si="27"/>
        <v>1.5999999999999943</v>
      </c>
      <c r="E375">
        <f t="shared" si="28"/>
        <v>9.5722405025425918E-3</v>
      </c>
      <c r="F375" s="7">
        <f t="shared" si="29"/>
        <v>9.5267168865316165E-3</v>
      </c>
      <c r="G375">
        <f t="shared" si="30"/>
        <v>5.1188916128661077</v>
      </c>
      <c r="H375">
        <f t="shared" si="30"/>
        <v>13.869875629609565</v>
      </c>
    </row>
    <row r="376" spans="1:8" x14ac:dyDescent="0.35">
      <c r="A376" s="1">
        <f>'4-2'!A376</f>
        <v>42814</v>
      </c>
      <c r="B376">
        <f>'4-2'!C376</f>
        <v>167</v>
      </c>
      <c r="C376" s="5">
        <f>'4-2'!P376</f>
        <v>864990</v>
      </c>
      <c r="D376" s="6">
        <f t="shared" si="27"/>
        <v>-1.75</v>
      </c>
      <c r="E376">
        <f t="shared" si="28"/>
        <v>-1.037037037037037E-2</v>
      </c>
      <c r="F376" s="7">
        <f t="shared" si="29"/>
        <v>-1.0424517335883898E-2</v>
      </c>
      <c r="G376">
        <f t="shared" si="30"/>
        <v>5.1284183297526393</v>
      </c>
      <c r="H376">
        <f t="shared" si="30"/>
        <v>13.968162973096181</v>
      </c>
    </row>
    <row r="377" spans="1:8" x14ac:dyDescent="0.35">
      <c r="A377" s="1">
        <f>'4-2'!A377</f>
        <v>42821</v>
      </c>
      <c r="B377">
        <f>'4-2'!C377</f>
        <v>163.1</v>
      </c>
      <c r="C377" s="5">
        <f>'4-2'!P377</f>
        <v>3641380</v>
      </c>
      <c r="D377" s="6">
        <f t="shared" si="27"/>
        <v>-3.9000000000000057</v>
      </c>
      <c r="E377">
        <f t="shared" si="28"/>
        <v>-2.3353293413173687E-2</v>
      </c>
      <c r="F377" s="7">
        <f t="shared" si="29"/>
        <v>-2.3630302789787727E-2</v>
      </c>
      <c r="G377">
        <f t="shared" si="30"/>
        <v>5.1179938124167554</v>
      </c>
      <c r="H377">
        <f t="shared" si="30"/>
        <v>13.670473225153549</v>
      </c>
    </row>
    <row r="378" spans="1:8" x14ac:dyDescent="0.35">
      <c r="A378" s="1">
        <f>'4-2'!A378</f>
        <v>42828</v>
      </c>
      <c r="B378">
        <f>'4-2'!C378</f>
        <v>160.94999999999999</v>
      </c>
      <c r="C378" s="5">
        <f>'4-2'!P378</f>
        <v>1209260</v>
      </c>
      <c r="D378" s="6">
        <f t="shared" si="27"/>
        <v>-2.1500000000000057</v>
      </c>
      <c r="E378">
        <f t="shared" si="28"/>
        <v>-1.3182096873084033E-2</v>
      </c>
      <c r="F378" s="7">
        <f t="shared" si="29"/>
        <v>-1.3269751882150516E-2</v>
      </c>
      <c r="G378">
        <f t="shared" si="30"/>
        <v>5.0943635096269677</v>
      </c>
      <c r="H378">
        <f t="shared" si="30"/>
        <v>15.107873288643882</v>
      </c>
    </row>
    <row r="379" spans="1:8" x14ac:dyDescent="0.35">
      <c r="A379" s="1">
        <f>'4-2'!A379</f>
        <v>42835</v>
      </c>
      <c r="B379">
        <f>'4-2'!C379</f>
        <v>160.05000000000001</v>
      </c>
      <c r="C379" s="5">
        <f>'4-2'!P379</f>
        <v>1378090</v>
      </c>
      <c r="D379" s="6">
        <f t="shared" si="27"/>
        <v>-0.89999999999997726</v>
      </c>
      <c r="E379">
        <f t="shared" si="28"/>
        <v>-5.59179869524683E-3</v>
      </c>
      <c r="F379" s="7">
        <f t="shared" si="29"/>
        <v>-5.6074913289450024E-3</v>
      </c>
      <c r="G379">
        <f t="shared" si="30"/>
        <v>5.0810937577448172</v>
      </c>
      <c r="H379">
        <f t="shared" si="30"/>
        <v>14.005519160239626</v>
      </c>
    </row>
    <row r="380" spans="1:8" x14ac:dyDescent="0.35">
      <c r="A380" s="1">
        <f>'4-2'!A380</f>
        <v>42842</v>
      </c>
      <c r="B380">
        <f>'4-2'!C380</f>
        <v>151.80000000000001</v>
      </c>
      <c r="C380" s="5">
        <f>'4-2'!P380</f>
        <v>818990</v>
      </c>
      <c r="D380" s="6">
        <f t="shared" si="27"/>
        <v>-8.25</v>
      </c>
      <c r="E380">
        <f t="shared" si="28"/>
        <v>-5.1546391752577317E-2</v>
      </c>
      <c r="F380" s="7">
        <f t="shared" si="29"/>
        <v>-5.2922401454342349E-2</v>
      </c>
      <c r="G380">
        <f t="shared" si="30"/>
        <v>5.0754862664158722</v>
      </c>
      <c r="H380">
        <f t="shared" si="30"/>
        <v>14.136209040469446</v>
      </c>
    </row>
    <row r="381" spans="1:8" x14ac:dyDescent="0.35">
      <c r="A381" s="1">
        <f>'4-2'!A381</f>
        <v>42849</v>
      </c>
      <c r="B381">
        <f>'4-2'!C381</f>
        <v>149.9</v>
      </c>
      <c r="C381" s="5">
        <f>'4-2'!P381</f>
        <v>1293010</v>
      </c>
      <c r="D381" s="6">
        <f t="shared" si="27"/>
        <v>-1.9000000000000057</v>
      </c>
      <c r="E381">
        <f t="shared" si="28"/>
        <v>-1.2516469038208205E-2</v>
      </c>
      <c r="F381" s="7">
        <f t="shared" si="29"/>
        <v>-1.2595459852978053E-2</v>
      </c>
      <c r="G381">
        <f t="shared" si="30"/>
        <v>5.0225638649615298</v>
      </c>
      <c r="H381">
        <f t="shared" si="30"/>
        <v>13.615827152748453</v>
      </c>
    </row>
    <row r="382" spans="1:8" x14ac:dyDescent="0.35">
      <c r="A382" s="1">
        <f>'4-2'!A382</f>
        <v>42856</v>
      </c>
      <c r="B382">
        <f>'4-2'!C382</f>
        <v>156.94999999999999</v>
      </c>
      <c r="C382" s="5">
        <f>'4-2'!P382</f>
        <v>1315520</v>
      </c>
      <c r="D382" s="6">
        <f t="shared" si="27"/>
        <v>7.0499999999999829</v>
      </c>
      <c r="E382">
        <f t="shared" si="28"/>
        <v>4.703135423615732E-2</v>
      </c>
      <c r="F382" s="7">
        <f t="shared" si="29"/>
        <v>4.5958878179410689E-2</v>
      </c>
      <c r="G382">
        <f t="shared" si="30"/>
        <v>5.0099684051085518</v>
      </c>
      <c r="H382">
        <f t="shared" si="30"/>
        <v>14.072483391676137</v>
      </c>
    </row>
    <row r="383" spans="1:8" x14ac:dyDescent="0.35">
      <c r="A383" s="1">
        <f>'4-2'!A383</f>
        <v>42863</v>
      </c>
      <c r="B383">
        <f>'4-2'!C383</f>
        <v>148.55000000000001</v>
      </c>
      <c r="C383" s="5">
        <f>'4-2'!P383</f>
        <v>1414120</v>
      </c>
      <c r="D383" s="6">
        <f t="shared" si="27"/>
        <v>-8.3999999999999773</v>
      </c>
      <c r="E383">
        <f t="shared" si="28"/>
        <v>-5.3520229372411458E-2</v>
      </c>
      <c r="F383" s="7">
        <f t="shared" si="29"/>
        <v>-5.5005681379345361E-2</v>
      </c>
      <c r="G383">
        <f t="shared" si="30"/>
        <v>5.0559272832879625</v>
      </c>
      <c r="H383">
        <f t="shared" si="30"/>
        <v>14.089742582691651</v>
      </c>
    </row>
    <row r="384" spans="1:8" x14ac:dyDescent="0.35">
      <c r="A384" s="1">
        <f>'4-2'!A384</f>
        <v>42870</v>
      </c>
      <c r="B384">
        <f>'4-2'!C384</f>
        <v>141.55000000000001</v>
      </c>
      <c r="C384" s="5">
        <f>'4-2'!P384</f>
        <v>1571580</v>
      </c>
      <c r="D384" s="6">
        <f t="shared" si="27"/>
        <v>-7</v>
      </c>
      <c r="E384">
        <f t="shared" si="28"/>
        <v>-4.7122181083810159E-2</v>
      </c>
      <c r="F384" s="7">
        <f t="shared" si="29"/>
        <v>-4.8268590350708074E-2</v>
      </c>
      <c r="G384">
        <f t="shared" si="30"/>
        <v>5.0009216019086171</v>
      </c>
      <c r="H384">
        <f t="shared" si="30"/>
        <v>14.162017987467191</v>
      </c>
    </row>
    <row r="385" spans="1:8" x14ac:dyDescent="0.35">
      <c r="A385" s="1">
        <f>'4-2'!A385</f>
        <v>42877</v>
      </c>
      <c r="B385">
        <f>'4-2'!C385</f>
        <v>139.65</v>
      </c>
      <c r="C385" s="5">
        <f>'4-2'!P385</f>
        <v>1023740</v>
      </c>
      <c r="D385" s="6">
        <f t="shared" si="27"/>
        <v>-1.9000000000000057</v>
      </c>
      <c r="E385">
        <f t="shared" si="28"/>
        <v>-1.3422818791946348E-2</v>
      </c>
      <c r="F385" s="7">
        <f t="shared" si="29"/>
        <v>-1.351371916672317E-2</v>
      </c>
      <c r="G385">
        <f t="shared" si="30"/>
        <v>4.952653011557909</v>
      </c>
      <c r="H385">
        <f t="shared" si="30"/>
        <v>14.267592040701018</v>
      </c>
    </row>
    <row r="386" spans="1:8" x14ac:dyDescent="0.35">
      <c r="A386" s="1">
        <f>'4-2'!A386</f>
        <v>42884</v>
      </c>
      <c r="B386">
        <f>'4-2'!C386</f>
        <v>129.55000000000001</v>
      </c>
      <c r="C386" s="5">
        <f>'4-2'!P386</f>
        <v>1907080</v>
      </c>
      <c r="D386" s="6">
        <f t="shared" si="27"/>
        <v>-10.099999999999994</v>
      </c>
      <c r="E386">
        <f t="shared" si="28"/>
        <v>-7.2323666308628673E-2</v>
      </c>
      <c r="F386" s="7">
        <f t="shared" si="29"/>
        <v>-7.5072385383066376E-2</v>
      </c>
      <c r="G386">
        <f t="shared" si="30"/>
        <v>4.9391392923911859</v>
      </c>
      <c r="H386">
        <f t="shared" si="30"/>
        <v>13.838973146091941</v>
      </c>
    </row>
    <row r="387" spans="1:8" x14ac:dyDescent="0.35">
      <c r="A387" s="1">
        <f>'4-2'!A387</f>
        <v>42891</v>
      </c>
      <c r="B387">
        <f>'4-2'!C387</f>
        <v>130</v>
      </c>
      <c r="C387" s="5">
        <f>'4-2'!P387</f>
        <v>1408690</v>
      </c>
      <c r="D387" s="6">
        <f t="shared" si="27"/>
        <v>0.44999999999998863</v>
      </c>
      <c r="E387">
        <f t="shared" si="28"/>
        <v>3.4735623311461876E-3</v>
      </c>
      <c r="F387" s="7">
        <f t="shared" si="29"/>
        <v>3.4675434474626954E-3</v>
      </c>
      <c r="G387">
        <f t="shared" si="30"/>
        <v>4.8640669070081195</v>
      </c>
      <c r="H387">
        <f t="shared" si="30"/>
        <v>14.461083834410568</v>
      </c>
    </row>
    <row r="388" spans="1:8" x14ac:dyDescent="0.35">
      <c r="A388" s="1">
        <f>'4-2'!A388</f>
        <v>42898</v>
      </c>
      <c r="B388">
        <f>'4-2'!C388</f>
        <v>127.3</v>
      </c>
      <c r="C388" s="5">
        <f>'4-2'!P388</f>
        <v>1836620</v>
      </c>
      <c r="D388" s="6">
        <f t="shared" si="27"/>
        <v>-2.7000000000000028</v>
      </c>
      <c r="E388">
        <f t="shared" si="28"/>
        <v>-2.076923076923079E-2</v>
      </c>
      <c r="F388" s="7">
        <f t="shared" si="29"/>
        <v>-2.0987944892221222E-2</v>
      </c>
      <c r="G388">
        <f t="shared" si="30"/>
        <v>4.8675344504555822</v>
      </c>
      <c r="H388">
        <f t="shared" si="30"/>
        <v>14.15817075247968</v>
      </c>
    </row>
    <row r="389" spans="1:8" x14ac:dyDescent="0.35">
      <c r="A389" s="1">
        <f>'4-2'!A389</f>
        <v>42905</v>
      </c>
      <c r="B389">
        <f>'4-2'!C389</f>
        <v>128.30000000000001</v>
      </c>
      <c r="C389" s="5">
        <f>'4-2'!P389</f>
        <v>1497480</v>
      </c>
      <c r="D389" s="6">
        <f t="shared" ref="D389:D433" si="31">B389-B388</f>
        <v>1.0000000000000142</v>
      </c>
      <c r="E389">
        <f t="shared" ref="E389:E433" si="32">D389/B388</f>
        <v>7.8554595443834589E-3</v>
      </c>
      <c r="F389" s="7">
        <f t="shared" ref="F389:F433" si="33">LN(B389)-LN(B388)</f>
        <v>7.8247660582295708E-3</v>
      </c>
      <c r="G389">
        <f t="shared" ref="G389:H433" si="34">LN(B388)</f>
        <v>4.846546505563361</v>
      </c>
      <c r="H389">
        <f t="shared" si="34"/>
        <v>14.423437483789733</v>
      </c>
    </row>
    <row r="390" spans="1:8" x14ac:dyDescent="0.35">
      <c r="A390" s="1">
        <f>'4-2'!A390</f>
        <v>42912</v>
      </c>
      <c r="B390">
        <f>'4-2'!C390</f>
        <v>124.45</v>
      </c>
      <c r="C390" s="5">
        <f>'4-2'!P390</f>
        <v>1105840</v>
      </c>
      <c r="D390" s="6">
        <f t="shared" si="31"/>
        <v>-3.8500000000000085</v>
      </c>
      <c r="E390">
        <f t="shared" si="32"/>
        <v>-3.0007794232268185E-2</v>
      </c>
      <c r="F390" s="7">
        <f t="shared" si="33"/>
        <v>-3.0467242807989514E-2</v>
      </c>
      <c r="G390">
        <f t="shared" si="34"/>
        <v>4.8543712716215905</v>
      </c>
      <c r="H390">
        <f t="shared" si="34"/>
        <v>14.219294253289901</v>
      </c>
    </row>
    <row r="391" spans="1:8" x14ac:dyDescent="0.35">
      <c r="A391" s="1">
        <f>'4-2'!A391</f>
        <v>42919</v>
      </c>
      <c r="B391">
        <f>'4-2'!C391</f>
        <v>125</v>
      </c>
      <c r="C391" s="5">
        <f>'4-2'!P391</f>
        <v>778570</v>
      </c>
      <c r="D391" s="6">
        <f t="shared" si="31"/>
        <v>0.54999999999999716</v>
      </c>
      <c r="E391">
        <f t="shared" si="32"/>
        <v>4.4194455604660279E-3</v>
      </c>
      <c r="F391" s="7">
        <f t="shared" si="33"/>
        <v>4.4097084887004812E-3</v>
      </c>
      <c r="G391">
        <f t="shared" si="34"/>
        <v>4.823904028813601</v>
      </c>
      <c r="H391">
        <f t="shared" si="34"/>
        <v>13.916115785138238</v>
      </c>
    </row>
    <row r="392" spans="1:8" x14ac:dyDescent="0.35">
      <c r="A392" s="1">
        <f>'4-2'!A392</f>
        <v>42926</v>
      </c>
      <c r="B392">
        <f>'4-2'!C392</f>
        <v>132.19999999999999</v>
      </c>
      <c r="C392" s="5">
        <f>'4-2'!P392</f>
        <v>1435150</v>
      </c>
      <c r="D392" s="6">
        <f t="shared" si="31"/>
        <v>7.1999999999999886</v>
      </c>
      <c r="E392">
        <f t="shared" si="32"/>
        <v>5.7599999999999908E-2</v>
      </c>
      <c r="F392" s="7">
        <f t="shared" si="33"/>
        <v>5.6002190115284733E-2</v>
      </c>
      <c r="G392">
        <f t="shared" si="34"/>
        <v>4.8283137373023015</v>
      </c>
      <c r="H392">
        <f t="shared" si="34"/>
        <v>13.565214182720045</v>
      </c>
    </row>
    <row r="393" spans="1:8" x14ac:dyDescent="0.35">
      <c r="A393" s="1">
        <f>'4-2'!A393</f>
        <v>42933</v>
      </c>
      <c r="B393">
        <f>'4-2'!C393</f>
        <v>131.44999999999999</v>
      </c>
      <c r="C393" s="5">
        <f>'4-2'!P393</f>
        <v>888270</v>
      </c>
      <c r="D393" s="6">
        <f t="shared" si="31"/>
        <v>-0.75</v>
      </c>
      <c r="E393">
        <f t="shared" si="32"/>
        <v>-5.6732223903177012E-3</v>
      </c>
      <c r="F393" s="7">
        <f t="shared" si="33"/>
        <v>-5.6893762416958538E-3</v>
      </c>
      <c r="G393">
        <f t="shared" si="34"/>
        <v>4.8843159274175862</v>
      </c>
      <c r="H393">
        <f t="shared" si="34"/>
        <v>14.176779931329744</v>
      </c>
    </row>
    <row r="394" spans="1:8" x14ac:dyDescent="0.35">
      <c r="A394" s="1">
        <f>'4-2'!A394</f>
        <v>42940</v>
      </c>
      <c r="B394">
        <f>'4-2'!C394</f>
        <v>129.94999999999999</v>
      </c>
      <c r="C394" s="5">
        <f>'4-2'!P394</f>
        <v>876860</v>
      </c>
      <c r="D394" s="6">
        <f t="shared" si="31"/>
        <v>-1.5</v>
      </c>
      <c r="E394">
        <f t="shared" si="32"/>
        <v>-1.1411182959300116E-2</v>
      </c>
      <c r="F394" s="7">
        <f t="shared" si="33"/>
        <v>-1.1476790088391198E-2</v>
      </c>
      <c r="G394">
        <f t="shared" si="34"/>
        <v>4.8786265511758904</v>
      </c>
      <c r="H394">
        <f t="shared" si="34"/>
        <v>13.697031029813296</v>
      </c>
    </row>
    <row r="395" spans="1:8" x14ac:dyDescent="0.35">
      <c r="A395" s="1">
        <f>'4-2'!A395</f>
        <v>42947</v>
      </c>
      <c r="B395">
        <f>'4-2'!C395</f>
        <v>131.30000000000001</v>
      </c>
      <c r="C395" s="5">
        <f>'4-2'!P395</f>
        <v>666940</v>
      </c>
      <c r="D395" s="6">
        <f t="shared" si="31"/>
        <v>1.3500000000000227</v>
      </c>
      <c r="E395">
        <f t="shared" si="32"/>
        <v>1.0388611004232573E-2</v>
      </c>
      <c r="F395" s="7">
        <f t="shared" si="33"/>
        <v>1.0335020221251767E-2</v>
      </c>
      <c r="G395">
        <f t="shared" si="34"/>
        <v>4.8671497610874992</v>
      </c>
      <c r="H395">
        <f t="shared" si="34"/>
        <v>13.684102623491551</v>
      </c>
    </row>
    <row r="396" spans="1:8" x14ac:dyDescent="0.35">
      <c r="A396" s="1">
        <f>'4-2'!A396</f>
        <v>42954</v>
      </c>
      <c r="B396">
        <f>'4-2'!C396</f>
        <v>131.5</v>
      </c>
      <c r="C396" s="5">
        <f>'4-2'!P396</f>
        <v>541600</v>
      </c>
      <c r="D396" s="6">
        <f t="shared" si="31"/>
        <v>0.19999999999998863</v>
      </c>
      <c r="E396">
        <f t="shared" si="32"/>
        <v>1.5232292460014365E-3</v>
      </c>
      <c r="F396" s="7">
        <f t="shared" si="33"/>
        <v>1.5220703090683685E-3</v>
      </c>
      <c r="G396">
        <f t="shared" si="34"/>
        <v>4.877484781308751</v>
      </c>
      <c r="H396">
        <f t="shared" si="34"/>
        <v>13.410455365829076</v>
      </c>
    </row>
    <row r="397" spans="1:8" x14ac:dyDescent="0.35">
      <c r="A397" s="1">
        <f>'4-2'!A397</f>
        <v>42961</v>
      </c>
      <c r="B397">
        <f>'4-2'!C397</f>
        <v>138.6</v>
      </c>
      <c r="C397" s="5">
        <f>'4-2'!P397</f>
        <v>1292050</v>
      </c>
      <c r="D397" s="6">
        <f t="shared" si="31"/>
        <v>7.0999999999999943</v>
      </c>
      <c r="E397">
        <f t="shared" si="32"/>
        <v>5.3992395437262315E-2</v>
      </c>
      <c r="F397" s="7">
        <f t="shared" si="33"/>
        <v>5.258523513798341E-2</v>
      </c>
      <c r="G397">
        <f t="shared" si="34"/>
        <v>4.8790068516178193</v>
      </c>
      <c r="H397">
        <f t="shared" si="34"/>
        <v>13.202283000580202</v>
      </c>
    </row>
    <row r="398" spans="1:8" x14ac:dyDescent="0.35">
      <c r="A398" s="1">
        <f>'4-2'!A398</f>
        <v>42968</v>
      </c>
      <c r="B398">
        <f>'4-2'!C398</f>
        <v>144.9</v>
      </c>
      <c r="C398" s="5">
        <f>'4-2'!P398</f>
        <v>2125500</v>
      </c>
      <c r="D398" s="6">
        <f t="shared" si="31"/>
        <v>6.3000000000000114</v>
      </c>
      <c r="E398">
        <f t="shared" si="32"/>
        <v>4.5454545454545539E-2</v>
      </c>
      <c r="F398" s="7">
        <f t="shared" si="33"/>
        <v>4.4451762570833608E-2</v>
      </c>
      <c r="G398">
        <f t="shared" si="34"/>
        <v>4.9315920867558027</v>
      </c>
      <c r="H398">
        <f t="shared" si="34"/>
        <v>14.071740662266272</v>
      </c>
    </row>
    <row r="399" spans="1:8" x14ac:dyDescent="0.35">
      <c r="A399" s="1">
        <f>'4-2'!A399</f>
        <v>42975</v>
      </c>
      <c r="B399">
        <f>'4-2'!C399</f>
        <v>138.44999999999999</v>
      </c>
      <c r="C399" s="5">
        <f>'4-2'!P399</f>
        <v>1506030</v>
      </c>
      <c r="D399" s="6">
        <f t="shared" si="31"/>
        <v>-6.4500000000000171</v>
      </c>
      <c r="E399">
        <f t="shared" si="32"/>
        <v>-4.4513457556935934E-2</v>
      </c>
      <c r="F399" s="7">
        <f t="shared" si="33"/>
        <v>-4.5534599709665891E-2</v>
      </c>
      <c r="G399">
        <f t="shared" si="34"/>
        <v>4.9760438493266363</v>
      </c>
      <c r="H399">
        <f t="shared" si="34"/>
        <v>14.569517626780982</v>
      </c>
    </row>
    <row r="400" spans="1:8" x14ac:dyDescent="0.35">
      <c r="A400" s="1">
        <f>'4-2'!A400</f>
        <v>42982</v>
      </c>
      <c r="B400">
        <f>'4-2'!C400</f>
        <v>137.69999999999999</v>
      </c>
      <c r="C400" s="5">
        <f>'4-2'!P400</f>
        <v>1191180</v>
      </c>
      <c r="D400" s="6">
        <f t="shared" si="31"/>
        <v>-0.75</v>
      </c>
      <c r="E400">
        <f t="shared" si="32"/>
        <v>-5.417118093174432E-3</v>
      </c>
      <c r="F400" s="7">
        <f t="shared" si="33"/>
        <v>-5.4318438823610649E-3</v>
      </c>
      <c r="G400">
        <f t="shared" si="34"/>
        <v>4.9305092496169705</v>
      </c>
      <c r="H400">
        <f t="shared" si="34"/>
        <v>14.224987607462294</v>
      </c>
    </row>
    <row r="401" spans="1:8" x14ac:dyDescent="0.35">
      <c r="A401" s="1">
        <f>'4-2'!A401</f>
        <v>42989</v>
      </c>
      <c r="B401">
        <f>'4-2'!C401</f>
        <v>145</v>
      </c>
      <c r="C401" s="5">
        <f>'4-2'!P401</f>
        <v>2380990</v>
      </c>
      <c r="D401" s="6">
        <f t="shared" si="31"/>
        <v>7.3000000000000114</v>
      </c>
      <c r="E401">
        <f t="shared" si="32"/>
        <v>5.3013798111837415E-2</v>
      </c>
      <c r="F401" s="7">
        <f t="shared" si="33"/>
        <v>5.165633668596481E-2</v>
      </c>
      <c r="G401">
        <f t="shared" si="34"/>
        <v>4.9250774057346094</v>
      </c>
      <c r="H401">
        <f t="shared" si="34"/>
        <v>13.990454970419179</v>
      </c>
    </row>
    <row r="402" spans="1:8" x14ac:dyDescent="0.35">
      <c r="A402" s="1">
        <f>'4-2'!A402</f>
        <v>42996</v>
      </c>
      <c r="B402">
        <f>'4-2'!C402</f>
        <v>145.85</v>
      </c>
      <c r="C402" s="5">
        <f>'4-2'!P402</f>
        <v>1496460</v>
      </c>
      <c r="D402" s="6">
        <f t="shared" si="31"/>
        <v>0.84999999999999432</v>
      </c>
      <c r="E402">
        <f t="shared" si="32"/>
        <v>5.8620689655172024E-3</v>
      </c>
      <c r="F402" s="7">
        <f t="shared" si="33"/>
        <v>5.8449538931562017E-3</v>
      </c>
      <c r="G402">
        <f t="shared" si="34"/>
        <v>4.9767337424205742</v>
      </c>
      <c r="H402">
        <f t="shared" si="34"/>
        <v>14.683026925544178</v>
      </c>
    </row>
    <row r="403" spans="1:8" x14ac:dyDescent="0.35">
      <c r="A403" s="1">
        <f>'4-2'!A403</f>
        <v>43003</v>
      </c>
      <c r="B403">
        <f>'4-2'!C403</f>
        <v>137.5</v>
      </c>
      <c r="C403" s="5">
        <f>'4-2'!P403</f>
        <v>1673370</v>
      </c>
      <c r="D403" s="6">
        <f t="shared" si="31"/>
        <v>-8.3499999999999943</v>
      </c>
      <c r="E403">
        <f t="shared" si="32"/>
        <v>-5.7250599931436372E-2</v>
      </c>
      <c r="F403" s="7">
        <f t="shared" si="33"/>
        <v>-5.8954779207104124E-2</v>
      </c>
      <c r="G403">
        <f t="shared" si="34"/>
        <v>4.9825786963137304</v>
      </c>
      <c r="H403">
        <f t="shared" si="34"/>
        <v>14.218612876883251</v>
      </c>
    </row>
    <row r="404" spans="1:8" x14ac:dyDescent="0.35">
      <c r="A404" s="1">
        <f>'4-2'!A404</f>
        <v>43010</v>
      </c>
      <c r="B404">
        <f>'4-2'!C404</f>
        <v>137.1</v>
      </c>
      <c r="C404" s="5">
        <f>'4-2'!P404</f>
        <v>949320</v>
      </c>
      <c r="D404" s="6">
        <f t="shared" si="31"/>
        <v>-0.40000000000000568</v>
      </c>
      <c r="E404">
        <f t="shared" si="32"/>
        <v>-2.9090909090909505E-3</v>
      </c>
      <c r="F404" s="7">
        <f t="shared" si="33"/>
        <v>-2.9133305383579611E-3</v>
      </c>
      <c r="G404">
        <f t="shared" si="34"/>
        <v>4.9236239171066263</v>
      </c>
      <c r="H404">
        <f t="shared" si="34"/>
        <v>14.330350115110328</v>
      </c>
    </row>
    <row r="405" spans="1:8" x14ac:dyDescent="0.35">
      <c r="A405" s="1">
        <f>'4-2'!A405</f>
        <v>43017</v>
      </c>
      <c r="B405">
        <f>'4-2'!C405</f>
        <v>136.5</v>
      </c>
      <c r="C405" s="5">
        <f>'4-2'!P405</f>
        <v>601330</v>
      </c>
      <c r="D405" s="6">
        <f t="shared" si="31"/>
        <v>-0.59999999999999432</v>
      </c>
      <c r="E405">
        <f t="shared" si="32"/>
        <v>-4.376367614879609E-3</v>
      </c>
      <c r="F405" s="7">
        <f t="shared" si="33"/>
        <v>-4.3859719432539634E-3</v>
      </c>
      <c r="G405">
        <f t="shared" si="34"/>
        <v>4.9207105865682683</v>
      </c>
      <c r="H405">
        <f t="shared" si="34"/>
        <v>13.763501217803443</v>
      </c>
    </row>
    <row r="406" spans="1:8" x14ac:dyDescent="0.35">
      <c r="A406" s="1">
        <f>'4-2'!A406</f>
        <v>43024</v>
      </c>
      <c r="B406">
        <f>'4-2'!C406</f>
        <v>131.44999999999999</v>
      </c>
      <c r="C406" s="5">
        <f>'4-2'!P406</f>
        <v>902040</v>
      </c>
      <c r="D406" s="6">
        <f t="shared" si="31"/>
        <v>-5.0500000000000114</v>
      </c>
      <c r="E406">
        <f t="shared" si="32"/>
        <v>-3.699633699633708E-2</v>
      </c>
      <c r="F406" s="7">
        <f t="shared" si="33"/>
        <v>-3.7698063449123964E-2</v>
      </c>
      <c r="G406">
        <f t="shared" si="34"/>
        <v>4.9163246146250144</v>
      </c>
      <c r="H406">
        <f t="shared" si="34"/>
        <v>13.306899147683982</v>
      </c>
    </row>
    <row r="407" spans="1:8" x14ac:dyDescent="0.35">
      <c r="A407" s="1">
        <f>'4-2'!A407</f>
        <v>43031</v>
      </c>
      <c r="B407">
        <f>'4-2'!C407</f>
        <v>131.25</v>
      </c>
      <c r="C407" s="5">
        <f>'4-2'!P407</f>
        <v>1317640</v>
      </c>
      <c r="D407" s="6">
        <f t="shared" si="31"/>
        <v>-0.19999999999998863</v>
      </c>
      <c r="E407">
        <f t="shared" si="32"/>
        <v>-1.521491061239929E-3</v>
      </c>
      <c r="F407" s="7">
        <f t="shared" si="33"/>
        <v>-1.5226497041576081E-3</v>
      </c>
      <c r="G407">
        <f t="shared" si="34"/>
        <v>4.8786265511758904</v>
      </c>
      <c r="H407">
        <f t="shared" si="34"/>
        <v>13.712414143959515</v>
      </c>
    </row>
    <row r="408" spans="1:8" x14ac:dyDescent="0.35">
      <c r="A408" s="1">
        <f>'4-2'!A408</f>
        <v>43038</v>
      </c>
      <c r="B408">
        <f>'4-2'!C408</f>
        <v>129.65</v>
      </c>
      <c r="C408" s="5">
        <f>'4-2'!P408</f>
        <v>437430</v>
      </c>
      <c r="D408" s="6">
        <f t="shared" si="31"/>
        <v>-1.5999999999999943</v>
      </c>
      <c r="E408">
        <f t="shared" si="32"/>
        <v>-1.2190476190476147E-2</v>
      </c>
      <c r="F408" s="7">
        <f t="shared" si="33"/>
        <v>-1.2265389487059686E-2</v>
      </c>
      <c r="G408">
        <f t="shared" si="34"/>
        <v>4.8771039014717328</v>
      </c>
      <c r="H408">
        <f t="shared" si="34"/>
        <v>14.091352815611845</v>
      </c>
    </row>
    <row r="409" spans="1:8" x14ac:dyDescent="0.35">
      <c r="A409" s="1">
        <f>'4-2'!A409</f>
        <v>43045</v>
      </c>
      <c r="B409">
        <f>'4-2'!C409</f>
        <v>130.30000000000001</v>
      </c>
      <c r="C409" s="5">
        <f>'4-2'!P409</f>
        <v>2228900</v>
      </c>
      <c r="D409" s="6">
        <f t="shared" si="31"/>
        <v>0.65000000000000568</v>
      </c>
      <c r="E409">
        <f t="shared" si="32"/>
        <v>5.0134978789047871E-3</v>
      </c>
      <c r="F409" s="7">
        <f t="shared" si="33"/>
        <v>5.0009721461261591E-3</v>
      </c>
      <c r="G409">
        <f t="shared" si="34"/>
        <v>4.8648385119846731</v>
      </c>
      <c r="H409">
        <f t="shared" si="34"/>
        <v>12.988671971978441</v>
      </c>
    </row>
    <row r="410" spans="1:8" x14ac:dyDescent="0.35">
      <c r="A410" s="1">
        <f>'4-2'!A410</f>
        <v>43052</v>
      </c>
      <c r="B410">
        <f>'4-2'!C410</f>
        <v>130.44999999999999</v>
      </c>
      <c r="C410" s="5">
        <f>'4-2'!P410</f>
        <v>2080690</v>
      </c>
      <c r="D410" s="6">
        <f t="shared" si="31"/>
        <v>0.14999999999997726</v>
      </c>
      <c r="E410">
        <f t="shared" si="32"/>
        <v>1.1511895625477917E-3</v>
      </c>
      <c r="F410" s="7">
        <f t="shared" si="33"/>
        <v>1.1505274519381103E-3</v>
      </c>
      <c r="G410">
        <f t="shared" si="34"/>
        <v>4.8698394841307993</v>
      </c>
      <c r="H410">
        <f t="shared" si="34"/>
        <v>14.617018748194285</v>
      </c>
    </row>
    <row r="411" spans="1:8" x14ac:dyDescent="0.35">
      <c r="A411" s="1">
        <f>'4-2'!A411</f>
        <v>43059</v>
      </c>
      <c r="B411">
        <f>'4-2'!C411</f>
        <v>129.75</v>
      </c>
      <c r="C411" s="5">
        <f>'4-2'!P411</f>
        <v>1111150</v>
      </c>
      <c r="D411" s="6">
        <f t="shared" si="31"/>
        <v>-0.69999999999998863</v>
      </c>
      <c r="E411">
        <f t="shared" si="32"/>
        <v>-5.3660406285932442E-3</v>
      </c>
      <c r="F411" s="7">
        <f t="shared" si="33"/>
        <v>-5.3804895367397521E-3</v>
      </c>
      <c r="G411">
        <f t="shared" si="34"/>
        <v>4.8709900115827374</v>
      </c>
      <c r="H411">
        <f t="shared" si="34"/>
        <v>14.548210127436246</v>
      </c>
    </row>
    <row r="412" spans="1:8" x14ac:dyDescent="0.35">
      <c r="A412" s="1">
        <f>'4-2'!A412</f>
        <v>43066</v>
      </c>
      <c r="B412">
        <f>'4-2'!C412</f>
        <v>128.5</v>
      </c>
      <c r="C412" s="5">
        <f>'4-2'!P412</f>
        <v>650870</v>
      </c>
      <c r="D412" s="6">
        <f t="shared" si="31"/>
        <v>-1.25</v>
      </c>
      <c r="E412">
        <f t="shared" si="32"/>
        <v>-9.6339113680154135E-3</v>
      </c>
      <c r="F412" s="7">
        <f t="shared" si="33"/>
        <v>-9.6806177107229274E-3</v>
      </c>
      <c r="G412">
        <f t="shared" si="34"/>
        <v>4.8656095220459976</v>
      </c>
      <c r="H412">
        <f t="shared" si="34"/>
        <v>13.920906073009615</v>
      </c>
    </row>
    <row r="413" spans="1:8" x14ac:dyDescent="0.35">
      <c r="A413" s="1">
        <f>'4-2'!A413</f>
        <v>43073</v>
      </c>
      <c r="B413">
        <f>'4-2'!C413</f>
        <v>127.75</v>
      </c>
      <c r="C413" s="5">
        <f>'4-2'!P413</f>
        <v>759620</v>
      </c>
      <c r="D413" s="6">
        <f t="shared" si="31"/>
        <v>-0.75</v>
      </c>
      <c r="E413">
        <f t="shared" si="32"/>
        <v>-5.8365758754863814E-3</v>
      </c>
      <c r="F413" s="7">
        <f t="shared" si="33"/>
        <v>-5.8536752514610768E-3</v>
      </c>
      <c r="G413">
        <f t="shared" si="34"/>
        <v>4.8559289043352747</v>
      </c>
      <c r="H413">
        <f t="shared" si="34"/>
        <v>13.386065208469111</v>
      </c>
    </row>
    <row r="414" spans="1:8" x14ac:dyDescent="0.35">
      <c r="A414" s="1">
        <f>'4-2'!A414</f>
        <v>43080</v>
      </c>
      <c r="B414">
        <f>'4-2'!C414</f>
        <v>127.15</v>
      </c>
      <c r="C414" s="5">
        <f>'4-2'!P414</f>
        <v>992200</v>
      </c>
      <c r="D414" s="6">
        <f t="shared" si="31"/>
        <v>-0.59999999999999432</v>
      </c>
      <c r="E414">
        <f t="shared" si="32"/>
        <v>-4.6966731898238304E-3</v>
      </c>
      <c r="F414" s="7">
        <f t="shared" si="33"/>
        <v>-4.7077372156847375E-3</v>
      </c>
      <c r="G414">
        <f t="shared" si="34"/>
        <v>4.8500752290838136</v>
      </c>
      <c r="H414">
        <f t="shared" si="34"/>
        <v>13.540573587220832</v>
      </c>
    </row>
    <row r="415" spans="1:8" x14ac:dyDescent="0.35">
      <c r="A415" s="1">
        <f>'4-2'!A415</f>
        <v>43087</v>
      </c>
      <c r="B415">
        <f>'4-2'!C415</f>
        <v>121.4</v>
      </c>
      <c r="C415" s="5">
        <f>'4-2'!P415</f>
        <v>1715570</v>
      </c>
      <c r="D415" s="6">
        <f t="shared" si="31"/>
        <v>-5.75</v>
      </c>
      <c r="E415">
        <f t="shared" si="32"/>
        <v>-4.5222178529296102E-2</v>
      </c>
      <c r="F415" s="7">
        <f t="shared" si="33"/>
        <v>-4.6276613242731024E-2</v>
      </c>
      <c r="G415">
        <f t="shared" si="34"/>
        <v>4.8453674918681289</v>
      </c>
      <c r="H415">
        <f t="shared" si="34"/>
        <v>13.807679978849086</v>
      </c>
    </row>
    <row r="416" spans="1:8" x14ac:dyDescent="0.35">
      <c r="A416" s="1">
        <f>'4-2'!A416</f>
        <v>43094</v>
      </c>
      <c r="B416">
        <f>'4-2'!C416</f>
        <v>117.5</v>
      </c>
      <c r="C416" s="5">
        <f>'4-2'!P416</f>
        <v>1229390</v>
      </c>
      <c r="D416" s="6">
        <f t="shared" si="31"/>
        <v>-3.9000000000000057</v>
      </c>
      <c r="E416">
        <f t="shared" si="32"/>
        <v>-3.2125205930807296E-2</v>
      </c>
      <c r="F416" s="7">
        <f t="shared" si="33"/>
        <v>-3.2652545041184311E-2</v>
      </c>
      <c r="G416">
        <f t="shared" si="34"/>
        <v>4.7990908786253978</v>
      </c>
      <c r="H416">
        <f t="shared" si="34"/>
        <v>14.355255944878358</v>
      </c>
    </row>
    <row r="417" spans="1:8" x14ac:dyDescent="0.35">
      <c r="A417" s="1">
        <f>'4-2'!A417</f>
        <v>43101</v>
      </c>
      <c r="B417">
        <f>'4-2'!C417</f>
        <v>121</v>
      </c>
      <c r="C417" s="5">
        <f>'4-2'!P417</f>
        <v>201170</v>
      </c>
      <c r="D417" s="6">
        <f t="shared" si="31"/>
        <v>3.5</v>
      </c>
      <c r="E417">
        <f t="shared" si="32"/>
        <v>2.9787234042553193E-2</v>
      </c>
      <c r="F417" s="7">
        <f t="shared" si="33"/>
        <v>2.9352212012527801E-2</v>
      </c>
      <c r="G417">
        <f t="shared" si="34"/>
        <v>4.7664383335842135</v>
      </c>
      <c r="H417">
        <f t="shared" si="34"/>
        <v>14.022028669372835</v>
      </c>
    </row>
    <row r="418" spans="1:8" x14ac:dyDescent="0.35">
      <c r="A418" s="1">
        <f>'4-2'!A418</f>
        <v>43108</v>
      </c>
      <c r="B418">
        <f>'4-2'!C418</f>
        <v>124.15</v>
      </c>
      <c r="C418" s="5">
        <f>'4-2'!P418</f>
        <v>952590</v>
      </c>
      <c r="D418" s="6">
        <f t="shared" si="31"/>
        <v>3.1500000000000057</v>
      </c>
      <c r="E418">
        <f t="shared" si="32"/>
        <v>2.6033057851239716E-2</v>
      </c>
      <c r="F418" s="7">
        <f t="shared" si="33"/>
        <v>2.5699966357434434E-2</v>
      </c>
      <c r="G418">
        <f t="shared" si="34"/>
        <v>4.7957905455967413</v>
      </c>
      <c r="H418">
        <f t="shared" si="34"/>
        <v>12.211905600722618</v>
      </c>
    </row>
    <row r="419" spans="1:8" x14ac:dyDescent="0.35">
      <c r="A419" s="1">
        <f>'4-2'!A419</f>
        <v>43115</v>
      </c>
      <c r="B419">
        <f>'4-2'!C419</f>
        <v>123.8</v>
      </c>
      <c r="C419" s="5">
        <f>'4-2'!P419</f>
        <v>1069560</v>
      </c>
      <c r="D419" s="6">
        <f t="shared" si="31"/>
        <v>-0.35000000000000853</v>
      </c>
      <c r="E419">
        <f t="shared" si="32"/>
        <v>-2.8191703584374427E-3</v>
      </c>
      <c r="F419" s="7">
        <f t="shared" si="33"/>
        <v>-2.8231517036800824E-3</v>
      </c>
      <c r="G419">
        <f t="shared" si="34"/>
        <v>4.8214905119541758</v>
      </c>
      <c r="H419">
        <f t="shared" si="34"/>
        <v>13.766939869708242</v>
      </c>
    </row>
    <row r="420" spans="1:8" x14ac:dyDescent="0.35">
      <c r="A420" s="1">
        <f>'4-2'!A420</f>
        <v>43122</v>
      </c>
      <c r="B420">
        <f>'4-2'!C420</f>
        <v>128</v>
      </c>
      <c r="C420" s="5">
        <f>'4-2'!P420</f>
        <v>1171260</v>
      </c>
      <c r="D420" s="6">
        <f t="shared" si="31"/>
        <v>4.2000000000000028</v>
      </c>
      <c r="E420">
        <f t="shared" si="32"/>
        <v>3.3925686591276275E-2</v>
      </c>
      <c r="F420" s="7">
        <f t="shared" si="33"/>
        <v>3.3362903669121202E-2</v>
      </c>
      <c r="G420">
        <f t="shared" si="34"/>
        <v>4.8186673602504957</v>
      </c>
      <c r="H420">
        <f t="shared" si="34"/>
        <v>13.882757906912763</v>
      </c>
    </row>
    <row r="421" spans="1:8" x14ac:dyDescent="0.35">
      <c r="A421" s="1">
        <f>'4-2'!A421</f>
        <v>43129</v>
      </c>
      <c r="B421">
        <f>'4-2'!C421</f>
        <v>115.85</v>
      </c>
      <c r="C421" s="5">
        <f>'4-2'!P421</f>
        <v>923450</v>
      </c>
      <c r="D421" s="6">
        <f t="shared" si="31"/>
        <v>-12.150000000000006</v>
      </c>
      <c r="E421">
        <f t="shared" si="32"/>
        <v>-9.4921875000000044E-2</v>
      </c>
      <c r="F421" s="7">
        <f t="shared" si="33"/>
        <v>-9.9734013041231862E-2</v>
      </c>
      <c r="G421">
        <f t="shared" si="34"/>
        <v>4.8520302639196169</v>
      </c>
      <c r="H421">
        <f t="shared" si="34"/>
        <v>13.973590650385194</v>
      </c>
    </row>
    <row r="422" spans="1:8" x14ac:dyDescent="0.35">
      <c r="A422" s="1">
        <f>'4-2'!A422</f>
        <v>43136</v>
      </c>
      <c r="B422">
        <f>'4-2'!C422</f>
        <v>107.65</v>
      </c>
      <c r="C422" s="5">
        <f>'4-2'!P422</f>
        <v>867680</v>
      </c>
      <c r="D422" s="6">
        <f t="shared" si="31"/>
        <v>-8.1999999999999886</v>
      </c>
      <c r="E422">
        <f t="shared" si="32"/>
        <v>-7.0781182563659811E-2</v>
      </c>
      <c r="F422" s="7">
        <f t="shared" si="33"/>
        <v>-7.3411027068012835E-2</v>
      </c>
      <c r="G422">
        <f t="shared" si="34"/>
        <v>4.752296250878385</v>
      </c>
      <c r="H422">
        <f t="shared" si="34"/>
        <v>13.735871935304058</v>
      </c>
    </row>
    <row r="423" spans="1:8" x14ac:dyDescent="0.35">
      <c r="A423" s="1">
        <f>'4-2'!A423</f>
        <v>43143</v>
      </c>
      <c r="B423">
        <f>'4-2'!C423</f>
        <v>107.7</v>
      </c>
      <c r="C423" s="5">
        <f>'4-2'!P423</f>
        <v>546550</v>
      </c>
      <c r="D423" s="6">
        <f t="shared" si="31"/>
        <v>4.9999999999997158E-2</v>
      </c>
      <c r="E423">
        <f t="shared" si="32"/>
        <v>4.6446818392937439E-4</v>
      </c>
      <c r="F423" s="7">
        <f t="shared" si="33"/>
        <v>4.6436035197050529E-4</v>
      </c>
      <c r="G423">
        <f t="shared" si="34"/>
        <v>4.6788852238103722</v>
      </c>
      <c r="H423">
        <f t="shared" si="34"/>
        <v>13.673578262074887</v>
      </c>
    </row>
    <row r="424" spans="1:8" x14ac:dyDescent="0.35">
      <c r="A424" s="1">
        <f>'4-2'!A424</f>
        <v>43150</v>
      </c>
      <c r="B424">
        <f>'4-2'!C424</f>
        <v>105.4</v>
      </c>
      <c r="C424" s="5">
        <f>'4-2'!P424</f>
        <v>516990</v>
      </c>
      <c r="D424" s="6">
        <f t="shared" si="31"/>
        <v>-2.2999999999999972</v>
      </c>
      <c r="E424">
        <f t="shared" si="32"/>
        <v>-2.1355617455895981E-2</v>
      </c>
      <c r="F424" s="7">
        <f t="shared" si="33"/>
        <v>-2.1586948055080768E-2</v>
      </c>
      <c r="G424">
        <f t="shared" si="34"/>
        <v>4.6793495841623427</v>
      </c>
      <c r="H424">
        <f t="shared" si="34"/>
        <v>13.211381073721981</v>
      </c>
    </row>
    <row r="425" spans="1:8" x14ac:dyDescent="0.35">
      <c r="A425" s="1">
        <f>'4-2'!A425</f>
        <v>43157</v>
      </c>
      <c r="B425">
        <f>'4-2'!C425</f>
        <v>102.5</v>
      </c>
      <c r="C425" s="5">
        <f>'4-2'!P425</f>
        <v>786550</v>
      </c>
      <c r="D425" s="6">
        <f t="shared" si="31"/>
        <v>-2.9000000000000057</v>
      </c>
      <c r="E425">
        <f t="shared" si="32"/>
        <v>-2.7514231499051287E-2</v>
      </c>
      <c r="F425" s="7">
        <f t="shared" si="33"/>
        <v>-2.7899837528798876E-2</v>
      </c>
      <c r="G425">
        <f t="shared" si="34"/>
        <v>4.6577626361072619</v>
      </c>
      <c r="H425">
        <f t="shared" si="34"/>
        <v>13.155778810943733</v>
      </c>
    </row>
    <row r="426" spans="1:8" x14ac:dyDescent="0.35">
      <c r="A426" s="1">
        <f>'4-2'!A426</f>
        <v>43164</v>
      </c>
      <c r="B426">
        <f>'4-2'!C426</f>
        <v>102.05</v>
      </c>
      <c r="C426" s="5">
        <f>'4-2'!P426</f>
        <v>792380</v>
      </c>
      <c r="D426" s="6">
        <f t="shared" si="31"/>
        <v>-0.45000000000000284</v>
      </c>
      <c r="E426">
        <f t="shared" si="32"/>
        <v>-4.3902439024390517E-3</v>
      </c>
      <c r="F426" s="7">
        <f t="shared" si="33"/>
        <v>-4.3999093226094743E-3</v>
      </c>
      <c r="G426">
        <f t="shared" si="34"/>
        <v>4.6298627985784631</v>
      </c>
      <c r="H426">
        <f t="shared" si="34"/>
        <v>13.575411572250651</v>
      </c>
    </row>
    <row r="427" spans="1:8" x14ac:dyDescent="0.35">
      <c r="A427" s="1">
        <f>'4-2'!A427</f>
        <v>43171</v>
      </c>
      <c r="B427">
        <f>'4-2'!C427</f>
        <v>100</v>
      </c>
      <c r="C427" s="5">
        <f>'4-2'!P427</f>
        <v>1862990</v>
      </c>
      <c r="D427" s="6">
        <f t="shared" si="31"/>
        <v>-2.0499999999999972</v>
      </c>
      <c r="E427">
        <f t="shared" si="32"/>
        <v>-2.0088192062714328E-2</v>
      </c>
      <c r="F427" s="7">
        <f t="shared" si="33"/>
        <v>-2.029270326776178E-2</v>
      </c>
      <c r="G427">
        <f t="shared" si="34"/>
        <v>4.6254628892558536</v>
      </c>
      <c r="H427">
        <f t="shared" si="34"/>
        <v>13.582796353710114</v>
      </c>
    </row>
    <row r="428" spans="1:8" x14ac:dyDescent="0.35">
      <c r="A428" s="1">
        <f>'4-2'!A428</f>
        <v>43178</v>
      </c>
      <c r="B428">
        <f>'4-2'!C428</f>
        <v>111.05</v>
      </c>
      <c r="C428" s="5">
        <f>'4-2'!P428</f>
        <v>2027550</v>
      </c>
      <c r="D428" s="6">
        <f t="shared" si="31"/>
        <v>11.049999999999997</v>
      </c>
      <c r="E428">
        <f t="shared" si="32"/>
        <v>0.11049999999999997</v>
      </c>
      <c r="F428" s="7">
        <f t="shared" si="33"/>
        <v>0.10481036435234437</v>
      </c>
      <c r="G428">
        <f t="shared" si="34"/>
        <v>4.6051701859880918</v>
      </c>
      <c r="H428">
        <f t="shared" si="34"/>
        <v>14.437693281882792</v>
      </c>
    </row>
    <row r="429" spans="1:8" x14ac:dyDescent="0.35">
      <c r="A429" s="1">
        <f>'4-2'!A429</f>
        <v>43185</v>
      </c>
      <c r="B429">
        <f>'4-2'!C429</f>
        <v>113.25</v>
      </c>
      <c r="C429" s="5">
        <f>'4-2'!P429</f>
        <v>1227080</v>
      </c>
      <c r="D429" s="6">
        <f t="shared" si="31"/>
        <v>2.2000000000000028</v>
      </c>
      <c r="E429">
        <f t="shared" si="32"/>
        <v>1.9810895992796063E-2</v>
      </c>
      <c r="F429" s="7">
        <f t="shared" si="33"/>
        <v>1.961721402270733E-2</v>
      </c>
      <c r="G429">
        <f t="shared" si="34"/>
        <v>4.7099805503404362</v>
      </c>
      <c r="H429">
        <f t="shared" si="34"/>
        <v>14.522338725580083</v>
      </c>
    </row>
    <row r="430" spans="1:8" x14ac:dyDescent="0.35">
      <c r="A430" s="1">
        <f>'4-2'!A430</f>
        <v>43192</v>
      </c>
      <c r="B430">
        <f>'4-2'!C430</f>
        <v>117.5</v>
      </c>
      <c r="C430" s="5">
        <f>'4-2'!P430</f>
        <v>1338860</v>
      </c>
      <c r="D430" s="6">
        <f t="shared" si="31"/>
        <v>4.25</v>
      </c>
      <c r="E430">
        <f t="shared" si="32"/>
        <v>3.7527593818984545E-2</v>
      </c>
      <c r="F430" s="7">
        <f t="shared" si="33"/>
        <v>3.6840569221070041E-2</v>
      </c>
      <c r="G430">
        <f t="shared" si="34"/>
        <v>4.7295977643631435</v>
      </c>
      <c r="H430">
        <f t="shared" si="34"/>
        <v>14.020147921241644</v>
      </c>
    </row>
    <row r="431" spans="1:8" x14ac:dyDescent="0.35">
      <c r="A431" s="1">
        <f>'4-2'!A431</f>
        <v>43199</v>
      </c>
      <c r="B431">
        <f>'4-2'!C431</f>
        <v>121.9</v>
      </c>
      <c r="C431" s="5">
        <f>'4-2'!P431</f>
        <v>1413400</v>
      </c>
      <c r="D431" s="6">
        <f t="shared" si="31"/>
        <v>4.4000000000000057</v>
      </c>
      <c r="E431">
        <f t="shared" si="32"/>
        <v>3.7446808510638349E-2</v>
      </c>
      <c r="F431" s="7">
        <f t="shared" si="33"/>
        <v>3.6762702903012645E-2</v>
      </c>
      <c r="G431">
        <f t="shared" si="34"/>
        <v>4.7664383335842135</v>
      </c>
      <c r="H431">
        <f t="shared" si="34"/>
        <v>14.107329063568452</v>
      </c>
    </row>
    <row r="432" spans="1:8" x14ac:dyDescent="0.35">
      <c r="A432" s="1">
        <f>'4-2'!A432</f>
        <v>43206</v>
      </c>
      <c r="B432">
        <f>'4-2'!C432</f>
        <v>111.6</v>
      </c>
      <c r="C432" s="5">
        <f>'4-2'!P432</f>
        <v>1128160</v>
      </c>
      <c r="D432" s="6">
        <f t="shared" si="31"/>
        <v>-10.300000000000011</v>
      </c>
      <c r="E432">
        <f t="shared" si="32"/>
        <v>-8.4495488105004193E-2</v>
      </c>
      <c r="F432" s="7">
        <f t="shared" si="33"/>
        <v>-8.8279986540015898E-2</v>
      </c>
      <c r="G432">
        <f t="shared" si="34"/>
        <v>4.8032010364872262</v>
      </c>
      <c r="H432">
        <f t="shared" si="34"/>
        <v>14.161508707238891</v>
      </c>
    </row>
    <row r="433" spans="1:8" x14ac:dyDescent="0.35">
      <c r="A433" s="1">
        <f>'4-2'!A433</f>
        <v>43213</v>
      </c>
      <c r="B433">
        <f>'4-2'!C433</f>
        <v>111.75</v>
      </c>
      <c r="C433" s="5">
        <f>'4-2'!P433</f>
        <v>474010</v>
      </c>
      <c r="D433" s="6">
        <f t="shared" si="31"/>
        <v>0.15000000000000568</v>
      </c>
      <c r="E433">
        <f t="shared" si="32"/>
        <v>1.3440860215054274E-3</v>
      </c>
      <c r="F433" s="7">
        <f t="shared" si="33"/>
        <v>1.3431835464681185E-3</v>
      </c>
      <c r="G433">
        <f t="shared" si="34"/>
        <v>4.7149210499472103</v>
      </c>
      <c r="H433">
        <f t="shared" si="34"/>
        <v>13.936098544952868</v>
      </c>
    </row>
    <row r="434" spans="1:8" x14ac:dyDescent="0.35">
      <c r="A434" s="1"/>
      <c r="C434" s="5"/>
    </row>
    <row r="435" spans="1:8" x14ac:dyDescent="0.35">
      <c r="A435" s="1"/>
      <c r="C435" s="5"/>
    </row>
    <row r="436" spans="1:8" x14ac:dyDescent="0.35">
      <c r="A436" s="1"/>
      <c r="C436" s="5"/>
    </row>
    <row r="437" spans="1:8" x14ac:dyDescent="0.35">
      <c r="A437" s="1"/>
      <c r="C437" s="5"/>
    </row>
    <row r="438" spans="1:8" x14ac:dyDescent="0.35">
      <c r="A438" s="1"/>
      <c r="C438" s="5"/>
    </row>
    <row r="439" spans="1:8" x14ac:dyDescent="0.35">
      <c r="A439" s="1"/>
      <c r="C439" s="5"/>
    </row>
    <row r="440" spans="1:8" x14ac:dyDescent="0.35">
      <c r="A440" s="1"/>
      <c r="C440" s="5"/>
    </row>
    <row r="441" spans="1:8" x14ac:dyDescent="0.35">
      <c r="A441" s="1"/>
      <c r="C441" s="5"/>
    </row>
    <row r="442" spans="1:8" x14ac:dyDescent="0.35">
      <c r="A442" s="1"/>
      <c r="C442" s="5"/>
    </row>
    <row r="443" spans="1:8" x14ac:dyDescent="0.35">
      <c r="A443" s="1"/>
      <c r="C443" s="5"/>
    </row>
    <row r="444" spans="1:8" x14ac:dyDescent="0.35">
      <c r="A444" s="1"/>
      <c r="C444" s="5"/>
    </row>
    <row r="445" spans="1:8" x14ac:dyDescent="0.35">
      <c r="A445" s="1"/>
      <c r="C445" s="5"/>
    </row>
    <row r="446" spans="1:8" x14ac:dyDescent="0.35">
      <c r="A446" s="1"/>
      <c r="C446" s="5"/>
    </row>
    <row r="447" spans="1:8" x14ac:dyDescent="0.35">
      <c r="A447" s="1"/>
      <c r="C447" s="5"/>
    </row>
    <row r="448" spans="1:8" x14ac:dyDescent="0.35">
      <c r="A448" s="1"/>
      <c r="C448" s="5"/>
    </row>
    <row r="449" spans="1:3" x14ac:dyDescent="0.35">
      <c r="A449" s="1"/>
      <c r="C449" s="5"/>
    </row>
    <row r="450" spans="1:3" x14ac:dyDescent="0.35">
      <c r="A450" s="1"/>
      <c r="C450" s="5"/>
    </row>
    <row r="451" spans="1:3" x14ac:dyDescent="0.35">
      <c r="A451" s="1"/>
      <c r="C451" s="5"/>
    </row>
    <row r="452" spans="1:3" x14ac:dyDescent="0.35">
      <c r="A452" s="1"/>
      <c r="C452" s="5"/>
    </row>
    <row r="453" spans="1:3" x14ac:dyDescent="0.35">
      <c r="A453" s="1"/>
      <c r="C453" s="5"/>
    </row>
    <row r="454" spans="1:3" x14ac:dyDescent="0.35">
      <c r="A454" s="1"/>
      <c r="C454" s="5"/>
    </row>
    <row r="455" spans="1:3" x14ac:dyDescent="0.35">
      <c r="A455" s="1"/>
      <c r="C455" s="5"/>
    </row>
    <row r="456" spans="1:3" x14ac:dyDescent="0.35">
      <c r="A456" s="1"/>
      <c r="C456" s="5"/>
    </row>
    <row r="457" spans="1:3" x14ac:dyDescent="0.35">
      <c r="A457" s="1"/>
      <c r="C457" s="5"/>
    </row>
    <row r="458" spans="1:3" x14ac:dyDescent="0.35">
      <c r="A458" s="1"/>
      <c r="C458" s="5"/>
    </row>
    <row r="459" spans="1:3" x14ac:dyDescent="0.35">
      <c r="A459" s="1"/>
      <c r="C459" s="5"/>
    </row>
    <row r="460" spans="1:3" x14ac:dyDescent="0.35">
      <c r="A460" s="1"/>
      <c r="C460" s="5"/>
    </row>
    <row r="461" spans="1:3" x14ac:dyDescent="0.35">
      <c r="A461" s="1"/>
      <c r="C461" s="5"/>
    </row>
    <row r="462" spans="1:3" x14ac:dyDescent="0.35">
      <c r="A462" s="1"/>
      <c r="C462" s="5"/>
    </row>
    <row r="463" spans="1:3" x14ac:dyDescent="0.35">
      <c r="A463" s="1"/>
      <c r="C463" s="5"/>
    </row>
    <row r="464" spans="1:3" x14ac:dyDescent="0.35">
      <c r="A464" s="1"/>
      <c r="C464" s="5"/>
    </row>
    <row r="465" spans="1:3" x14ac:dyDescent="0.35">
      <c r="A465" s="1"/>
      <c r="C465" s="5"/>
    </row>
    <row r="466" spans="1:3" x14ac:dyDescent="0.35">
      <c r="A466" s="1"/>
      <c r="C466" s="5"/>
    </row>
    <row r="467" spans="1:3" x14ac:dyDescent="0.35">
      <c r="A467" s="1"/>
      <c r="C467" s="5"/>
    </row>
    <row r="468" spans="1:3" x14ac:dyDescent="0.35">
      <c r="A468" s="1"/>
      <c r="C468" s="5"/>
    </row>
    <row r="469" spans="1:3" x14ac:dyDescent="0.35">
      <c r="A469" s="1"/>
      <c r="C469" s="5"/>
    </row>
    <row r="470" spans="1:3" x14ac:dyDescent="0.35">
      <c r="A470" s="1"/>
      <c r="C470" s="5"/>
    </row>
    <row r="471" spans="1:3" x14ac:dyDescent="0.35">
      <c r="A471" s="1"/>
      <c r="C471" s="5"/>
    </row>
    <row r="472" spans="1:3" x14ac:dyDescent="0.35">
      <c r="A472" s="1"/>
      <c r="C472" s="5"/>
    </row>
    <row r="473" spans="1:3" x14ac:dyDescent="0.35">
      <c r="A473" s="1"/>
      <c r="C473" s="5"/>
    </row>
    <row r="474" spans="1:3" x14ac:dyDescent="0.35">
      <c r="A474" s="1"/>
      <c r="C474" s="5"/>
    </row>
    <row r="475" spans="1:3" x14ac:dyDescent="0.35">
      <c r="A475" s="1"/>
      <c r="C475" s="5"/>
    </row>
    <row r="476" spans="1:3" x14ac:dyDescent="0.35">
      <c r="A476" s="1"/>
      <c r="C476" s="5"/>
    </row>
    <row r="477" spans="1:3" x14ac:dyDescent="0.35">
      <c r="A477" s="1"/>
      <c r="C477" s="5"/>
    </row>
    <row r="478" spans="1:3" x14ac:dyDescent="0.35">
      <c r="A478" s="1"/>
      <c r="C478" s="5"/>
    </row>
    <row r="479" spans="1:3" x14ac:dyDescent="0.35">
      <c r="A479" s="1"/>
      <c r="C479" s="5"/>
    </row>
    <row r="480" spans="1:3" x14ac:dyDescent="0.35">
      <c r="A480" s="1"/>
      <c r="C480" s="5"/>
    </row>
    <row r="481" spans="1:3" x14ac:dyDescent="0.35">
      <c r="A481" s="1"/>
      <c r="C481" s="5"/>
    </row>
    <row r="482" spans="1:3" x14ac:dyDescent="0.35">
      <c r="A482" s="1"/>
      <c r="C482" s="5"/>
    </row>
    <row r="483" spans="1:3" x14ac:dyDescent="0.35">
      <c r="A483" s="1"/>
      <c r="C483" s="5"/>
    </row>
    <row r="484" spans="1:3" x14ac:dyDescent="0.35">
      <c r="A484" s="1"/>
      <c r="C484" s="5"/>
    </row>
    <row r="485" spans="1:3" x14ac:dyDescent="0.35">
      <c r="A485" s="1"/>
      <c r="C485" s="5"/>
    </row>
    <row r="486" spans="1:3" x14ac:dyDescent="0.35">
      <c r="A486" s="1"/>
      <c r="C486" s="5"/>
    </row>
    <row r="487" spans="1:3" x14ac:dyDescent="0.35">
      <c r="A487" s="1"/>
      <c r="C487" s="5"/>
    </row>
    <row r="488" spans="1:3" x14ac:dyDescent="0.35">
      <c r="A488" s="1"/>
      <c r="C488" s="5"/>
    </row>
    <row r="489" spans="1:3" x14ac:dyDescent="0.35">
      <c r="A489" s="1"/>
      <c r="C489" s="5"/>
    </row>
    <row r="490" spans="1:3" x14ac:dyDescent="0.35">
      <c r="A490" s="1"/>
      <c r="C490" s="5"/>
    </row>
    <row r="491" spans="1:3" x14ac:dyDescent="0.35">
      <c r="A491" s="1"/>
      <c r="C491" s="5"/>
    </row>
    <row r="492" spans="1:3" x14ac:dyDescent="0.35">
      <c r="A492" s="1"/>
      <c r="C492" s="5"/>
    </row>
    <row r="493" spans="1:3" x14ac:dyDescent="0.35">
      <c r="A493" s="1"/>
      <c r="C493" s="5"/>
    </row>
    <row r="494" spans="1:3" x14ac:dyDescent="0.35">
      <c r="A494" s="1"/>
      <c r="C494" s="5"/>
    </row>
    <row r="495" spans="1:3" x14ac:dyDescent="0.35">
      <c r="A495" s="1"/>
      <c r="C495" s="5"/>
    </row>
    <row r="496" spans="1:3" x14ac:dyDescent="0.35">
      <c r="A496" s="1"/>
      <c r="C496" s="5"/>
    </row>
    <row r="497" spans="1:3" x14ac:dyDescent="0.35">
      <c r="A497" s="1"/>
      <c r="C497" s="5"/>
    </row>
    <row r="498" spans="1:3" x14ac:dyDescent="0.35">
      <c r="A498" s="1"/>
      <c r="C498" s="5"/>
    </row>
    <row r="499" spans="1:3" x14ac:dyDescent="0.35">
      <c r="A499" s="1"/>
      <c r="C499" s="5"/>
    </row>
    <row r="500" spans="1:3" x14ac:dyDescent="0.35">
      <c r="A500" s="1"/>
      <c r="C500" s="5"/>
    </row>
    <row r="501" spans="1:3" x14ac:dyDescent="0.35">
      <c r="A501" s="1"/>
      <c r="C501" s="5"/>
    </row>
    <row r="502" spans="1:3" x14ac:dyDescent="0.35">
      <c r="A502" s="1"/>
      <c r="C502" s="5"/>
    </row>
    <row r="503" spans="1:3" x14ac:dyDescent="0.35">
      <c r="A503" s="1"/>
      <c r="C503" s="5"/>
    </row>
    <row r="504" spans="1:3" x14ac:dyDescent="0.35">
      <c r="A504" s="1"/>
      <c r="C504" s="5"/>
    </row>
    <row r="505" spans="1:3" x14ac:dyDescent="0.35">
      <c r="A505" s="1"/>
      <c r="C505" s="5"/>
    </row>
    <row r="506" spans="1:3" x14ac:dyDescent="0.35">
      <c r="A506" s="1"/>
      <c r="C506" s="5"/>
    </row>
    <row r="507" spans="1:3" x14ac:dyDescent="0.35">
      <c r="A507" s="1"/>
      <c r="C507" s="5"/>
    </row>
    <row r="508" spans="1:3" x14ac:dyDescent="0.35">
      <c r="A508" s="1"/>
      <c r="C508" s="5"/>
    </row>
    <row r="509" spans="1:3" x14ac:dyDescent="0.35">
      <c r="A509" s="1"/>
      <c r="C509" s="5"/>
    </row>
    <row r="510" spans="1:3" x14ac:dyDescent="0.35">
      <c r="A510" s="1"/>
      <c r="C510" s="5"/>
    </row>
    <row r="511" spans="1:3" x14ac:dyDescent="0.35">
      <c r="A511" s="1"/>
      <c r="C511" s="5"/>
    </row>
    <row r="512" spans="1:3" x14ac:dyDescent="0.35">
      <c r="A512" s="1"/>
      <c r="C512" s="5"/>
    </row>
    <row r="513" spans="1:3" x14ac:dyDescent="0.35">
      <c r="A513" s="1"/>
      <c r="C513" s="5"/>
    </row>
    <row r="514" spans="1:3" x14ac:dyDescent="0.35">
      <c r="A514" s="1"/>
      <c r="C514" s="5"/>
    </row>
    <row r="515" spans="1:3" x14ac:dyDescent="0.35">
      <c r="A515" s="1"/>
      <c r="C515" s="5"/>
    </row>
    <row r="516" spans="1:3" x14ac:dyDescent="0.35">
      <c r="A516" s="1"/>
      <c r="C516" s="5"/>
    </row>
    <row r="517" spans="1:3" x14ac:dyDescent="0.35">
      <c r="A517" s="1"/>
      <c r="C517" s="5"/>
    </row>
    <row r="518" spans="1:3" x14ac:dyDescent="0.35">
      <c r="A518" s="1"/>
      <c r="C518" s="5"/>
    </row>
    <row r="519" spans="1:3" x14ac:dyDescent="0.35">
      <c r="A519" s="1"/>
      <c r="C519" s="5"/>
    </row>
    <row r="520" spans="1:3" x14ac:dyDescent="0.35">
      <c r="A520" s="1"/>
      <c r="C520" s="5"/>
    </row>
    <row r="521" spans="1:3" x14ac:dyDescent="0.35">
      <c r="A521" s="1"/>
      <c r="C521" s="5"/>
    </row>
    <row r="522" spans="1:3" x14ac:dyDescent="0.35">
      <c r="A522" s="1"/>
      <c r="C522" s="5"/>
    </row>
    <row r="523" spans="1:3" x14ac:dyDescent="0.35">
      <c r="A523" s="1"/>
      <c r="C523" s="5"/>
    </row>
    <row r="524" spans="1:3" x14ac:dyDescent="0.35">
      <c r="A524" s="1"/>
      <c r="C524" s="5"/>
    </row>
    <row r="525" spans="1:3" x14ac:dyDescent="0.35">
      <c r="A525" s="1"/>
      <c r="C525" s="5"/>
    </row>
    <row r="526" spans="1:3" x14ac:dyDescent="0.35">
      <c r="A526" s="1"/>
      <c r="C526" s="5"/>
    </row>
    <row r="527" spans="1:3" x14ac:dyDescent="0.35">
      <c r="A527" s="1"/>
      <c r="C527" s="5"/>
    </row>
    <row r="528" spans="1:3" x14ac:dyDescent="0.35">
      <c r="A528" s="1"/>
      <c r="C528" s="5"/>
    </row>
    <row r="529" spans="1:3" x14ac:dyDescent="0.35">
      <c r="A529" s="1"/>
      <c r="C529" s="5"/>
    </row>
    <row r="530" spans="1:3" x14ac:dyDescent="0.35">
      <c r="A530" s="1"/>
      <c r="C530" s="5"/>
    </row>
    <row r="531" spans="1:3" x14ac:dyDescent="0.35">
      <c r="A531" s="1"/>
      <c r="C531" s="5"/>
    </row>
    <row r="532" spans="1:3" x14ac:dyDescent="0.35">
      <c r="A532" s="1"/>
      <c r="C532" s="5"/>
    </row>
    <row r="533" spans="1:3" x14ac:dyDescent="0.35">
      <c r="A533" s="1"/>
      <c r="C533" s="5"/>
    </row>
    <row r="534" spans="1:3" x14ac:dyDescent="0.35">
      <c r="A534" s="1"/>
      <c r="C534" s="5"/>
    </row>
    <row r="535" spans="1:3" x14ac:dyDescent="0.35">
      <c r="A535" s="1"/>
      <c r="C535" s="5"/>
    </row>
    <row r="536" spans="1:3" x14ac:dyDescent="0.35">
      <c r="A536" s="1"/>
      <c r="C536" s="5"/>
    </row>
    <row r="537" spans="1:3" x14ac:dyDescent="0.35">
      <c r="A537" s="1"/>
      <c r="C537" s="5"/>
    </row>
    <row r="538" spans="1:3" x14ac:dyDescent="0.35">
      <c r="A538" s="1"/>
      <c r="C538" s="5"/>
    </row>
    <row r="539" spans="1:3" x14ac:dyDescent="0.35">
      <c r="A539" s="1"/>
      <c r="C539" s="5"/>
    </row>
    <row r="540" spans="1:3" x14ac:dyDescent="0.35">
      <c r="A540" s="1"/>
      <c r="C540" s="5"/>
    </row>
    <row r="541" spans="1:3" x14ac:dyDescent="0.35">
      <c r="A541" s="1"/>
      <c r="C541" s="5"/>
    </row>
    <row r="542" spans="1:3" x14ac:dyDescent="0.35">
      <c r="A542" s="1"/>
      <c r="C542" s="5"/>
    </row>
    <row r="543" spans="1:3" x14ac:dyDescent="0.35">
      <c r="A543" s="1"/>
      <c r="C543" s="5"/>
    </row>
    <row r="544" spans="1:3" x14ac:dyDescent="0.35">
      <c r="A544" s="1"/>
      <c r="C544" s="5"/>
    </row>
    <row r="545" spans="1:3" x14ac:dyDescent="0.35">
      <c r="A545" s="1"/>
      <c r="C545" s="5"/>
    </row>
    <row r="546" spans="1:3" x14ac:dyDescent="0.35">
      <c r="A546" s="1"/>
      <c r="C546" s="5"/>
    </row>
    <row r="547" spans="1:3" x14ac:dyDescent="0.35">
      <c r="A547" s="1"/>
      <c r="C547" s="5"/>
    </row>
    <row r="548" spans="1:3" x14ac:dyDescent="0.35">
      <c r="A548" s="1"/>
      <c r="C548" s="5"/>
    </row>
    <row r="549" spans="1:3" x14ac:dyDescent="0.35">
      <c r="A549" s="1"/>
      <c r="C549" s="5"/>
    </row>
    <row r="550" spans="1:3" x14ac:dyDescent="0.35">
      <c r="A550" s="1"/>
      <c r="C550" s="5"/>
    </row>
    <row r="551" spans="1:3" x14ac:dyDescent="0.35">
      <c r="A551" s="1"/>
      <c r="C551" s="5"/>
    </row>
    <row r="552" spans="1:3" x14ac:dyDescent="0.35">
      <c r="A552" s="1"/>
      <c r="C552" s="5"/>
    </row>
    <row r="553" spans="1:3" x14ac:dyDescent="0.35">
      <c r="A553" s="1"/>
      <c r="C553" s="5"/>
    </row>
    <row r="554" spans="1:3" x14ac:dyDescent="0.35">
      <c r="A554" s="1"/>
      <c r="C554" s="5"/>
    </row>
    <row r="555" spans="1:3" x14ac:dyDescent="0.35">
      <c r="A555" s="1"/>
      <c r="C555" s="5"/>
    </row>
    <row r="556" spans="1:3" x14ac:dyDescent="0.35">
      <c r="A556" s="1"/>
      <c r="C556" s="5"/>
    </row>
    <row r="557" spans="1:3" x14ac:dyDescent="0.35">
      <c r="A557" s="1"/>
      <c r="C557" s="5"/>
    </row>
    <row r="558" spans="1:3" x14ac:dyDescent="0.35">
      <c r="A558" s="1"/>
      <c r="C558" s="5"/>
    </row>
    <row r="559" spans="1:3" x14ac:dyDescent="0.35">
      <c r="A559" s="1"/>
      <c r="C559" s="5"/>
    </row>
    <row r="560" spans="1:3" x14ac:dyDescent="0.35">
      <c r="A560" s="1"/>
      <c r="C560" s="5"/>
    </row>
    <row r="561" spans="1:3" x14ac:dyDescent="0.35">
      <c r="A561" s="1"/>
      <c r="C561" s="5"/>
    </row>
    <row r="562" spans="1:3" x14ac:dyDescent="0.35">
      <c r="A562" s="1"/>
      <c r="C562" s="5"/>
    </row>
    <row r="563" spans="1:3" x14ac:dyDescent="0.35">
      <c r="A563" s="1"/>
      <c r="C563" s="5"/>
    </row>
    <row r="564" spans="1:3" x14ac:dyDescent="0.35">
      <c r="A564" s="1"/>
      <c r="C564" s="5"/>
    </row>
    <row r="565" spans="1:3" x14ac:dyDescent="0.35">
      <c r="A565" s="1"/>
      <c r="C565" s="5"/>
    </row>
    <row r="566" spans="1:3" x14ac:dyDescent="0.35">
      <c r="A566" s="1"/>
      <c r="C566" s="5"/>
    </row>
    <row r="567" spans="1:3" x14ac:dyDescent="0.35">
      <c r="A567" s="1"/>
      <c r="C567" s="5"/>
    </row>
    <row r="568" spans="1:3" x14ac:dyDescent="0.35">
      <c r="A568" s="1"/>
      <c r="C568" s="5"/>
    </row>
    <row r="569" spans="1:3" x14ac:dyDescent="0.35">
      <c r="A569" s="1"/>
      <c r="C569" s="5"/>
    </row>
    <row r="570" spans="1:3" x14ac:dyDescent="0.35">
      <c r="A570" s="1"/>
      <c r="C570" s="5"/>
    </row>
    <row r="571" spans="1:3" x14ac:dyDescent="0.35">
      <c r="A571" s="1"/>
      <c r="C571" s="5"/>
    </row>
    <row r="572" spans="1:3" x14ac:dyDescent="0.35">
      <c r="A572" s="1"/>
      <c r="C572" s="5"/>
    </row>
    <row r="573" spans="1:3" x14ac:dyDescent="0.35">
      <c r="A573" s="1"/>
      <c r="C573" s="5"/>
    </row>
    <row r="574" spans="1:3" x14ac:dyDescent="0.35">
      <c r="A574" s="1"/>
      <c r="C574" s="5"/>
    </row>
    <row r="575" spans="1:3" x14ac:dyDescent="0.35">
      <c r="A575" s="1"/>
      <c r="C575" s="5"/>
    </row>
    <row r="576" spans="1:3" x14ac:dyDescent="0.35">
      <c r="A576" s="1"/>
      <c r="C576" s="5"/>
    </row>
    <row r="577" spans="1:3" x14ac:dyDescent="0.35">
      <c r="A577" s="1"/>
      <c r="C577" s="5"/>
    </row>
    <row r="578" spans="1:3" x14ac:dyDescent="0.35">
      <c r="A578" s="1"/>
      <c r="C578" s="5"/>
    </row>
    <row r="579" spans="1:3" x14ac:dyDescent="0.35">
      <c r="A579" s="1"/>
      <c r="C579" s="5"/>
    </row>
    <row r="580" spans="1:3" x14ac:dyDescent="0.35">
      <c r="A580" s="1"/>
      <c r="C580" s="5"/>
    </row>
    <row r="581" spans="1:3" x14ac:dyDescent="0.35">
      <c r="A581" s="1"/>
      <c r="C581" s="5"/>
    </row>
    <row r="582" spans="1:3" x14ac:dyDescent="0.35">
      <c r="A582" s="1"/>
      <c r="C582" s="5"/>
    </row>
    <row r="583" spans="1:3" x14ac:dyDescent="0.35">
      <c r="A583" s="1"/>
      <c r="C583" s="5"/>
    </row>
    <row r="584" spans="1:3" x14ac:dyDescent="0.35">
      <c r="A584" s="1"/>
      <c r="C584" s="5"/>
    </row>
    <row r="585" spans="1:3" x14ac:dyDescent="0.35">
      <c r="A585" s="1"/>
      <c r="C585" s="5"/>
    </row>
    <row r="586" spans="1:3" x14ac:dyDescent="0.35">
      <c r="A586" s="1"/>
      <c r="C586" s="5"/>
    </row>
    <row r="587" spans="1:3" x14ac:dyDescent="0.35">
      <c r="A587" s="1"/>
      <c r="C587" s="5"/>
    </row>
    <row r="588" spans="1:3" x14ac:dyDescent="0.35">
      <c r="A588" s="1"/>
      <c r="C588" s="5"/>
    </row>
    <row r="589" spans="1:3" x14ac:dyDescent="0.35">
      <c r="A589" s="1"/>
      <c r="C589" s="5"/>
    </row>
    <row r="590" spans="1:3" x14ac:dyDescent="0.35">
      <c r="A590" s="1"/>
      <c r="C590" s="5"/>
    </row>
    <row r="591" spans="1:3" x14ac:dyDescent="0.35">
      <c r="A591" s="1"/>
      <c r="C591" s="5"/>
    </row>
    <row r="592" spans="1:3" x14ac:dyDescent="0.35">
      <c r="A592" s="1"/>
      <c r="C592" s="5"/>
    </row>
    <row r="593" spans="1:3" x14ac:dyDescent="0.35">
      <c r="A593" s="1"/>
      <c r="C593" s="5"/>
    </row>
    <row r="594" spans="1:3" x14ac:dyDescent="0.35">
      <c r="A594" s="1"/>
      <c r="C594" s="5"/>
    </row>
    <row r="595" spans="1:3" x14ac:dyDescent="0.35">
      <c r="A595" s="1"/>
      <c r="C595" s="5"/>
    </row>
    <row r="596" spans="1:3" x14ac:dyDescent="0.35">
      <c r="A596" s="1"/>
      <c r="C596" s="5"/>
    </row>
    <row r="597" spans="1:3" x14ac:dyDescent="0.35">
      <c r="A597" s="1"/>
      <c r="C597" s="5"/>
    </row>
    <row r="598" spans="1:3" x14ac:dyDescent="0.35">
      <c r="A598" s="1"/>
      <c r="C598" s="5"/>
    </row>
    <row r="599" spans="1:3" x14ac:dyDescent="0.35">
      <c r="A599" s="1"/>
      <c r="C599" s="5"/>
    </row>
    <row r="600" spans="1:3" x14ac:dyDescent="0.35">
      <c r="A600" s="1"/>
      <c r="C600" s="5"/>
    </row>
    <row r="601" spans="1:3" x14ac:dyDescent="0.35">
      <c r="A601" s="1"/>
      <c r="C601" s="5"/>
    </row>
    <row r="602" spans="1:3" x14ac:dyDescent="0.35">
      <c r="A602" s="1"/>
      <c r="C602" s="5"/>
    </row>
    <row r="603" spans="1:3" x14ac:dyDescent="0.35">
      <c r="A603" s="1"/>
      <c r="C603" s="5"/>
    </row>
    <row r="604" spans="1:3" x14ac:dyDescent="0.35">
      <c r="A604" s="1"/>
      <c r="C604" s="5"/>
    </row>
    <row r="605" spans="1:3" x14ac:dyDescent="0.35">
      <c r="A605" s="1"/>
      <c r="C605" s="5"/>
    </row>
    <row r="606" spans="1:3" x14ac:dyDescent="0.35">
      <c r="A606" s="1"/>
      <c r="C606" s="5"/>
    </row>
    <row r="607" spans="1:3" x14ac:dyDescent="0.35">
      <c r="A607" s="1"/>
      <c r="C607" s="5"/>
    </row>
    <row r="608" spans="1:3" x14ac:dyDescent="0.35">
      <c r="A608" s="1"/>
      <c r="C608" s="5"/>
    </row>
    <row r="609" spans="1:3" x14ac:dyDescent="0.35">
      <c r="A609" s="1"/>
      <c r="C609" s="5"/>
    </row>
    <row r="610" spans="1:3" x14ac:dyDescent="0.35">
      <c r="A610" s="1"/>
      <c r="C610" s="5"/>
    </row>
    <row r="611" spans="1:3" x14ac:dyDescent="0.35">
      <c r="A611" s="1"/>
      <c r="C611" s="5"/>
    </row>
    <row r="612" spans="1:3" x14ac:dyDescent="0.35">
      <c r="A612" s="1"/>
      <c r="C612" s="5"/>
    </row>
    <row r="613" spans="1:3" x14ac:dyDescent="0.35">
      <c r="A613" s="1"/>
      <c r="C613" s="5"/>
    </row>
    <row r="614" spans="1:3" x14ac:dyDescent="0.35">
      <c r="A614" s="1"/>
      <c r="C614" s="5"/>
    </row>
    <row r="615" spans="1:3" x14ac:dyDescent="0.35">
      <c r="A615" s="1"/>
      <c r="C615" s="5"/>
    </row>
    <row r="616" spans="1:3" x14ac:dyDescent="0.35">
      <c r="A616" s="1"/>
      <c r="C616" s="5"/>
    </row>
    <row r="617" spans="1:3" x14ac:dyDescent="0.35">
      <c r="A617" s="1"/>
      <c r="C617" s="5"/>
    </row>
    <row r="618" spans="1:3" x14ac:dyDescent="0.35">
      <c r="A618" s="1"/>
      <c r="C618" s="5"/>
    </row>
    <row r="619" spans="1:3" x14ac:dyDescent="0.35">
      <c r="A619" s="1"/>
      <c r="C619" s="5"/>
    </row>
    <row r="620" spans="1:3" x14ac:dyDescent="0.35">
      <c r="A620" s="1"/>
      <c r="C620" s="5"/>
    </row>
    <row r="621" spans="1:3" x14ac:dyDescent="0.35">
      <c r="A621" s="1"/>
      <c r="C621" s="5"/>
    </row>
    <row r="622" spans="1:3" x14ac:dyDescent="0.35">
      <c r="A622" s="1"/>
      <c r="C622" s="5"/>
    </row>
    <row r="623" spans="1:3" x14ac:dyDescent="0.35">
      <c r="A623" s="1"/>
      <c r="C623" s="5"/>
    </row>
    <row r="624" spans="1:3" x14ac:dyDescent="0.35">
      <c r="A624" s="1"/>
      <c r="C624" s="5"/>
    </row>
    <row r="625" spans="1:3" x14ac:dyDescent="0.35">
      <c r="A625" s="1"/>
      <c r="C625" s="5"/>
    </row>
    <row r="626" spans="1:3" x14ac:dyDescent="0.35">
      <c r="A626" s="1"/>
      <c r="C626" s="5"/>
    </row>
    <row r="627" spans="1:3" x14ac:dyDescent="0.35">
      <c r="A627" s="1"/>
      <c r="C627" s="5"/>
    </row>
    <row r="628" spans="1:3" x14ac:dyDescent="0.35">
      <c r="A628" s="1"/>
      <c r="C628" s="5"/>
    </row>
    <row r="629" spans="1:3" x14ac:dyDescent="0.35">
      <c r="A629" s="1"/>
      <c r="C629" s="5"/>
    </row>
    <row r="630" spans="1:3" x14ac:dyDescent="0.35">
      <c r="A630" s="1"/>
      <c r="C630" s="5"/>
    </row>
    <row r="631" spans="1:3" x14ac:dyDescent="0.35">
      <c r="A631" s="1"/>
      <c r="C631" s="5"/>
    </row>
    <row r="632" spans="1:3" x14ac:dyDescent="0.35">
      <c r="A632" s="1"/>
      <c r="C632" s="5"/>
    </row>
    <row r="633" spans="1:3" x14ac:dyDescent="0.35">
      <c r="A633" s="1"/>
      <c r="C633" s="5"/>
    </row>
    <row r="634" spans="1:3" x14ac:dyDescent="0.35">
      <c r="A634" s="1"/>
      <c r="C634" s="5"/>
    </row>
    <row r="635" spans="1:3" x14ac:dyDescent="0.35">
      <c r="A635" s="1"/>
      <c r="C635" s="5"/>
    </row>
    <row r="636" spans="1:3" x14ac:dyDescent="0.35">
      <c r="A636" s="1"/>
      <c r="C636" s="5"/>
    </row>
    <row r="637" spans="1:3" x14ac:dyDescent="0.35">
      <c r="A637" s="1"/>
      <c r="C637" s="5"/>
    </row>
    <row r="638" spans="1:3" x14ac:dyDescent="0.35">
      <c r="A638" s="1"/>
      <c r="C638" s="5"/>
    </row>
    <row r="639" spans="1:3" x14ac:dyDescent="0.35">
      <c r="A639" s="1"/>
      <c r="C639" s="5"/>
    </row>
    <row r="640" spans="1:3" x14ac:dyDescent="0.35">
      <c r="A640" s="1"/>
      <c r="C640" s="5"/>
    </row>
  </sheetData>
  <mergeCells count="27">
    <mergeCell ref="A1:H1"/>
    <mergeCell ref="D2:D3"/>
    <mergeCell ref="E2:E3"/>
    <mergeCell ref="F2:F3"/>
    <mergeCell ref="G2:G3"/>
    <mergeCell ref="H2:H3"/>
    <mergeCell ref="M15:N20"/>
    <mergeCell ref="J15:K20"/>
    <mergeCell ref="P1:Q2"/>
    <mergeCell ref="M1:N2"/>
    <mergeCell ref="J1:K2"/>
    <mergeCell ref="AB1:AC2"/>
    <mergeCell ref="AB15:AC20"/>
    <mergeCell ref="J24:K24"/>
    <mergeCell ref="M24:N24"/>
    <mergeCell ref="P24:Q24"/>
    <mergeCell ref="S24:T24"/>
    <mergeCell ref="V24:W24"/>
    <mergeCell ref="Y24:Z24"/>
    <mergeCell ref="AB24:AC24"/>
    <mergeCell ref="S1:T2"/>
    <mergeCell ref="S15:T20"/>
    <mergeCell ref="V1:W2"/>
    <mergeCell ref="V15:W20"/>
    <mergeCell ref="Y1:Z2"/>
    <mergeCell ref="Y15:Z20"/>
    <mergeCell ref="P15:Q20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'5'!K4:K13</xm:f>
              <xm:sqref>J15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'5'!N4:N13</xm:f>
              <xm:sqref>M15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'5'!Q4:Q13</xm:f>
              <xm:sqref>P15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'5'!T4:T13</xm:f>
              <xm:sqref>S15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'5'!W4:W13</xm:f>
              <xm:sqref>V15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'5'!Z4:Z13</xm:f>
              <xm:sqref>Y15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'5'!AC4:AC13</xm:f>
              <xm:sqref>AB15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0"/>
  <sheetViews>
    <sheetView workbookViewId="0">
      <selection activeCell="K4" sqref="K4"/>
    </sheetView>
  </sheetViews>
  <sheetFormatPr defaultRowHeight="15.5" x14ac:dyDescent="0.35"/>
  <cols>
    <col min="1" max="1" width="9.9140625" bestFit="1" customWidth="1"/>
    <col min="6" max="6" width="10" bestFit="1" customWidth="1"/>
    <col min="9" max="9" width="1.1640625" customWidth="1"/>
    <col min="12" max="12" width="1.4140625" customWidth="1"/>
    <col min="14" max="14" width="8.6640625" customWidth="1"/>
    <col min="15" max="15" width="1.58203125" customWidth="1"/>
    <col min="18" max="18" width="1.58203125" customWidth="1"/>
    <col min="21" max="21" width="1.5" customWidth="1"/>
    <col min="24" max="24" width="1.5" customWidth="1"/>
    <col min="27" max="27" width="1.4140625" customWidth="1"/>
  </cols>
  <sheetData>
    <row r="1" spans="1:29" x14ac:dyDescent="0.35">
      <c r="A1" s="60" t="s">
        <v>0</v>
      </c>
      <c r="B1" s="60"/>
      <c r="C1" s="60"/>
      <c r="D1" s="60"/>
      <c r="E1" s="60"/>
      <c r="F1" s="60"/>
      <c r="G1" s="60"/>
      <c r="H1" s="60"/>
      <c r="J1" s="62" t="s">
        <v>808</v>
      </c>
      <c r="K1" s="62"/>
      <c r="L1" s="12"/>
      <c r="M1" s="62" t="s">
        <v>809</v>
      </c>
      <c r="N1" s="62"/>
      <c r="O1" s="12"/>
      <c r="P1" s="62" t="s">
        <v>2036</v>
      </c>
      <c r="Q1" s="62"/>
      <c r="S1" s="62" t="s">
        <v>2037</v>
      </c>
      <c r="T1" s="62"/>
      <c r="V1" s="62" t="s">
        <v>2020</v>
      </c>
      <c r="W1" s="62"/>
      <c r="Y1" s="62" t="s">
        <v>2038</v>
      </c>
      <c r="Z1" s="62"/>
      <c r="AB1" s="62" t="s">
        <v>2039</v>
      </c>
      <c r="AC1" s="62"/>
    </row>
    <row r="2" spans="1:29" x14ac:dyDescent="0.35">
      <c r="B2" s="3" t="s">
        <v>808</v>
      </c>
      <c r="C2" s="3" t="s">
        <v>809</v>
      </c>
      <c r="D2" s="63" t="s">
        <v>2036</v>
      </c>
      <c r="E2" s="63" t="s">
        <v>2037</v>
      </c>
      <c r="F2" s="63" t="s">
        <v>2020</v>
      </c>
      <c r="G2" s="63" t="s">
        <v>2038</v>
      </c>
      <c r="H2" s="63" t="s">
        <v>2039</v>
      </c>
      <c r="J2" s="62"/>
      <c r="K2" s="62"/>
      <c r="L2" s="12"/>
      <c r="M2" s="62"/>
      <c r="N2" s="62"/>
      <c r="O2" s="12"/>
      <c r="P2" s="62"/>
      <c r="Q2" s="62"/>
      <c r="S2" s="62"/>
      <c r="T2" s="62"/>
      <c r="V2" s="62"/>
      <c r="W2" s="62"/>
      <c r="Y2" s="62"/>
      <c r="Z2" s="62"/>
      <c r="AB2" s="62"/>
      <c r="AC2" s="62"/>
    </row>
    <row r="3" spans="1:29" x14ac:dyDescent="0.35">
      <c r="A3" s="1">
        <f>'4-2'!A3</f>
        <v>40189</v>
      </c>
      <c r="B3">
        <f>'4-2'!C3</f>
        <v>142</v>
      </c>
      <c r="C3" s="5">
        <f>'4-2'!P3</f>
        <v>18012514</v>
      </c>
      <c r="D3" s="63"/>
      <c r="E3" s="63"/>
      <c r="F3" s="63"/>
      <c r="G3" s="63"/>
      <c r="H3" s="63"/>
      <c r="J3" s="4" t="s">
        <v>2040</v>
      </c>
      <c r="K3" s="4" t="s">
        <v>2041</v>
      </c>
      <c r="M3" s="4" t="s">
        <v>2040</v>
      </c>
      <c r="N3" s="4" t="s">
        <v>2041</v>
      </c>
      <c r="P3" s="4" t="s">
        <v>2040</v>
      </c>
      <c r="Q3" s="4" t="s">
        <v>2041</v>
      </c>
      <c r="S3" s="4" t="s">
        <v>2040</v>
      </c>
      <c r="T3" s="4" t="s">
        <v>2041</v>
      </c>
      <c r="V3" s="4" t="s">
        <v>2040</v>
      </c>
      <c r="W3" s="4" t="s">
        <v>2041</v>
      </c>
      <c r="Y3" s="4" t="s">
        <v>2040</v>
      </c>
      <c r="Z3" s="4" t="s">
        <v>2041</v>
      </c>
      <c r="AB3" s="4" t="s">
        <v>2040</v>
      </c>
      <c r="AC3" s="4" t="s">
        <v>2041</v>
      </c>
    </row>
    <row r="4" spans="1:29" x14ac:dyDescent="0.35">
      <c r="A4" s="1">
        <f>'4-2'!A4</f>
        <v>40196</v>
      </c>
      <c r="B4">
        <f>'4-2'!C4</f>
        <v>135.4</v>
      </c>
      <c r="C4" s="5">
        <f>'4-2'!P4</f>
        <v>10151667</v>
      </c>
      <c r="D4" s="6">
        <f>B4-B3</f>
        <v>-6.5999999999999943</v>
      </c>
      <c r="E4">
        <f>D4/B3</f>
        <v>-4.6478873239436579E-2</v>
      </c>
      <c r="F4" s="7">
        <f>LN(B4)-LN(B3)</f>
        <v>-4.7593697123086365E-2</v>
      </c>
      <c r="G4">
        <f>LN(B3)</f>
        <v>4.9558270576012609</v>
      </c>
      <c r="H4">
        <f>LN(C3)</f>
        <v>16.706577296527641</v>
      </c>
      <c r="J4">
        <f>MIN(B:B)+(MAX(B:B)-MIN(B:B))/10</f>
        <v>117.075</v>
      </c>
      <c r="K4">
        <f>COUNTIF(B:B,"&lt;"&amp;J4)</f>
        <v>18</v>
      </c>
      <c r="M4">
        <f>MIN(C:C)+(MAX(C:C)-MIN(C:C))/10</f>
        <v>4059990</v>
      </c>
      <c r="N4">
        <f>COUNTIF(C:C,"&lt;"&amp;M4)</f>
        <v>96</v>
      </c>
      <c r="P4">
        <f>MIN(D:D)+(MAX(D:D)-MIN(D:D))/10</f>
        <v>-45.823999999999984</v>
      </c>
      <c r="Q4">
        <f>COUNTIF(D:D,"&lt;"&amp;P4)</f>
        <v>1</v>
      </c>
      <c r="S4">
        <f>MIN(E:E)+(MAX(E:E)-MIN(E:E))/10</f>
        <v>-0.21372704521706692</v>
      </c>
      <c r="T4">
        <f>COUNTIF(E:E,"&lt;"&amp;S4)</f>
        <v>1</v>
      </c>
      <c r="V4">
        <f>MIN(F:F)+(MAX(F:F)-MIN(F:F))/10</f>
        <v>-0.25086061432347162</v>
      </c>
      <c r="W4">
        <f>COUNTIF(F:F,"&lt;"&amp;V4)</f>
        <v>1</v>
      </c>
      <c r="Y4">
        <f>MIN(G:G)+(MAX(G:G)-MIN(G:G))/10</f>
        <v>4.6924192243370815</v>
      </c>
      <c r="Z4">
        <f>COUNTIF(G:G,"&lt;"&amp;Y4)</f>
        <v>7</v>
      </c>
      <c r="AB4">
        <f>MIN(H:H)+(MAX(H:H)-MIN(H:H))/10</f>
        <v>12.738080720448853</v>
      </c>
      <c r="AC4">
        <f>COUNTIF(H:H,"&lt;"&amp;AB4)</f>
        <v>1</v>
      </c>
    </row>
    <row r="5" spans="1:29" x14ac:dyDescent="0.35">
      <c r="A5" s="1">
        <f>'4-2'!A5</f>
        <v>40203</v>
      </c>
      <c r="B5">
        <f>'4-2'!C5</f>
        <v>130.97</v>
      </c>
      <c r="C5" s="5">
        <f>'4-2'!P5</f>
        <v>13650622</v>
      </c>
      <c r="D5" s="6">
        <f t="shared" ref="D5:D68" si="0">B5-B4</f>
        <v>-4.4300000000000068</v>
      </c>
      <c r="E5">
        <f t="shared" ref="E5:E68" si="1">D5/B4</f>
        <v>-3.2717872968980849E-2</v>
      </c>
      <c r="F5" s="7">
        <f t="shared" ref="F5:F68" si="2">LN(B5)-LN(B4)</f>
        <v>-3.3265071136862723E-2</v>
      </c>
      <c r="G5">
        <f t="shared" ref="G5:H68" si="3">LN(B4)</f>
        <v>4.9082333604781745</v>
      </c>
      <c r="H5">
        <f t="shared" si="3"/>
        <v>16.133148486419941</v>
      </c>
      <c r="J5">
        <f>J4+(MAX(B:B)-MIN(B:B))/10</f>
        <v>136.25</v>
      </c>
      <c r="K5">
        <f>COUNTIF(B:B,"&lt;"&amp;J5)-SUM($K$4:K4)</f>
        <v>61</v>
      </c>
      <c r="M5">
        <f>M4+(MAX(C:C)-MIN(C:C))/10</f>
        <v>7918810</v>
      </c>
      <c r="N5">
        <f>COUNTIF(C:C,"&lt;"&amp;M5)-SUM($N$4:N4)</f>
        <v>35</v>
      </c>
      <c r="P5">
        <f>P4+(MAX(D:D)-MIN(D:D))/10</f>
        <v>-37.99799999999999</v>
      </c>
      <c r="Q5">
        <f>COUNTIF(D:D,"&lt;"&amp;P5)-SUM($Q$4:Q4)</f>
        <v>1</v>
      </c>
      <c r="S5">
        <f>S4+(MAX(E:E)-MIN(E:E))/10</f>
        <v>-0.17113950949268736</v>
      </c>
      <c r="T5">
        <f>COUNTIF(E:E,"&lt;"&amp;S5)-SUM($T$4:T4)</f>
        <v>1</v>
      </c>
      <c r="V5">
        <f>V4+(MAX(F:F)-MIN(F:F))/10</f>
        <v>-0.20558407123666031</v>
      </c>
      <c r="W5">
        <f>COUNTIF(F:F,"&lt;"&amp;V5)-SUM($W$4:W4)</f>
        <v>0</v>
      </c>
      <c r="Y5">
        <f>Y4+(MAX(G:G)-MIN(G:G))/10</f>
        <v>4.8008918991376985</v>
      </c>
      <c r="Z5">
        <f>COUNTIF(G:G,"&lt;"&amp;Y5)-SUM($Z$4:Z4)</f>
        <v>18</v>
      </c>
      <c r="AB5">
        <f>AB4+(MAX(H:H)-MIN(H:H))/10</f>
        <v>13.264255840175085</v>
      </c>
      <c r="AC5">
        <f>COUNTIF(H:H,"&lt;"&amp;AB5)-SUM($AC$4:AC4)</f>
        <v>5</v>
      </c>
    </row>
    <row r="6" spans="1:29" x14ac:dyDescent="0.35">
      <c r="A6" s="1">
        <f>'4-2'!A6</f>
        <v>40210</v>
      </c>
      <c r="B6">
        <f>'4-2'!C6</f>
        <v>131.72</v>
      </c>
      <c r="C6" s="5">
        <f>'4-2'!P6</f>
        <v>22094455</v>
      </c>
      <c r="D6" s="6">
        <f t="shared" si="0"/>
        <v>0.75</v>
      </c>
      <c r="E6">
        <f t="shared" si="1"/>
        <v>5.7265022524242192E-3</v>
      </c>
      <c r="F6" s="7">
        <f t="shared" si="2"/>
        <v>5.7101681668516591E-3</v>
      </c>
      <c r="G6">
        <f t="shared" si="3"/>
        <v>4.8749682893413118</v>
      </c>
      <c r="H6">
        <f t="shared" si="3"/>
        <v>16.429295646322633</v>
      </c>
      <c r="J6">
        <f t="shared" ref="J6:J13" si="4">J5+(MAX(B:B)-MIN(B:B))/10</f>
        <v>155.42500000000001</v>
      </c>
      <c r="K6">
        <f>COUNTIF(B:B,"&lt;"&amp;J6)-SUM($K$4:K5)</f>
        <v>62</v>
      </c>
      <c r="M6">
        <f t="shared" ref="M6:M13" si="5">M5+(MAX(C:C)-MIN(C:C))/10</f>
        <v>11777630</v>
      </c>
      <c r="N6">
        <f>COUNTIF(C:C,"&lt;"&amp;M6)-SUM($N$4:N5)</f>
        <v>79</v>
      </c>
      <c r="P6">
        <f t="shared" ref="P6:P13" si="6">P5+(MAX(D:D)-MIN(D:D))/10</f>
        <v>-30.171999999999993</v>
      </c>
      <c r="Q6">
        <f>COUNTIF(D:D,"&lt;"&amp;P6)-SUM($Q$4:Q5)</f>
        <v>1</v>
      </c>
      <c r="S6">
        <f t="shared" ref="S6:S13" si="7">S5+(MAX(E:E)-MIN(E:E))/10</f>
        <v>-0.12855197376830779</v>
      </c>
      <c r="T6">
        <f>COUNTIF(E:E,"&lt;"&amp;S6)-SUM($T$4:T5)</f>
        <v>3</v>
      </c>
      <c r="V6">
        <f t="shared" ref="V6:V13" si="8">V5+(MAX(F:F)-MIN(F:F))/10</f>
        <v>-0.160307528149849</v>
      </c>
      <c r="W6">
        <f>COUNTIF(F:F,"&lt;"&amp;V6)-SUM($W$4:W5)</f>
        <v>2</v>
      </c>
      <c r="Y6">
        <f t="shared" ref="Y6:Y13" si="9">Y5+(MAX(G:G)-MIN(G:G))/10</f>
        <v>4.9093645739383156</v>
      </c>
      <c r="Z6">
        <f>COUNTIF(G:G,"&lt;"&amp;Y6)-SUM($Z$4:Z5)</f>
        <v>51</v>
      </c>
      <c r="AB6">
        <f t="shared" ref="AB6:AB13" si="10">AB5+(MAX(H:H)-MIN(H:H))/10</f>
        <v>13.790430959901318</v>
      </c>
      <c r="AC6">
        <f>COUNTIF(H:H,"&lt;"&amp;AB6)-SUM($AC$4:AC5)</f>
        <v>19</v>
      </c>
    </row>
    <row r="7" spans="1:29" x14ac:dyDescent="0.35">
      <c r="A7" s="1">
        <f>'4-2'!A7</f>
        <v>40217</v>
      </c>
      <c r="B7">
        <f>'4-2'!C7</f>
        <v>133.5</v>
      </c>
      <c r="C7" s="5">
        <f>'4-2'!P7</f>
        <v>12323576</v>
      </c>
      <c r="D7" s="6">
        <f t="shared" si="0"/>
        <v>1.7800000000000011</v>
      </c>
      <c r="E7">
        <f t="shared" si="1"/>
        <v>1.3513513513513523E-2</v>
      </c>
      <c r="F7" s="7">
        <f t="shared" si="2"/>
        <v>1.3423020332140823E-2</v>
      </c>
      <c r="G7">
        <f t="shared" si="3"/>
        <v>4.8806784575081634</v>
      </c>
      <c r="H7">
        <f t="shared" si="3"/>
        <v>16.910837230028687</v>
      </c>
      <c r="J7">
        <f t="shared" si="4"/>
        <v>174.60000000000002</v>
      </c>
      <c r="K7">
        <f>COUNTIF(B:B,"&lt;"&amp;J7)-SUM($K$4:K6)</f>
        <v>104</v>
      </c>
      <c r="M7">
        <f t="shared" si="5"/>
        <v>15636450</v>
      </c>
      <c r="N7">
        <f>COUNTIF(C:C,"&lt;"&amp;M7)-SUM($N$4:N6)</f>
        <v>77</v>
      </c>
      <c r="P7">
        <f t="shared" si="6"/>
        <v>-22.345999999999997</v>
      </c>
      <c r="Q7">
        <f>COUNTIF(D:D,"&lt;"&amp;P7)-SUM($Q$4:Q6)</f>
        <v>2</v>
      </c>
      <c r="S7">
        <f t="shared" si="7"/>
        <v>-8.5964438043928212E-2</v>
      </c>
      <c r="T7">
        <f>COUNTIF(E:E,"&lt;"&amp;S7)-SUM($T$4:T6)</f>
        <v>7</v>
      </c>
      <c r="V7">
        <f t="shared" si="8"/>
        <v>-0.11503098506303769</v>
      </c>
      <c r="W7">
        <f>COUNTIF(F:F,"&lt;"&amp;V7)-SUM($W$4:W6)</f>
        <v>5</v>
      </c>
      <c r="Y7">
        <f t="shared" si="9"/>
        <v>5.0178372487389327</v>
      </c>
      <c r="Z7">
        <f>COUNTIF(G:G,"&lt;"&amp;Y7)-SUM($Z$4:Z6)</f>
        <v>51</v>
      </c>
      <c r="AB7">
        <f t="shared" si="10"/>
        <v>14.316606079627551</v>
      </c>
      <c r="AC7">
        <f>COUNTIF(H:H,"&lt;"&amp;AB7)-SUM($AC$4:AC6)</f>
        <v>34</v>
      </c>
    </row>
    <row r="8" spans="1:29" x14ac:dyDescent="0.35">
      <c r="A8" s="1">
        <f>'4-2'!A8</f>
        <v>40224</v>
      </c>
      <c r="B8">
        <f>'4-2'!C8</f>
        <v>132.19999999999999</v>
      </c>
      <c r="C8" s="5">
        <f>'4-2'!P8</f>
        <v>16730898</v>
      </c>
      <c r="D8" s="6">
        <f t="shared" si="0"/>
        <v>-1.3000000000000114</v>
      </c>
      <c r="E8">
        <f t="shared" si="1"/>
        <v>-9.7378277153558901E-3</v>
      </c>
      <c r="F8" s="7">
        <f t="shared" si="2"/>
        <v>-9.7855504227180035E-3</v>
      </c>
      <c r="G8">
        <f t="shared" si="3"/>
        <v>4.8941014778403042</v>
      </c>
      <c r="H8">
        <f t="shared" si="3"/>
        <v>16.327024733692699</v>
      </c>
      <c r="J8">
        <f t="shared" si="4"/>
        <v>193.77500000000003</v>
      </c>
      <c r="K8">
        <f>COUNTIF(B:B,"&lt;"&amp;J8)-SUM($K$4:K7)</f>
        <v>44</v>
      </c>
      <c r="M8">
        <f t="shared" si="5"/>
        <v>19495270</v>
      </c>
      <c r="N8">
        <f>COUNTIF(C:C,"&lt;"&amp;M8)-SUM($N$4:N7)</f>
        <v>42</v>
      </c>
      <c r="P8">
        <f t="shared" si="6"/>
        <v>-14.52</v>
      </c>
      <c r="Q8">
        <f>COUNTIF(D:D,"&lt;"&amp;P8)-SUM($Q$4:Q7)</f>
        <v>14</v>
      </c>
      <c r="S8">
        <f t="shared" si="7"/>
        <v>-4.3376902319548633E-2</v>
      </c>
      <c r="T8">
        <f>COUNTIF(E:E,"&lt;"&amp;S8)-SUM($T$4:T7)</f>
        <v>38</v>
      </c>
      <c r="V8">
        <f t="shared" si="8"/>
        <v>-6.9754441976226378E-2</v>
      </c>
      <c r="W8">
        <f>COUNTIF(F:F,"&lt;"&amp;V8)-SUM($W$4:W7)</f>
        <v>13</v>
      </c>
      <c r="Y8">
        <f t="shared" si="9"/>
        <v>5.1263099235395497</v>
      </c>
      <c r="Z8">
        <f>COUNTIF(G:G,"&lt;"&amp;Y8)-SUM($Z$4:Z7)</f>
        <v>87</v>
      </c>
      <c r="AB8">
        <f t="shared" si="10"/>
        <v>14.842781199353784</v>
      </c>
      <c r="AC8">
        <f>COUNTIF(H:H,"&lt;"&amp;AB8)-SUM($AC$4:AC7)</f>
        <v>23</v>
      </c>
    </row>
    <row r="9" spans="1:29" x14ac:dyDescent="0.35">
      <c r="A9" s="1">
        <f>'4-2'!A9</f>
        <v>40231</v>
      </c>
      <c r="B9">
        <f>'4-2'!C9</f>
        <v>128.05000000000001</v>
      </c>
      <c r="C9" s="5">
        <f>'4-2'!P9</f>
        <v>9182366</v>
      </c>
      <c r="D9" s="6">
        <f t="shared" si="0"/>
        <v>-4.1499999999999773</v>
      </c>
      <c r="E9">
        <f t="shared" si="1"/>
        <v>-3.139183055975777E-2</v>
      </c>
      <c r="F9" s="7">
        <f t="shared" si="2"/>
        <v>-3.1895114772051869E-2</v>
      </c>
      <c r="G9">
        <f t="shared" si="3"/>
        <v>4.8843159274175862</v>
      </c>
      <c r="H9">
        <f t="shared" si="3"/>
        <v>16.632767747553583</v>
      </c>
      <c r="J9">
        <f t="shared" si="4"/>
        <v>212.95000000000005</v>
      </c>
      <c r="K9">
        <f>COUNTIF(B:B,"&lt;"&amp;J9)-SUM($K$4:K8)</f>
        <v>10</v>
      </c>
      <c r="M9">
        <f t="shared" si="5"/>
        <v>23354090</v>
      </c>
      <c r="N9">
        <f>COUNTIF(C:C,"&lt;"&amp;M9)-SUM($N$4:N8)</f>
        <v>39</v>
      </c>
      <c r="P9">
        <f t="shared" si="6"/>
        <v>-6.6940000000000035</v>
      </c>
      <c r="Q9">
        <f>COUNTIF(D:D,"&lt;"&amp;P9)-SUM($Q$4:Q8)</f>
        <v>45</v>
      </c>
      <c r="S9">
        <f t="shared" si="7"/>
        <v>-7.8936659516905261E-4</v>
      </c>
      <c r="T9">
        <f>COUNTIF(E:E,"&lt;"&amp;S9)-SUM($T$4:T8)</f>
        <v>164</v>
      </c>
      <c r="V9">
        <f t="shared" si="8"/>
        <v>-2.4477898889415074E-2</v>
      </c>
      <c r="W9">
        <f>COUNTIF(F:F,"&lt;"&amp;V9)-SUM($W$4:W8)</f>
        <v>76</v>
      </c>
      <c r="Y9">
        <f t="shared" si="9"/>
        <v>5.2347825983401668</v>
      </c>
      <c r="Z9">
        <f>COUNTIF(G:G,"&lt;"&amp;Y9)-SUM($Z$4:Z8)</f>
        <v>67</v>
      </c>
      <c r="AB9">
        <f t="shared" si="10"/>
        <v>15.368956319080016</v>
      </c>
      <c r="AC9">
        <f>COUNTIF(H:H,"&lt;"&amp;AB9)-SUM($AC$4:AC8)</f>
        <v>24</v>
      </c>
    </row>
    <row r="10" spans="1:29" x14ac:dyDescent="0.35">
      <c r="A10" s="1">
        <f>'4-2'!A10</f>
        <v>40238</v>
      </c>
      <c r="B10">
        <f>'4-2'!C10</f>
        <v>124.19</v>
      </c>
      <c r="C10" s="5">
        <f>'4-2'!P10</f>
        <v>36666685</v>
      </c>
      <c r="D10" s="6">
        <f t="shared" si="0"/>
        <v>-3.8600000000000136</v>
      </c>
      <c r="E10">
        <f t="shared" si="1"/>
        <v>-3.0144474814525681E-2</v>
      </c>
      <c r="F10" s="7">
        <f t="shared" si="2"/>
        <v>-3.0608161685592883E-2</v>
      </c>
      <c r="G10">
        <f t="shared" si="3"/>
        <v>4.8524208126455344</v>
      </c>
      <c r="H10">
        <f t="shared" si="3"/>
        <v>16.032795463593711</v>
      </c>
      <c r="J10">
        <f t="shared" si="4"/>
        <v>232.12500000000006</v>
      </c>
      <c r="K10">
        <f>COUNTIF(B:B,"&lt;"&amp;J10)-SUM($K$4:K9)</f>
        <v>65</v>
      </c>
      <c r="M10">
        <f t="shared" si="5"/>
        <v>27212910</v>
      </c>
      <c r="N10">
        <f>COUNTIF(C:C,"&lt;"&amp;M10)-SUM($N$4:N9)</f>
        <v>21</v>
      </c>
      <c r="P10">
        <f t="shared" si="6"/>
        <v>1.1319999999999926</v>
      </c>
      <c r="Q10">
        <f>COUNTIF(D:D,"&lt;"&amp;P10)-SUM($Q$4:Q9)</f>
        <v>199</v>
      </c>
      <c r="S10">
        <f t="shared" si="7"/>
        <v>4.1798169129210527E-2</v>
      </c>
      <c r="T10">
        <f>COUNTIF(E:E,"&lt;"&amp;S10)-SUM($T$4:T9)</f>
        <v>158</v>
      </c>
      <c r="V10">
        <f t="shared" si="8"/>
        <v>2.0798644197396229E-2</v>
      </c>
      <c r="W10">
        <f>COUNTIF(F:F,"&lt;"&amp;V10)-SUM($W$4:W9)</f>
        <v>220</v>
      </c>
      <c r="Y10">
        <f t="shared" si="9"/>
        <v>5.3432552731407839</v>
      </c>
      <c r="Z10">
        <f>COUNTIF(G:G,"&lt;"&amp;Y10)-SUM($Z$4:Z9)</f>
        <v>15</v>
      </c>
      <c r="AB10">
        <f t="shared" si="10"/>
        <v>15.895131438806249</v>
      </c>
      <c r="AC10">
        <f>COUNTIF(H:H,"&lt;"&amp;AB10)-SUM($AC$4:AC9)</f>
        <v>25</v>
      </c>
    </row>
    <row r="11" spans="1:29" x14ac:dyDescent="0.35">
      <c r="A11" s="1">
        <f>'4-2'!A11</f>
        <v>40245</v>
      </c>
      <c r="B11">
        <f>'4-2'!C11</f>
        <v>126.17</v>
      </c>
      <c r="C11" s="5">
        <f>'4-2'!P11</f>
        <v>23276737</v>
      </c>
      <c r="D11" s="6">
        <f t="shared" si="0"/>
        <v>1.980000000000004</v>
      </c>
      <c r="E11">
        <f t="shared" si="1"/>
        <v>1.5943312666076206E-2</v>
      </c>
      <c r="F11" s="7">
        <f t="shared" si="2"/>
        <v>1.5817552979708438E-2</v>
      </c>
      <c r="G11">
        <f t="shared" si="3"/>
        <v>4.8218126509599415</v>
      </c>
      <c r="H11">
        <f t="shared" si="3"/>
        <v>17.417379135088456</v>
      </c>
      <c r="J11">
        <f t="shared" si="4"/>
        <v>251.30000000000007</v>
      </c>
      <c r="K11">
        <f>COUNTIF(B:B,"&lt;"&amp;J11)-SUM($K$4:K10)</f>
        <v>41</v>
      </c>
      <c r="M11">
        <f t="shared" si="5"/>
        <v>31071730</v>
      </c>
      <c r="N11">
        <f>COUNTIF(C:C,"&lt;"&amp;M11)-SUM($N$4:N10)</f>
        <v>12</v>
      </c>
      <c r="P11">
        <f t="shared" si="6"/>
        <v>8.9579999999999878</v>
      </c>
      <c r="Q11">
        <f>COUNTIF(D:D,"&lt;"&amp;P11)-SUM($Q$4:Q10)</f>
        <v>121</v>
      </c>
      <c r="S11">
        <f t="shared" si="7"/>
        <v>8.4385704853590107E-2</v>
      </c>
      <c r="T11">
        <f>COUNTIF(E:E,"&lt;"&amp;S11)-SUM($T$4:T10)</f>
        <v>43</v>
      </c>
      <c r="V11">
        <f t="shared" si="8"/>
        <v>6.6075187284207526E-2</v>
      </c>
      <c r="W11">
        <f>COUNTIF(F:F,"&lt;"&amp;V11)-SUM($W$4:W10)</f>
        <v>89</v>
      </c>
      <c r="Y11">
        <f t="shared" si="9"/>
        <v>5.4517279479414009</v>
      </c>
      <c r="Z11">
        <f>COUNTIF(G:G,"&lt;"&amp;Y11)-SUM($Z$4:Z10)</f>
        <v>70</v>
      </c>
      <c r="AB11">
        <f t="shared" si="10"/>
        <v>16.421306558532482</v>
      </c>
      <c r="AC11">
        <f>COUNTIF(H:H,"&lt;"&amp;AB11)-SUM($AC$4:AC10)</f>
        <v>109</v>
      </c>
    </row>
    <row r="12" spans="1:29" x14ac:dyDescent="0.35">
      <c r="A12" s="1">
        <f>'4-2'!A12</f>
        <v>40252</v>
      </c>
      <c r="B12">
        <f>'4-2'!C12</f>
        <v>125.48</v>
      </c>
      <c r="C12" s="5">
        <f>'4-2'!P12</f>
        <v>13881986</v>
      </c>
      <c r="D12" s="6">
        <f t="shared" si="0"/>
        <v>-0.68999999999999773</v>
      </c>
      <c r="E12">
        <f t="shared" si="1"/>
        <v>-5.4688119204248055E-3</v>
      </c>
      <c r="F12" s="7">
        <f t="shared" si="2"/>
        <v>-5.4838206171723414E-3</v>
      </c>
      <c r="G12">
        <f t="shared" si="3"/>
        <v>4.8376302039396499</v>
      </c>
      <c r="H12">
        <f t="shared" si="3"/>
        <v>16.962965007773487</v>
      </c>
      <c r="J12">
        <f t="shared" si="4"/>
        <v>270.47500000000008</v>
      </c>
      <c r="K12">
        <f>COUNTIF(B:B,"&lt;"&amp;J12)-SUM($K$4:K11)</f>
        <v>20</v>
      </c>
      <c r="M12">
        <f t="shared" si="5"/>
        <v>34930550</v>
      </c>
      <c r="N12">
        <f>COUNTIF(C:C,"&lt;"&amp;M12)-SUM($N$4:N11)</f>
        <v>3</v>
      </c>
      <c r="P12">
        <f t="shared" si="6"/>
        <v>16.783999999999985</v>
      </c>
      <c r="Q12">
        <f>COUNTIF(D:D,"&lt;"&amp;P12)-SUM($Q$4:Q11)</f>
        <v>39</v>
      </c>
      <c r="S12">
        <f t="shared" si="7"/>
        <v>0.12697324057796969</v>
      </c>
      <c r="T12">
        <f>COUNTIF(E:E,"&lt;"&amp;S12)-SUM($T$4:T11)</f>
        <v>12</v>
      </c>
      <c r="V12">
        <f t="shared" si="8"/>
        <v>0.11135173037101884</v>
      </c>
      <c r="W12">
        <f>COUNTIF(F:F,"&lt;"&amp;V12)-SUM($W$4:W11)</f>
        <v>19</v>
      </c>
      <c r="Y12">
        <f t="shared" si="9"/>
        <v>5.560200622742018</v>
      </c>
      <c r="Z12">
        <f>COUNTIF(G:G,"&lt;"&amp;Y12)-SUM($Z$4:Z11)</f>
        <v>50</v>
      </c>
      <c r="AB12">
        <f t="shared" si="10"/>
        <v>16.947481678258715</v>
      </c>
      <c r="AC12">
        <f>COUNTIF(H:H,"&lt;"&amp;AB12)-SUM($AC$4:AC11)</f>
        <v>125</v>
      </c>
    </row>
    <row r="13" spans="1:29" x14ac:dyDescent="0.35">
      <c r="A13" s="1">
        <f>'4-2'!A13</f>
        <v>40259</v>
      </c>
      <c r="B13">
        <f>'4-2'!C13</f>
        <v>122.49</v>
      </c>
      <c r="C13" s="5">
        <f>'4-2'!P13</f>
        <v>14171780</v>
      </c>
      <c r="D13" s="6">
        <f t="shared" si="0"/>
        <v>-2.9900000000000091</v>
      </c>
      <c r="E13">
        <f t="shared" si="1"/>
        <v>-2.3828498565508519E-2</v>
      </c>
      <c r="F13" s="7">
        <f t="shared" si="2"/>
        <v>-2.411698932288342E-2</v>
      </c>
      <c r="G13">
        <f t="shared" si="3"/>
        <v>4.8321463833224776</v>
      </c>
      <c r="H13">
        <f t="shared" si="3"/>
        <v>16.446102586380942</v>
      </c>
      <c r="J13">
        <f t="shared" si="4"/>
        <v>289.65000000000009</v>
      </c>
      <c r="K13">
        <f>COUNTIF(B:B,"&lt;"&amp;J13)-SUM($K$4:K12)</f>
        <v>5</v>
      </c>
      <c r="M13">
        <f t="shared" si="5"/>
        <v>38789370</v>
      </c>
      <c r="N13">
        <f>COUNTIF(C:C,"&lt;"&amp;M13)-SUM($N$4:N12)</f>
        <v>10</v>
      </c>
      <c r="P13">
        <f t="shared" si="6"/>
        <v>24.609999999999982</v>
      </c>
      <c r="Q13">
        <f>COUNTIF(D:D,"&lt;"&amp;P13)-SUM($Q$4:Q12)</f>
        <v>6</v>
      </c>
      <c r="S13">
        <f t="shared" si="7"/>
        <v>0.16956077630234928</v>
      </c>
      <c r="T13">
        <f>COUNTIF(E:E,"&lt;"&amp;S13)-SUM($T$4:T12)</f>
        <v>2</v>
      </c>
      <c r="V13">
        <f t="shared" si="8"/>
        <v>0.15662827345783015</v>
      </c>
      <c r="W13">
        <f>COUNTIF(F:F,"&lt;"&amp;V13)-SUM($W$4:W12)</f>
        <v>4</v>
      </c>
      <c r="Y13">
        <f t="shared" si="9"/>
        <v>5.668673297542635</v>
      </c>
      <c r="Z13">
        <f>COUNTIF(G:G,"&lt;"&amp;Y13)-SUM($Z$4:Z12)</f>
        <v>14</v>
      </c>
      <c r="AB13">
        <f t="shared" si="10"/>
        <v>17.473656797984948</v>
      </c>
      <c r="AC13">
        <f>COUNTIF(H:H,"&lt;"&amp;AB13)-SUM($AC$4:AC12)</f>
        <v>48</v>
      </c>
    </row>
    <row r="14" spans="1:29" x14ac:dyDescent="0.35">
      <c r="A14" s="1">
        <f>'4-2'!A14</f>
        <v>40266</v>
      </c>
      <c r="B14">
        <f>'4-2'!C14</f>
        <v>122.96</v>
      </c>
      <c r="C14" s="5">
        <f>'4-2'!P14</f>
        <v>13985148</v>
      </c>
      <c r="D14" s="6">
        <f t="shared" si="0"/>
        <v>0.46999999999999886</v>
      </c>
      <c r="E14">
        <f t="shared" si="1"/>
        <v>3.8370479222793606E-3</v>
      </c>
      <c r="F14" s="7">
        <f t="shared" si="2"/>
        <v>3.8297052307463275E-3</v>
      </c>
      <c r="G14">
        <f t="shared" si="3"/>
        <v>4.8080293939995942</v>
      </c>
      <c r="H14">
        <f t="shared" si="3"/>
        <v>16.466763221279411</v>
      </c>
    </row>
    <row r="15" spans="1:29" x14ac:dyDescent="0.35">
      <c r="A15" s="1">
        <f>'4-2'!A15</f>
        <v>40273</v>
      </c>
      <c r="B15">
        <f>'4-2'!C15</f>
        <v>134</v>
      </c>
      <c r="C15" s="5">
        <f>'4-2'!P15</f>
        <v>30019727</v>
      </c>
      <c r="D15" s="6">
        <f t="shared" si="0"/>
        <v>11.040000000000006</v>
      </c>
      <c r="E15">
        <f t="shared" si="1"/>
        <v>8.9785296031229728E-2</v>
      </c>
      <c r="F15" s="7">
        <f t="shared" si="2"/>
        <v>8.5980700720570624E-2</v>
      </c>
      <c r="G15">
        <f t="shared" si="3"/>
        <v>4.8118590992303405</v>
      </c>
      <c r="H15">
        <f t="shared" si="3"/>
        <v>16.453506467329451</v>
      </c>
      <c r="J15" s="60"/>
      <c r="K15" s="60"/>
      <c r="M15" s="60"/>
      <c r="N15" s="60"/>
      <c r="P15" s="60"/>
      <c r="Q15" s="60"/>
      <c r="S15" s="60"/>
      <c r="T15" s="60"/>
      <c r="V15" s="60"/>
      <c r="W15" s="60"/>
      <c r="Y15" s="60"/>
      <c r="Z15" s="60"/>
      <c r="AB15" s="60"/>
      <c r="AC15" s="60"/>
    </row>
    <row r="16" spans="1:29" x14ac:dyDescent="0.35">
      <c r="A16" s="1">
        <f>'4-2'!A16</f>
        <v>40280</v>
      </c>
      <c r="B16">
        <f>'4-2'!C16</f>
        <v>130.5</v>
      </c>
      <c r="C16" s="5">
        <f>'4-2'!P16</f>
        <v>17864825</v>
      </c>
      <c r="D16" s="6">
        <f t="shared" si="0"/>
        <v>-3.5</v>
      </c>
      <c r="E16">
        <f t="shared" si="1"/>
        <v>-2.6119402985074626E-2</v>
      </c>
      <c r="F16" s="7">
        <f t="shared" si="2"/>
        <v>-2.6466573188162812E-2</v>
      </c>
      <c r="G16">
        <f t="shared" si="3"/>
        <v>4.8978397999509111</v>
      </c>
      <c r="H16">
        <f t="shared" si="3"/>
        <v>17.217365290190866</v>
      </c>
      <c r="J16" s="60"/>
      <c r="K16" s="60"/>
      <c r="M16" s="60"/>
      <c r="N16" s="60"/>
      <c r="P16" s="60"/>
      <c r="Q16" s="60"/>
      <c r="S16" s="60"/>
      <c r="T16" s="60"/>
      <c r="V16" s="60"/>
      <c r="W16" s="60"/>
      <c r="Y16" s="60"/>
      <c r="Z16" s="60"/>
      <c r="AB16" s="60"/>
      <c r="AC16" s="60"/>
    </row>
    <row r="17" spans="1:29" x14ac:dyDescent="0.35">
      <c r="A17" s="1">
        <f>'4-2'!A17</f>
        <v>40287</v>
      </c>
      <c r="B17">
        <f>'4-2'!C17</f>
        <v>126.55</v>
      </c>
      <c r="C17" s="5">
        <f>'4-2'!P17</f>
        <v>12243971</v>
      </c>
      <c r="D17" s="6">
        <f t="shared" si="0"/>
        <v>-3.9500000000000028</v>
      </c>
      <c r="E17">
        <f t="shared" si="1"/>
        <v>-3.0268199233716497E-2</v>
      </c>
      <c r="F17" s="7">
        <f t="shared" si="2"/>
        <v>-3.0735739771615478E-2</v>
      </c>
      <c r="G17">
        <f t="shared" si="3"/>
        <v>4.8713732267627483</v>
      </c>
      <c r="H17">
        <f t="shared" si="3"/>
        <v>16.698344253701773</v>
      </c>
      <c r="J17" s="60"/>
      <c r="K17" s="60"/>
      <c r="M17" s="60"/>
      <c r="N17" s="60"/>
      <c r="P17" s="60"/>
      <c r="Q17" s="60"/>
      <c r="S17" s="60"/>
      <c r="T17" s="60"/>
      <c r="V17" s="60"/>
      <c r="W17" s="60"/>
      <c r="Y17" s="60"/>
      <c r="Z17" s="60"/>
      <c r="AB17" s="60"/>
      <c r="AC17" s="60"/>
    </row>
    <row r="18" spans="1:29" x14ac:dyDescent="0.35">
      <c r="A18" s="1">
        <f>'4-2'!A18</f>
        <v>40294</v>
      </c>
      <c r="B18">
        <f>'4-2'!C18</f>
        <v>125.5</v>
      </c>
      <c r="C18" s="5">
        <f>'4-2'!P18</f>
        <v>9280069</v>
      </c>
      <c r="D18" s="6">
        <f t="shared" si="0"/>
        <v>-1.0499999999999972</v>
      </c>
      <c r="E18">
        <f t="shared" si="1"/>
        <v>-8.2971157645199307E-3</v>
      </c>
      <c r="F18" s="7">
        <f t="shared" si="2"/>
        <v>-8.3317284192938601E-3</v>
      </c>
      <c r="G18">
        <f t="shared" si="3"/>
        <v>4.8406374869911328</v>
      </c>
      <c r="H18">
        <f t="shared" si="3"/>
        <v>16.320544210537612</v>
      </c>
      <c r="J18" s="60"/>
      <c r="K18" s="60"/>
      <c r="M18" s="60"/>
      <c r="N18" s="60"/>
      <c r="P18" s="60"/>
      <c r="Q18" s="60"/>
      <c r="S18" s="60"/>
      <c r="T18" s="60"/>
      <c r="V18" s="60"/>
      <c r="W18" s="60"/>
      <c r="Y18" s="60"/>
      <c r="Z18" s="60"/>
      <c r="AB18" s="60"/>
      <c r="AC18" s="60"/>
    </row>
    <row r="19" spans="1:29" x14ac:dyDescent="0.35">
      <c r="A19" s="1">
        <f>'4-2'!A19</f>
        <v>40301</v>
      </c>
      <c r="B19">
        <f>'4-2'!C19</f>
        <v>109.86</v>
      </c>
      <c r="C19" s="5">
        <f>'4-2'!P19</f>
        <v>10933929</v>
      </c>
      <c r="D19" s="6">
        <f t="shared" si="0"/>
        <v>-15.64</v>
      </c>
      <c r="E19">
        <f t="shared" si="1"/>
        <v>-0.12462151394422311</v>
      </c>
      <c r="F19" s="7">
        <f t="shared" si="2"/>
        <v>-0.13309893065736489</v>
      </c>
      <c r="G19">
        <f t="shared" si="3"/>
        <v>4.832305758571839</v>
      </c>
      <c r="H19">
        <f t="shared" si="3"/>
        <v>16.04337954007957</v>
      </c>
      <c r="J19" s="60"/>
      <c r="K19" s="60"/>
      <c r="M19" s="60"/>
      <c r="N19" s="60"/>
      <c r="P19" s="60"/>
      <c r="Q19" s="60"/>
      <c r="S19" s="60"/>
      <c r="T19" s="60"/>
      <c r="V19" s="60"/>
      <c r="W19" s="60"/>
      <c r="Y19" s="60"/>
      <c r="Z19" s="60"/>
      <c r="AB19" s="60"/>
      <c r="AC19" s="60"/>
    </row>
    <row r="20" spans="1:29" x14ac:dyDescent="0.35">
      <c r="A20" s="1">
        <f>'4-2'!A20</f>
        <v>40308</v>
      </c>
      <c r="B20">
        <f>'4-2'!C20</f>
        <v>114.91</v>
      </c>
      <c r="C20" s="5">
        <f>'4-2'!P20</f>
        <v>9244181</v>
      </c>
      <c r="D20" s="6">
        <f t="shared" si="0"/>
        <v>5.0499999999999972</v>
      </c>
      <c r="E20">
        <f t="shared" si="1"/>
        <v>4.5967595121063146E-2</v>
      </c>
      <c r="F20" s="7">
        <f t="shared" si="2"/>
        <v>4.4942385355068559E-2</v>
      </c>
      <c r="G20">
        <f t="shared" si="3"/>
        <v>4.6992068279144741</v>
      </c>
      <c r="H20">
        <f t="shared" si="3"/>
        <v>16.207381264909504</v>
      </c>
      <c r="J20" s="60"/>
      <c r="K20" s="60"/>
      <c r="M20" s="60"/>
      <c r="N20" s="60"/>
      <c r="P20" s="60"/>
      <c r="Q20" s="60"/>
      <c r="S20" s="60"/>
      <c r="T20" s="60"/>
      <c r="V20" s="60"/>
      <c r="W20" s="60"/>
      <c r="Y20" s="60"/>
      <c r="Z20" s="60"/>
      <c r="AB20" s="60"/>
      <c r="AC20" s="60"/>
    </row>
    <row r="21" spans="1:29" x14ac:dyDescent="0.35">
      <c r="A21" s="1">
        <f>'4-2'!A21</f>
        <v>40315</v>
      </c>
      <c r="B21">
        <f>'4-2'!C21</f>
        <v>97.9</v>
      </c>
      <c r="C21" s="5">
        <f>'4-2'!P21</f>
        <v>13155613</v>
      </c>
      <c r="D21" s="6">
        <f t="shared" si="0"/>
        <v>-17.009999999999991</v>
      </c>
      <c r="E21">
        <f t="shared" si="1"/>
        <v>-0.14802889217648588</v>
      </c>
      <c r="F21" s="7">
        <f t="shared" si="2"/>
        <v>-0.16020266373307823</v>
      </c>
      <c r="G21">
        <f t="shared" si="3"/>
        <v>4.7441492132695426</v>
      </c>
      <c r="H21">
        <f t="shared" si="3"/>
        <v>16.039504830452998</v>
      </c>
    </row>
    <row r="22" spans="1:29" x14ac:dyDescent="0.35">
      <c r="A22" s="1">
        <f>'4-2'!A22</f>
        <v>40322</v>
      </c>
      <c r="B22">
        <f>'4-2'!C22</f>
        <v>114.5</v>
      </c>
      <c r="C22" s="5">
        <f>'4-2'!P22</f>
        <v>19305647</v>
      </c>
      <c r="D22" s="6">
        <f t="shared" si="0"/>
        <v>16.599999999999994</v>
      </c>
      <c r="E22">
        <f t="shared" si="1"/>
        <v>0.16956077630234928</v>
      </c>
      <c r="F22" s="7">
        <f t="shared" si="2"/>
        <v>0.15662827345783015</v>
      </c>
      <c r="G22">
        <f t="shared" si="3"/>
        <v>4.5839465495364644</v>
      </c>
      <c r="H22">
        <f t="shared" si="3"/>
        <v>16.392359069622479</v>
      </c>
      <c r="J22" s="8" t="s">
        <v>2034</v>
      </c>
      <c r="K22" s="8" t="s">
        <v>2035</v>
      </c>
      <c r="L22" s="8"/>
      <c r="M22" s="8" t="s">
        <v>2034</v>
      </c>
      <c r="N22" s="8" t="s">
        <v>2035</v>
      </c>
      <c r="O22" s="8"/>
      <c r="P22" s="8" t="s">
        <v>2034</v>
      </c>
      <c r="Q22" s="8" t="s">
        <v>2035</v>
      </c>
      <c r="R22" s="8"/>
      <c r="S22" s="8" t="s">
        <v>2034</v>
      </c>
      <c r="T22" s="8" t="s">
        <v>2035</v>
      </c>
      <c r="U22" s="8"/>
      <c r="V22" s="8" t="s">
        <v>2034</v>
      </c>
      <c r="W22" s="8" t="s">
        <v>2035</v>
      </c>
      <c r="X22" s="8"/>
      <c r="Y22" s="8" t="s">
        <v>2034</v>
      </c>
      <c r="Z22" s="8" t="s">
        <v>2035</v>
      </c>
      <c r="AA22" s="8"/>
      <c r="AB22" s="8" t="s">
        <v>2034</v>
      </c>
      <c r="AC22" s="8" t="s">
        <v>2035</v>
      </c>
    </row>
    <row r="23" spans="1:29" x14ac:dyDescent="0.35">
      <c r="A23" s="1">
        <f>'4-2'!A23</f>
        <v>40329</v>
      </c>
      <c r="B23">
        <f>'4-2'!C23</f>
        <v>117.21</v>
      </c>
      <c r="C23" s="5">
        <f>'4-2'!P23</f>
        <v>16496078</v>
      </c>
      <c r="D23" s="6">
        <f t="shared" si="0"/>
        <v>2.7099999999999937</v>
      </c>
      <c r="E23">
        <f t="shared" si="1"/>
        <v>2.3668122270742303E-2</v>
      </c>
      <c r="F23" s="7">
        <f t="shared" si="2"/>
        <v>2.3392374740794253E-2</v>
      </c>
      <c r="G23">
        <f t="shared" si="3"/>
        <v>4.7405748229942946</v>
      </c>
      <c r="H23">
        <f t="shared" si="3"/>
        <v>16.775908201752387</v>
      </c>
      <c r="J23">
        <f>SKEW(B:B)</f>
        <v>0.3963502059168954</v>
      </c>
      <c r="K23">
        <f>KURT(B:B)</f>
        <v>-0.91663790111056942</v>
      </c>
      <c r="M23">
        <f>SKEW(C:C)</f>
        <v>0.83784628371257686</v>
      </c>
      <c r="N23">
        <f>KURT(C:C)</f>
        <v>0.22486634613791212</v>
      </c>
      <c r="P23">
        <f>SKEW(D:D)</f>
        <v>-1.1067305022047178</v>
      </c>
      <c r="Q23">
        <f>KURT(D:D)</f>
        <v>6.6234960028791754</v>
      </c>
      <c r="S23">
        <f>SKEW(E:E)</f>
        <v>-0.41706370321002245</v>
      </c>
      <c r="T23">
        <f>KURT(E:E)</f>
        <v>4.2720011011286569</v>
      </c>
      <c r="V23">
        <f>SKEW(F:F)</f>
        <v>-0.8710348432010615</v>
      </c>
      <c r="W23">
        <f>KURT(F:F)</f>
        <v>5.8982721043851658</v>
      </c>
      <c r="Y23">
        <f>SKEW(G:G)</f>
        <v>3.671465352639889E-2</v>
      </c>
      <c r="Z23">
        <f>KURT(G:G)</f>
        <v>-0.93836501774077297</v>
      </c>
      <c r="AB23">
        <f>SKEW(H:H)</f>
        <v>-0.9554666378813309</v>
      </c>
      <c r="AC23">
        <f>KURT(H:H)</f>
        <v>1.1641975922775938E-2</v>
      </c>
    </row>
    <row r="24" spans="1:29" x14ac:dyDescent="0.35">
      <c r="A24" s="1">
        <f>'4-2'!A24</f>
        <v>40336</v>
      </c>
      <c r="B24">
        <f>'4-2'!C24</f>
        <v>119.2</v>
      </c>
      <c r="C24" s="5">
        <f>'4-2'!P24</f>
        <v>8230831</v>
      </c>
      <c r="D24" s="6">
        <f t="shared" si="0"/>
        <v>1.9900000000000091</v>
      </c>
      <c r="E24">
        <f t="shared" si="1"/>
        <v>1.6978073543213117E-2</v>
      </c>
      <c r="F24" s="7">
        <f t="shared" si="2"/>
        <v>1.6835556896160675E-2</v>
      </c>
      <c r="G24">
        <f t="shared" si="3"/>
        <v>4.7639671977350888</v>
      </c>
      <c r="H24">
        <f t="shared" si="3"/>
        <v>16.61863321364671</v>
      </c>
      <c r="J24" s="60" t="str">
        <f>IF(AND(J23=0,K23=0),"НОРМАЛЬНОЕ","ДРУГОЕ")</f>
        <v>ДРУГОЕ</v>
      </c>
      <c r="K24" s="60"/>
      <c r="M24" s="60" t="str">
        <f>IF(AND(M23=0,N23=0),"НОРМАЛЬНОЕ","ДРУГОЕ")</f>
        <v>ДРУГОЕ</v>
      </c>
      <c r="N24" s="60"/>
      <c r="P24" s="60" t="str">
        <f>IF(AND(P23=0,Q23=0),"НОРМАЛЬНОЕ","ДРУГОЕ")</f>
        <v>ДРУГОЕ</v>
      </c>
      <c r="Q24" s="60"/>
      <c r="S24" s="60" t="str">
        <f>IF(AND(S23=0,T23=0),"НОРМАЛЬНОЕ","ДРУГОЕ")</f>
        <v>ДРУГОЕ</v>
      </c>
      <c r="T24" s="60"/>
      <c r="V24" s="60" t="str">
        <f>IF(AND(V23=0,W23=0),"НОРМАЛЬНОЕ","ДРУГОЕ")</f>
        <v>ДРУГОЕ</v>
      </c>
      <c r="W24" s="60"/>
      <c r="Y24" s="60" t="str">
        <f>IF(AND(Y23=0,Z23=0),"НОРМАЛЬНОЕ","ДРУГОЕ")</f>
        <v>ДРУГОЕ</v>
      </c>
      <c r="Z24" s="60"/>
      <c r="AB24" s="60" t="str">
        <f>IF(AND(AB23=0,AC23=0),"НОРМАЛЬНОЕ","ДРУГОЕ")</f>
        <v>ДРУГОЕ</v>
      </c>
      <c r="AC24" s="60"/>
    </row>
    <row r="25" spans="1:29" x14ac:dyDescent="0.35">
      <c r="A25" s="1">
        <f>'4-2'!A25</f>
        <v>40343</v>
      </c>
      <c r="B25">
        <f>'4-2'!C25</f>
        <v>118.8</v>
      </c>
      <c r="C25" s="5">
        <f>'4-2'!P25</f>
        <v>9303569</v>
      </c>
      <c r="D25" s="6">
        <f t="shared" si="0"/>
        <v>-0.40000000000000568</v>
      </c>
      <c r="E25">
        <f t="shared" si="1"/>
        <v>-3.3557046979866248E-3</v>
      </c>
      <c r="F25" s="7">
        <f t="shared" si="2"/>
        <v>-3.3613477027047978E-3</v>
      </c>
      <c r="G25">
        <f t="shared" si="3"/>
        <v>4.7808027546312495</v>
      </c>
      <c r="H25">
        <f t="shared" si="3"/>
        <v>15.923397539609381</v>
      </c>
    </row>
    <row r="26" spans="1:29" x14ac:dyDescent="0.35">
      <c r="A26" s="1">
        <f>'4-2'!A26</f>
        <v>40350</v>
      </c>
      <c r="B26">
        <f>'4-2'!C26</f>
        <v>116.92</v>
      </c>
      <c r="C26" s="5">
        <f>'4-2'!P26</f>
        <v>6603522</v>
      </c>
      <c r="D26" s="6">
        <f t="shared" si="0"/>
        <v>-1.8799999999999955</v>
      </c>
      <c r="E26">
        <f t="shared" si="1"/>
        <v>-1.5824915824915787E-2</v>
      </c>
      <c r="F26" s="7">
        <f t="shared" si="2"/>
        <v>-1.5951466685499405E-2</v>
      </c>
      <c r="G26">
        <f t="shared" si="3"/>
        <v>4.7774414069285447</v>
      </c>
      <c r="H26">
        <f t="shared" si="3"/>
        <v>16.045908647945989</v>
      </c>
    </row>
    <row r="27" spans="1:29" x14ac:dyDescent="0.35">
      <c r="A27" s="1">
        <f>'4-2'!A27</f>
        <v>40357</v>
      </c>
      <c r="B27">
        <f>'4-2'!C27</f>
        <v>114.86</v>
      </c>
      <c r="C27" s="5">
        <f>'4-2'!P27</f>
        <v>9902465</v>
      </c>
      <c r="D27" s="6">
        <f t="shared" si="0"/>
        <v>-2.0600000000000023</v>
      </c>
      <c r="E27">
        <f t="shared" si="1"/>
        <v>-1.7618884707492323E-2</v>
      </c>
      <c r="F27" s="7">
        <f t="shared" si="2"/>
        <v>-1.7775944806895261E-2</v>
      </c>
      <c r="G27">
        <f t="shared" si="3"/>
        <v>4.7614899402430453</v>
      </c>
      <c r="H27">
        <f t="shared" si="3"/>
        <v>15.703113701027039</v>
      </c>
    </row>
    <row r="28" spans="1:29" x14ac:dyDescent="0.35">
      <c r="A28" s="1">
        <f>'4-2'!A28</f>
        <v>40364</v>
      </c>
      <c r="B28">
        <f>'4-2'!C28</f>
        <v>117.92</v>
      </c>
      <c r="C28" s="5">
        <f>'4-2'!P28</f>
        <v>5621841</v>
      </c>
      <c r="D28" s="6">
        <f t="shared" si="0"/>
        <v>3.0600000000000023</v>
      </c>
      <c r="E28">
        <f t="shared" si="1"/>
        <v>2.664112833014106E-2</v>
      </c>
      <c r="F28" s="7">
        <f t="shared" si="2"/>
        <v>2.6292433004876159E-2</v>
      </c>
      <c r="G28">
        <f t="shared" si="3"/>
        <v>4.74371399543615</v>
      </c>
      <c r="H28">
        <f t="shared" si="3"/>
        <v>16.108294274010969</v>
      </c>
    </row>
    <row r="29" spans="1:29" x14ac:dyDescent="0.35">
      <c r="A29" s="1">
        <f>'4-2'!A29</f>
        <v>40371</v>
      </c>
      <c r="B29">
        <f>'4-2'!C29</f>
        <v>122.48</v>
      </c>
      <c r="C29" s="5">
        <f>'4-2'!P29</f>
        <v>9114043</v>
      </c>
      <c r="D29" s="6">
        <f t="shared" si="0"/>
        <v>4.5600000000000023</v>
      </c>
      <c r="E29">
        <f t="shared" si="1"/>
        <v>3.8670284938941674E-2</v>
      </c>
      <c r="F29" s="7">
        <f t="shared" si="2"/>
        <v>3.7941322908402242E-2</v>
      </c>
      <c r="G29">
        <f t="shared" si="3"/>
        <v>4.7700064284410262</v>
      </c>
      <c r="H29">
        <f t="shared" si="3"/>
        <v>15.542169748298411</v>
      </c>
    </row>
    <row r="30" spans="1:29" x14ac:dyDescent="0.35">
      <c r="A30" s="1">
        <f>'4-2'!A30</f>
        <v>40378</v>
      </c>
      <c r="B30">
        <f>'4-2'!C30</f>
        <v>123.89</v>
      </c>
      <c r="C30" s="5">
        <f>'4-2'!P30</f>
        <v>5915873</v>
      </c>
      <c r="D30" s="6">
        <f t="shared" si="0"/>
        <v>1.4099999999999966</v>
      </c>
      <c r="E30">
        <f t="shared" si="1"/>
        <v>1.1512083605486582E-2</v>
      </c>
      <c r="F30" s="7">
        <f t="shared" si="2"/>
        <v>1.1446323778218748E-2</v>
      </c>
      <c r="G30">
        <f t="shared" si="3"/>
        <v>4.8079477513494284</v>
      </c>
      <c r="H30">
        <f t="shared" si="3"/>
        <v>16.025326968811076</v>
      </c>
    </row>
    <row r="31" spans="1:29" x14ac:dyDescent="0.35">
      <c r="A31" s="1">
        <f>'4-2'!A31</f>
        <v>40385</v>
      </c>
      <c r="B31">
        <f>'4-2'!C31</f>
        <v>127.36</v>
      </c>
      <c r="C31" s="5">
        <f>'4-2'!P31</f>
        <v>12475700</v>
      </c>
      <c r="D31" s="6">
        <f t="shared" si="0"/>
        <v>3.4699999999999989</v>
      </c>
      <c r="E31">
        <f t="shared" si="1"/>
        <v>2.8008717410606173E-2</v>
      </c>
      <c r="F31" s="7">
        <f t="shared" si="2"/>
        <v>2.7623646968425675E-2</v>
      </c>
      <c r="G31">
        <f t="shared" si="3"/>
        <v>4.8193940751276472</v>
      </c>
      <c r="H31">
        <f t="shared" si="3"/>
        <v>15.59314963537483</v>
      </c>
    </row>
    <row r="32" spans="1:29" x14ac:dyDescent="0.35">
      <c r="A32" s="1">
        <f>'4-2'!A32</f>
        <v>40392</v>
      </c>
      <c r="B32">
        <f>'4-2'!C32</f>
        <v>137</v>
      </c>
      <c r="C32" s="5">
        <f>'4-2'!P32</f>
        <v>22428609</v>
      </c>
      <c r="D32" s="6">
        <f t="shared" si="0"/>
        <v>9.64</v>
      </c>
      <c r="E32">
        <f t="shared" si="1"/>
        <v>7.5690954773869348E-2</v>
      </c>
      <c r="F32" s="7">
        <f t="shared" si="2"/>
        <v>7.2963203732052229E-2</v>
      </c>
      <c r="G32">
        <f t="shared" si="3"/>
        <v>4.8470177220960728</v>
      </c>
      <c r="H32">
        <f t="shared" si="3"/>
        <v>16.339293310252074</v>
      </c>
    </row>
    <row r="33" spans="1:8" x14ac:dyDescent="0.35">
      <c r="A33" s="1">
        <f>'4-2'!A33</f>
        <v>40399</v>
      </c>
      <c r="B33">
        <f>'4-2'!C33</f>
        <v>139.80000000000001</v>
      </c>
      <c r="C33" s="5">
        <f>'4-2'!P33</f>
        <v>14770042</v>
      </c>
      <c r="D33" s="6">
        <f t="shared" si="0"/>
        <v>2.8000000000000114</v>
      </c>
      <c r="E33">
        <f t="shared" si="1"/>
        <v>2.0437956204379645E-2</v>
      </c>
      <c r="F33" s="7">
        <f t="shared" si="2"/>
        <v>2.0231903971584586E-2</v>
      </c>
      <c r="G33">
        <f t="shared" si="3"/>
        <v>4.9199809258281251</v>
      </c>
      <c r="H33">
        <f t="shared" si="3"/>
        <v>16.925847889415103</v>
      </c>
    </row>
    <row r="34" spans="1:8" x14ac:dyDescent="0.35">
      <c r="A34" s="1">
        <f>'4-2'!A34</f>
        <v>40406</v>
      </c>
      <c r="B34">
        <f>'4-2'!C34</f>
        <v>141.86000000000001</v>
      </c>
      <c r="C34" s="5">
        <f>'4-2'!P34</f>
        <v>21904868</v>
      </c>
      <c r="D34" s="6">
        <f t="shared" si="0"/>
        <v>2.0600000000000023</v>
      </c>
      <c r="E34">
        <f t="shared" si="1"/>
        <v>1.4735336194563678E-2</v>
      </c>
      <c r="F34" s="7">
        <f t="shared" si="2"/>
        <v>1.4627825974231179E-2</v>
      </c>
      <c r="G34">
        <f t="shared" si="3"/>
        <v>4.9402128297997097</v>
      </c>
      <c r="H34">
        <f t="shared" si="3"/>
        <v>16.508111498105414</v>
      </c>
    </row>
    <row r="35" spans="1:8" x14ac:dyDescent="0.35">
      <c r="A35" s="1">
        <f>'4-2'!A35</f>
        <v>40413</v>
      </c>
      <c r="B35">
        <f>'4-2'!C35</f>
        <v>142.19</v>
      </c>
      <c r="C35" s="5">
        <f>'4-2'!P35</f>
        <v>9412066</v>
      </c>
      <c r="D35" s="6">
        <f t="shared" si="0"/>
        <v>0.32999999999998408</v>
      </c>
      <c r="E35">
        <f t="shared" si="1"/>
        <v>2.3262371352036097E-3</v>
      </c>
      <c r="F35" s="7">
        <f t="shared" si="2"/>
        <v>2.3235356343418445E-3</v>
      </c>
      <c r="G35">
        <f t="shared" si="3"/>
        <v>4.9548406557739408</v>
      </c>
      <c r="H35">
        <f t="shared" si="3"/>
        <v>16.902219453190522</v>
      </c>
    </row>
    <row r="36" spans="1:8" x14ac:dyDescent="0.35">
      <c r="A36" s="1">
        <f>'4-2'!A36</f>
        <v>40420</v>
      </c>
      <c r="B36">
        <f>'4-2'!C36</f>
        <v>145.54</v>
      </c>
      <c r="C36" s="5">
        <f>'4-2'!P36</f>
        <v>8899553</v>
      </c>
      <c r="D36" s="6">
        <f t="shared" si="0"/>
        <v>3.3499999999999943</v>
      </c>
      <c r="E36">
        <f t="shared" si="1"/>
        <v>2.3560025318236123E-2</v>
      </c>
      <c r="F36" s="7">
        <f t="shared" si="2"/>
        <v>2.3286771510657722E-2</v>
      </c>
      <c r="G36">
        <f t="shared" si="3"/>
        <v>4.9571641914082827</v>
      </c>
      <c r="H36">
        <f t="shared" si="3"/>
        <v>16.057503041129497</v>
      </c>
    </row>
    <row r="37" spans="1:8" x14ac:dyDescent="0.35">
      <c r="A37" s="1">
        <f>'4-2'!A37</f>
        <v>40427</v>
      </c>
      <c r="B37">
        <f>'4-2'!C37</f>
        <v>146.5</v>
      </c>
      <c r="C37" s="5">
        <f>'4-2'!P37</f>
        <v>8531720</v>
      </c>
      <c r="D37" s="6">
        <f t="shared" si="0"/>
        <v>0.96000000000000796</v>
      </c>
      <c r="E37">
        <f t="shared" si="1"/>
        <v>6.5961247766937476E-3</v>
      </c>
      <c r="F37" s="7">
        <f t="shared" si="2"/>
        <v>6.5744655381818617E-3</v>
      </c>
      <c r="G37">
        <f t="shared" si="3"/>
        <v>4.9804509629189404</v>
      </c>
      <c r="H37">
        <f t="shared" si="3"/>
        <v>16.001511608721962</v>
      </c>
    </row>
    <row r="38" spans="1:8" x14ac:dyDescent="0.35">
      <c r="A38" s="1">
        <f>'4-2'!A38</f>
        <v>40434</v>
      </c>
      <c r="B38">
        <f>'4-2'!C38</f>
        <v>142.71</v>
      </c>
      <c r="C38" s="5">
        <f>'4-2'!P38</f>
        <v>5905073</v>
      </c>
      <c r="D38" s="6">
        <f t="shared" si="0"/>
        <v>-3.789999999999992</v>
      </c>
      <c r="E38">
        <f t="shared" si="1"/>
        <v>-2.5870307167235439E-2</v>
      </c>
      <c r="F38" s="7">
        <f t="shared" si="2"/>
        <v>-2.6210829344821995E-2</v>
      </c>
      <c r="G38">
        <f t="shared" si="3"/>
        <v>4.9870254284571223</v>
      </c>
      <c r="H38">
        <f t="shared" si="3"/>
        <v>15.959301540407115</v>
      </c>
    </row>
    <row r="39" spans="1:8" x14ac:dyDescent="0.35">
      <c r="A39" s="1">
        <f>'4-2'!A39</f>
        <v>40441</v>
      </c>
      <c r="B39">
        <f>'4-2'!C39</f>
        <v>137.5</v>
      </c>
      <c r="C39" s="5">
        <f>'4-2'!P39</f>
        <v>5949915</v>
      </c>
      <c r="D39" s="6">
        <f t="shared" si="0"/>
        <v>-5.210000000000008</v>
      </c>
      <c r="E39">
        <f t="shared" si="1"/>
        <v>-3.6507602830915899E-2</v>
      </c>
      <c r="F39" s="7">
        <f t="shared" si="2"/>
        <v>-3.7190682005673992E-2</v>
      </c>
      <c r="G39">
        <f t="shared" si="3"/>
        <v>4.9608145991123003</v>
      </c>
      <c r="H39">
        <f t="shared" si="3"/>
        <v>15.591322369941928</v>
      </c>
    </row>
    <row r="40" spans="1:8" x14ac:dyDescent="0.35">
      <c r="A40" s="1">
        <f>'4-2'!A40</f>
        <v>40448</v>
      </c>
      <c r="B40">
        <f>'4-2'!C40</f>
        <v>134.19999999999999</v>
      </c>
      <c r="C40" s="5">
        <f>'4-2'!P40</f>
        <v>9299418</v>
      </c>
      <c r="D40" s="6">
        <f t="shared" si="0"/>
        <v>-3.3000000000000114</v>
      </c>
      <c r="E40">
        <f t="shared" si="1"/>
        <v>-2.4000000000000084E-2</v>
      </c>
      <c r="F40" s="7">
        <f t="shared" si="2"/>
        <v>-2.429269256904476E-2</v>
      </c>
      <c r="G40">
        <f t="shared" si="3"/>
        <v>4.9236239171066263</v>
      </c>
      <c r="H40">
        <f t="shared" si="3"/>
        <v>15.598887491705485</v>
      </c>
    </row>
    <row r="41" spans="1:8" x14ac:dyDescent="0.35">
      <c r="A41" s="1">
        <f>'4-2'!A41</f>
        <v>40455</v>
      </c>
      <c r="B41">
        <f>'4-2'!C41</f>
        <v>134.80000000000001</v>
      </c>
      <c r="C41" s="5">
        <f>'4-2'!P41</f>
        <v>9366936</v>
      </c>
      <c r="D41" s="6">
        <f t="shared" si="0"/>
        <v>0.60000000000002274</v>
      </c>
      <c r="E41">
        <f t="shared" si="1"/>
        <v>4.4709388971685754E-3</v>
      </c>
      <c r="F41" s="7">
        <f t="shared" si="2"/>
        <v>4.460973940624946E-3</v>
      </c>
      <c r="G41">
        <f t="shared" si="3"/>
        <v>4.8993312245375815</v>
      </c>
      <c r="H41">
        <f t="shared" si="3"/>
        <v>16.045462375520074</v>
      </c>
    </row>
    <row r="42" spans="1:8" x14ac:dyDescent="0.35">
      <c r="A42" s="1">
        <f>'4-2'!A42</f>
        <v>40462</v>
      </c>
      <c r="B42">
        <f>'4-2'!C42</f>
        <v>141.88999999999999</v>
      </c>
      <c r="C42" s="5">
        <f>'4-2'!P42</f>
        <v>10907693</v>
      </c>
      <c r="D42" s="6">
        <f t="shared" si="0"/>
        <v>7.089999999999975</v>
      </c>
      <c r="E42">
        <f t="shared" si="1"/>
        <v>5.2596439169139274E-2</v>
      </c>
      <c r="F42" s="7">
        <f t="shared" si="2"/>
        <v>5.1259911041015016E-2</v>
      </c>
      <c r="G42">
        <f t="shared" si="3"/>
        <v>4.9037921984782065</v>
      </c>
      <c r="H42">
        <f t="shared" si="3"/>
        <v>16.052696599670863</v>
      </c>
    </row>
    <row r="43" spans="1:8" x14ac:dyDescent="0.35">
      <c r="A43" s="1">
        <f>'4-2'!A43</f>
        <v>40469</v>
      </c>
      <c r="B43">
        <f>'4-2'!C43</f>
        <v>142</v>
      </c>
      <c r="C43" s="5">
        <f>'4-2'!P43</f>
        <v>8591826</v>
      </c>
      <c r="D43" s="6">
        <f t="shared" si="0"/>
        <v>0.11000000000001364</v>
      </c>
      <c r="E43">
        <f t="shared" si="1"/>
        <v>7.7524843188394991E-4</v>
      </c>
      <c r="F43" s="7">
        <f t="shared" si="2"/>
        <v>7.7494808203937282E-4</v>
      </c>
      <c r="G43">
        <f t="shared" si="3"/>
        <v>4.9550521095192215</v>
      </c>
      <c r="H43">
        <f t="shared" si="3"/>
        <v>16.204978878070438</v>
      </c>
    </row>
    <row r="44" spans="1:8" x14ac:dyDescent="0.35">
      <c r="A44" s="1">
        <f>'4-2'!A44</f>
        <v>40476</v>
      </c>
      <c r="B44">
        <f>'4-2'!C44</f>
        <v>153</v>
      </c>
      <c r="C44" s="5">
        <f>'4-2'!P44</f>
        <v>21729239</v>
      </c>
      <c r="D44" s="6">
        <f t="shared" si="0"/>
        <v>11</v>
      </c>
      <c r="E44">
        <f t="shared" si="1"/>
        <v>7.746478873239436E-2</v>
      </c>
      <c r="F44" s="7">
        <f t="shared" si="2"/>
        <v>7.4610863791174431E-2</v>
      </c>
      <c r="G44">
        <f t="shared" si="3"/>
        <v>4.9558270576012609</v>
      </c>
      <c r="H44">
        <f t="shared" si="3"/>
        <v>15.966321844129073</v>
      </c>
    </row>
    <row r="45" spans="1:8" x14ac:dyDescent="0.35">
      <c r="A45" s="1">
        <f>'4-2'!A45</f>
        <v>40483</v>
      </c>
      <c r="B45">
        <f>'4-2'!C45</f>
        <v>163.49</v>
      </c>
      <c r="C45" s="5">
        <f>'4-2'!P45</f>
        <v>10297402</v>
      </c>
      <c r="D45" s="6">
        <f t="shared" si="0"/>
        <v>10.490000000000009</v>
      </c>
      <c r="E45">
        <f t="shared" si="1"/>
        <v>6.856209150326803E-2</v>
      </c>
      <c r="F45" s="7">
        <f t="shared" si="2"/>
        <v>6.6313904994886208E-2</v>
      </c>
      <c r="G45">
        <f t="shared" si="3"/>
        <v>5.0304379213924353</v>
      </c>
      <c r="H45">
        <f t="shared" si="3"/>
        <v>16.894169330910675</v>
      </c>
    </row>
    <row r="46" spans="1:8" x14ac:dyDescent="0.35">
      <c r="A46" s="1">
        <f>'4-2'!A46</f>
        <v>40490</v>
      </c>
      <c r="B46">
        <f>'4-2'!C46</f>
        <v>174.57</v>
      </c>
      <c r="C46" s="5">
        <f>'4-2'!P46</f>
        <v>20054446</v>
      </c>
      <c r="D46" s="6">
        <f t="shared" si="0"/>
        <v>11.079999999999984</v>
      </c>
      <c r="E46">
        <f t="shared" si="1"/>
        <v>6.7771729157746555E-2</v>
      </c>
      <c r="F46" s="7">
        <f t="shared" si="2"/>
        <v>6.5573980949366728E-2</v>
      </c>
      <c r="G46">
        <f t="shared" si="3"/>
        <v>5.0967518263873215</v>
      </c>
      <c r="H46">
        <f t="shared" si="3"/>
        <v>16.147402188374059</v>
      </c>
    </row>
    <row r="47" spans="1:8" x14ac:dyDescent="0.35">
      <c r="A47" s="1">
        <f>'4-2'!A47</f>
        <v>40497</v>
      </c>
      <c r="B47">
        <f>'4-2'!C47</f>
        <v>177.15</v>
      </c>
      <c r="C47" s="5">
        <f>'4-2'!P47</f>
        <v>15891999</v>
      </c>
      <c r="D47" s="6">
        <f t="shared" si="0"/>
        <v>2.5800000000000125</v>
      </c>
      <c r="E47">
        <f t="shared" si="1"/>
        <v>1.4779171678982714E-2</v>
      </c>
      <c r="F47" s="7">
        <f t="shared" si="2"/>
        <v>1.4671023974792696E-2</v>
      </c>
      <c r="G47">
        <f t="shared" si="3"/>
        <v>5.1623258073366882</v>
      </c>
      <c r="H47">
        <f t="shared" si="3"/>
        <v>16.813961432770832</v>
      </c>
    </row>
    <row r="48" spans="1:8" x14ac:dyDescent="0.35">
      <c r="A48" s="1">
        <f>'4-2'!A48</f>
        <v>40504</v>
      </c>
      <c r="B48">
        <f>'4-2'!C48</f>
        <v>179.03</v>
      </c>
      <c r="C48" s="5">
        <f>'4-2'!P48</f>
        <v>15126100</v>
      </c>
      <c r="D48" s="6">
        <f t="shared" si="0"/>
        <v>1.8799999999999955</v>
      </c>
      <c r="E48">
        <f t="shared" si="1"/>
        <v>1.0612475303415159E-2</v>
      </c>
      <c r="F48" s="7">
        <f t="shared" si="2"/>
        <v>1.0556558251701098E-2</v>
      </c>
      <c r="G48">
        <f t="shared" si="3"/>
        <v>5.1769968313114809</v>
      </c>
      <c r="H48">
        <f t="shared" si="3"/>
        <v>16.581326332991882</v>
      </c>
    </row>
    <row r="49" spans="1:8" x14ac:dyDescent="0.35">
      <c r="A49" s="1">
        <f>'4-2'!A49</f>
        <v>40511</v>
      </c>
      <c r="B49">
        <f>'4-2'!C49</f>
        <v>194.74</v>
      </c>
      <c r="C49" s="5">
        <f>'4-2'!P49</f>
        <v>22723533</v>
      </c>
      <c r="D49" s="6">
        <f t="shared" si="0"/>
        <v>15.710000000000008</v>
      </c>
      <c r="E49">
        <f t="shared" si="1"/>
        <v>8.7750656314584188E-2</v>
      </c>
      <c r="F49" s="7">
        <f t="shared" si="2"/>
        <v>8.4111945987427994E-2</v>
      </c>
      <c r="G49">
        <f t="shared" si="3"/>
        <v>5.187553389563182</v>
      </c>
      <c r="H49">
        <f t="shared" si="3"/>
        <v>16.531932286509406</v>
      </c>
    </row>
    <row r="50" spans="1:8" x14ac:dyDescent="0.35">
      <c r="A50" s="1">
        <f>'4-2'!A50</f>
        <v>40518</v>
      </c>
      <c r="B50">
        <f>'4-2'!C50</f>
        <v>206.89</v>
      </c>
      <c r="C50" s="5">
        <f>'4-2'!P50</f>
        <v>18014886</v>
      </c>
      <c r="D50" s="6">
        <f t="shared" si="0"/>
        <v>12.149999999999977</v>
      </c>
      <c r="E50">
        <f t="shared" si="1"/>
        <v>6.2390880147889377E-2</v>
      </c>
      <c r="F50" s="7">
        <f t="shared" si="2"/>
        <v>6.0521915505042045E-2</v>
      </c>
      <c r="G50">
        <f t="shared" si="3"/>
        <v>5.27166533555061</v>
      </c>
      <c r="H50">
        <f t="shared" si="3"/>
        <v>16.938911641488641</v>
      </c>
    </row>
    <row r="51" spans="1:8" x14ac:dyDescent="0.35">
      <c r="A51" s="1">
        <f>'4-2'!A51</f>
        <v>40525</v>
      </c>
      <c r="B51">
        <f>'4-2'!C51</f>
        <v>215.09</v>
      </c>
      <c r="C51" s="5">
        <f>'4-2'!P51</f>
        <v>23551674</v>
      </c>
      <c r="D51" s="6">
        <f t="shared" si="0"/>
        <v>8.2000000000000171</v>
      </c>
      <c r="E51">
        <f t="shared" si="1"/>
        <v>3.9634588428633662E-2</v>
      </c>
      <c r="F51" s="7">
        <f t="shared" si="2"/>
        <v>3.8869294132689802E-2</v>
      </c>
      <c r="G51">
        <f t="shared" si="3"/>
        <v>5.3321872510556521</v>
      </c>
      <c r="H51">
        <f t="shared" si="3"/>
        <v>16.706708974084357</v>
      </c>
    </row>
    <row r="52" spans="1:8" x14ac:dyDescent="0.35">
      <c r="A52" s="1">
        <f>'4-2'!A52</f>
        <v>40532</v>
      </c>
      <c r="B52">
        <f>'4-2'!C52</f>
        <v>213.2</v>
      </c>
      <c r="C52" s="5">
        <f>'4-2'!P52</f>
        <v>20826577</v>
      </c>
      <c r="D52" s="6">
        <f t="shared" si="0"/>
        <v>-1.8900000000000148</v>
      </c>
      <c r="E52">
        <f t="shared" si="1"/>
        <v>-8.7870193872333201E-3</v>
      </c>
      <c r="F52" s="7">
        <f t="shared" si="2"/>
        <v>-8.8258528966527194E-3</v>
      </c>
      <c r="G52">
        <f t="shared" si="3"/>
        <v>5.3710565451883419</v>
      </c>
      <c r="H52">
        <f t="shared" si="3"/>
        <v>16.974707458702987</v>
      </c>
    </row>
    <row r="53" spans="1:8" x14ac:dyDescent="0.35">
      <c r="A53" s="1">
        <f>'4-2'!A53</f>
        <v>40539</v>
      </c>
      <c r="B53">
        <f>'4-2'!C53</f>
        <v>219.92</v>
      </c>
      <c r="C53" s="5">
        <f>'4-2'!P53</f>
        <v>7321593</v>
      </c>
      <c r="D53" s="6">
        <f t="shared" si="0"/>
        <v>6.7199999999999989</v>
      </c>
      <c r="E53">
        <f t="shared" si="1"/>
        <v>3.1519699812382736E-2</v>
      </c>
      <c r="F53" s="7">
        <f t="shared" si="2"/>
        <v>3.1033151565301509E-2</v>
      </c>
      <c r="G53">
        <f t="shared" si="3"/>
        <v>5.3622306922916891</v>
      </c>
      <c r="H53">
        <f t="shared" si="3"/>
        <v>16.851740469440607</v>
      </c>
    </row>
    <row r="54" spans="1:8" x14ac:dyDescent="0.35">
      <c r="A54" s="1">
        <f>'4-2'!A54</f>
        <v>40553</v>
      </c>
      <c r="B54">
        <f>'4-2'!C54</f>
        <v>223.75</v>
      </c>
      <c r="C54" s="5">
        <f>'4-2'!P54</f>
        <v>10850369</v>
      </c>
      <c r="D54" s="6">
        <f t="shared" si="0"/>
        <v>3.8300000000000125</v>
      </c>
      <c r="E54">
        <f t="shared" si="1"/>
        <v>1.7415423790469318E-2</v>
      </c>
      <c r="F54" s="7">
        <f t="shared" si="2"/>
        <v>1.7265513297973989E-2</v>
      </c>
      <c r="G54">
        <f t="shared" si="3"/>
        <v>5.3932638438569906</v>
      </c>
      <c r="H54">
        <f t="shared" si="3"/>
        <v>15.806338485211874</v>
      </c>
    </row>
    <row r="55" spans="1:8" x14ac:dyDescent="0.35">
      <c r="A55" s="1">
        <f>'4-2'!A55</f>
        <v>40560</v>
      </c>
      <c r="B55">
        <f>'4-2'!C55</f>
        <v>236.25</v>
      </c>
      <c r="C55" s="5">
        <f>'4-2'!P55</f>
        <v>14529306</v>
      </c>
      <c r="D55" s="6">
        <f t="shared" si="0"/>
        <v>12.5</v>
      </c>
      <c r="E55">
        <f t="shared" si="1"/>
        <v>5.5865921787709494E-2</v>
      </c>
      <c r="F55" s="7">
        <f t="shared" si="2"/>
        <v>5.4361209218887652E-2</v>
      </c>
      <c r="G55">
        <f t="shared" si="3"/>
        <v>5.4105293571549646</v>
      </c>
      <c r="H55">
        <f t="shared" si="3"/>
        <v>16.199709646589032</v>
      </c>
    </row>
    <row r="56" spans="1:8" x14ac:dyDescent="0.35">
      <c r="A56" s="1">
        <f>'4-2'!A56</f>
        <v>40567</v>
      </c>
      <c r="B56">
        <f>'4-2'!C56</f>
        <v>227.94</v>
      </c>
      <c r="C56" s="5">
        <f>'4-2'!P56</f>
        <v>14079796</v>
      </c>
      <c r="D56" s="6">
        <f t="shared" si="0"/>
        <v>-8.3100000000000023</v>
      </c>
      <c r="E56">
        <f t="shared" si="1"/>
        <v>-3.5174603174603185E-2</v>
      </c>
      <c r="F56" s="7">
        <f t="shared" si="2"/>
        <v>-3.5808129946262923E-2</v>
      </c>
      <c r="G56">
        <f t="shared" si="3"/>
        <v>5.4648905663738523</v>
      </c>
      <c r="H56">
        <f t="shared" si="3"/>
        <v>16.491678271157316</v>
      </c>
    </row>
    <row r="57" spans="1:8" x14ac:dyDescent="0.35">
      <c r="A57" s="1">
        <f>'4-2'!A57</f>
        <v>40574</v>
      </c>
      <c r="B57">
        <f>'4-2'!C57</f>
        <v>230.05</v>
      </c>
      <c r="C57" s="5">
        <f>'4-2'!P57</f>
        <v>10877036</v>
      </c>
      <c r="D57" s="6">
        <f t="shared" si="0"/>
        <v>2.1100000000000136</v>
      </c>
      <c r="E57">
        <f t="shared" si="1"/>
        <v>9.2568219706941016E-3</v>
      </c>
      <c r="F57" s="7">
        <f t="shared" si="2"/>
        <v>9.2142401738879443E-3</v>
      </c>
      <c r="G57">
        <f t="shared" si="3"/>
        <v>5.4290824364275894</v>
      </c>
      <c r="H57">
        <f t="shared" si="3"/>
        <v>16.460251419952847</v>
      </c>
    </row>
    <row r="58" spans="1:8" x14ac:dyDescent="0.35">
      <c r="A58" s="1">
        <f>'4-2'!A58</f>
        <v>40581</v>
      </c>
      <c r="B58">
        <f>'4-2'!C58</f>
        <v>211.52</v>
      </c>
      <c r="C58" s="5">
        <f>'4-2'!P58</f>
        <v>16353029</v>
      </c>
      <c r="D58" s="6">
        <f t="shared" si="0"/>
        <v>-18.53</v>
      </c>
      <c r="E58">
        <f t="shared" si="1"/>
        <v>-8.0547707020212994E-2</v>
      </c>
      <c r="F58" s="7">
        <f t="shared" si="2"/>
        <v>-8.3977119938155376E-2</v>
      </c>
      <c r="G58">
        <f t="shared" si="3"/>
        <v>5.4382966766014773</v>
      </c>
      <c r="H58">
        <f t="shared" si="3"/>
        <v>16.20216433580665</v>
      </c>
    </row>
    <row r="59" spans="1:8" x14ac:dyDescent="0.35">
      <c r="A59" s="1">
        <f>'4-2'!A59</f>
        <v>40588</v>
      </c>
      <c r="B59">
        <f>'4-2'!C59</f>
        <v>224.11</v>
      </c>
      <c r="C59" s="5">
        <f>'4-2'!P59</f>
        <v>14462552</v>
      </c>
      <c r="D59" s="6">
        <f t="shared" si="0"/>
        <v>12.590000000000003</v>
      </c>
      <c r="E59">
        <f t="shared" si="1"/>
        <v>5.952155824508322E-2</v>
      </c>
      <c r="F59" s="7">
        <f t="shared" si="2"/>
        <v>5.7817446084174939E-2</v>
      </c>
      <c r="G59">
        <f t="shared" si="3"/>
        <v>5.3543195566633219</v>
      </c>
      <c r="H59">
        <f t="shared" si="3"/>
        <v>16.609923698087872</v>
      </c>
    </row>
    <row r="60" spans="1:8" x14ac:dyDescent="0.35">
      <c r="A60" s="1">
        <f>'4-2'!A60</f>
        <v>40595</v>
      </c>
      <c r="B60">
        <f>'4-2'!C60</f>
        <v>232.35</v>
      </c>
      <c r="C60" s="5">
        <f>'4-2'!P60</f>
        <v>13733015</v>
      </c>
      <c r="D60" s="6">
        <f t="shared" si="0"/>
        <v>8.2399999999999807</v>
      </c>
      <c r="E60">
        <f t="shared" si="1"/>
        <v>3.6767658739012006E-2</v>
      </c>
      <c r="F60" s="7">
        <f t="shared" si="2"/>
        <v>3.610785278349038E-2</v>
      </c>
      <c r="G60">
        <f t="shared" si="3"/>
        <v>5.4121370027474969</v>
      </c>
      <c r="H60">
        <f t="shared" si="3"/>
        <v>16.487073245983222</v>
      </c>
    </row>
    <row r="61" spans="1:8" x14ac:dyDescent="0.35">
      <c r="A61" s="1">
        <f>'4-2'!A61</f>
        <v>40602</v>
      </c>
      <c r="B61">
        <f>'4-2'!C61</f>
        <v>239.81</v>
      </c>
      <c r="C61" s="5">
        <f>'4-2'!P61</f>
        <v>17214899</v>
      </c>
      <c r="D61" s="6">
        <f t="shared" si="0"/>
        <v>7.460000000000008</v>
      </c>
      <c r="E61">
        <f t="shared" si="1"/>
        <v>3.2106735528297861E-2</v>
      </c>
      <c r="F61" s="7">
        <f t="shared" si="2"/>
        <v>3.1602087610794527E-2</v>
      </c>
      <c r="G61">
        <f t="shared" si="3"/>
        <v>5.4482448555309873</v>
      </c>
      <c r="H61">
        <f t="shared" si="3"/>
        <v>16.435313345771345</v>
      </c>
    </row>
    <row r="62" spans="1:8" x14ac:dyDescent="0.35">
      <c r="A62" s="1">
        <f>'4-2'!A62</f>
        <v>40609</v>
      </c>
      <c r="B62">
        <f>'4-2'!C62</f>
        <v>219.96</v>
      </c>
      <c r="C62" s="5">
        <f>'4-2'!P62</f>
        <v>10084680</v>
      </c>
      <c r="D62" s="6">
        <f t="shared" si="0"/>
        <v>-19.849999999999994</v>
      </c>
      <c r="E62">
        <f t="shared" si="1"/>
        <v>-8.2773862641257634E-2</v>
      </c>
      <c r="F62" s="7">
        <f t="shared" si="2"/>
        <v>-8.6401231502168052E-2</v>
      </c>
      <c r="G62">
        <f t="shared" si="3"/>
        <v>5.4798469431417818</v>
      </c>
      <c r="H62">
        <f t="shared" si="3"/>
        <v>16.661285787761077</v>
      </c>
    </row>
    <row r="63" spans="1:8" x14ac:dyDescent="0.35">
      <c r="A63" s="1">
        <f>'4-2'!A63</f>
        <v>40616</v>
      </c>
      <c r="B63">
        <f>'4-2'!C63</f>
        <v>225</v>
      </c>
      <c r="C63" s="5">
        <f>'4-2'!P63</f>
        <v>22506020</v>
      </c>
      <c r="D63" s="6">
        <f t="shared" si="0"/>
        <v>5.039999999999992</v>
      </c>
      <c r="E63">
        <f t="shared" si="1"/>
        <v>2.2913256955810112E-2</v>
      </c>
      <c r="F63" s="7">
        <f t="shared" si="2"/>
        <v>2.2654690564806401E-2</v>
      </c>
      <c r="G63">
        <f t="shared" si="3"/>
        <v>5.3934457116396137</v>
      </c>
      <c r="H63">
        <f t="shared" si="3"/>
        <v>16.12652799857452</v>
      </c>
    </row>
    <row r="64" spans="1:8" x14ac:dyDescent="0.35">
      <c r="A64" s="1">
        <f>'4-2'!A64</f>
        <v>40623</v>
      </c>
      <c r="B64">
        <f>'4-2'!C64</f>
        <v>232.09</v>
      </c>
      <c r="C64" s="5">
        <f>'4-2'!P64</f>
        <v>12994620</v>
      </c>
      <c r="D64" s="6">
        <f t="shared" si="0"/>
        <v>7.0900000000000034</v>
      </c>
      <c r="E64">
        <f t="shared" si="1"/>
        <v>3.1511111111111129E-2</v>
      </c>
      <c r="F64" s="7">
        <f t="shared" si="2"/>
        <v>3.1024825270582923E-2</v>
      </c>
      <c r="G64">
        <f t="shared" si="3"/>
        <v>5.4161004022044201</v>
      </c>
      <c r="H64">
        <f t="shared" si="3"/>
        <v>16.929293386943598</v>
      </c>
    </row>
    <row r="65" spans="1:8" x14ac:dyDescent="0.35">
      <c r="A65" s="1">
        <f>'4-2'!A65</f>
        <v>40630</v>
      </c>
      <c r="B65">
        <f>'4-2'!C65</f>
        <v>240.01</v>
      </c>
      <c r="C65" s="5">
        <f>'4-2'!P65</f>
        <v>14233560</v>
      </c>
      <c r="D65" s="6">
        <f t="shared" si="0"/>
        <v>7.9199999999999875</v>
      </c>
      <c r="E65">
        <f t="shared" si="1"/>
        <v>3.4124693007023081E-2</v>
      </c>
      <c r="F65" s="7">
        <f t="shared" si="2"/>
        <v>3.3555361665623451E-2</v>
      </c>
      <c r="G65">
        <f t="shared" si="3"/>
        <v>5.4471252274750031</v>
      </c>
      <c r="H65">
        <f t="shared" si="3"/>
        <v>16.380045983614011</v>
      </c>
    </row>
    <row r="66" spans="1:8" x14ac:dyDescent="0.35">
      <c r="A66" s="1">
        <f>'4-2'!A66</f>
        <v>40637</v>
      </c>
      <c r="B66">
        <f>'4-2'!C66</f>
        <v>244.01</v>
      </c>
      <c r="C66" s="5">
        <f>'4-2'!P66</f>
        <v>15187800</v>
      </c>
      <c r="D66" s="6">
        <f t="shared" si="0"/>
        <v>4</v>
      </c>
      <c r="E66">
        <f t="shared" si="1"/>
        <v>1.6665972251156201E-2</v>
      </c>
      <c r="F66" s="7">
        <f t="shared" si="2"/>
        <v>1.6528618919327442E-2</v>
      </c>
      <c r="G66">
        <f t="shared" si="3"/>
        <v>5.4806805891406265</v>
      </c>
      <c r="H66">
        <f t="shared" si="3"/>
        <v>16.47111311446249</v>
      </c>
    </row>
    <row r="67" spans="1:8" x14ac:dyDescent="0.35">
      <c r="A67" s="1">
        <f>'4-2'!A67</f>
        <v>40644</v>
      </c>
      <c r="B67">
        <f>'4-2'!C67</f>
        <v>227</v>
      </c>
      <c r="C67" s="5">
        <f>'4-2'!P67</f>
        <v>16438430</v>
      </c>
      <c r="D67" s="6">
        <f t="shared" si="0"/>
        <v>-17.009999999999991</v>
      </c>
      <c r="E67">
        <f t="shared" si="1"/>
        <v>-6.9710257776320603E-2</v>
      </c>
      <c r="F67" s="7">
        <f t="shared" si="2"/>
        <v>-7.2259190578551014E-2</v>
      </c>
      <c r="G67">
        <f t="shared" si="3"/>
        <v>5.4972092080599539</v>
      </c>
      <c r="H67">
        <f t="shared" si="3"/>
        <v>16.536003031956373</v>
      </c>
    </row>
    <row r="68" spans="1:8" x14ac:dyDescent="0.35">
      <c r="A68" s="1">
        <f>'4-2'!A68</f>
        <v>40651</v>
      </c>
      <c r="B68">
        <f>'4-2'!C68</f>
        <v>234.3</v>
      </c>
      <c r="C68" s="5">
        <f>'4-2'!P68</f>
        <v>10859920</v>
      </c>
      <c r="D68" s="6">
        <f t="shared" si="0"/>
        <v>7.3000000000000114</v>
      </c>
      <c r="E68">
        <f t="shared" si="1"/>
        <v>3.2158590308370094E-2</v>
      </c>
      <c r="F68" s="7">
        <f t="shared" si="2"/>
        <v>3.1652328032347299E-2</v>
      </c>
      <c r="G68">
        <f t="shared" si="3"/>
        <v>5.4249500174814029</v>
      </c>
      <c r="H68">
        <f t="shared" si="3"/>
        <v>16.615132444248555</v>
      </c>
    </row>
    <row r="69" spans="1:8" x14ac:dyDescent="0.35">
      <c r="A69" s="1">
        <f>'4-2'!A69</f>
        <v>40658</v>
      </c>
      <c r="B69">
        <f>'4-2'!C69</f>
        <v>228.6</v>
      </c>
      <c r="C69" s="5">
        <f>'4-2'!P69</f>
        <v>9767380</v>
      </c>
      <c r="D69" s="6">
        <f t="shared" ref="D69:D132" si="11">B69-B68</f>
        <v>-5.7000000000000171</v>
      </c>
      <c r="E69">
        <f t="shared" ref="E69:E132" si="12">D69/B68</f>
        <v>-2.4327784891165244E-2</v>
      </c>
      <c r="F69" s="7">
        <f t="shared" ref="F69:F132" si="13">LN(B69)-LN(B68)</f>
        <v>-2.4628594153040417E-2</v>
      </c>
      <c r="G69">
        <f t="shared" ref="G69:H132" si="14">LN(B68)</f>
        <v>5.4566023455137502</v>
      </c>
      <c r="H69">
        <f t="shared" si="14"/>
        <v>16.200589505960426</v>
      </c>
    </row>
    <row r="70" spans="1:8" x14ac:dyDescent="0.35">
      <c r="A70" s="1">
        <f>'4-2'!A70</f>
        <v>40665</v>
      </c>
      <c r="B70">
        <f>'4-2'!C70</f>
        <v>215.54</v>
      </c>
      <c r="C70" s="5">
        <f>'4-2'!P70</f>
        <v>12627060</v>
      </c>
      <c r="D70" s="6">
        <f t="shared" si="11"/>
        <v>-13.060000000000002</v>
      </c>
      <c r="E70">
        <f t="shared" si="12"/>
        <v>-5.7130358705161866E-2</v>
      </c>
      <c r="F70" s="7">
        <f t="shared" si="13"/>
        <v>-5.8827244192023898E-2</v>
      </c>
      <c r="G70">
        <f t="shared" si="14"/>
        <v>5.4319737513607098</v>
      </c>
      <c r="H70">
        <f t="shared" si="14"/>
        <v>16.094558820194738</v>
      </c>
    </row>
    <row r="71" spans="1:8" x14ac:dyDescent="0.35">
      <c r="A71" s="1">
        <f>'4-2'!A71</f>
        <v>40672</v>
      </c>
      <c r="B71">
        <f>'4-2'!C71</f>
        <v>218.15</v>
      </c>
      <c r="C71" s="5">
        <f>'4-2'!P71</f>
        <v>12084170</v>
      </c>
      <c r="D71" s="6">
        <f t="shared" si="11"/>
        <v>2.6100000000000136</v>
      </c>
      <c r="E71">
        <f t="shared" si="12"/>
        <v>1.2109121276793235E-2</v>
      </c>
      <c r="F71" s="7">
        <f t="shared" si="13"/>
        <v>1.203639240093235E-2</v>
      </c>
      <c r="G71">
        <f t="shared" si="14"/>
        <v>5.3731465071686859</v>
      </c>
      <c r="H71">
        <f t="shared" si="14"/>
        <v>16.351352688132028</v>
      </c>
    </row>
    <row r="72" spans="1:8" x14ac:dyDescent="0.35">
      <c r="A72" s="1">
        <f>'4-2'!A72</f>
        <v>40679</v>
      </c>
      <c r="B72">
        <f>'4-2'!C72</f>
        <v>217.18</v>
      </c>
      <c r="C72" s="5">
        <f>'4-2'!P72</f>
        <v>14763500</v>
      </c>
      <c r="D72" s="6">
        <f t="shared" si="11"/>
        <v>-0.96999999999999886</v>
      </c>
      <c r="E72">
        <f t="shared" si="12"/>
        <v>-4.4464817785927063E-3</v>
      </c>
      <c r="F72" s="7">
        <f t="shared" si="13"/>
        <v>-4.4563967808635141E-3</v>
      </c>
      <c r="G72">
        <f t="shared" si="14"/>
        <v>5.3851828995696183</v>
      </c>
      <c r="H72">
        <f t="shared" si="14"/>
        <v>16.307406889579084</v>
      </c>
    </row>
    <row r="73" spans="1:8" x14ac:dyDescent="0.35">
      <c r="A73" s="1">
        <f>'4-2'!A73</f>
        <v>40686</v>
      </c>
      <c r="B73">
        <f>'4-2'!C73</f>
        <v>233</v>
      </c>
      <c r="C73" s="5">
        <f>'4-2'!P73</f>
        <v>21819290</v>
      </c>
      <c r="D73" s="6">
        <f t="shared" si="11"/>
        <v>15.819999999999993</v>
      </c>
      <c r="E73">
        <f t="shared" si="12"/>
        <v>7.2842803204714951E-2</v>
      </c>
      <c r="F73" s="7">
        <f t="shared" si="13"/>
        <v>7.0311950776945409E-2</v>
      </c>
      <c r="G73">
        <f t="shared" si="14"/>
        <v>5.3807265027887548</v>
      </c>
      <c r="H73">
        <f t="shared" si="14"/>
        <v>16.507668476397622</v>
      </c>
    </row>
    <row r="74" spans="1:8" x14ac:dyDescent="0.35">
      <c r="A74" s="1">
        <f>'4-2'!A74</f>
        <v>40693</v>
      </c>
      <c r="B74">
        <f>'4-2'!C74</f>
        <v>239.32</v>
      </c>
      <c r="C74" s="5">
        <f>'4-2'!P74</f>
        <v>20197790</v>
      </c>
      <c r="D74" s="6">
        <f t="shared" si="11"/>
        <v>6.3199999999999932</v>
      </c>
      <c r="E74">
        <f t="shared" si="12"/>
        <v>2.7124463519313274E-2</v>
      </c>
      <c r="F74" s="7">
        <f t="shared" si="13"/>
        <v>2.6763114956130707E-2</v>
      </c>
      <c r="G74">
        <f t="shared" si="14"/>
        <v>5.4510384535657002</v>
      </c>
      <c r="H74">
        <f t="shared" si="14"/>
        <v>16.898304998884708</v>
      </c>
    </row>
    <row r="75" spans="1:8" x14ac:dyDescent="0.35">
      <c r="A75" s="1">
        <f>'4-2'!A75</f>
        <v>40700</v>
      </c>
      <c r="B75">
        <f>'4-2'!C75</f>
        <v>248.7</v>
      </c>
      <c r="C75" s="5">
        <f>'4-2'!P75</f>
        <v>18371420</v>
      </c>
      <c r="D75" s="6">
        <f t="shared" si="11"/>
        <v>9.3799999999999955</v>
      </c>
      <c r="E75">
        <f t="shared" si="12"/>
        <v>3.9194384088250024E-2</v>
      </c>
      <c r="F75" s="7">
        <f t="shared" si="13"/>
        <v>3.8445782287528374E-2</v>
      </c>
      <c r="G75">
        <f t="shared" si="14"/>
        <v>5.4778015685218309</v>
      </c>
      <c r="H75">
        <f t="shared" si="14"/>
        <v>16.821083750445574</v>
      </c>
    </row>
    <row r="76" spans="1:8" x14ac:dyDescent="0.35">
      <c r="A76" s="1">
        <f>'4-2'!A76</f>
        <v>40707</v>
      </c>
      <c r="B76">
        <f>'4-2'!C76</f>
        <v>232.77</v>
      </c>
      <c r="C76" s="5">
        <f>'4-2'!P76</f>
        <v>20745600</v>
      </c>
      <c r="D76" s="6">
        <f t="shared" si="11"/>
        <v>-15.929999999999978</v>
      </c>
      <c r="E76">
        <f t="shared" si="12"/>
        <v>-6.4053075995174832E-2</v>
      </c>
      <c r="F76" s="7">
        <f t="shared" si="13"/>
        <v>-6.6196509235391332E-2</v>
      </c>
      <c r="G76">
        <f t="shared" si="14"/>
        <v>5.5162473508093592</v>
      </c>
      <c r="H76">
        <f t="shared" si="14"/>
        <v>16.726306754149384</v>
      </c>
    </row>
    <row r="77" spans="1:8" x14ac:dyDescent="0.35">
      <c r="A77" s="1">
        <f>'4-2'!A77</f>
        <v>40714</v>
      </c>
      <c r="B77">
        <f>'4-2'!C77</f>
        <v>237.75</v>
      </c>
      <c r="C77" s="5">
        <f>'4-2'!P77</f>
        <v>16055930</v>
      </c>
      <c r="D77" s="6">
        <f t="shared" si="11"/>
        <v>4.9799999999999898</v>
      </c>
      <c r="E77">
        <f t="shared" si="12"/>
        <v>2.1394509601752758E-2</v>
      </c>
      <c r="F77" s="7">
        <f t="shared" si="13"/>
        <v>2.1168859851531607E-2</v>
      </c>
      <c r="G77">
        <f t="shared" si="14"/>
        <v>5.4500508415739679</v>
      </c>
      <c r="H77">
        <f t="shared" si="14"/>
        <v>16.847844733962813</v>
      </c>
    </row>
    <row r="78" spans="1:8" x14ac:dyDescent="0.35">
      <c r="A78" s="1">
        <f>'4-2'!A78</f>
        <v>40721</v>
      </c>
      <c r="B78">
        <f>'4-2'!C78</f>
        <v>245.5</v>
      </c>
      <c r="C78" s="5">
        <f>'4-2'!P78</f>
        <v>19869300</v>
      </c>
      <c r="D78" s="6">
        <f t="shared" si="11"/>
        <v>7.75</v>
      </c>
      <c r="E78">
        <f t="shared" si="12"/>
        <v>3.2597266035751839E-2</v>
      </c>
      <c r="F78" s="7">
        <f t="shared" si="13"/>
        <v>3.207724580907545E-2</v>
      </c>
      <c r="G78">
        <f t="shared" si="14"/>
        <v>5.4712197014254995</v>
      </c>
      <c r="H78">
        <f t="shared" si="14"/>
        <v>16.591588809707901</v>
      </c>
    </row>
    <row r="79" spans="1:8" x14ac:dyDescent="0.35">
      <c r="A79" s="1">
        <f>'4-2'!A79</f>
        <v>40728</v>
      </c>
      <c r="B79">
        <f>'4-2'!C79</f>
        <v>260.3</v>
      </c>
      <c r="C79" s="5">
        <f>'4-2'!P79</f>
        <v>38789370</v>
      </c>
      <c r="D79" s="6">
        <f t="shared" si="11"/>
        <v>14.800000000000011</v>
      </c>
      <c r="E79">
        <f t="shared" si="12"/>
        <v>6.0285132382892105E-2</v>
      </c>
      <c r="F79" s="7">
        <f t="shared" si="13"/>
        <v>5.853786476594447E-2</v>
      </c>
      <c r="G79">
        <f t="shared" si="14"/>
        <v>5.503296947234575</v>
      </c>
      <c r="H79">
        <f t="shared" si="14"/>
        <v>16.80468638491902</v>
      </c>
    </row>
    <row r="80" spans="1:8" x14ac:dyDescent="0.35">
      <c r="A80" s="1">
        <f>'4-2'!A80</f>
        <v>40735</v>
      </c>
      <c r="B80">
        <f>'4-2'!C80</f>
        <v>269.39999999999998</v>
      </c>
      <c r="C80" s="5">
        <f>'4-2'!P80</f>
        <v>15038010</v>
      </c>
      <c r="D80" s="6">
        <f t="shared" si="11"/>
        <v>9.0999999999999659</v>
      </c>
      <c r="E80">
        <f t="shared" si="12"/>
        <v>3.4959661928543856E-2</v>
      </c>
      <c r="F80" s="7">
        <f t="shared" si="13"/>
        <v>3.4362451975743724E-2</v>
      </c>
      <c r="G80">
        <f t="shared" si="14"/>
        <v>5.5618348120005194</v>
      </c>
      <c r="H80">
        <f t="shared" si="14"/>
        <v>17.473656797984955</v>
      </c>
    </row>
    <row r="81" spans="1:8" x14ac:dyDescent="0.35">
      <c r="A81" s="1">
        <f>'4-2'!A81</f>
        <v>40742</v>
      </c>
      <c r="B81">
        <f>'4-2'!C81</f>
        <v>277.8</v>
      </c>
      <c r="C81" s="5">
        <f>'4-2'!P81</f>
        <v>13049450</v>
      </c>
      <c r="D81" s="6">
        <f t="shared" si="11"/>
        <v>8.4000000000000341</v>
      </c>
      <c r="E81">
        <f t="shared" si="12"/>
        <v>3.1180400890868726E-2</v>
      </c>
      <c r="F81" s="7">
        <f t="shared" si="13"/>
        <v>3.0704166343980432E-2</v>
      </c>
      <c r="G81">
        <f t="shared" si="14"/>
        <v>5.5961972639762632</v>
      </c>
      <c r="H81">
        <f t="shared" si="14"/>
        <v>16.526091553901935</v>
      </c>
    </row>
    <row r="82" spans="1:8" x14ac:dyDescent="0.35">
      <c r="A82" s="1">
        <f>'4-2'!A82</f>
        <v>40749</v>
      </c>
      <c r="B82">
        <f>'4-2'!C82</f>
        <v>270.45</v>
      </c>
      <c r="C82" s="5">
        <f>'4-2'!P82</f>
        <v>11608890</v>
      </c>
      <c r="D82" s="6">
        <f t="shared" si="11"/>
        <v>-7.3500000000000227</v>
      </c>
      <c r="E82">
        <f t="shared" si="12"/>
        <v>-2.6457883369330533E-2</v>
      </c>
      <c r="F82" s="7">
        <f t="shared" si="13"/>
        <v>-2.6814192002807324E-2</v>
      </c>
      <c r="G82">
        <f t="shared" si="14"/>
        <v>5.6269014303202436</v>
      </c>
      <c r="H82">
        <f t="shared" si="14"/>
        <v>16.384256545250956</v>
      </c>
    </row>
    <row r="83" spans="1:8" x14ac:dyDescent="0.35">
      <c r="A83" s="1">
        <f>'4-2'!A83</f>
        <v>40756</v>
      </c>
      <c r="B83">
        <f>'4-2'!C83</f>
        <v>253.2</v>
      </c>
      <c r="C83" s="5">
        <f>'4-2'!P83</f>
        <v>22795110</v>
      </c>
      <c r="D83" s="6">
        <f t="shared" si="11"/>
        <v>-17.25</v>
      </c>
      <c r="E83">
        <f t="shared" si="12"/>
        <v>-6.3782584581253465E-2</v>
      </c>
      <c r="F83" s="7">
        <f t="shared" si="13"/>
        <v>-6.5907548047415609E-2</v>
      </c>
      <c r="G83">
        <f t="shared" si="14"/>
        <v>5.6000872383174363</v>
      </c>
      <c r="H83">
        <f t="shared" si="14"/>
        <v>16.26728174186827</v>
      </c>
    </row>
    <row r="84" spans="1:8" x14ac:dyDescent="0.35">
      <c r="A84" s="1">
        <f>'4-2'!A84</f>
        <v>40763</v>
      </c>
      <c r="B84">
        <f>'4-2'!C84</f>
        <v>255.32</v>
      </c>
      <c r="C84" s="5">
        <f>'4-2'!P84</f>
        <v>37537740</v>
      </c>
      <c r="D84" s="6">
        <f t="shared" si="11"/>
        <v>2.1200000000000045</v>
      </c>
      <c r="E84">
        <f t="shared" si="12"/>
        <v>8.3728278041074432E-3</v>
      </c>
      <c r="F84" s="7">
        <f t="shared" si="13"/>
        <v>8.33797011783588E-3</v>
      </c>
      <c r="G84">
        <f t="shared" si="14"/>
        <v>5.5341796902700207</v>
      </c>
      <c r="H84">
        <f t="shared" si="14"/>
        <v>16.942056597237688</v>
      </c>
    </row>
    <row r="85" spans="1:8" x14ac:dyDescent="0.35">
      <c r="A85" s="1">
        <f>'4-2'!A85</f>
        <v>40770</v>
      </c>
      <c r="B85">
        <f>'4-2'!C85</f>
        <v>252.51</v>
      </c>
      <c r="C85" s="5">
        <f>'4-2'!P85</f>
        <v>20839180</v>
      </c>
      <c r="D85" s="6">
        <f t="shared" si="11"/>
        <v>-2.8100000000000023</v>
      </c>
      <c r="E85">
        <f t="shared" si="12"/>
        <v>-1.1005796647344518E-2</v>
      </c>
      <c r="F85" s="7">
        <f t="shared" si="13"/>
        <v>-1.1066808496262404E-2</v>
      </c>
      <c r="G85">
        <f t="shared" si="14"/>
        <v>5.5425176603878565</v>
      </c>
      <c r="H85">
        <f t="shared" si="14"/>
        <v>17.440857384859676</v>
      </c>
    </row>
    <row r="86" spans="1:8" x14ac:dyDescent="0.35">
      <c r="A86" s="1">
        <f>'4-2'!A86</f>
        <v>40777</v>
      </c>
      <c r="B86">
        <f>'4-2'!C86</f>
        <v>264.5</v>
      </c>
      <c r="C86" s="5">
        <f>'4-2'!P86</f>
        <v>17783090</v>
      </c>
      <c r="D86" s="6">
        <f t="shared" si="11"/>
        <v>11.990000000000009</v>
      </c>
      <c r="E86">
        <f t="shared" si="12"/>
        <v>4.7483267989386596E-2</v>
      </c>
      <c r="F86" s="7">
        <f t="shared" si="13"/>
        <v>4.6390399406759819E-2</v>
      </c>
      <c r="G86">
        <f t="shared" si="14"/>
        <v>5.5314508518915941</v>
      </c>
      <c r="H86">
        <f t="shared" si="14"/>
        <v>16.852345426666481</v>
      </c>
    </row>
    <row r="87" spans="1:8" x14ac:dyDescent="0.35">
      <c r="A87" s="1">
        <f>'4-2'!A87</f>
        <v>40784</v>
      </c>
      <c r="B87">
        <f>'4-2'!C87</f>
        <v>281.16000000000003</v>
      </c>
      <c r="C87" s="5">
        <f>'4-2'!P87</f>
        <v>17462990</v>
      </c>
      <c r="D87" s="6">
        <f t="shared" si="11"/>
        <v>16.660000000000025</v>
      </c>
      <c r="E87">
        <f t="shared" si="12"/>
        <v>6.2986767485822395E-2</v>
      </c>
      <c r="F87" s="7">
        <f t="shared" si="13"/>
        <v>6.1082651009351174E-2</v>
      </c>
      <c r="G87">
        <f t="shared" si="14"/>
        <v>5.577841251298354</v>
      </c>
      <c r="H87">
        <f t="shared" si="14"/>
        <v>16.69375856372632</v>
      </c>
    </row>
    <row r="88" spans="1:8" x14ac:dyDescent="0.35">
      <c r="A88" s="1">
        <f>'4-2'!A88</f>
        <v>40791</v>
      </c>
      <c r="B88">
        <f>'4-2'!C88</f>
        <v>276.02999999999997</v>
      </c>
      <c r="C88" s="5">
        <f>'4-2'!P88</f>
        <v>14044140</v>
      </c>
      <c r="D88" s="6">
        <f t="shared" si="11"/>
        <v>-5.1300000000000523</v>
      </c>
      <c r="E88">
        <f t="shared" si="12"/>
        <v>-1.8245838668374065E-2</v>
      </c>
      <c r="F88" s="7">
        <f t="shared" si="13"/>
        <v>-1.8414346845325724E-2</v>
      </c>
      <c r="G88">
        <f t="shared" si="14"/>
        <v>5.6389239023077051</v>
      </c>
      <c r="H88">
        <f t="shared" si="14"/>
        <v>16.675594342282523</v>
      </c>
    </row>
    <row r="89" spans="1:8" x14ac:dyDescent="0.35">
      <c r="A89" s="1">
        <f>'4-2'!A89</f>
        <v>40798</v>
      </c>
      <c r="B89">
        <f>'4-2'!C89</f>
        <v>289.64999999999998</v>
      </c>
      <c r="C89" s="5">
        <f>'4-2'!P89</f>
        <v>20034540</v>
      </c>
      <c r="D89" s="6">
        <f t="shared" si="11"/>
        <v>13.620000000000005</v>
      </c>
      <c r="E89">
        <f t="shared" si="12"/>
        <v>4.9342462775785259E-2</v>
      </c>
      <c r="F89" s="7">
        <f t="shared" si="13"/>
        <v>4.8163742080253868E-2</v>
      </c>
      <c r="G89">
        <f t="shared" si="14"/>
        <v>5.6205095554623794</v>
      </c>
      <c r="H89">
        <f t="shared" si="14"/>
        <v>16.457715784890667</v>
      </c>
    </row>
    <row r="90" spans="1:8" x14ac:dyDescent="0.35">
      <c r="A90" s="1">
        <f>'4-2'!A90</f>
        <v>40805</v>
      </c>
      <c r="B90">
        <f>'4-2'!C90</f>
        <v>236</v>
      </c>
      <c r="C90" s="5">
        <f>'4-2'!P90</f>
        <v>29530050</v>
      </c>
      <c r="D90" s="6">
        <f t="shared" si="11"/>
        <v>-53.649999999999977</v>
      </c>
      <c r="E90">
        <f t="shared" si="12"/>
        <v>-0.18522354565855337</v>
      </c>
      <c r="F90" s="7">
        <f t="shared" si="13"/>
        <v>-0.20484149251702277</v>
      </c>
      <c r="G90">
        <f t="shared" si="14"/>
        <v>5.6686732975426333</v>
      </c>
      <c r="H90">
        <f t="shared" si="14"/>
        <v>16.812968341968485</v>
      </c>
    </row>
    <row r="91" spans="1:8" x14ac:dyDescent="0.35">
      <c r="A91" s="1">
        <f>'4-2'!A91</f>
        <v>40812</v>
      </c>
      <c r="B91">
        <f>'4-2'!C91</f>
        <v>223</v>
      </c>
      <c r="C91" s="5">
        <f>'4-2'!P91</f>
        <v>37517460</v>
      </c>
      <c r="D91" s="6">
        <f t="shared" si="11"/>
        <v>-13</v>
      </c>
      <c r="E91">
        <f t="shared" si="12"/>
        <v>-5.5084745762711863E-2</v>
      </c>
      <c r="F91" s="7">
        <f t="shared" si="13"/>
        <v>-5.6660033565491652E-2</v>
      </c>
      <c r="G91">
        <f t="shared" si="14"/>
        <v>5.4638318050256105</v>
      </c>
      <c r="H91">
        <f t="shared" si="14"/>
        <v>17.200918946912033</v>
      </c>
    </row>
    <row r="92" spans="1:8" x14ac:dyDescent="0.35">
      <c r="A92" s="1">
        <f>'4-2'!A92</f>
        <v>40819</v>
      </c>
      <c r="B92">
        <f>'4-2'!C92</f>
        <v>238.82</v>
      </c>
      <c r="C92" s="5">
        <f>'4-2'!P92</f>
        <v>38789370</v>
      </c>
      <c r="D92" s="6">
        <f t="shared" si="11"/>
        <v>15.819999999999993</v>
      </c>
      <c r="E92">
        <f t="shared" si="12"/>
        <v>7.0941704035874409E-2</v>
      </c>
      <c r="F92" s="7">
        <f t="shared" si="13"/>
        <v>6.8538358645120034E-2</v>
      </c>
      <c r="G92">
        <f t="shared" si="14"/>
        <v>5.4071717714601188</v>
      </c>
      <c r="H92">
        <f t="shared" si="14"/>
        <v>17.440316982582591</v>
      </c>
    </row>
    <row r="93" spans="1:8" x14ac:dyDescent="0.35">
      <c r="A93" s="1">
        <f>'4-2'!A93</f>
        <v>40826</v>
      </c>
      <c r="B93">
        <f>'4-2'!C93</f>
        <v>247.08</v>
      </c>
      <c r="C93" s="5">
        <f>'4-2'!P93</f>
        <v>38789370</v>
      </c>
      <c r="D93" s="6">
        <f t="shared" si="11"/>
        <v>8.2600000000000193</v>
      </c>
      <c r="E93">
        <f t="shared" si="12"/>
        <v>3.4586718030315801E-2</v>
      </c>
      <c r="F93" s="7">
        <f t="shared" si="13"/>
        <v>3.400204072245927E-2</v>
      </c>
      <c r="G93">
        <f t="shared" si="14"/>
        <v>5.4757101301052389</v>
      </c>
      <c r="H93">
        <f t="shared" si="14"/>
        <v>17.473656797984955</v>
      </c>
    </row>
    <row r="94" spans="1:8" x14ac:dyDescent="0.35">
      <c r="A94" s="1">
        <f>'4-2'!A94</f>
        <v>40833</v>
      </c>
      <c r="B94">
        <f>'4-2'!C94</f>
        <v>247.58</v>
      </c>
      <c r="C94" s="5">
        <f>'4-2'!P94</f>
        <v>26449030</v>
      </c>
      <c r="D94" s="6">
        <f t="shared" si="11"/>
        <v>0.5</v>
      </c>
      <c r="E94">
        <f t="shared" si="12"/>
        <v>2.0236360692892988E-3</v>
      </c>
      <c r="F94" s="7">
        <f t="shared" si="13"/>
        <v>2.0215912759660171E-3</v>
      </c>
      <c r="G94">
        <f t="shared" si="14"/>
        <v>5.5097121708276982</v>
      </c>
      <c r="H94">
        <f t="shared" si="14"/>
        <v>17.473656797984955</v>
      </c>
    </row>
    <row r="95" spans="1:8" x14ac:dyDescent="0.35">
      <c r="A95" s="1">
        <f>'4-2'!A95</f>
        <v>40840</v>
      </c>
      <c r="B95">
        <f>'4-2'!C95</f>
        <v>272.19</v>
      </c>
      <c r="C95" s="5">
        <f>'4-2'!P95</f>
        <v>26440530</v>
      </c>
      <c r="D95" s="6">
        <f t="shared" si="11"/>
        <v>24.609999999999985</v>
      </c>
      <c r="E95">
        <f t="shared" si="12"/>
        <v>9.9402213425963254E-2</v>
      </c>
      <c r="F95" s="7">
        <f t="shared" si="13"/>
        <v>9.4766589745982621E-2</v>
      </c>
      <c r="G95">
        <f t="shared" si="14"/>
        <v>5.5117337621036642</v>
      </c>
      <c r="H95">
        <f t="shared" si="14"/>
        <v>17.090730042628248</v>
      </c>
    </row>
    <row r="96" spans="1:8" x14ac:dyDescent="0.35">
      <c r="A96" s="1">
        <f>'4-2'!A96</f>
        <v>40847</v>
      </c>
      <c r="B96">
        <f>'4-2'!C96</f>
        <v>262.52999999999997</v>
      </c>
      <c r="C96" s="5">
        <f>'4-2'!P96</f>
        <v>30472200</v>
      </c>
      <c r="D96" s="6">
        <f t="shared" si="11"/>
        <v>-9.660000000000025</v>
      </c>
      <c r="E96">
        <f t="shared" si="12"/>
        <v>-3.5489915132811731E-2</v>
      </c>
      <c r="F96" s="7">
        <f t="shared" si="13"/>
        <v>-3.613499063379777E-2</v>
      </c>
      <c r="G96">
        <f t="shared" si="14"/>
        <v>5.6065003518496468</v>
      </c>
      <c r="H96">
        <f t="shared" si="14"/>
        <v>17.090408618132631</v>
      </c>
    </row>
    <row r="97" spans="1:8" x14ac:dyDescent="0.35">
      <c r="A97" s="1">
        <f>'4-2'!A97</f>
        <v>40854</v>
      </c>
      <c r="B97">
        <f>'4-2'!C97</f>
        <v>246.75</v>
      </c>
      <c r="C97" s="5">
        <f>'4-2'!P97</f>
        <v>23426900</v>
      </c>
      <c r="D97" s="6">
        <f t="shared" si="11"/>
        <v>-15.779999999999973</v>
      </c>
      <c r="E97">
        <f t="shared" si="12"/>
        <v>-6.0107416295280443E-2</v>
      </c>
      <c r="F97" s="7">
        <f t="shared" si="13"/>
        <v>-6.1989682902257925E-2</v>
      </c>
      <c r="G97">
        <f t="shared" si="14"/>
        <v>5.570365361215849</v>
      </c>
      <c r="H97">
        <f t="shared" si="14"/>
        <v>17.232325350521506</v>
      </c>
    </row>
    <row r="98" spans="1:8" x14ac:dyDescent="0.35">
      <c r="A98" s="1">
        <f>'4-2'!A98</f>
        <v>40861</v>
      </c>
      <c r="B98">
        <f>'4-2'!C98</f>
        <v>245.02</v>
      </c>
      <c r="C98" s="5">
        <f>'4-2'!P98</f>
        <v>23964190</v>
      </c>
      <c r="D98" s="6">
        <f t="shared" si="11"/>
        <v>-1.7299999999999898</v>
      </c>
      <c r="E98">
        <f t="shared" si="12"/>
        <v>-7.0111448834852671E-3</v>
      </c>
      <c r="F98" s="7">
        <f t="shared" si="13"/>
        <v>-7.0358384475666114E-3</v>
      </c>
      <c r="G98">
        <f t="shared" si="14"/>
        <v>5.5083756783135911</v>
      </c>
      <c r="H98">
        <f t="shared" si="14"/>
        <v>16.969395492724821</v>
      </c>
    </row>
    <row r="99" spans="1:8" x14ac:dyDescent="0.35">
      <c r="A99" s="1">
        <f>'4-2'!A99</f>
        <v>40868</v>
      </c>
      <c r="B99">
        <f>'4-2'!C99</f>
        <v>233.75</v>
      </c>
      <c r="C99" s="5">
        <f>'4-2'!P99</f>
        <v>36759510</v>
      </c>
      <c r="D99" s="6">
        <f t="shared" si="11"/>
        <v>-11.27000000000001</v>
      </c>
      <c r="E99">
        <f t="shared" si="12"/>
        <v>-4.5996245204473145E-2</v>
      </c>
      <c r="F99" s="7">
        <f t="shared" si="13"/>
        <v>-4.708767169722794E-2</v>
      </c>
      <c r="G99">
        <f t="shared" si="14"/>
        <v>5.5013398398660245</v>
      </c>
      <c r="H99">
        <f t="shared" si="14"/>
        <v>16.992071190714029</v>
      </c>
    </row>
    <row r="100" spans="1:8" x14ac:dyDescent="0.35">
      <c r="A100" s="1">
        <f>'4-2'!A100</f>
        <v>40875</v>
      </c>
      <c r="B100">
        <f>'4-2'!C100</f>
        <v>238.57</v>
      </c>
      <c r="C100" s="5">
        <f>'4-2'!P100</f>
        <v>28126450</v>
      </c>
      <c r="D100" s="6">
        <f t="shared" si="11"/>
        <v>4.8199999999999932</v>
      </c>
      <c r="E100">
        <f t="shared" si="12"/>
        <v>2.0620320855614944E-2</v>
      </c>
      <c r="F100" s="7">
        <f t="shared" si="13"/>
        <v>2.0410600144810331E-2</v>
      </c>
      <c r="G100">
        <f t="shared" si="14"/>
        <v>5.4542521681687965</v>
      </c>
      <c r="H100">
        <f t="shared" si="14"/>
        <v>17.419907525656718</v>
      </c>
    </row>
    <row r="101" spans="1:8" x14ac:dyDescent="0.35">
      <c r="A101" s="1">
        <f>'4-2'!A101</f>
        <v>40882</v>
      </c>
      <c r="B101">
        <f>'4-2'!C101</f>
        <v>213.75</v>
      </c>
      <c r="C101" s="5">
        <f>'4-2'!P101</f>
        <v>28772170</v>
      </c>
      <c r="D101" s="6">
        <f t="shared" si="11"/>
        <v>-24.819999999999993</v>
      </c>
      <c r="E101">
        <f t="shared" si="12"/>
        <v>-0.10403655111707254</v>
      </c>
      <c r="F101" s="7">
        <f t="shared" si="13"/>
        <v>-0.1098556604967369</v>
      </c>
      <c r="G101">
        <f t="shared" si="14"/>
        <v>5.4746627683136069</v>
      </c>
      <c r="H101">
        <f t="shared" si="14"/>
        <v>17.152220972715472</v>
      </c>
    </row>
    <row r="102" spans="1:8" x14ac:dyDescent="0.35">
      <c r="A102" s="1">
        <f>'4-2'!A102</f>
        <v>40889</v>
      </c>
      <c r="B102">
        <f>'4-2'!C102</f>
        <v>224</v>
      </c>
      <c r="C102" s="5">
        <f>'4-2'!P102</f>
        <v>38789370</v>
      </c>
      <c r="D102" s="6">
        <f t="shared" si="11"/>
        <v>10.25</v>
      </c>
      <c r="E102">
        <f t="shared" si="12"/>
        <v>4.7953216374269005E-2</v>
      </c>
      <c r="F102" s="7">
        <f t="shared" si="13"/>
        <v>4.6838944038169572E-2</v>
      </c>
      <c r="G102">
        <f t="shared" si="14"/>
        <v>5.36480710781687</v>
      </c>
      <c r="H102">
        <f t="shared" si="14"/>
        <v>17.174919158474104</v>
      </c>
    </row>
    <row r="103" spans="1:8" x14ac:dyDescent="0.35">
      <c r="A103" s="1">
        <f>'4-2'!A103</f>
        <v>40896</v>
      </c>
      <c r="B103">
        <f>'4-2'!C103</f>
        <v>226.38</v>
      </c>
      <c r="C103" s="5">
        <f>'4-2'!P103</f>
        <v>35860430</v>
      </c>
      <c r="D103" s="6">
        <f t="shared" si="11"/>
        <v>2.3799999999999955</v>
      </c>
      <c r="E103">
        <f t="shared" si="12"/>
        <v>1.062499999999998E-2</v>
      </c>
      <c r="F103" s="7">
        <f t="shared" si="13"/>
        <v>1.056895134923419E-2</v>
      </c>
      <c r="G103">
        <f t="shared" si="14"/>
        <v>5.4116460518550396</v>
      </c>
      <c r="H103">
        <f t="shared" si="14"/>
        <v>17.473656797984955</v>
      </c>
    </row>
    <row r="104" spans="1:8" x14ac:dyDescent="0.35">
      <c r="A104" s="1">
        <f>'4-2'!A104</f>
        <v>40903</v>
      </c>
      <c r="B104">
        <f>'4-2'!C104</f>
        <v>231.5</v>
      </c>
      <c r="C104" s="5">
        <f>'4-2'!P104</f>
        <v>10850060</v>
      </c>
      <c r="D104" s="6">
        <f t="shared" si="11"/>
        <v>5.1200000000000045</v>
      </c>
      <c r="E104">
        <f t="shared" si="12"/>
        <v>2.2616838943369577E-2</v>
      </c>
      <c r="F104" s="7">
        <f t="shared" si="13"/>
        <v>2.2364870322014951E-2</v>
      </c>
      <c r="G104">
        <f t="shared" si="14"/>
        <v>5.4222150032042737</v>
      </c>
      <c r="H104">
        <f t="shared" si="14"/>
        <v>17.395145017145776</v>
      </c>
    </row>
    <row r="105" spans="1:8" x14ac:dyDescent="0.35">
      <c r="A105" s="1">
        <f>'4-2'!A105</f>
        <v>40910</v>
      </c>
      <c r="B105">
        <f>'4-2'!C105</f>
        <v>230.27</v>
      </c>
      <c r="C105" s="5">
        <f>'4-2'!P105</f>
        <v>9016650</v>
      </c>
      <c r="D105" s="6">
        <f t="shared" si="11"/>
        <v>-1.2299999999999898</v>
      </c>
      <c r="E105">
        <f t="shared" si="12"/>
        <v>-5.3131749460042753E-3</v>
      </c>
      <c r="F105" s="7">
        <f t="shared" si="13"/>
        <v>-5.327340056760832E-3</v>
      </c>
      <c r="G105">
        <f t="shared" si="14"/>
        <v>5.4445798735262887</v>
      </c>
      <c r="H105">
        <f t="shared" si="14"/>
        <v>16.19968116788937</v>
      </c>
    </row>
    <row r="106" spans="1:8" x14ac:dyDescent="0.35">
      <c r="A106" s="1">
        <f>'4-2'!A106</f>
        <v>40917</v>
      </c>
      <c r="B106">
        <f>'4-2'!C106</f>
        <v>224.51</v>
      </c>
      <c r="C106" s="5">
        <f>'4-2'!P106</f>
        <v>24252510</v>
      </c>
      <c r="D106" s="6">
        <f t="shared" si="11"/>
        <v>-5.7600000000000193</v>
      </c>
      <c r="E106">
        <f t="shared" si="12"/>
        <v>-2.5014113866330911E-2</v>
      </c>
      <c r="F106" s="7">
        <f t="shared" si="13"/>
        <v>-2.5332283849404114E-2</v>
      </c>
      <c r="G106">
        <f t="shared" si="14"/>
        <v>5.4392525334695279</v>
      </c>
      <c r="H106">
        <f t="shared" si="14"/>
        <v>16.014583426158111</v>
      </c>
    </row>
    <row r="107" spans="1:8" x14ac:dyDescent="0.35">
      <c r="A107" s="1">
        <f>'4-2'!A107</f>
        <v>40924</v>
      </c>
      <c r="B107">
        <f>'4-2'!C107</f>
        <v>222.49</v>
      </c>
      <c r="C107" s="5">
        <f>'4-2'!P107</f>
        <v>17045060</v>
      </c>
      <c r="D107" s="6">
        <f t="shared" si="11"/>
        <v>-2.0199999999999818</v>
      </c>
      <c r="E107">
        <f t="shared" si="12"/>
        <v>-8.9973720546968148E-3</v>
      </c>
      <c r="F107" s="7">
        <f t="shared" si="13"/>
        <v>-9.0380928440572106E-3</v>
      </c>
      <c r="G107">
        <f t="shared" si="14"/>
        <v>5.4139202496201237</v>
      </c>
      <c r="H107">
        <f t="shared" si="14"/>
        <v>17.004030675146115</v>
      </c>
    </row>
    <row r="108" spans="1:8" x14ac:dyDescent="0.35">
      <c r="A108" s="1">
        <f>'4-2'!A108</f>
        <v>40931</v>
      </c>
      <c r="B108">
        <f>'4-2'!C108</f>
        <v>215.3</v>
      </c>
      <c r="C108" s="5">
        <f>'4-2'!P108</f>
        <v>26546620</v>
      </c>
      <c r="D108" s="6">
        <f t="shared" si="11"/>
        <v>-7.1899999999999977</v>
      </c>
      <c r="E108">
        <f t="shared" si="12"/>
        <v>-3.2316059148725776E-2</v>
      </c>
      <c r="F108" s="7">
        <f t="shared" si="13"/>
        <v>-3.2849752405748944E-2</v>
      </c>
      <c r="G108">
        <f t="shared" si="14"/>
        <v>5.4048821567760665</v>
      </c>
      <c r="H108">
        <f t="shared" si="14"/>
        <v>16.651370983641815</v>
      </c>
    </row>
    <row r="109" spans="1:8" x14ac:dyDescent="0.35">
      <c r="A109" s="1">
        <f>'4-2'!A109</f>
        <v>40938</v>
      </c>
      <c r="B109">
        <f>'4-2'!C109</f>
        <v>228.93</v>
      </c>
      <c r="C109" s="5">
        <f>'4-2'!P109</f>
        <v>21895570</v>
      </c>
      <c r="D109" s="6">
        <f t="shared" si="11"/>
        <v>13.629999999999995</v>
      </c>
      <c r="E109">
        <f t="shared" si="12"/>
        <v>6.3307013469577303E-2</v>
      </c>
      <c r="F109" s="7">
        <f t="shared" si="13"/>
        <v>6.138387559933367E-2</v>
      </c>
      <c r="G109">
        <f t="shared" si="14"/>
        <v>5.3720324043703176</v>
      </c>
      <c r="H109">
        <f t="shared" si="14"/>
        <v>17.094412990580018</v>
      </c>
    </row>
    <row r="110" spans="1:8" x14ac:dyDescent="0.35">
      <c r="A110" s="1">
        <f>'4-2'!A110</f>
        <v>40945</v>
      </c>
      <c r="B110">
        <f>'4-2'!C110</f>
        <v>221.99</v>
      </c>
      <c r="C110" s="5">
        <f>'4-2'!P110</f>
        <v>17270780</v>
      </c>
      <c r="D110" s="6">
        <f t="shared" si="11"/>
        <v>-6.9399999999999977</v>
      </c>
      <c r="E110">
        <f t="shared" si="12"/>
        <v>-3.031494343249027E-2</v>
      </c>
      <c r="F110" s="7">
        <f t="shared" si="13"/>
        <v>-3.0783944156975274E-2</v>
      </c>
      <c r="G110">
        <f t="shared" si="14"/>
        <v>5.4334162799696513</v>
      </c>
      <c r="H110">
        <f t="shared" si="14"/>
        <v>16.901794891219719</v>
      </c>
    </row>
    <row r="111" spans="1:8" x14ac:dyDescent="0.35">
      <c r="A111" s="1">
        <f>'4-2'!A111</f>
        <v>40952</v>
      </c>
      <c r="B111">
        <f>'4-2'!C111</f>
        <v>239.5</v>
      </c>
      <c r="C111" s="5">
        <f>'4-2'!P111</f>
        <v>26385100</v>
      </c>
      <c r="D111" s="6">
        <f t="shared" si="11"/>
        <v>17.509999999999991</v>
      </c>
      <c r="E111">
        <f t="shared" si="12"/>
        <v>7.8877426911122081E-2</v>
      </c>
      <c r="F111" s="7">
        <f t="shared" si="13"/>
        <v>7.5921081038293536E-2</v>
      </c>
      <c r="G111">
        <f t="shared" si="14"/>
        <v>5.402632335812676</v>
      </c>
      <c r="H111">
        <f t="shared" si="14"/>
        <v>16.664526614129009</v>
      </c>
    </row>
    <row r="112" spans="1:8" x14ac:dyDescent="0.35">
      <c r="A112" s="1">
        <f>'4-2'!A112</f>
        <v>40959</v>
      </c>
      <c r="B112">
        <f>'4-2'!C112</f>
        <v>243</v>
      </c>
      <c r="C112" s="5">
        <f>'4-2'!P112</f>
        <v>14301890</v>
      </c>
      <c r="D112" s="6">
        <f t="shared" si="11"/>
        <v>3.5</v>
      </c>
      <c r="E112">
        <f t="shared" si="12"/>
        <v>1.4613778705636743E-2</v>
      </c>
      <c r="F112" s="7">
        <f t="shared" si="13"/>
        <v>1.4508026489578718E-2</v>
      </c>
      <c r="G112">
        <f t="shared" si="14"/>
        <v>5.4785534168509695</v>
      </c>
      <c r="H112">
        <f t="shared" si="14"/>
        <v>17.08831001484694</v>
      </c>
    </row>
    <row r="113" spans="1:8" x14ac:dyDescent="0.35">
      <c r="A113" s="1">
        <f>'4-2'!A113</f>
        <v>40966</v>
      </c>
      <c r="B113">
        <f>'4-2'!C113</f>
        <v>236.15</v>
      </c>
      <c r="C113" s="5">
        <f>'4-2'!P113</f>
        <v>15612950</v>
      </c>
      <c r="D113" s="6">
        <f t="shared" si="11"/>
        <v>-6.8499999999999943</v>
      </c>
      <c r="E113">
        <f t="shared" si="12"/>
        <v>-2.8189300411522612E-2</v>
      </c>
      <c r="F113" s="7">
        <f t="shared" si="13"/>
        <v>-2.8594246998421724E-2</v>
      </c>
      <c r="G113">
        <f t="shared" si="14"/>
        <v>5.4930614433405482</v>
      </c>
      <c r="H113">
        <f t="shared" si="14"/>
        <v>16.475902254328904</v>
      </c>
    </row>
    <row r="114" spans="1:8" x14ac:dyDescent="0.35">
      <c r="A114" s="1">
        <f>'4-2'!A114</f>
        <v>40973</v>
      </c>
      <c r="B114">
        <f>'4-2'!C114</f>
        <v>235.26</v>
      </c>
      <c r="C114" s="5">
        <f>'4-2'!P114</f>
        <v>10214150</v>
      </c>
      <c r="D114" s="6">
        <f t="shared" si="11"/>
        <v>-0.89000000000001478</v>
      </c>
      <c r="E114">
        <f t="shared" si="12"/>
        <v>-3.7687910226551547E-3</v>
      </c>
      <c r="F114" s="7">
        <f t="shared" si="13"/>
        <v>-3.7759108098311955E-3</v>
      </c>
      <c r="G114">
        <f t="shared" si="14"/>
        <v>5.4644671963421265</v>
      </c>
      <c r="H114">
        <f t="shared" si="14"/>
        <v>16.56361125605904</v>
      </c>
    </row>
    <row r="115" spans="1:8" x14ac:dyDescent="0.35">
      <c r="A115" s="1">
        <f>'4-2'!A115</f>
        <v>40980</v>
      </c>
      <c r="B115">
        <f>'4-2'!C115</f>
        <v>225.73</v>
      </c>
      <c r="C115" s="5">
        <f>'4-2'!P115</f>
        <v>29924470</v>
      </c>
      <c r="D115" s="6">
        <f t="shared" si="11"/>
        <v>-9.5300000000000011</v>
      </c>
      <c r="E115">
        <f t="shared" si="12"/>
        <v>-4.0508373714188563E-2</v>
      </c>
      <c r="F115" s="7">
        <f t="shared" si="13"/>
        <v>-4.1351690736808777E-2</v>
      </c>
      <c r="G115">
        <f t="shared" si="14"/>
        <v>5.4606912855322953</v>
      </c>
      <c r="H115">
        <f t="shared" si="14"/>
        <v>16.139284571807366</v>
      </c>
    </row>
    <row r="116" spans="1:8" x14ac:dyDescent="0.35">
      <c r="A116" s="1">
        <f>'4-2'!A116</f>
        <v>40987</v>
      </c>
      <c r="B116">
        <f>'4-2'!C116</f>
        <v>224.85</v>
      </c>
      <c r="C116" s="5">
        <f>'4-2'!P116</f>
        <v>19788310</v>
      </c>
      <c r="D116" s="6">
        <f t="shared" si="11"/>
        <v>-0.87999999999999545</v>
      </c>
      <c r="E116">
        <f t="shared" si="12"/>
        <v>-3.8984627652505007E-3</v>
      </c>
      <c r="F116" s="7">
        <f t="shared" si="13"/>
        <v>-3.9060815787701486E-3</v>
      </c>
      <c r="G116">
        <f t="shared" si="14"/>
        <v>5.4193395947954865</v>
      </c>
      <c r="H116">
        <f t="shared" si="14"/>
        <v>17.214187098307445</v>
      </c>
    </row>
    <row r="117" spans="1:8" x14ac:dyDescent="0.35">
      <c r="A117" s="1">
        <f>'4-2'!A117</f>
        <v>40994</v>
      </c>
      <c r="B117">
        <f>'4-2'!C117</f>
        <v>222.5</v>
      </c>
      <c r="C117" s="5">
        <f>'4-2'!P117</f>
        <v>14497940</v>
      </c>
      <c r="D117" s="6">
        <f t="shared" si="11"/>
        <v>-2.3499999999999943</v>
      </c>
      <c r="E117">
        <f t="shared" si="12"/>
        <v>-1.0451412052479406E-2</v>
      </c>
      <c r="F117" s="7">
        <f t="shared" si="13"/>
        <v>-1.0506411610421651E-2</v>
      </c>
      <c r="G117">
        <f t="shared" si="14"/>
        <v>5.4154335132167164</v>
      </c>
      <c r="H117">
        <f t="shared" si="14"/>
        <v>16.800601917267262</v>
      </c>
    </row>
    <row r="118" spans="1:8" x14ac:dyDescent="0.35">
      <c r="A118" s="1">
        <f>'4-2'!A118</f>
        <v>41001</v>
      </c>
      <c r="B118">
        <f>'4-2'!C118</f>
        <v>215.98</v>
      </c>
      <c r="C118" s="5">
        <f>'4-2'!P118</f>
        <v>15132060</v>
      </c>
      <c r="D118" s="6">
        <f t="shared" si="11"/>
        <v>-6.5200000000000102</v>
      </c>
      <c r="E118">
        <f t="shared" si="12"/>
        <v>-2.9303370786516899E-2</v>
      </c>
      <c r="F118" s="7">
        <f t="shared" si="13"/>
        <v>-2.9741290801680975E-2</v>
      </c>
      <c r="G118">
        <f t="shared" si="14"/>
        <v>5.4049271016062947</v>
      </c>
      <c r="H118">
        <f t="shared" si="14"/>
        <v>16.489517128332533</v>
      </c>
    </row>
    <row r="119" spans="1:8" x14ac:dyDescent="0.35">
      <c r="A119" s="1">
        <f>'4-2'!A119</f>
        <v>41008</v>
      </c>
      <c r="B119">
        <f>'4-2'!C119</f>
        <v>221.78</v>
      </c>
      <c r="C119" s="5">
        <f>'4-2'!P119</f>
        <v>13604410</v>
      </c>
      <c r="D119" s="6">
        <f t="shared" si="11"/>
        <v>5.8000000000000114</v>
      </c>
      <c r="E119">
        <f t="shared" si="12"/>
        <v>2.6854338364663447E-2</v>
      </c>
      <c r="F119" s="7">
        <f t="shared" si="13"/>
        <v>2.6500088720456283E-2</v>
      </c>
      <c r="G119">
        <f t="shared" si="14"/>
        <v>5.3751858108046138</v>
      </c>
      <c r="H119">
        <f t="shared" si="14"/>
        <v>16.532326229834254</v>
      </c>
    </row>
    <row r="120" spans="1:8" x14ac:dyDescent="0.35">
      <c r="A120" s="1">
        <f>'4-2'!A120</f>
        <v>41015</v>
      </c>
      <c r="B120">
        <f>'4-2'!C120</f>
        <v>222.98</v>
      </c>
      <c r="C120" s="5">
        <f>'4-2'!P120</f>
        <v>15051240</v>
      </c>
      <c r="D120" s="6">
        <f t="shared" si="11"/>
        <v>1.1999999999999886</v>
      </c>
      <c r="E120">
        <f t="shared" si="12"/>
        <v>5.4107674271800374E-3</v>
      </c>
      <c r="F120" s="7">
        <f t="shared" si="13"/>
        <v>5.3961818143557494E-3</v>
      </c>
      <c r="G120">
        <f t="shared" si="14"/>
        <v>5.4016858995250701</v>
      </c>
      <c r="H120">
        <f t="shared" si="14"/>
        <v>16.425904562849727</v>
      </c>
    </row>
    <row r="121" spans="1:8" x14ac:dyDescent="0.35">
      <c r="A121" s="1">
        <f>'4-2'!A121</f>
        <v>41022</v>
      </c>
      <c r="B121">
        <f>'4-2'!C121</f>
        <v>221.96</v>
      </c>
      <c r="C121" s="5">
        <f>'4-2'!P121</f>
        <v>16347280</v>
      </c>
      <c r="D121" s="6">
        <f t="shared" si="11"/>
        <v>-1.0199999999999818</v>
      </c>
      <c r="E121">
        <f t="shared" si="12"/>
        <v>-4.5744012915955772E-3</v>
      </c>
      <c r="F121" s="7">
        <f t="shared" si="13"/>
        <v>-4.5848958817256147E-3</v>
      </c>
      <c r="G121">
        <f t="shared" si="14"/>
        <v>5.4070820813394258</v>
      </c>
      <c r="H121">
        <f t="shared" si="14"/>
        <v>16.526970937791699</v>
      </c>
    </row>
    <row r="122" spans="1:8" x14ac:dyDescent="0.35">
      <c r="A122" s="1">
        <f>'4-2'!A122</f>
        <v>41029</v>
      </c>
      <c r="B122">
        <f>'4-2'!C122</f>
        <v>212.6</v>
      </c>
      <c r="C122" s="5">
        <f>'4-2'!P122</f>
        <v>10220070</v>
      </c>
      <c r="D122" s="6">
        <f t="shared" si="11"/>
        <v>-9.3600000000000136</v>
      </c>
      <c r="E122">
        <f t="shared" si="12"/>
        <v>-4.2169760317174329E-2</v>
      </c>
      <c r="F122" s="7">
        <f t="shared" si="13"/>
        <v>-4.3084719549852935E-2</v>
      </c>
      <c r="G122">
        <f t="shared" si="14"/>
        <v>5.4024971854577002</v>
      </c>
      <c r="H122">
        <f t="shared" si="14"/>
        <v>16.609572080611766</v>
      </c>
    </row>
    <row r="123" spans="1:8" x14ac:dyDescent="0.35">
      <c r="A123" s="1">
        <f>'4-2'!A123</f>
        <v>41036</v>
      </c>
      <c r="B123">
        <f>'4-2'!C123</f>
        <v>218.01</v>
      </c>
      <c r="C123" s="5">
        <f>'4-2'!P123</f>
        <v>9247520</v>
      </c>
      <c r="D123" s="6">
        <f t="shared" si="11"/>
        <v>5.4099999999999966</v>
      </c>
      <c r="E123">
        <f t="shared" si="12"/>
        <v>2.5446848541862639E-2</v>
      </c>
      <c r="F123" s="7">
        <f t="shared" si="13"/>
        <v>2.5128467388807252E-2</v>
      </c>
      <c r="G123">
        <f t="shared" si="14"/>
        <v>5.3594124659078473</v>
      </c>
      <c r="H123">
        <f t="shared" si="14"/>
        <v>16.139863992031444</v>
      </c>
    </row>
    <row r="124" spans="1:8" x14ac:dyDescent="0.35">
      <c r="A124" s="1">
        <f>'4-2'!A124</f>
        <v>41043</v>
      </c>
      <c r="B124">
        <f>'4-2'!C124</f>
        <v>217.61</v>
      </c>
      <c r="C124" s="5">
        <f>'4-2'!P124</f>
        <v>17795480</v>
      </c>
      <c r="D124" s="6">
        <f t="shared" si="11"/>
        <v>-0.39999999999997726</v>
      </c>
      <c r="E124">
        <f t="shared" si="12"/>
        <v>-1.8347782211824103E-3</v>
      </c>
      <c r="F124" s="7">
        <f t="shared" si="13"/>
        <v>-1.8364634884528996E-3</v>
      </c>
      <c r="G124">
        <f t="shared" si="14"/>
        <v>5.3845409332966545</v>
      </c>
      <c r="H124">
        <f t="shared" si="14"/>
        <v>16.039865965433094</v>
      </c>
    </row>
    <row r="125" spans="1:8" x14ac:dyDescent="0.35">
      <c r="A125" s="1">
        <f>'4-2'!A125</f>
        <v>41050</v>
      </c>
      <c r="B125">
        <f>'4-2'!C125</f>
        <v>223.01</v>
      </c>
      <c r="C125" s="5">
        <f>'4-2'!P125</f>
        <v>20514040</v>
      </c>
      <c r="D125" s="6">
        <f t="shared" si="11"/>
        <v>5.3999999999999773</v>
      </c>
      <c r="E125">
        <f t="shared" si="12"/>
        <v>2.4815036073709742E-2</v>
      </c>
      <c r="F125" s="7">
        <f t="shared" si="13"/>
        <v>2.4512143695824662E-2</v>
      </c>
      <c r="G125">
        <f t="shared" si="14"/>
        <v>5.3827044698082016</v>
      </c>
      <c r="H125">
        <f t="shared" si="14"/>
        <v>16.694455050431706</v>
      </c>
    </row>
    <row r="126" spans="1:8" x14ac:dyDescent="0.35">
      <c r="A126" s="1">
        <f>'4-2'!A126</f>
        <v>41057</v>
      </c>
      <c r="B126">
        <f>'4-2'!C126</f>
        <v>233.92</v>
      </c>
      <c r="C126" s="5">
        <f>'4-2'!P126</f>
        <v>26681610</v>
      </c>
      <c r="D126" s="6">
        <f t="shared" si="11"/>
        <v>10.909999999999997</v>
      </c>
      <c r="E126">
        <f t="shared" si="12"/>
        <v>4.8921573023631211E-2</v>
      </c>
      <c r="F126" s="7">
        <f t="shared" si="13"/>
        <v>4.776256305738702E-2</v>
      </c>
      <c r="G126">
        <f t="shared" si="14"/>
        <v>5.4072166135040263</v>
      </c>
      <c r="H126">
        <f t="shared" si="14"/>
        <v>16.836620087735472</v>
      </c>
    </row>
    <row r="127" spans="1:8" x14ac:dyDescent="0.35">
      <c r="A127" s="1">
        <f>'4-2'!A127</f>
        <v>41064</v>
      </c>
      <c r="B127">
        <f>'4-2'!C127</f>
        <v>229.6</v>
      </c>
      <c r="C127" s="5">
        <f>'4-2'!P127</f>
        <v>16774940</v>
      </c>
      <c r="D127" s="6">
        <f t="shared" si="11"/>
        <v>-4.3199999999999932</v>
      </c>
      <c r="E127">
        <f t="shared" si="12"/>
        <v>-1.8467852257181915E-2</v>
      </c>
      <c r="F127" s="7">
        <f t="shared" si="13"/>
        <v>-1.8640512116001595E-2</v>
      </c>
      <c r="G127">
        <f t="shared" si="14"/>
        <v>5.4549791765614133</v>
      </c>
      <c r="H127">
        <f t="shared" si="14"/>
        <v>17.099485122018606</v>
      </c>
    </row>
    <row r="128" spans="1:8" x14ac:dyDescent="0.35">
      <c r="A128" s="1">
        <f>'4-2'!A128</f>
        <v>41071</v>
      </c>
      <c r="B128">
        <f>'4-2'!C128</f>
        <v>238.25</v>
      </c>
      <c r="C128" s="5">
        <f>'4-2'!P128</f>
        <v>24944390</v>
      </c>
      <c r="D128" s="6">
        <f t="shared" si="11"/>
        <v>8.6500000000000057</v>
      </c>
      <c r="E128">
        <f t="shared" si="12"/>
        <v>3.7674216027874588E-2</v>
      </c>
      <c r="F128" s="7">
        <f t="shared" si="13"/>
        <v>3.6981878088900189E-2</v>
      </c>
      <c r="G128">
        <f t="shared" si="14"/>
        <v>5.4363386644454117</v>
      </c>
      <c r="H128">
        <f t="shared" si="14"/>
        <v>16.635396664064505</v>
      </c>
    </row>
    <row r="129" spans="1:8" x14ac:dyDescent="0.35">
      <c r="A129" s="1">
        <f>'4-2'!A129</f>
        <v>41078</v>
      </c>
      <c r="B129">
        <f>'4-2'!C129</f>
        <v>228.07</v>
      </c>
      <c r="C129" s="5">
        <f>'4-2'!P129</f>
        <v>15557550</v>
      </c>
      <c r="D129" s="6">
        <f t="shared" si="11"/>
        <v>-10.180000000000007</v>
      </c>
      <c r="E129">
        <f t="shared" si="12"/>
        <v>-4.272822665267579E-2</v>
      </c>
      <c r="F129" s="7">
        <f t="shared" si="13"/>
        <v>-4.3667943156253664E-2</v>
      </c>
      <c r="G129">
        <f t="shared" si="14"/>
        <v>5.4733205425343119</v>
      </c>
      <c r="H129">
        <f t="shared" si="14"/>
        <v>17.032159505179919</v>
      </c>
    </row>
    <row r="130" spans="1:8" x14ac:dyDescent="0.35">
      <c r="A130" s="1">
        <f>'4-2'!A130</f>
        <v>41085</v>
      </c>
      <c r="B130">
        <f>'4-2'!C130</f>
        <v>248.42</v>
      </c>
      <c r="C130" s="5">
        <f>'4-2'!P130</f>
        <v>16966400</v>
      </c>
      <c r="D130" s="6">
        <f t="shared" si="11"/>
        <v>20.349999999999994</v>
      </c>
      <c r="E130">
        <f t="shared" si="12"/>
        <v>8.9226991713070525E-2</v>
      </c>
      <c r="F130" s="7">
        <f t="shared" si="13"/>
        <v>8.5468262737989242E-2</v>
      </c>
      <c r="G130">
        <f t="shared" si="14"/>
        <v>5.4296525993780582</v>
      </c>
      <c r="H130">
        <f t="shared" si="14"/>
        <v>16.560056609304326</v>
      </c>
    </row>
    <row r="131" spans="1:8" x14ac:dyDescent="0.35">
      <c r="A131" s="1">
        <f>'4-2'!A131</f>
        <v>41092</v>
      </c>
      <c r="B131">
        <f>'4-2'!C131</f>
        <v>259</v>
      </c>
      <c r="C131" s="5">
        <f>'4-2'!P131</f>
        <v>15910590</v>
      </c>
      <c r="D131" s="6">
        <f t="shared" si="11"/>
        <v>10.580000000000013</v>
      </c>
      <c r="E131">
        <f t="shared" si="12"/>
        <v>4.2589163513404769E-2</v>
      </c>
      <c r="F131" s="7">
        <f t="shared" si="13"/>
        <v>4.1707199583489896E-2</v>
      </c>
      <c r="G131">
        <f t="shared" si="14"/>
        <v>5.5151208621160475</v>
      </c>
      <c r="H131">
        <f t="shared" si="14"/>
        <v>16.646745475636788</v>
      </c>
    </row>
    <row r="132" spans="1:8" x14ac:dyDescent="0.35">
      <c r="A132" s="1">
        <f>'4-2'!A132</f>
        <v>41099</v>
      </c>
      <c r="B132">
        <f>'4-2'!C132</f>
        <v>259.5</v>
      </c>
      <c r="C132" s="5">
        <f>'4-2'!P132</f>
        <v>15843900</v>
      </c>
      <c r="D132" s="6">
        <f t="shared" si="11"/>
        <v>0.5</v>
      </c>
      <c r="E132">
        <f t="shared" si="12"/>
        <v>1.9305019305019305E-3</v>
      </c>
      <c r="F132" s="7">
        <f t="shared" si="13"/>
        <v>1.9286409064056542E-3</v>
      </c>
      <c r="G132">
        <f t="shared" si="14"/>
        <v>5.5568280616995374</v>
      </c>
      <c r="H132">
        <f t="shared" si="14"/>
        <v>16.582495483221614</v>
      </c>
    </row>
    <row r="133" spans="1:8" x14ac:dyDescent="0.35">
      <c r="A133" s="1">
        <f>'4-2'!A133</f>
        <v>41106</v>
      </c>
      <c r="B133">
        <f>'4-2'!C133</f>
        <v>272.58999999999997</v>
      </c>
      <c r="C133" s="5">
        <f>'4-2'!P133</f>
        <v>14724830</v>
      </c>
      <c r="D133" s="6">
        <f t="shared" ref="D133:D196" si="15">B133-B132</f>
        <v>13.089999999999975</v>
      </c>
      <c r="E133">
        <f t="shared" ref="E133:E196" si="16">D133/B132</f>
        <v>5.044315992292861E-2</v>
      </c>
      <c r="F133" s="7">
        <f t="shared" ref="F133:F196" si="17">LN(B133)-LN(B132)</f>
        <v>4.9212132197856029E-2</v>
      </c>
      <c r="G133">
        <f t="shared" ref="G133:H196" si="18">LN(B132)</f>
        <v>5.558756702605943</v>
      </c>
      <c r="H133">
        <f t="shared" si="18"/>
        <v>16.578295126166537</v>
      </c>
    </row>
    <row r="134" spans="1:8" x14ac:dyDescent="0.35">
      <c r="A134" s="1">
        <f>'4-2'!A134</f>
        <v>41113</v>
      </c>
      <c r="B134">
        <f>'4-2'!C134</f>
        <v>267.75</v>
      </c>
      <c r="C134" s="5">
        <f>'4-2'!P134</f>
        <v>13098360</v>
      </c>
      <c r="D134" s="6">
        <f t="shared" si="15"/>
        <v>-4.839999999999975</v>
      </c>
      <c r="E134">
        <f t="shared" si="16"/>
        <v>-1.7755603653839009E-2</v>
      </c>
      <c r="F134" s="7">
        <f t="shared" si="17"/>
        <v>-1.7915125475941096E-2</v>
      </c>
      <c r="G134">
        <f t="shared" si="18"/>
        <v>5.607968834803799</v>
      </c>
      <c r="H134">
        <f t="shared" si="18"/>
        <v>16.50504574244377</v>
      </c>
    </row>
    <row r="135" spans="1:8" x14ac:dyDescent="0.35">
      <c r="A135" s="1">
        <f>'4-2'!A135</f>
        <v>41120</v>
      </c>
      <c r="B135">
        <f>'4-2'!C135</f>
        <v>267.89999999999998</v>
      </c>
      <c r="C135" s="5">
        <f>'4-2'!P135</f>
        <v>12922210</v>
      </c>
      <c r="D135" s="6">
        <f t="shared" si="15"/>
        <v>0.14999999999997726</v>
      </c>
      <c r="E135">
        <f t="shared" si="16"/>
        <v>5.6022408963576941E-4</v>
      </c>
      <c r="F135" s="7">
        <f t="shared" si="17"/>
        <v>5.6006722270485199E-4</v>
      </c>
      <c r="G135">
        <f t="shared" si="18"/>
        <v>5.5900537093278579</v>
      </c>
      <c r="H135">
        <f t="shared" si="18"/>
        <v>16.38799758949466</v>
      </c>
    </row>
    <row r="136" spans="1:8" x14ac:dyDescent="0.35">
      <c r="A136" s="1">
        <f>'4-2'!A136</f>
        <v>41127</v>
      </c>
      <c r="B136">
        <f>'4-2'!C136</f>
        <v>258.11</v>
      </c>
      <c r="C136" s="5">
        <f>'4-2'!P136</f>
        <v>14646100</v>
      </c>
      <c r="D136" s="6">
        <f t="shared" si="15"/>
        <v>-9.7899999999999636</v>
      </c>
      <c r="E136">
        <f t="shared" si="16"/>
        <v>-3.6543486375513121E-2</v>
      </c>
      <c r="F136" s="7">
        <f t="shared" si="17"/>
        <v>-3.7227925903942527E-2</v>
      </c>
      <c r="G136">
        <f t="shared" si="18"/>
        <v>5.5906137765505628</v>
      </c>
      <c r="H136">
        <f t="shared" si="18"/>
        <v>16.374458094322474</v>
      </c>
    </row>
    <row r="137" spans="1:8" x14ac:dyDescent="0.35">
      <c r="A137" s="1">
        <f>'4-2'!A137</f>
        <v>41134</v>
      </c>
      <c r="B137">
        <f>'4-2'!C137</f>
        <v>257.12</v>
      </c>
      <c r="C137" s="5">
        <f>'4-2'!P137</f>
        <v>10566130</v>
      </c>
      <c r="D137" s="6">
        <f t="shared" si="15"/>
        <v>-0.99000000000000909</v>
      </c>
      <c r="E137">
        <f t="shared" si="16"/>
        <v>-3.835573980086045E-3</v>
      </c>
      <c r="F137" s="7">
        <f t="shared" si="17"/>
        <v>-3.8429486574180771E-3</v>
      </c>
      <c r="G137">
        <f t="shared" si="18"/>
        <v>5.5533858506466203</v>
      </c>
      <c r="H137">
        <f t="shared" si="18"/>
        <v>16.499684646382654</v>
      </c>
    </row>
    <row r="138" spans="1:8" x14ac:dyDescent="0.35">
      <c r="A138" s="1">
        <f>'4-2'!A138</f>
        <v>41141</v>
      </c>
      <c r="B138">
        <f>'4-2'!C138</f>
        <v>258.57</v>
      </c>
      <c r="C138" s="5">
        <f>'4-2'!P138</f>
        <v>10984620</v>
      </c>
      <c r="D138" s="6">
        <f t="shared" si="15"/>
        <v>1.4499999999999886</v>
      </c>
      <c r="E138">
        <f t="shared" si="16"/>
        <v>5.6393901680148904E-3</v>
      </c>
      <c r="F138" s="7">
        <f t="shared" si="17"/>
        <v>5.6235483382156559E-3</v>
      </c>
      <c r="G138">
        <f t="shared" si="18"/>
        <v>5.5495429019892022</v>
      </c>
      <c r="H138">
        <f t="shared" si="18"/>
        <v>16.173164160246081</v>
      </c>
    </row>
    <row r="139" spans="1:8" x14ac:dyDescent="0.35">
      <c r="A139" s="1">
        <f>'4-2'!A139</f>
        <v>41148</v>
      </c>
      <c r="B139">
        <f>'4-2'!C139</f>
        <v>247</v>
      </c>
      <c r="C139" s="5">
        <f>'4-2'!P139</f>
        <v>10483980</v>
      </c>
      <c r="D139" s="6">
        <f t="shared" si="15"/>
        <v>-11.569999999999993</v>
      </c>
      <c r="E139">
        <f t="shared" si="16"/>
        <v>-4.4746103569632954E-2</v>
      </c>
      <c r="F139" s="7">
        <f t="shared" si="17"/>
        <v>-4.5778113699440404E-2</v>
      </c>
      <c r="G139">
        <f t="shared" si="18"/>
        <v>5.5551664503274178</v>
      </c>
      <c r="H139">
        <f t="shared" si="18"/>
        <v>16.212006670576201</v>
      </c>
    </row>
    <row r="140" spans="1:8" x14ac:dyDescent="0.35">
      <c r="A140" s="1">
        <f>'4-2'!A140</f>
        <v>41155</v>
      </c>
      <c r="B140">
        <f>'4-2'!C140</f>
        <v>257.68</v>
      </c>
      <c r="C140" s="5">
        <f>'4-2'!P140</f>
        <v>13687560</v>
      </c>
      <c r="D140" s="6">
        <f t="shared" si="15"/>
        <v>10.680000000000007</v>
      </c>
      <c r="E140">
        <f t="shared" si="16"/>
        <v>4.3238866396761159E-2</v>
      </c>
      <c r="F140" s="7">
        <f t="shared" si="17"/>
        <v>4.2330168394966172E-2</v>
      </c>
      <c r="G140">
        <f t="shared" si="18"/>
        <v>5.5093883366279774</v>
      </c>
      <c r="H140">
        <f t="shared" si="18"/>
        <v>16.165358935754785</v>
      </c>
    </row>
    <row r="141" spans="1:8" x14ac:dyDescent="0.35">
      <c r="A141" s="1">
        <f>'4-2'!A141</f>
        <v>41162</v>
      </c>
      <c r="B141">
        <f>'4-2'!C141</f>
        <v>257.01</v>
      </c>
      <c r="C141" s="5">
        <f>'4-2'!P141</f>
        <v>22804230</v>
      </c>
      <c r="D141" s="6">
        <f t="shared" si="15"/>
        <v>-0.67000000000001592</v>
      </c>
      <c r="E141">
        <f t="shared" si="16"/>
        <v>-2.600124185035765E-3</v>
      </c>
      <c r="F141" s="7">
        <f t="shared" si="17"/>
        <v>-2.6035103788810687E-3</v>
      </c>
      <c r="G141">
        <f t="shared" si="18"/>
        <v>5.5517185050229436</v>
      </c>
      <c r="H141">
        <f t="shared" si="18"/>
        <v>16.431997949093031</v>
      </c>
    </row>
    <row r="142" spans="1:8" x14ac:dyDescent="0.35">
      <c r="A142" s="1">
        <f>'4-2'!A142</f>
        <v>41169</v>
      </c>
      <c r="B142">
        <f>'4-2'!C142</f>
        <v>265.81</v>
      </c>
      <c r="C142" s="5">
        <f>'4-2'!P142</f>
        <v>38789370</v>
      </c>
      <c r="D142" s="6">
        <f t="shared" si="15"/>
        <v>8.8000000000000114</v>
      </c>
      <c r="E142">
        <f t="shared" si="16"/>
        <v>3.4239912843858258E-2</v>
      </c>
      <c r="F142" s="7">
        <f t="shared" si="17"/>
        <v>3.3666773199767519E-2</v>
      </c>
      <c r="G142">
        <f t="shared" si="18"/>
        <v>5.5491149946440625</v>
      </c>
      <c r="H142">
        <f t="shared" si="18"/>
        <v>16.942456603032578</v>
      </c>
    </row>
    <row r="143" spans="1:8" x14ac:dyDescent="0.35">
      <c r="A143" s="1">
        <f>'4-2'!A143</f>
        <v>41176</v>
      </c>
      <c r="B143">
        <f>'4-2'!C143</f>
        <v>257.52999999999997</v>
      </c>
      <c r="C143" s="5">
        <f>'4-2'!P143</f>
        <v>12744680</v>
      </c>
      <c r="D143" s="6">
        <f t="shared" si="15"/>
        <v>-8.2800000000000296</v>
      </c>
      <c r="E143">
        <f t="shared" si="16"/>
        <v>-3.1150069598585566E-2</v>
      </c>
      <c r="F143" s="7">
        <f t="shared" si="17"/>
        <v>-3.1645549671833528E-2</v>
      </c>
      <c r="G143">
        <f t="shared" si="18"/>
        <v>5.5827817678438301</v>
      </c>
      <c r="H143">
        <f t="shared" si="18"/>
        <v>17.473656797984955</v>
      </c>
    </row>
    <row r="144" spans="1:8" x14ac:dyDescent="0.35">
      <c r="A144" s="1">
        <f>'4-2'!A144</f>
        <v>41183</v>
      </c>
      <c r="B144">
        <f>'4-2'!C144</f>
        <v>256.05</v>
      </c>
      <c r="C144" s="5">
        <f>'4-2'!P144</f>
        <v>13752000</v>
      </c>
      <c r="D144" s="6">
        <f t="shared" si="15"/>
        <v>-1.4799999999999613</v>
      </c>
      <c r="E144">
        <f t="shared" si="16"/>
        <v>-5.746903273404891E-3</v>
      </c>
      <c r="F144" s="7">
        <f t="shared" si="17"/>
        <v>-5.7634802634369819E-3</v>
      </c>
      <c r="G144">
        <f t="shared" si="18"/>
        <v>5.5511362181719965</v>
      </c>
      <c r="H144">
        <f t="shared" si="18"/>
        <v>16.3606244875917</v>
      </c>
    </row>
    <row r="145" spans="1:8" x14ac:dyDescent="0.35">
      <c r="A145" s="1">
        <f>'4-2'!A145</f>
        <v>41190</v>
      </c>
      <c r="B145">
        <f>'4-2'!C145</f>
        <v>251.25</v>
      </c>
      <c r="C145" s="5">
        <f>'4-2'!P145</f>
        <v>8329190</v>
      </c>
      <c r="D145" s="6">
        <f t="shared" si="15"/>
        <v>-4.8000000000000114</v>
      </c>
      <c r="E145">
        <f t="shared" si="16"/>
        <v>-1.8746338605741111E-2</v>
      </c>
      <c r="F145" s="7">
        <f t="shared" si="17"/>
        <v>-1.8924278535274119E-2</v>
      </c>
      <c r="G145">
        <f t="shared" si="18"/>
        <v>5.5453727379085596</v>
      </c>
      <c r="H145">
        <f t="shared" si="18"/>
        <v>16.436694826044821</v>
      </c>
    </row>
    <row r="146" spans="1:8" x14ac:dyDescent="0.35">
      <c r="A146" s="1">
        <f>'4-2'!A146</f>
        <v>41197</v>
      </c>
      <c r="B146">
        <f>'4-2'!C146</f>
        <v>240.01</v>
      </c>
      <c r="C146" s="5">
        <f>'4-2'!P146</f>
        <v>21054690</v>
      </c>
      <c r="D146" s="6">
        <f t="shared" si="15"/>
        <v>-11.240000000000009</v>
      </c>
      <c r="E146">
        <f t="shared" si="16"/>
        <v>-4.4736318407960232E-2</v>
      </c>
      <c r="F146" s="7">
        <f t="shared" si="17"/>
        <v>-4.5767870232658936E-2</v>
      </c>
      <c r="G146">
        <f t="shared" si="18"/>
        <v>5.5264484593732854</v>
      </c>
      <c r="H146">
        <f t="shared" si="18"/>
        <v>15.93527677051946</v>
      </c>
    </row>
    <row r="147" spans="1:8" x14ac:dyDescent="0.35">
      <c r="A147" s="1">
        <f>'4-2'!A147</f>
        <v>41204</v>
      </c>
      <c r="B147">
        <f>'4-2'!C147</f>
        <v>242.79</v>
      </c>
      <c r="C147" s="5">
        <f>'4-2'!P147</f>
        <v>12410530</v>
      </c>
      <c r="D147" s="6">
        <f t="shared" si="15"/>
        <v>2.7800000000000011</v>
      </c>
      <c r="E147">
        <f t="shared" si="16"/>
        <v>1.1582850714553566E-2</v>
      </c>
      <c r="F147" s="7">
        <f t="shared" si="17"/>
        <v>1.1516283035093444E-2</v>
      </c>
      <c r="G147">
        <f t="shared" si="18"/>
        <v>5.4806805891406265</v>
      </c>
      <c r="H147">
        <f t="shared" si="18"/>
        <v>16.862633896126152</v>
      </c>
    </row>
    <row r="148" spans="1:8" x14ac:dyDescent="0.35">
      <c r="A148" s="1">
        <f>'4-2'!A148</f>
        <v>41211</v>
      </c>
      <c r="B148">
        <f>'4-2'!C148</f>
        <v>247.02</v>
      </c>
      <c r="C148" s="5">
        <f>'4-2'!P148</f>
        <v>12100370</v>
      </c>
      <c r="D148" s="6">
        <f t="shared" si="15"/>
        <v>4.2300000000000182</v>
      </c>
      <c r="E148">
        <f t="shared" si="16"/>
        <v>1.7422463857654839E-2</v>
      </c>
      <c r="F148" s="7">
        <f t="shared" si="17"/>
        <v>1.7272432834148255E-2</v>
      </c>
      <c r="G148">
        <f t="shared" si="18"/>
        <v>5.4921968721757199</v>
      </c>
      <c r="H148">
        <f t="shared" si="18"/>
        <v>16.334055863762806</v>
      </c>
    </row>
    <row r="149" spans="1:8" x14ac:dyDescent="0.35">
      <c r="A149" s="1">
        <f>'4-2'!A149</f>
        <v>41218</v>
      </c>
      <c r="B149">
        <f>'4-2'!C149</f>
        <v>230.5</v>
      </c>
      <c r="C149" s="5">
        <f>'4-2'!P149</f>
        <v>13331550</v>
      </c>
      <c r="D149" s="6">
        <f t="shared" si="15"/>
        <v>-16.52000000000001</v>
      </c>
      <c r="E149">
        <f t="shared" si="16"/>
        <v>-6.6877175937171116E-2</v>
      </c>
      <c r="F149" s="7">
        <f t="shared" si="17"/>
        <v>-6.9218442573165007E-2</v>
      </c>
      <c r="G149">
        <f t="shared" si="18"/>
        <v>5.5094693050098682</v>
      </c>
      <c r="H149">
        <f t="shared" si="18"/>
        <v>16.308746588611854</v>
      </c>
    </row>
    <row r="150" spans="1:8" x14ac:dyDescent="0.35">
      <c r="A150" s="1">
        <f>'4-2'!A150</f>
        <v>41225</v>
      </c>
      <c r="B150">
        <f>'4-2'!C150</f>
        <v>229</v>
      </c>
      <c r="C150" s="5">
        <f>'4-2'!P150</f>
        <v>14108300</v>
      </c>
      <c r="D150" s="6">
        <f t="shared" si="15"/>
        <v>-1.5</v>
      </c>
      <c r="E150">
        <f t="shared" si="16"/>
        <v>-6.5075921908893707E-3</v>
      </c>
      <c r="F150" s="7">
        <f t="shared" si="17"/>
        <v>-6.5288588824632399E-3</v>
      </c>
      <c r="G150">
        <f t="shared" si="18"/>
        <v>5.4402508624367032</v>
      </c>
      <c r="H150">
        <f t="shared" si="18"/>
        <v>16.405643964464772</v>
      </c>
    </row>
    <row r="151" spans="1:8" x14ac:dyDescent="0.35">
      <c r="A151" s="1">
        <f>'4-2'!A151</f>
        <v>41232</v>
      </c>
      <c r="B151">
        <f>'4-2'!C151</f>
        <v>233.89</v>
      </c>
      <c r="C151" s="5">
        <f>'4-2'!P151</f>
        <v>9345670</v>
      </c>
      <c r="D151" s="6">
        <f t="shared" si="15"/>
        <v>4.8899999999999864</v>
      </c>
      <c r="E151">
        <f t="shared" si="16"/>
        <v>2.1353711790392953E-2</v>
      </c>
      <c r="F151" s="7">
        <f t="shared" si="17"/>
        <v>2.1128915808562354E-2</v>
      </c>
      <c r="G151">
        <f t="shared" si="18"/>
        <v>5.43372200355424</v>
      </c>
      <c r="H151">
        <f t="shared" si="18"/>
        <v>16.462273834642755</v>
      </c>
    </row>
    <row r="152" spans="1:8" x14ac:dyDescent="0.35">
      <c r="A152" s="1">
        <f>'4-2'!A152</f>
        <v>41239</v>
      </c>
      <c r="B152">
        <f>'4-2'!C152</f>
        <v>230.2</v>
      </c>
      <c r="C152" s="5">
        <f>'4-2'!P152</f>
        <v>8133630</v>
      </c>
      <c r="D152" s="6">
        <f t="shared" si="15"/>
        <v>-3.6899999999999977</v>
      </c>
      <c r="E152">
        <f t="shared" si="16"/>
        <v>-1.5776647141818794E-2</v>
      </c>
      <c r="F152" s="7">
        <f t="shared" si="17"/>
        <v>-1.5902423075019989E-2</v>
      </c>
      <c r="G152">
        <f t="shared" si="18"/>
        <v>5.4548509193628023</v>
      </c>
      <c r="H152">
        <f t="shared" si="18"/>
        <v>16.050423692395928</v>
      </c>
    </row>
    <row r="153" spans="1:8" x14ac:dyDescent="0.35">
      <c r="A153" s="1">
        <f>'4-2'!A153</f>
        <v>41246</v>
      </c>
      <c r="B153">
        <f>'4-2'!C153</f>
        <v>234.5</v>
      </c>
      <c r="C153" s="5">
        <f>'4-2'!P153</f>
        <v>13520020</v>
      </c>
      <c r="D153" s="6">
        <f t="shared" si="15"/>
        <v>4.3000000000000114</v>
      </c>
      <c r="E153">
        <f t="shared" si="16"/>
        <v>1.8679409209383196E-2</v>
      </c>
      <c r="F153" s="7">
        <f t="shared" si="17"/>
        <v>1.8507091598551462E-2</v>
      </c>
      <c r="G153">
        <f t="shared" si="18"/>
        <v>5.4389484962877823</v>
      </c>
      <c r="H153">
        <f t="shared" si="18"/>
        <v>15.911517876339945</v>
      </c>
    </row>
    <row r="154" spans="1:8" x14ac:dyDescent="0.35">
      <c r="A154" s="1">
        <f>'4-2'!A154</f>
        <v>41253</v>
      </c>
      <c r="B154">
        <f>'4-2'!C154</f>
        <v>244.45</v>
      </c>
      <c r="C154" s="5">
        <f>'4-2'!P154</f>
        <v>12381110</v>
      </c>
      <c r="D154" s="6">
        <f t="shared" si="15"/>
        <v>9.9499999999999886</v>
      </c>
      <c r="E154">
        <f t="shared" si="16"/>
        <v>4.2430703624733425E-2</v>
      </c>
      <c r="F154" s="7">
        <f t="shared" si="17"/>
        <v>4.1555201138320896E-2</v>
      </c>
      <c r="G154">
        <f t="shared" si="18"/>
        <v>5.4574555878863338</v>
      </c>
      <c r="H154">
        <f t="shared" si="18"/>
        <v>16.419682107867938</v>
      </c>
    </row>
    <row r="155" spans="1:8" x14ac:dyDescent="0.35">
      <c r="A155" s="1">
        <f>'4-2'!A155</f>
        <v>41260</v>
      </c>
      <c r="B155">
        <f>'4-2'!C155</f>
        <v>236</v>
      </c>
      <c r="C155" s="5">
        <f>'4-2'!P155</f>
        <v>12611220</v>
      </c>
      <c r="D155" s="6">
        <f t="shared" si="15"/>
        <v>-8.4499999999999886</v>
      </c>
      <c r="E155">
        <f t="shared" si="16"/>
        <v>-3.4567396195540966E-2</v>
      </c>
      <c r="F155" s="7">
        <f t="shared" si="17"/>
        <v>-3.5178983999044178E-2</v>
      </c>
      <c r="G155">
        <f t="shared" si="18"/>
        <v>5.4990107890246547</v>
      </c>
      <c r="H155">
        <f t="shared" si="18"/>
        <v>16.331682481944576</v>
      </c>
    </row>
    <row r="156" spans="1:8" x14ac:dyDescent="0.35">
      <c r="A156" s="1">
        <f>'4-2'!A156</f>
        <v>41267</v>
      </c>
      <c r="B156">
        <f>'4-2'!C156</f>
        <v>234.75</v>
      </c>
      <c r="C156" s="5">
        <f>'4-2'!P156</f>
        <v>5660490</v>
      </c>
      <c r="D156" s="6">
        <f t="shared" si="15"/>
        <v>-1.25</v>
      </c>
      <c r="E156">
        <f t="shared" si="16"/>
        <v>-5.2966101694915252E-3</v>
      </c>
      <c r="F156" s="7">
        <f t="shared" si="17"/>
        <v>-5.3106869372383514E-3</v>
      </c>
      <c r="G156">
        <f t="shared" si="18"/>
        <v>5.4638318050256105</v>
      </c>
      <c r="H156">
        <f t="shared" si="18"/>
        <v>16.35009745187347</v>
      </c>
    </row>
    <row r="157" spans="1:8" x14ac:dyDescent="0.35">
      <c r="A157" s="1">
        <f>'4-2'!A157</f>
        <v>41281</v>
      </c>
      <c r="B157">
        <f>'4-2'!C157</f>
        <v>231.38</v>
      </c>
      <c r="C157" s="5">
        <f>'4-2'!P157</f>
        <v>9811470</v>
      </c>
      <c r="D157" s="6">
        <f t="shared" si="15"/>
        <v>-3.3700000000000045</v>
      </c>
      <c r="E157">
        <f t="shared" si="16"/>
        <v>-1.4355697550585749E-2</v>
      </c>
      <c r="F157" s="7">
        <f t="shared" si="17"/>
        <v>-1.4459737487629631E-2</v>
      </c>
      <c r="G157">
        <f t="shared" si="18"/>
        <v>5.4585211180883721</v>
      </c>
      <c r="H157">
        <f t="shared" si="18"/>
        <v>15.54902101887035</v>
      </c>
    </row>
    <row r="158" spans="1:8" x14ac:dyDescent="0.35">
      <c r="A158" s="1">
        <f>'4-2'!A158</f>
        <v>41288</v>
      </c>
      <c r="B158">
        <f>'4-2'!C158</f>
        <v>230</v>
      </c>
      <c r="C158" s="5">
        <f>'4-2'!P158</f>
        <v>12650960</v>
      </c>
      <c r="D158" s="6">
        <f t="shared" si="15"/>
        <v>-1.3799999999999955</v>
      </c>
      <c r="E158">
        <f t="shared" si="16"/>
        <v>-5.964214711729603E-3</v>
      </c>
      <c r="F158" s="7">
        <f t="shared" si="17"/>
        <v>-5.9820716775469407E-3</v>
      </c>
      <c r="G158">
        <f t="shared" si="18"/>
        <v>5.4440613806007425</v>
      </c>
      <c r="H158">
        <f t="shared" si="18"/>
        <v>16.099062667410394</v>
      </c>
    </row>
    <row r="159" spans="1:8" x14ac:dyDescent="0.35">
      <c r="A159" s="1">
        <f>'4-2'!A159</f>
        <v>41295</v>
      </c>
      <c r="B159">
        <f>'4-2'!C159</f>
        <v>231.08</v>
      </c>
      <c r="C159" s="5">
        <f>'4-2'!P159</f>
        <v>11164780</v>
      </c>
      <c r="D159" s="6">
        <f t="shared" si="15"/>
        <v>1.0800000000000125</v>
      </c>
      <c r="E159">
        <f t="shared" si="16"/>
        <v>4.6956521739130981E-3</v>
      </c>
      <c r="F159" s="7">
        <f t="shared" si="17"/>
        <v>4.6846619898692765E-3</v>
      </c>
      <c r="G159">
        <f t="shared" si="18"/>
        <v>5.4380793089231956</v>
      </c>
      <c r="H159">
        <f t="shared" si="18"/>
        <v>16.353243659586418</v>
      </c>
    </row>
    <row r="160" spans="1:8" x14ac:dyDescent="0.35">
      <c r="A160" s="1">
        <f>'4-2'!A160</f>
        <v>41302</v>
      </c>
      <c r="B160">
        <f>'4-2'!C160</f>
        <v>235.5</v>
      </c>
      <c r="C160" s="5">
        <f>'4-2'!P160</f>
        <v>22440410</v>
      </c>
      <c r="D160" s="6">
        <f t="shared" si="15"/>
        <v>4.4199999999999875</v>
      </c>
      <c r="E160">
        <f t="shared" si="16"/>
        <v>1.912757486584727E-2</v>
      </c>
      <c r="F160" s="7">
        <f t="shared" si="17"/>
        <v>1.8946942543407452E-2</v>
      </c>
      <c r="G160">
        <f t="shared" si="18"/>
        <v>5.4427639709130649</v>
      </c>
      <c r="H160">
        <f t="shared" si="18"/>
        <v>16.228274738628762</v>
      </c>
    </row>
    <row r="161" spans="1:8" x14ac:dyDescent="0.35">
      <c r="A161" s="1">
        <f>'4-2'!A161</f>
        <v>41309</v>
      </c>
      <c r="B161">
        <f>'4-2'!C161</f>
        <v>231</v>
      </c>
      <c r="C161" s="5">
        <f>'4-2'!P161</f>
        <v>14775060</v>
      </c>
      <c r="D161" s="6">
        <f t="shared" si="15"/>
        <v>-4.5</v>
      </c>
      <c r="E161">
        <f t="shared" si="16"/>
        <v>-1.9108280254777069E-2</v>
      </c>
      <c r="F161" s="7">
        <f t="shared" si="17"/>
        <v>-1.9293202934679066E-2</v>
      </c>
      <c r="G161">
        <f t="shared" si="18"/>
        <v>5.4617109134564723</v>
      </c>
      <c r="H161">
        <f t="shared" si="18"/>
        <v>16.926373909396599</v>
      </c>
    </row>
    <row r="162" spans="1:8" x14ac:dyDescent="0.35">
      <c r="A162" s="1">
        <f>'4-2'!A162</f>
        <v>41316</v>
      </c>
      <c r="B162">
        <f>'4-2'!C162</f>
        <v>231.57</v>
      </c>
      <c r="C162" s="5">
        <f>'4-2'!P162</f>
        <v>13709870</v>
      </c>
      <c r="D162" s="6">
        <f t="shared" si="15"/>
        <v>0.56999999999999318</v>
      </c>
      <c r="E162">
        <f t="shared" si="16"/>
        <v>2.4675324675324378E-3</v>
      </c>
      <c r="F162" s="7">
        <f t="shared" si="17"/>
        <v>2.4644931080786137E-3</v>
      </c>
      <c r="G162">
        <f t="shared" si="18"/>
        <v>5.4424177105217932</v>
      </c>
      <c r="H162">
        <f t="shared" si="18"/>
        <v>16.508451182161895</v>
      </c>
    </row>
    <row r="163" spans="1:8" x14ac:dyDescent="0.35">
      <c r="A163" s="1">
        <f>'4-2'!A163</f>
        <v>41323</v>
      </c>
      <c r="B163">
        <f>'4-2'!C163</f>
        <v>228.82</v>
      </c>
      <c r="C163" s="5">
        <f>'4-2'!P163</f>
        <v>9778050</v>
      </c>
      <c r="D163" s="6">
        <f t="shared" si="15"/>
        <v>-2.75</v>
      </c>
      <c r="E163">
        <f t="shared" si="16"/>
        <v>-1.1875458824545495E-2</v>
      </c>
      <c r="F163" s="7">
        <f t="shared" si="17"/>
        <v>-1.1946535357074239E-2</v>
      </c>
      <c r="G163">
        <f t="shared" si="18"/>
        <v>5.4448822036298719</v>
      </c>
      <c r="H163">
        <f t="shared" si="18"/>
        <v>16.43362656936371</v>
      </c>
    </row>
    <row r="164" spans="1:8" x14ac:dyDescent="0.35">
      <c r="A164" s="1">
        <f>'4-2'!A164</f>
        <v>41330</v>
      </c>
      <c r="B164">
        <f>'4-2'!C164</f>
        <v>233.37</v>
      </c>
      <c r="C164" s="5">
        <f>'4-2'!P164</f>
        <v>10124160</v>
      </c>
      <c r="D164" s="6">
        <f t="shared" si="15"/>
        <v>4.5500000000000114</v>
      </c>
      <c r="E164">
        <f t="shared" si="16"/>
        <v>1.9884625469801642E-2</v>
      </c>
      <c r="F164" s="7">
        <f t="shared" si="17"/>
        <v>1.9689508613994988E-2</v>
      </c>
      <c r="G164">
        <f t="shared" si="18"/>
        <v>5.4329356682727976</v>
      </c>
      <c r="H164">
        <f t="shared" si="18"/>
        <v>16.095650635627802</v>
      </c>
    </row>
    <row r="165" spans="1:8" x14ac:dyDescent="0.35">
      <c r="A165" s="1">
        <f>'4-2'!A165</f>
        <v>41337</v>
      </c>
      <c r="B165">
        <f>'4-2'!C165</f>
        <v>231.19</v>
      </c>
      <c r="C165" s="5">
        <f>'4-2'!P165</f>
        <v>6711440</v>
      </c>
      <c r="D165" s="6">
        <f t="shared" si="15"/>
        <v>-2.1800000000000068</v>
      </c>
      <c r="E165">
        <f t="shared" si="16"/>
        <v>-9.3413892102669864E-3</v>
      </c>
      <c r="F165" s="7">
        <f t="shared" si="17"/>
        <v>-9.3852936191467506E-3</v>
      </c>
      <c r="G165">
        <f t="shared" si="18"/>
        <v>5.4526251768867926</v>
      </c>
      <c r="H165">
        <f t="shared" si="18"/>
        <v>16.130435204552295</v>
      </c>
    </row>
    <row r="166" spans="1:8" x14ac:dyDescent="0.35">
      <c r="A166" s="1">
        <f>'4-2'!A166</f>
        <v>41344</v>
      </c>
      <c r="B166">
        <f>'4-2'!C166</f>
        <v>231.57</v>
      </c>
      <c r="C166" s="5">
        <f>'4-2'!P166</f>
        <v>12748550</v>
      </c>
      <c r="D166" s="6">
        <f t="shared" si="15"/>
        <v>0.37999999999999545</v>
      </c>
      <c r="E166">
        <f t="shared" si="16"/>
        <v>1.643669708897424E-3</v>
      </c>
      <c r="F166" s="7">
        <f t="shared" si="17"/>
        <v>1.6423203622260019E-3</v>
      </c>
      <c r="G166">
        <f t="shared" si="18"/>
        <v>5.4432398832676459</v>
      </c>
      <c r="H166">
        <f t="shared" si="18"/>
        <v>15.719324090990556</v>
      </c>
    </row>
    <row r="167" spans="1:8" x14ac:dyDescent="0.35">
      <c r="A167" s="1">
        <f>'4-2'!A167</f>
        <v>41351</v>
      </c>
      <c r="B167">
        <f>'4-2'!C167</f>
        <v>229.81</v>
      </c>
      <c r="C167" s="5">
        <f>'4-2'!P167</f>
        <v>13742330</v>
      </c>
      <c r="D167" s="6">
        <f t="shared" si="15"/>
        <v>-1.7599999999999909</v>
      </c>
      <c r="E167">
        <f t="shared" si="16"/>
        <v>-7.6002936477090766E-3</v>
      </c>
      <c r="F167" s="7">
        <f t="shared" si="17"/>
        <v>-7.6293230610575691E-3</v>
      </c>
      <c r="G167">
        <f t="shared" si="18"/>
        <v>5.4448822036298719</v>
      </c>
      <c r="H167">
        <f t="shared" si="18"/>
        <v>16.360928097611279</v>
      </c>
    </row>
    <row r="168" spans="1:8" x14ac:dyDescent="0.35">
      <c r="A168" s="1">
        <f>'4-2'!A168</f>
        <v>41358</v>
      </c>
      <c r="B168">
        <f>'4-2'!C168</f>
        <v>231.87</v>
      </c>
      <c r="C168" s="5">
        <f>'4-2'!P168</f>
        <v>8258050</v>
      </c>
      <c r="D168" s="6">
        <f t="shared" si="15"/>
        <v>2.0600000000000023</v>
      </c>
      <c r="E168">
        <f t="shared" si="16"/>
        <v>8.9639267220747668E-3</v>
      </c>
      <c r="F168" s="7">
        <f t="shared" si="17"/>
        <v>8.9239892180748015E-3</v>
      </c>
      <c r="G168">
        <f t="shared" si="18"/>
        <v>5.4372528805688143</v>
      </c>
      <c r="H168">
        <f t="shared" si="18"/>
        <v>16.435991408256594</v>
      </c>
    </row>
    <row r="169" spans="1:8" x14ac:dyDescent="0.35">
      <c r="A169" s="1">
        <f>'4-2'!A169</f>
        <v>41365</v>
      </c>
      <c r="B169">
        <f>'4-2'!C169</f>
        <v>235.44</v>
      </c>
      <c r="C169" s="5">
        <f>'4-2'!P169</f>
        <v>8638140</v>
      </c>
      <c r="D169" s="6">
        <f t="shared" si="15"/>
        <v>3.5699999999999932</v>
      </c>
      <c r="E169">
        <f t="shared" si="16"/>
        <v>1.5396558416353961E-2</v>
      </c>
      <c r="F169" s="7">
        <f t="shared" si="17"/>
        <v>1.527923413832788E-2</v>
      </c>
      <c r="G169">
        <f t="shared" si="18"/>
        <v>5.4461768697868891</v>
      </c>
      <c r="H169">
        <f t="shared" si="18"/>
        <v>15.926699040144646</v>
      </c>
    </row>
    <row r="170" spans="1:8" x14ac:dyDescent="0.35">
      <c r="A170" s="1">
        <f>'4-2'!A170</f>
        <v>41372</v>
      </c>
      <c r="B170">
        <f>'4-2'!C170</f>
        <v>227.04</v>
      </c>
      <c r="C170" s="5">
        <f>'4-2'!P170</f>
        <v>16097580</v>
      </c>
      <c r="D170" s="6">
        <f t="shared" si="15"/>
        <v>-8.4000000000000057</v>
      </c>
      <c r="E170">
        <f t="shared" si="16"/>
        <v>-3.5677879714576984E-2</v>
      </c>
      <c r="F170" s="7">
        <f t="shared" si="17"/>
        <v>-3.6329890513484564E-2</v>
      </c>
      <c r="G170">
        <f t="shared" si="18"/>
        <v>5.461456103925217</v>
      </c>
      <c r="H170">
        <f t="shared" si="18"/>
        <v>15.971697839826874</v>
      </c>
    </row>
    <row r="171" spans="1:8" x14ac:dyDescent="0.35">
      <c r="A171" s="1">
        <f>'4-2'!A171</f>
        <v>41379</v>
      </c>
      <c r="B171">
        <f>'4-2'!C171</f>
        <v>233.2</v>
      </c>
      <c r="C171" s="5">
        <f>'4-2'!P171</f>
        <v>36839590</v>
      </c>
      <c r="D171" s="6">
        <f t="shared" si="15"/>
        <v>6.1599999999999966</v>
      </c>
      <c r="E171">
        <f t="shared" si="16"/>
        <v>2.713178294573642E-2</v>
      </c>
      <c r="F171" s="7">
        <f t="shared" si="17"/>
        <v>2.6770241064604683E-2</v>
      </c>
      <c r="G171">
        <f t="shared" si="18"/>
        <v>5.4251262134117324</v>
      </c>
      <c r="H171">
        <f t="shared" si="18"/>
        <v>16.59417950809792</v>
      </c>
    </row>
    <row r="172" spans="1:8" x14ac:dyDescent="0.35">
      <c r="A172" s="1">
        <f>'4-2'!A172</f>
        <v>41386</v>
      </c>
      <c r="B172">
        <f>'4-2'!C172</f>
        <v>227.3</v>
      </c>
      <c r="C172" s="5">
        <f>'4-2'!P172</f>
        <v>26297450</v>
      </c>
      <c r="D172" s="6">
        <f t="shared" si="15"/>
        <v>-5.8999999999999773</v>
      </c>
      <c r="E172">
        <f t="shared" si="16"/>
        <v>-2.5300171526586524E-2</v>
      </c>
      <c r="F172" s="7">
        <f t="shared" si="17"/>
        <v>-2.5625723617839213E-2</v>
      </c>
      <c r="G172">
        <f t="shared" si="18"/>
        <v>5.4518964544763371</v>
      </c>
      <c r="H172">
        <f t="shared" si="18"/>
        <v>17.422083640082068</v>
      </c>
    </row>
    <row r="173" spans="1:8" x14ac:dyDescent="0.35">
      <c r="A173" s="1">
        <f>'4-2'!A173</f>
        <v>41393</v>
      </c>
      <c r="B173">
        <f>'4-2'!C173</f>
        <v>226.99</v>
      </c>
      <c r="C173" s="5">
        <f>'4-2'!P173</f>
        <v>10810680</v>
      </c>
      <c r="D173" s="6">
        <f t="shared" si="15"/>
        <v>-0.31000000000000227</v>
      </c>
      <c r="E173">
        <f t="shared" si="16"/>
        <v>-1.3638363396392531E-3</v>
      </c>
      <c r="F173" s="7">
        <f t="shared" si="17"/>
        <v>-1.3647672108874076E-3</v>
      </c>
      <c r="G173">
        <f t="shared" si="18"/>
        <v>5.4262707308584979</v>
      </c>
      <c r="H173">
        <f t="shared" si="18"/>
        <v>17.084982534272342</v>
      </c>
    </row>
    <row r="174" spans="1:8" x14ac:dyDescent="0.35">
      <c r="A174" s="1">
        <f>'4-2'!A174</f>
        <v>41400</v>
      </c>
      <c r="B174">
        <f>'4-2'!C174</f>
        <v>228.81</v>
      </c>
      <c r="C174" s="5">
        <f>'4-2'!P174</f>
        <v>7722280</v>
      </c>
      <c r="D174" s="6">
        <f t="shared" si="15"/>
        <v>1.8199999999999932</v>
      </c>
      <c r="E174">
        <f t="shared" si="16"/>
        <v>8.0179743601039386E-3</v>
      </c>
      <c r="F174" s="7">
        <f t="shared" si="17"/>
        <v>7.9860011966461641E-3</v>
      </c>
      <c r="G174">
        <f t="shared" si="18"/>
        <v>5.4249059636476105</v>
      </c>
      <c r="H174">
        <f t="shared" si="18"/>
        <v>16.196045092354826</v>
      </c>
    </row>
    <row r="175" spans="1:8" x14ac:dyDescent="0.35">
      <c r="A175" s="1">
        <f>'4-2'!A175</f>
        <v>41407</v>
      </c>
      <c r="B175">
        <f>'4-2'!C175</f>
        <v>226.81</v>
      </c>
      <c r="C175" s="5">
        <f>'4-2'!P175</f>
        <v>7989050</v>
      </c>
      <c r="D175" s="6">
        <f t="shared" si="15"/>
        <v>-2</v>
      </c>
      <c r="E175">
        <f t="shared" si="16"/>
        <v>-8.7408767099340055E-3</v>
      </c>
      <c r="F175" s="7">
        <f t="shared" si="17"/>
        <v>-8.7793022519120356E-3</v>
      </c>
      <c r="G175">
        <f t="shared" si="18"/>
        <v>5.4328919648442566</v>
      </c>
      <c r="H175">
        <f t="shared" si="18"/>
        <v>15.859620215185199</v>
      </c>
    </row>
    <row r="176" spans="1:8" x14ac:dyDescent="0.35">
      <c r="A176" s="1">
        <f>'4-2'!A176</f>
        <v>41414</v>
      </c>
      <c r="B176">
        <f>'4-2'!C176</f>
        <v>227.6</v>
      </c>
      <c r="C176" s="5">
        <f>'4-2'!P176</f>
        <v>25768520</v>
      </c>
      <c r="D176" s="6">
        <f t="shared" si="15"/>
        <v>0.78999999999999204</v>
      </c>
      <c r="E176">
        <f t="shared" si="16"/>
        <v>3.4830915744455361E-3</v>
      </c>
      <c r="F176" s="7">
        <f t="shared" si="17"/>
        <v>3.4770396598311493E-3</v>
      </c>
      <c r="G176">
        <f t="shared" si="18"/>
        <v>5.4241126625923446</v>
      </c>
      <c r="H176">
        <f t="shared" si="18"/>
        <v>15.893582412050177</v>
      </c>
    </row>
    <row r="177" spans="1:8" x14ac:dyDescent="0.35">
      <c r="A177" s="1">
        <f>'4-2'!A177</f>
        <v>41421</v>
      </c>
      <c r="B177">
        <f>'4-2'!C177</f>
        <v>230.62</v>
      </c>
      <c r="C177" s="5">
        <f>'4-2'!P177</f>
        <v>38789370</v>
      </c>
      <c r="D177" s="6">
        <f t="shared" si="15"/>
        <v>3.0200000000000102</v>
      </c>
      <c r="E177">
        <f t="shared" si="16"/>
        <v>1.3268892794376144E-2</v>
      </c>
      <c r="F177" s="7">
        <f t="shared" si="17"/>
        <v>1.318163209079426E-2</v>
      </c>
      <c r="G177">
        <f t="shared" si="18"/>
        <v>5.4275897022521757</v>
      </c>
      <c r="H177">
        <f t="shared" si="18"/>
        <v>17.064664149857858</v>
      </c>
    </row>
    <row r="178" spans="1:8" x14ac:dyDescent="0.35">
      <c r="A178" s="1">
        <f>'4-2'!A178</f>
        <v>41428</v>
      </c>
      <c r="B178">
        <f>'4-2'!C178</f>
        <v>230.6</v>
      </c>
      <c r="C178" s="5">
        <f>'4-2'!P178</f>
        <v>28395760</v>
      </c>
      <c r="D178" s="6">
        <f t="shared" si="15"/>
        <v>-2.0000000000010232E-2</v>
      </c>
      <c r="E178">
        <f t="shared" si="16"/>
        <v>-8.6722747376681255E-5</v>
      </c>
      <c r="F178" s="7">
        <f t="shared" si="17"/>
        <v>-8.6726508011558678E-5</v>
      </c>
      <c r="G178">
        <f t="shared" si="18"/>
        <v>5.44077133434297</v>
      </c>
      <c r="H178">
        <f t="shared" si="18"/>
        <v>17.473656797984955</v>
      </c>
    </row>
    <row r="179" spans="1:8" x14ac:dyDescent="0.35">
      <c r="A179" s="1">
        <f>'4-2'!A179</f>
        <v>41435</v>
      </c>
      <c r="B179">
        <f>'4-2'!C179</f>
        <v>223.75</v>
      </c>
      <c r="C179" s="5">
        <f>'4-2'!P179</f>
        <v>23441990</v>
      </c>
      <c r="D179" s="6">
        <f t="shared" si="15"/>
        <v>-6.8499999999999943</v>
      </c>
      <c r="E179">
        <f t="shared" si="16"/>
        <v>-2.9705117085862941E-2</v>
      </c>
      <c r="F179" s="7">
        <f t="shared" si="17"/>
        <v>-3.0155250679993806E-2</v>
      </c>
      <c r="G179">
        <f t="shared" si="18"/>
        <v>5.4406846078349584</v>
      </c>
      <c r="H179">
        <f t="shared" si="18"/>
        <v>17.161750396211062</v>
      </c>
    </row>
    <row r="180" spans="1:8" x14ac:dyDescent="0.35">
      <c r="A180" s="1">
        <f>'4-2'!A180</f>
        <v>41442</v>
      </c>
      <c r="B180">
        <f>'4-2'!C180</f>
        <v>222.97</v>
      </c>
      <c r="C180" s="5">
        <f>'4-2'!P180</f>
        <v>28180290</v>
      </c>
      <c r="D180" s="6">
        <f t="shared" si="15"/>
        <v>-0.78000000000000114</v>
      </c>
      <c r="E180">
        <f t="shared" si="16"/>
        <v>-3.4860335195530776E-3</v>
      </c>
      <c r="F180" s="7">
        <f t="shared" si="17"/>
        <v>-3.4921238926850506E-3</v>
      </c>
      <c r="G180">
        <f t="shared" si="18"/>
        <v>5.4105293571549646</v>
      </c>
      <c r="H180">
        <f t="shared" si="18"/>
        <v>16.970039416680411</v>
      </c>
    </row>
    <row r="181" spans="1:8" x14ac:dyDescent="0.35">
      <c r="A181" s="1">
        <f>'4-2'!A181</f>
        <v>41449</v>
      </c>
      <c r="B181">
        <f>'4-2'!C181</f>
        <v>219.75</v>
      </c>
      <c r="C181" s="5">
        <f>'4-2'!P181</f>
        <v>38517500</v>
      </c>
      <c r="D181" s="6">
        <f t="shared" si="15"/>
        <v>-3.2199999999999989</v>
      </c>
      <c r="E181">
        <f t="shared" si="16"/>
        <v>-1.4441404673274427E-2</v>
      </c>
      <c r="F181" s="7">
        <f t="shared" si="17"/>
        <v>-1.45466966969936E-2</v>
      </c>
      <c r="G181">
        <f t="shared" si="18"/>
        <v>5.4070372332622796</v>
      </c>
      <c r="H181">
        <f t="shared" si="18"/>
        <v>17.154133355368373</v>
      </c>
    </row>
    <row r="182" spans="1:8" x14ac:dyDescent="0.35">
      <c r="A182" s="1">
        <f>'4-2'!A182</f>
        <v>41456</v>
      </c>
      <c r="B182">
        <f>'4-2'!C182</f>
        <v>220.39</v>
      </c>
      <c r="C182" s="5">
        <f>'4-2'!P182</f>
        <v>22148290</v>
      </c>
      <c r="D182" s="6">
        <f t="shared" si="15"/>
        <v>0.63999999999998636</v>
      </c>
      <c r="E182">
        <f t="shared" si="16"/>
        <v>2.9124004550625088E-3</v>
      </c>
      <c r="F182" s="7">
        <f t="shared" si="17"/>
        <v>2.9081676333140294E-3</v>
      </c>
      <c r="G182">
        <f t="shared" si="18"/>
        <v>5.392490536565286</v>
      </c>
      <c r="H182">
        <f t="shared" si="18"/>
        <v>17.466623241438068</v>
      </c>
    </row>
    <row r="183" spans="1:8" x14ac:dyDescent="0.35">
      <c r="A183" s="1">
        <f>'4-2'!A183</f>
        <v>41463</v>
      </c>
      <c r="B183">
        <f>'4-2'!C183</f>
        <v>217.3</v>
      </c>
      <c r="C183" s="5">
        <f>'4-2'!P183</f>
        <v>24794220</v>
      </c>
      <c r="D183" s="6">
        <f t="shared" si="15"/>
        <v>-3.089999999999975</v>
      </c>
      <c r="E183">
        <f t="shared" si="16"/>
        <v>-1.4020599845727915E-2</v>
      </c>
      <c r="F183" s="7">
        <f t="shared" si="17"/>
        <v>-1.4119816936216445E-2</v>
      </c>
      <c r="G183">
        <f t="shared" si="18"/>
        <v>5.3953987041986</v>
      </c>
      <c r="H183">
        <f t="shared" si="18"/>
        <v>16.913270850572342</v>
      </c>
    </row>
    <row r="184" spans="1:8" x14ac:dyDescent="0.35">
      <c r="A184" s="1">
        <f>'4-2'!A184</f>
        <v>41470</v>
      </c>
      <c r="B184">
        <f>'4-2'!C184</f>
        <v>215.32</v>
      </c>
      <c r="C184" s="5">
        <f>'4-2'!P184</f>
        <v>29389350</v>
      </c>
      <c r="D184" s="6">
        <f t="shared" si="15"/>
        <v>-1.9800000000000182</v>
      </c>
      <c r="E184">
        <f t="shared" si="16"/>
        <v>-9.1118269673263596E-3</v>
      </c>
      <c r="F184" s="7">
        <f t="shared" si="17"/>
        <v>-9.1535935696267501E-3</v>
      </c>
      <c r="G184">
        <f t="shared" si="18"/>
        <v>5.3812788872623836</v>
      </c>
      <c r="H184">
        <f t="shared" si="18"/>
        <v>17.026121119455325</v>
      </c>
    </row>
    <row r="185" spans="1:8" x14ac:dyDescent="0.35">
      <c r="A185" s="1">
        <f>'4-2'!A185</f>
        <v>41477</v>
      </c>
      <c r="B185">
        <f>'4-2'!C185</f>
        <v>190.4</v>
      </c>
      <c r="C185" s="5">
        <f>'4-2'!P185</f>
        <v>38789370</v>
      </c>
      <c r="D185" s="6">
        <f t="shared" si="15"/>
        <v>-24.919999999999987</v>
      </c>
      <c r="E185">
        <f t="shared" si="16"/>
        <v>-0.11573472041612479</v>
      </c>
      <c r="F185" s="7">
        <f t="shared" si="17"/>
        <v>-0.12299817133549151</v>
      </c>
      <c r="G185">
        <f t="shared" si="18"/>
        <v>5.3721252936927568</v>
      </c>
      <c r="H185">
        <f t="shared" si="18"/>
        <v>17.196142921784418</v>
      </c>
    </row>
    <row r="186" spans="1:8" x14ac:dyDescent="0.35">
      <c r="A186" s="1">
        <f>'4-2'!A186</f>
        <v>41484</v>
      </c>
      <c r="B186">
        <f>'4-2'!C186</f>
        <v>158.91</v>
      </c>
      <c r="C186" s="5">
        <f>'4-2'!P186</f>
        <v>38789370</v>
      </c>
      <c r="D186" s="6">
        <f t="shared" si="15"/>
        <v>-31.490000000000009</v>
      </c>
      <c r="E186">
        <f t="shared" si="16"/>
        <v>-0.16538865546218492</v>
      </c>
      <c r="F186" s="7">
        <f t="shared" si="17"/>
        <v>-0.18078911813272036</v>
      </c>
      <c r="G186">
        <f t="shared" si="18"/>
        <v>5.2491271223572653</v>
      </c>
      <c r="H186">
        <f t="shared" si="18"/>
        <v>17.473656797984955</v>
      </c>
    </row>
    <row r="187" spans="1:8" x14ac:dyDescent="0.35">
      <c r="A187" s="1">
        <f>'4-2'!A187</f>
        <v>41491</v>
      </c>
      <c r="B187">
        <f>'4-2'!C187</f>
        <v>165.36</v>
      </c>
      <c r="C187" s="5">
        <f>'4-2'!P187</f>
        <v>38789370</v>
      </c>
      <c r="D187" s="6">
        <f t="shared" si="15"/>
        <v>6.4500000000000171</v>
      </c>
      <c r="E187">
        <f t="shared" si="16"/>
        <v>4.0589012648669168E-2</v>
      </c>
      <c r="F187" s="7">
        <f t="shared" si="17"/>
        <v>3.9786911148968152E-2</v>
      </c>
      <c r="G187">
        <f t="shared" si="18"/>
        <v>5.0683380042245449</v>
      </c>
      <c r="H187">
        <f t="shared" si="18"/>
        <v>17.473656797984955</v>
      </c>
    </row>
    <row r="188" spans="1:8" x14ac:dyDescent="0.35">
      <c r="A188" s="1">
        <f>'4-2'!A188</f>
        <v>41498</v>
      </c>
      <c r="B188">
        <f>'4-2'!C188</f>
        <v>160.01</v>
      </c>
      <c r="C188" s="5">
        <f>'4-2'!P188</f>
        <v>26015670</v>
      </c>
      <c r="D188" s="6">
        <f t="shared" si="15"/>
        <v>-5.3500000000000227</v>
      </c>
      <c r="E188">
        <f t="shared" si="16"/>
        <v>-3.2353652636671643E-2</v>
      </c>
      <c r="F188" s="7">
        <f t="shared" si="17"/>
        <v>-3.2888602092730146E-2</v>
      </c>
      <c r="G188">
        <f t="shared" si="18"/>
        <v>5.1081249153735131</v>
      </c>
      <c r="H188">
        <f t="shared" si="18"/>
        <v>17.473656797984955</v>
      </c>
    </row>
    <row r="189" spans="1:8" x14ac:dyDescent="0.35">
      <c r="A189" s="1">
        <f>'4-2'!A189</f>
        <v>41505</v>
      </c>
      <c r="B189">
        <f>'4-2'!C189</f>
        <v>163.18</v>
      </c>
      <c r="C189" s="5">
        <f>'4-2'!P189</f>
        <v>21912560</v>
      </c>
      <c r="D189" s="6">
        <f t="shared" si="15"/>
        <v>3.1700000000000159</v>
      </c>
      <c r="E189">
        <f t="shared" si="16"/>
        <v>1.9811261796137843E-2</v>
      </c>
      <c r="F189" s="7">
        <f t="shared" si="17"/>
        <v>1.9617572719870857E-2</v>
      </c>
      <c r="G189">
        <f t="shared" si="18"/>
        <v>5.075236313280783</v>
      </c>
      <c r="H189">
        <f t="shared" si="18"/>
        <v>17.074209606747381</v>
      </c>
    </row>
    <row r="190" spans="1:8" x14ac:dyDescent="0.35">
      <c r="A190" s="1">
        <f>'4-2'!A190</f>
        <v>41512</v>
      </c>
      <c r="B190">
        <f>'4-2'!C190</f>
        <v>158.5</v>
      </c>
      <c r="C190" s="5">
        <f>'4-2'!P190</f>
        <v>23855850</v>
      </c>
      <c r="D190" s="6">
        <f t="shared" si="15"/>
        <v>-4.6800000000000068</v>
      </c>
      <c r="E190">
        <f t="shared" si="16"/>
        <v>-2.8679985292315274E-2</v>
      </c>
      <c r="F190" s="7">
        <f t="shared" si="17"/>
        <v>-2.90992926833189E-2</v>
      </c>
      <c r="G190">
        <f t="shared" si="18"/>
        <v>5.0948538860006538</v>
      </c>
      <c r="H190">
        <f t="shared" si="18"/>
        <v>16.902570546371027</v>
      </c>
    </row>
    <row r="191" spans="1:8" x14ac:dyDescent="0.35">
      <c r="A191" s="1">
        <f>'4-2'!A191</f>
        <v>41519</v>
      </c>
      <c r="B191">
        <f>'4-2'!C191</f>
        <v>162.80000000000001</v>
      </c>
      <c r="C191" s="5">
        <f>'4-2'!P191</f>
        <v>19471870</v>
      </c>
      <c r="D191" s="6">
        <f t="shared" si="15"/>
        <v>4.3000000000000114</v>
      </c>
      <c r="E191">
        <f t="shared" si="16"/>
        <v>2.7129337539432249E-2</v>
      </c>
      <c r="F191" s="7">
        <f t="shared" si="17"/>
        <v>2.6767860251105446E-2</v>
      </c>
      <c r="G191">
        <f t="shared" si="18"/>
        <v>5.0657545933173349</v>
      </c>
      <c r="H191">
        <f t="shared" si="18"/>
        <v>16.987540028240531</v>
      </c>
    </row>
    <row r="192" spans="1:8" x14ac:dyDescent="0.35">
      <c r="A192" s="1">
        <f>'4-2'!A192</f>
        <v>41526</v>
      </c>
      <c r="B192">
        <f>'4-2'!C192</f>
        <v>177.8</v>
      </c>
      <c r="C192" s="5">
        <f>'4-2'!P192</f>
        <v>38789370</v>
      </c>
      <c r="D192" s="6">
        <f t="shared" si="15"/>
        <v>15</v>
      </c>
      <c r="E192">
        <f t="shared" si="16"/>
        <v>9.2137592137592136E-2</v>
      </c>
      <c r="F192" s="7">
        <f t="shared" si="17"/>
        <v>8.8136869511363791E-2</v>
      </c>
      <c r="G192">
        <f t="shared" si="18"/>
        <v>5.0925224535684404</v>
      </c>
      <c r="H192">
        <f t="shared" si="18"/>
        <v>16.784481417934078</v>
      </c>
    </row>
    <row r="193" spans="1:8" x14ac:dyDescent="0.35">
      <c r="A193" s="1">
        <f>'4-2'!A193</f>
        <v>41533</v>
      </c>
      <c r="B193">
        <f>'4-2'!C193</f>
        <v>177.62</v>
      </c>
      <c r="C193" s="5">
        <f>'4-2'!P193</f>
        <v>38789370</v>
      </c>
      <c r="D193" s="6">
        <f t="shared" si="15"/>
        <v>-0.18000000000000682</v>
      </c>
      <c r="E193">
        <f t="shared" si="16"/>
        <v>-1.0123734533183735E-3</v>
      </c>
      <c r="F193" s="7">
        <f t="shared" si="17"/>
        <v>-1.0128862494465096E-3</v>
      </c>
      <c r="G193">
        <f t="shared" si="18"/>
        <v>5.1806593230798041</v>
      </c>
      <c r="H193">
        <f t="shared" si="18"/>
        <v>17.473656797984955</v>
      </c>
    </row>
    <row r="194" spans="1:8" x14ac:dyDescent="0.35">
      <c r="A194" s="1">
        <f>'4-2'!A194</f>
        <v>41540</v>
      </c>
      <c r="B194">
        <f>'4-2'!C194</f>
        <v>171.51</v>
      </c>
      <c r="C194" s="5">
        <f>'4-2'!P194</f>
        <v>38789370</v>
      </c>
      <c r="D194" s="6">
        <f t="shared" si="15"/>
        <v>-6.1100000000000136</v>
      </c>
      <c r="E194">
        <f t="shared" si="16"/>
        <v>-3.439927936043246E-2</v>
      </c>
      <c r="F194" s="7">
        <f t="shared" si="17"/>
        <v>-3.5004862886368393E-2</v>
      </c>
      <c r="G194">
        <f t="shared" si="18"/>
        <v>5.1796464368303576</v>
      </c>
      <c r="H194">
        <f t="shared" si="18"/>
        <v>17.473656797984955</v>
      </c>
    </row>
    <row r="195" spans="1:8" x14ac:dyDescent="0.35">
      <c r="A195" s="1">
        <f>'4-2'!A195</f>
        <v>41547</v>
      </c>
      <c r="B195">
        <f>'4-2'!C195</f>
        <v>169.35</v>
      </c>
      <c r="C195" s="5">
        <f>'4-2'!P195</f>
        <v>19478950</v>
      </c>
      <c r="D195" s="6">
        <f t="shared" si="15"/>
        <v>-2.1599999999999966</v>
      </c>
      <c r="E195">
        <f t="shared" si="16"/>
        <v>-1.2594017841525256E-2</v>
      </c>
      <c r="F195" s="7">
        <f t="shared" si="17"/>
        <v>-1.26739946802088E-2</v>
      </c>
      <c r="G195">
        <f t="shared" si="18"/>
        <v>5.1446415739439892</v>
      </c>
      <c r="H195">
        <f t="shared" si="18"/>
        <v>17.473656797984955</v>
      </c>
    </row>
    <row r="196" spans="1:8" x14ac:dyDescent="0.35">
      <c r="A196" s="1">
        <f>'4-2'!A196</f>
        <v>41554</v>
      </c>
      <c r="B196">
        <f>'4-2'!C196</f>
        <v>167.93</v>
      </c>
      <c r="C196" s="5">
        <f>'4-2'!P196</f>
        <v>21987070</v>
      </c>
      <c r="D196" s="6">
        <f t="shared" si="15"/>
        <v>-1.4199999999999875</v>
      </c>
      <c r="E196">
        <f t="shared" si="16"/>
        <v>-8.3850014762325807E-3</v>
      </c>
      <c r="F196" s="7">
        <f t="shared" si="17"/>
        <v>-8.4203533568638633E-3</v>
      </c>
      <c r="G196">
        <f t="shared" si="18"/>
        <v>5.1319675792637804</v>
      </c>
      <c r="H196">
        <f t="shared" si="18"/>
        <v>16.784844953288555</v>
      </c>
    </row>
    <row r="197" spans="1:8" x14ac:dyDescent="0.35">
      <c r="A197" s="1">
        <f>'4-2'!A197</f>
        <v>41561</v>
      </c>
      <c r="B197">
        <f>'4-2'!C197</f>
        <v>173.76</v>
      </c>
      <c r="C197" s="5">
        <f>'4-2'!P197</f>
        <v>23252470</v>
      </c>
      <c r="D197" s="6">
        <f t="shared" ref="D197:D260" si="19">B197-B196</f>
        <v>5.8299999999999841</v>
      </c>
      <c r="E197">
        <f t="shared" ref="E197:E260" si="20">D197/B196</f>
        <v>3.4716846305007945E-2</v>
      </c>
      <c r="F197" s="7">
        <f t="shared" ref="F197:F260" si="21">LN(B197)-LN(B196)</f>
        <v>3.4127810838653794E-2</v>
      </c>
      <c r="G197">
        <f t="shared" ref="G197:H260" si="22">LN(B196)</f>
        <v>5.1235472259069166</v>
      </c>
      <c r="H197">
        <f t="shared" si="22"/>
        <v>16.905965111270486</v>
      </c>
    </row>
    <row r="198" spans="1:8" x14ac:dyDescent="0.35">
      <c r="A198" s="1">
        <f>'4-2'!A198</f>
        <v>41568</v>
      </c>
      <c r="B198">
        <f>'4-2'!C198</f>
        <v>173.85</v>
      </c>
      <c r="C198" s="5">
        <f>'4-2'!P198</f>
        <v>29277150</v>
      </c>
      <c r="D198" s="6">
        <f t="shared" si="19"/>
        <v>9.0000000000003411E-2</v>
      </c>
      <c r="E198">
        <f t="shared" si="20"/>
        <v>5.1795580110499198E-4</v>
      </c>
      <c r="F198" s="7">
        <f t="shared" si="21"/>
        <v>5.1782170829994811E-4</v>
      </c>
      <c r="G198">
        <f t="shared" si="22"/>
        <v>5.1576750367455704</v>
      </c>
      <c r="H198">
        <f t="shared" si="22"/>
        <v>16.961921920914076</v>
      </c>
    </row>
    <row r="199" spans="1:8" x14ac:dyDescent="0.35">
      <c r="A199" s="1">
        <f>'4-2'!A199</f>
        <v>41575</v>
      </c>
      <c r="B199">
        <f>'4-2'!C199</f>
        <v>170.95</v>
      </c>
      <c r="C199" s="5">
        <f>'4-2'!P199</f>
        <v>14798680</v>
      </c>
      <c r="D199" s="6">
        <f t="shared" si="19"/>
        <v>-2.9000000000000057</v>
      </c>
      <c r="E199">
        <f t="shared" si="20"/>
        <v>-1.6681046879493851E-2</v>
      </c>
      <c r="F199" s="7">
        <f t="shared" si="21"/>
        <v>-1.6821742368559711E-2</v>
      </c>
      <c r="G199">
        <f t="shared" si="22"/>
        <v>5.1581928584538703</v>
      </c>
      <c r="H199">
        <f t="shared" si="22"/>
        <v>17.192317906254349</v>
      </c>
    </row>
    <row r="200" spans="1:8" x14ac:dyDescent="0.35">
      <c r="A200" s="1">
        <f>'4-2'!A200</f>
        <v>41582</v>
      </c>
      <c r="B200">
        <f>'4-2'!C200</f>
        <v>168.75</v>
      </c>
      <c r="C200" s="5">
        <f>'4-2'!P200</f>
        <v>19548830</v>
      </c>
      <c r="D200" s="6">
        <f t="shared" si="19"/>
        <v>-2.1999999999999886</v>
      </c>
      <c r="E200">
        <f t="shared" si="20"/>
        <v>-1.2869260017548925E-2</v>
      </c>
      <c r="F200" s="7">
        <f t="shared" si="21"/>
        <v>-1.2952786332671273E-2</v>
      </c>
      <c r="G200">
        <f t="shared" si="22"/>
        <v>5.1413711160853106</v>
      </c>
      <c r="H200">
        <f t="shared" si="22"/>
        <v>16.51004854556756</v>
      </c>
    </row>
    <row r="201" spans="1:8" x14ac:dyDescent="0.35">
      <c r="A201" s="1">
        <f>'4-2'!A201</f>
        <v>41589</v>
      </c>
      <c r="B201">
        <f>'4-2'!C201</f>
        <v>175.28</v>
      </c>
      <c r="C201" s="5">
        <f>'4-2'!P201</f>
        <v>20834240</v>
      </c>
      <c r="D201" s="6">
        <f t="shared" si="19"/>
        <v>6.5300000000000011</v>
      </c>
      <c r="E201">
        <f t="shared" si="20"/>
        <v>3.8696296296296305E-2</v>
      </c>
      <c r="F201" s="7">
        <f t="shared" si="21"/>
        <v>3.7966365534571445E-2</v>
      </c>
      <c r="G201">
        <f t="shared" si="22"/>
        <v>5.1284183297526393</v>
      </c>
      <c r="H201">
        <f t="shared" si="22"/>
        <v>16.788425996057459</v>
      </c>
    </row>
    <row r="202" spans="1:8" x14ac:dyDescent="0.35">
      <c r="A202" s="1">
        <f>'4-2'!A202</f>
        <v>41596</v>
      </c>
      <c r="B202">
        <f>'4-2'!C202</f>
        <v>168.71</v>
      </c>
      <c r="C202" s="5">
        <f>'4-2'!P202</f>
        <v>30758140</v>
      </c>
      <c r="D202" s="6">
        <f t="shared" si="19"/>
        <v>-6.5699999999999932</v>
      </c>
      <c r="E202">
        <f t="shared" si="20"/>
        <v>-3.748288452761292E-2</v>
      </c>
      <c r="F202" s="7">
        <f t="shared" si="21"/>
        <v>-3.8203430669327076E-2</v>
      </c>
      <c r="G202">
        <f t="shared" si="22"/>
        <v>5.1663846952872108</v>
      </c>
      <c r="H202">
        <f t="shared" si="22"/>
        <v>16.852108345091551</v>
      </c>
    </row>
    <row r="203" spans="1:8" x14ac:dyDescent="0.35">
      <c r="A203" s="1">
        <f>'4-2'!A203</f>
        <v>41603</v>
      </c>
      <c r="B203">
        <f>'4-2'!C203</f>
        <v>164.98</v>
      </c>
      <c r="C203" s="5">
        <f>'4-2'!P203</f>
        <v>18045450</v>
      </c>
      <c r="D203" s="6">
        <f t="shared" si="19"/>
        <v>-3.7300000000000182</v>
      </c>
      <c r="E203">
        <f t="shared" si="20"/>
        <v>-2.2108944342362741E-2</v>
      </c>
      <c r="F203" s="7">
        <f t="shared" si="21"/>
        <v>-2.2357010185298343E-2</v>
      </c>
      <c r="G203">
        <f t="shared" si="22"/>
        <v>5.1281812646178837</v>
      </c>
      <c r="H203">
        <f t="shared" si="22"/>
        <v>17.241665232633004</v>
      </c>
    </row>
    <row r="204" spans="1:8" x14ac:dyDescent="0.35">
      <c r="A204" s="1">
        <f>'4-2'!A204</f>
        <v>41610</v>
      </c>
      <c r="B204">
        <f>'4-2'!C204</f>
        <v>167.78</v>
      </c>
      <c r="C204" s="5">
        <f>'4-2'!P204</f>
        <v>25745390</v>
      </c>
      <c r="D204" s="6">
        <f t="shared" si="19"/>
        <v>2.8000000000000114</v>
      </c>
      <c r="E204">
        <f t="shared" si="20"/>
        <v>1.6971754152018497E-2</v>
      </c>
      <c r="F204" s="7">
        <f t="shared" si="21"/>
        <v>1.6829342985563045E-2</v>
      </c>
      <c r="G204">
        <f t="shared" si="22"/>
        <v>5.1058242544325854</v>
      </c>
      <c r="H204">
        <f t="shared" si="22"/>
        <v>16.708404133403949</v>
      </c>
    </row>
    <row r="205" spans="1:8" x14ac:dyDescent="0.35">
      <c r="A205" s="1">
        <f>'4-2'!A205</f>
        <v>41617</v>
      </c>
      <c r="B205">
        <f>'4-2'!C205</f>
        <v>166.38</v>
      </c>
      <c r="C205" s="5">
        <f>'4-2'!P205</f>
        <v>14763020</v>
      </c>
      <c r="D205" s="6">
        <f t="shared" si="19"/>
        <v>-1.4000000000000057</v>
      </c>
      <c r="E205">
        <f t="shared" si="20"/>
        <v>-8.3442603409226712E-3</v>
      </c>
      <c r="F205" s="7">
        <f t="shared" si="21"/>
        <v>-8.3792685624066721E-3</v>
      </c>
      <c r="G205">
        <f t="shared" si="22"/>
        <v>5.1226535974181484</v>
      </c>
      <c r="H205">
        <f t="shared" si="22"/>
        <v>17.06376613992018</v>
      </c>
    </row>
    <row r="206" spans="1:8" x14ac:dyDescent="0.35">
      <c r="A206" s="1">
        <f>'4-2'!A206</f>
        <v>41624</v>
      </c>
      <c r="B206">
        <f>'4-2'!C206</f>
        <v>175.44</v>
      </c>
      <c r="C206" s="5">
        <f>'4-2'!P206</f>
        <v>18735980</v>
      </c>
      <c r="D206" s="6">
        <f t="shared" si="19"/>
        <v>9.0600000000000023</v>
      </c>
      <c r="E206">
        <f t="shared" si="20"/>
        <v>5.4453660295708632E-2</v>
      </c>
      <c r="F206" s="7">
        <f t="shared" si="21"/>
        <v>5.3022775253890764E-2</v>
      </c>
      <c r="G206">
        <f t="shared" si="22"/>
        <v>5.1142743288557417</v>
      </c>
      <c r="H206">
        <f t="shared" si="22"/>
        <v>16.507635963253506</v>
      </c>
    </row>
    <row r="207" spans="1:8" x14ac:dyDescent="0.35">
      <c r="A207" s="1">
        <f>'4-2'!A207</f>
        <v>41631</v>
      </c>
      <c r="B207">
        <f>'4-2'!C207</f>
        <v>172.49</v>
      </c>
      <c r="C207" s="5">
        <f>'4-2'!P207</f>
        <v>11601040</v>
      </c>
      <c r="D207" s="6">
        <f t="shared" si="19"/>
        <v>-2.9499999999999886</v>
      </c>
      <c r="E207">
        <f t="shared" si="20"/>
        <v>-1.6814865481076087E-2</v>
      </c>
      <c r="F207" s="7">
        <f t="shared" si="21"/>
        <v>-1.695784033309522E-2</v>
      </c>
      <c r="G207">
        <f t="shared" si="22"/>
        <v>5.1672971041096325</v>
      </c>
      <c r="H207">
        <f t="shared" si="22"/>
        <v>16.74595629735536</v>
      </c>
    </row>
    <row r="208" spans="1:8" x14ac:dyDescent="0.35">
      <c r="A208" s="1">
        <f>'4-2'!A208</f>
        <v>41638</v>
      </c>
      <c r="B208">
        <f>'4-2'!C208</f>
        <v>172</v>
      </c>
      <c r="C208" s="5">
        <f>'4-2'!P208</f>
        <v>3186720</v>
      </c>
      <c r="D208" s="6">
        <f t="shared" si="19"/>
        <v>-0.49000000000000909</v>
      </c>
      <c r="E208">
        <f t="shared" si="20"/>
        <v>-2.84074439097924E-3</v>
      </c>
      <c r="F208" s="7">
        <f t="shared" si="21"/>
        <v>-2.8447869630845446E-3</v>
      </c>
      <c r="G208">
        <f t="shared" si="22"/>
        <v>5.1503392637765373</v>
      </c>
      <c r="H208">
        <f t="shared" si="22"/>
        <v>16.266605307230222</v>
      </c>
    </row>
    <row r="209" spans="1:8" x14ac:dyDescent="0.35">
      <c r="A209" s="1">
        <f>'4-2'!A209</f>
        <v>41645</v>
      </c>
      <c r="B209">
        <f>'4-2'!C209</f>
        <v>167.38</v>
      </c>
      <c r="C209" s="5">
        <f>'4-2'!P209</f>
        <v>9398500</v>
      </c>
      <c r="D209" s="6">
        <f t="shared" si="19"/>
        <v>-4.6200000000000045</v>
      </c>
      <c r="E209">
        <f t="shared" si="20"/>
        <v>-2.6860465116279097E-2</v>
      </c>
      <c r="F209" s="7">
        <f t="shared" si="21"/>
        <v>-2.722780020872495E-2</v>
      </c>
      <c r="G209">
        <f t="shared" si="22"/>
        <v>5.1474944768134527</v>
      </c>
      <c r="H209">
        <f t="shared" si="22"/>
        <v>14.974502732621096</v>
      </c>
    </row>
    <row r="210" spans="1:8" x14ac:dyDescent="0.35">
      <c r="A210" s="1">
        <f>'4-2'!A210</f>
        <v>41652</v>
      </c>
      <c r="B210">
        <f>'4-2'!C210</f>
        <v>183</v>
      </c>
      <c r="C210" s="5">
        <f>'4-2'!P210</f>
        <v>38789370</v>
      </c>
      <c r="D210" s="6">
        <f t="shared" si="19"/>
        <v>15.620000000000005</v>
      </c>
      <c r="E210">
        <f t="shared" si="20"/>
        <v>9.3320587883857123E-2</v>
      </c>
      <c r="F210" s="7">
        <f t="shared" si="21"/>
        <v>8.9219476236693573E-2</v>
      </c>
      <c r="G210">
        <f t="shared" si="22"/>
        <v>5.1202666766047278</v>
      </c>
      <c r="H210">
        <f t="shared" si="22"/>
        <v>16.056060660038789</v>
      </c>
    </row>
    <row r="211" spans="1:8" x14ac:dyDescent="0.35">
      <c r="A211" s="1">
        <f>'4-2'!A211</f>
        <v>41659</v>
      </c>
      <c r="B211">
        <f>'4-2'!C211</f>
        <v>182.65</v>
      </c>
      <c r="C211" s="5">
        <f>'4-2'!P211</f>
        <v>22224290</v>
      </c>
      <c r="D211" s="6">
        <f t="shared" si="19"/>
        <v>-0.34999999999999432</v>
      </c>
      <c r="E211">
        <f t="shared" si="20"/>
        <v>-1.912568306010898E-3</v>
      </c>
      <c r="F211" s="7">
        <f t="shared" si="21"/>
        <v>-1.9143996001300678E-3</v>
      </c>
      <c r="G211">
        <f t="shared" si="22"/>
        <v>5.2094861528414214</v>
      </c>
      <c r="H211">
        <f t="shared" si="22"/>
        <v>17.473656797984955</v>
      </c>
    </row>
    <row r="212" spans="1:8" x14ac:dyDescent="0.35">
      <c r="A212" s="1">
        <f>'4-2'!A212</f>
        <v>41666</v>
      </c>
      <c r="B212">
        <f>'4-2'!C212</f>
        <v>171.06</v>
      </c>
      <c r="C212" s="5">
        <f>'4-2'!P212</f>
        <v>33422700</v>
      </c>
      <c r="D212" s="6">
        <f t="shared" si="19"/>
        <v>-11.590000000000003</v>
      </c>
      <c r="E212">
        <f t="shared" si="20"/>
        <v>-6.3454694771420767E-2</v>
      </c>
      <c r="F212" s="7">
        <f t="shared" si="21"/>
        <v>-6.5557381088655831E-2</v>
      </c>
      <c r="G212">
        <f t="shared" si="22"/>
        <v>5.2075717532412913</v>
      </c>
      <c r="H212">
        <f t="shared" si="22"/>
        <v>16.916696392847207</v>
      </c>
    </row>
    <row r="213" spans="1:8" x14ac:dyDescent="0.35">
      <c r="A213" s="1">
        <f>'4-2'!A213</f>
        <v>41673</v>
      </c>
      <c r="B213">
        <f>'4-2'!C213</f>
        <v>178.08</v>
      </c>
      <c r="C213" s="5">
        <f>'4-2'!P213</f>
        <v>16917130</v>
      </c>
      <c r="D213" s="6">
        <f t="shared" si="19"/>
        <v>7.0200000000000102</v>
      </c>
      <c r="E213">
        <f t="shared" si="20"/>
        <v>4.1038232199228399E-2</v>
      </c>
      <c r="F213" s="7">
        <f t="shared" si="21"/>
        <v>4.0218515374599306E-2</v>
      </c>
      <c r="G213">
        <f t="shared" si="22"/>
        <v>5.1420143721526355</v>
      </c>
      <c r="H213">
        <f t="shared" si="22"/>
        <v>17.324745867814329</v>
      </c>
    </row>
    <row r="214" spans="1:8" x14ac:dyDescent="0.35">
      <c r="A214" s="1">
        <f>'4-2'!A214</f>
        <v>41680</v>
      </c>
      <c r="B214">
        <f>'4-2'!C214</f>
        <v>171.73</v>
      </c>
      <c r="C214" s="5">
        <f>'4-2'!P214</f>
        <v>12592790</v>
      </c>
      <c r="D214" s="6">
        <f t="shared" si="19"/>
        <v>-6.3500000000000227</v>
      </c>
      <c r="E214">
        <f t="shared" si="20"/>
        <v>-3.5658131176999223E-2</v>
      </c>
      <c r="F214" s="7">
        <f t="shared" si="21"/>
        <v>-3.6309411531464164E-2</v>
      </c>
      <c r="G214">
        <f t="shared" si="22"/>
        <v>5.1822328875272348</v>
      </c>
      <c r="H214">
        <f t="shared" si="22"/>
        <v>16.643837276005545</v>
      </c>
    </row>
    <row r="215" spans="1:8" x14ac:dyDescent="0.35">
      <c r="A215" s="1">
        <f>'4-2'!A215</f>
        <v>41687</v>
      </c>
      <c r="B215">
        <f>'4-2'!C215</f>
        <v>170.3</v>
      </c>
      <c r="C215" s="5">
        <f>'4-2'!P215</f>
        <v>10854930</v>
      </c>
      <c r="D215" s="6">
        <f t="shared" si="19"/>
        <v>-1.4299999999999784</v>
      </c>
      <c r="E215">
        <f t="shared" si="20"/>
        <v>-8.3270249810748175E-3</v>
      </c>
      <c r="F215" s="7">
        <f t="shared" si="21"/>
        <v>-8.3618883271281419E-3</v>
      </c>
      <c r="G215">
        <f t="shared" si="22"/>
        <v>5.1459234759957706</v>
      </c>
      <c r="H215">
        <f t="shared" si="22"/>
        <v>16.348634985917865</v>
      </c>
    </row>
    <row r="216" spans="1:8" x14ac:dyDescent="0.35">
      <c r="A216" s="1">
        <f>'4-2'!A216</f>
        <v>41694</v>
      </c>
      <c r="B216">
        <f>'4-2'!C216</f>
        <v>164.3</v>
      </c>
      <c r="C216" s="5">
        <f>'4-2'!P216</f>
        <v>12093580</v>
      </c>
      <c r="D216" s="6">
        <f t="shared" si="19"/>
        <v>-6</v>
      </c>
      <c r="E216">
        <f t="shared" si="20"/>
        <v>-3.5231943628890192E-2</v>
      </c>
      <c r="F216" s="7">
        <f t="shared" si="21"/>
        <v>-3.586756262541968E-2</v>
      </c>
      <c r="G216">
        <f t="shared" si="22"/>
        <v>5.1375615876686425</v>
      </c>
      <c r="H216">
        <f t="shared" si="22"/>
        <v>16.200129912632558</v>
      </c>
    </row>
    <row r="217" spans="1:8" x14ac:dyDescent="0.35">
      <c r="A217" s="1">
        <f>'4-2'!A217</f>
        <v>41701</v>
      </c>
      <c r="B217">
        <f>'4-2'!C217</f>
        <v>166.01</v>
      </c>
      <c r="C217" s="5">
        <f>'4-2'!P217</f>
        <v>38710910</v>
      </c>
      <c r="D217" s="6">
        <f t="shared" si="19"/>
        <v>1.7099999999999795</v>
      </c>
      <c r="E217">
        <f t="shared" si="20"/>
        <v>1.0407790626901883E-2</v>
      </c>
      <c r="F217" s="7">
        <f t="shared" si="21"/>
        <v>1.0354002462761969E-2</v>
      </c>
      <c r="G217">
        <f t="shared" si="22"/>
        <v>5.1016940250432228</v>
      </c>
      <c r="H217">
        <f t="shared" si="22"/>
        <v>16.308185291247987</v>
      </c>
    </row>
    <row r="218" spans="1:8" x14ac:dyDescent="0.35">
      <c r="A218" s="1">
        <f>'4-2'!A218</f>
        <v>41708</v>
      </c>
      <c r="B218">
        <f>'4-2'!C218</f>
        <v>156.19999999999999</v>
      </c>
      <c r="C218" s="5">
        <f>'4-2'!P218</f>
        <v>18027280</v>
      </c>
      <c r="D218" s="6">
        <f t="shared" si="19"/>
        <v>-9.8100000000000023</v>
      </c>
      <c r="E218">
        <f t="shared" si="20"/>
        <v>-5.9092825733389573E-2</v>
      </c>
      <c r="F218" s="7">
        <f t="shared" si="21"/>
        <v>-6.0910790100399126E-2</v>
      </c>
      <c r="G218">
        <f t="shared" si="22"/>
        <v>5.1120480275059847</v>
      </c>
      <c r="H218">
        <f t="shared" si="22"/>
        <v>17.471632030414952</v>
      </c>
    </row>
    <row r="219" spans="1:8" x14ac:dyDescent="0.35">
      <c r="A219" s="1">
        <f>'4-2'!A219</f>
        <v>41715</v>
      </c>
      <c r="B219">
        <f>'4-2'!C219</f>
        <v>161.21</v>
      </c>
      <c r="C219" s="5">
        <f>'4-2'!P219</f>
        <v>29855980</v>
      </c>
      <c r="D219" s="6">
        <f t="shared" si="19"/>
        <v>5.0100000000000193</v>
      </c>
      <c r="E219">
        <f t="shared" si="20"/>
        <v>3.2074263764404733E-2</v>
      </c>
      <c r="F219" s="7">
        <f t="shared" si="21"/>
        <v>3.1570625482321368E-2</v>
      </c>
      <c r="G219">
        <f t="shared" si="22"/>
        <v>5.0511372374055856</v>
      </c>
      <c r="H219">
        <f t="shared" si="22"/>
        <v>16.70739672412072</v>
      </c>
    </row>
    <row r="220" spans="1:8" x14ac:dyDescent="0.35">
      <c r="A220" s="1">
        <f>'4-2'!A220</f>
        <v>41722</v>
      </c>
      <c r="B220">
        <f>'4-2'!C220</f>
        <v>166.05</v>
      </c>
      <c r="C220" s="5">
        <f>'4-2'!P220</f>
        <v>22479630</v>
      </c>
      <c r="D220" s="6">
        <f t="shared" si="19"/>
        <v>4.8400000000000034</v>
      </c>
      <c r="E220">
        <f t="shared" si="20"/>
        <v>3.0022951429812067E-2</v>
      </c>
      <c r="F220" s="7">
        <f t="shared" si="21"/>
        <v>2.9581084934848789E-2</v>
      </c>
      <c r="G220">
        <f t="shared" si="22"/>
        <v>5.082707862887907</v>
      </c>
      <c r="H220">
        <f t="shared" si="22"/>
        <v>17.211895712746884</v>
      </c>
    </row>
    <row r="221" spans="1:8" x14ac:dyDescent="0.35">
      <c r="A221" s="1">
        <f>'4-2'!A221</f>
        <v>41729</v>
      </c>
      <c r="B221">
        <f>'4-2'!C221</f>
        <v>166.78</v>
      </c>
      <c r="C221" s="5">
        <f>'4-2'!P221</f>
        <v>17003160</v>
      </c>
      <c r="D221" s="6">
        <f t="shared" si="19"/>
        <v>0.72999999999998977</v>
      </c>
      <c r="E221">
        <f t="shared" si="20"/>
        <v>4.3962661848840094E-3</v>
      </c>
      <c r="F221" s="7">
        <f t="shared" si="21"/>
        <v>4.3866308360831496E-3</v>
      </c>
      <c r="G221">
        <f t="shared" si="22"/>
        <v>5.1122889478227558</v>
      </c>
      <c r="H221">
        <f t="shared" si="22"/>
        <v>16.928120123779578</v>
      </c>
    </row>
    <row r="222" spans="1:8" x14ac:dyDescent="0.35">
      <c r="A222" s="1">
        <f>'4-2'!A222</f>
        <v>41736</v>
      </c>
      <c r="B222">
        <f>'4-2'!C222</f>
        <v>166.13</v>
      </c>
      <c r="C222" s="5">
        <f>'4-2'!P222</f>
        <v>14297680</v>
      </c>
      <c r="D222" s="6">
        <f t="shared" si="19"/>
        <v>-0.65000000000000568</v>
      </c>
      <c r="E222">
        <f t="shared" si="20"/>
        <v>-3.8973498021345828E-3</v>
      </c>
      <c r="F222" s="7">
        <f t="shared" si="21"/>
        <v>-3.9049642604513934E-3</v>
      </c>
      <c r="G222">
        <f t="shared" si="22"/>
        <v>5.1166755786588389</v>
      </c>
      <c r="H222">
        <f t="shared" si="22"/>
        <v>16.648909767099447</v>
      </c>
    </row>
    <row r="223" spans="1:8" x14ac:dyDescent="0.35">
      <c r="A223" s="1">
        <f>'4-2'!A223</f>
        <v>41743</v>
      </c>
      <c r="B223">
        <f>'4-2'!C223</f>
        <v>160.66999999999999</v>
      </c>
      <c r="C223" s="5">
        <f>'4-2'!P223</f>
        <v>10309660</v>
      </c>
      <c r="D223" s="6">
        <f t="shared" si="19"/>
        <v>-5.460000000000008</v>
      </c>
      <c r="E223">
        <f t="shared" si="20"/>
        <v>-3.2865827966050733E-2</v>
      </c>
      <c r="F223" s="7">
        <f t="shared" si="21"/>
        <v>-3.3418042343144272E-2</v>
      </c>
      <c r="G223">
        <f t="shared" si="22"/>
        <v>5.1127706143983875</v>
      </c>
      <c r="H223">
        <f t="shared" si="22"/>
        <v>16.47560784430593</v>
      </c>
    </row>
    <row r="224" spans="1:8" x14ac:dyDescent="0.35">
      <c r="A224" s="1">
        <f>'4-2'!A224</f>
        <v>41750</v>
      </c>
      <c r="B224">
        <f>'4-2'!C224</f>
        <v>150.69999999999999</v>
      </c>
      <c r="C224" s="5">
        <f>'4-2'!P224</f>
        <v>14874300</v>
      </c>
      <c r="D224" s="6">
        <f t="shared" si="19"/>
        <v>-9.9699999999999989</v>
      </c>
      <c r="E224">
        <f t="shared" si="20"/>
        <v>-6.2052654509242543E-2</v>
      </c>
      <c r="F224" s="7">
        <f t="shared" si="21"/>
        <v>-6.4061466422793423E-2</v>
      </c>
      <c r="G224">
        <f t="shared" si="22"/>
        <v>5.0793525720552433</v>
      </c>
      <c r="H224">
        <f t="shared" si="22"/>
        <v>16.148591877757806</v>
      </c>
    </row>
    <row r="225" spans="1:8" x14ac:dyDescent="0.35">
      <c r="A225" s="1">
        <f>'4-2'!A225</f>
        <v>41757</v>
      </c>
      <c r="B225">
        <f>'4-2'!C225</f>
        <v>158.94</v>
      </c>
      <c r="C225" s="5">
        <f>'4-2'!P225</f>
        <v>9108810</v>
      </c>
      <c r="D225" s="6">
        <f t="shared" si="19"/>
        <v>8.2400000000000091</v>
      </c>
      <c r="E225">
        <f t="shared" si="20"/>
        <v>5.4678168546781751E-2</v>
      </c>
      <c r="F225" s="7">
        <f t="shared" si="21"/>
        <v>5.3235666879583476E-2</v>
      </c>
      <c r="G225">
        <f t="shared" si="22"/>
        <v>5.0152911056324498</v>
      </c>
      <c r="H225">
        <f t="shared" si="22"/>
        <v>16.515145449465138</v>
      </c>
    </row>
    <row r="226" spans="1:8" x14ac:dyDescent="0.35">
      <c r="A226" s="1">
        <f>'4-2'!A226</f>
        <v>41764</v>
      </c>
      <c r="B226">
        <f>'4-2'!C226</f>
        <v>156.30000000000001</v>
      </c>
      <c r="C226" s="5">
        <f>'4-2'!P226</f>
        <v>9603250</v>
      </c>
      <c r="D226" s="6">
        <f t="shared" si="19"/>
        <v>-2.6399999999999864</v>
      </c>
      <c r="E226">
        <f t="shared" si="20"/>
        <v>-1.6610041525103727E-2</v>
      </c>
      <c r="F226" s="7">
        <f t="shared" si="21"/>
        <v>-1.6749535084602307E-2</v>
      </c>
      <c r="G226">
        <f t="shared" si="22"/>
        <v>5.0685267725120333</v>
      </c>
      <c r="H226">
        <f t="shared" si="22"/>
        <v>16.024752635017805</v>
      </c>
    </row>
    <row r="227" spans="1:8" x14ac:dyDescent="0.35">
      <c r="A227" s="1">
        <f>'4-2'!A227</f>
        <v>41771</v>
      </c>
      <c r="B227">
        <f>'4-2'!C227</f>
        <v>163.5</v>
      </c>
      <c r="C227" s="5">
        <f>'4-2'!P227</f>
        <v>14643710</v>
      </c>
      <c r="D227" s="6">
        <f t="shared" si="19"/>
        <v>7.1999999999999886</v>
      </c>
      <c r="E227">
        <f t="shared" si="20"/>
        <v>4.6065259117082459E-2</v>
      </c>
      <c r="F227" s="7">
        <f t="shared" si="21"/>
        <v>4.5035752909877047E-2</v>
      </c>
      <c r="G227">
        <f t="shared" si="22"/>
        <v>5.051777237427431</v>
      </c>
      <c r="H227">
        <f t="shared" si="22"/>
        <v>16.07761214081243</v>
      </c>
    </row>
    <row r="228" spans="1:8" x14ac:dyDescent="0.35">
      <c r="A228" s="1">
        <f>'4-2'!A228</f>
        <v>41778</v>
      </c>
      <c r="B228">
        <f>'4-2'!C228</f>
        <v>163.32</v>
      </c>
      <c r="C228" s="5">
        <f>'4-2'!P228</f>
        <v>14507080</v>
      </c>
      <c r="D228" s="6">
        <f t="shared" si="19"/>
        <v>-0.18000000000000682</v>
      </c>
      <c r="E228">
        <f t="shared" si="20"/>
        <v>-1.1009174311927023E-3</v>
      </c>
      <c r="F228" s="7">
        <f t="shared" si="21"/>
        <v>-1.1015238859330978E-3</v>
      </c>
      <c r="G228">
        <f t="shared" si="22"/>
        <v>5.0968129903373081</v>
      </c>
      <c r="H228">
        <f t="shared" si="22"/>
        <v>16.499521449693752</v>
      </c>
    </row>
    <row r="229" spans="1:8" x14ac:dyDescent="0.35">
      <c r="A229" s="1">
        <f>'4-2'!A229</f>
        <v>41785</v>
      </c>
      <c r="B229">
        <f>'4-2'!C229</f>
        <v>155.06</v>
      </c>
      <c r="C229" s="5">
        <f>'4-2'!P229</f>
        <v>10362300</v>
      </c>
      <c r="D229" s="6">
        <f t="shared" si="19"/>
        <v>-8.2599999999999909</v>
      </c>
      <c r="E229">
        <f t="shared" si="20"/>
        <v>-5.0575557188341849E-2</v>
      </c>
      <c r="F229" s="7">
        <f t="shared" si="21"/>
        <v>-5.1899327660562378E-2</v>
      </c>
      <c r="G229">
        <f t="shared" si="22"/>
        <v>5.095711466451375</v>
      </c>
      <c r="H229">
        <f t="shared" si="22"/>
        <v>16.490147364085004</v>
      </c>
    </row>
    <row r="230" spans="1:8" x14ac:dyDescent="0.35">
      <c r="A230" s="1">
        <f>'4-2'!A230</f>
        <v>41792</v>
      </c>
      <c r="B230">
        <f>'4-2'!C230</f>
        <v>156.99</v>
      </c>
      <c r="C230" s="5">
        <f>'4-2'!P230</f>
        <v>10649850</v>
      </c>
      <c r="D230" s="6">
        <f t="shared" si="19"/>
        <v>1.9300000000000068</v>
      </c>
      <c r="E230">
        <f t="shared" si="20"/>
        <v>1.2446794789113935E-2</v>
      </c>
      <c r="F230" s="7">
        <f t="shared" si="21"/>
        <v>1.2369970261413954E-2</v>
      </c>
      <c r="G230">
        <f t="shared" si="22"/>
        <v>5.0438121387908126</v>
      </c>
      <c r="H230">
        <f t="shared" si="22"/>
        <v>16.153684777877551</v>
      </c>
    </row>
    <row r="231" spans="1:8" x14ac:dyDescent="0.35">
      <c r="A231" s="1">
        <f>'4-2'!A231</f>
        <v>41799</v>
      </c>
      <c r="B231">
        <f>'4-2'!C231</f>
        <v>155.28</v>
      </c>
      <c r="C231" s="5">
        <f>'4-2'!P231</f>
        <v>13024370</v>
      </c>
      <c r="D231" s="6">
        <f t="shared" si="19"/>
        <v>-1.710000000000008</v>
      </c>
      <c r="E231">
        <f t="shared" si="20"/>
        <v>-1.0892413529524223E-2</v>
      </c>
      <c r="F231" s="7">
        <f t="shared" si="21"/>
        <v>-1.0952170191472099E-2</v>
      </c>
      <c r="G231">
        <f t="shared" si="22"/>
        <v>5.0561821090522265</v>
      </c>
      <c r="H231">
        <f t="shared" si="22"/>
        <v>16.181056365513477</v>
      </c>
    </row>
    <row r="232" spans="1:8" x14ac:dyDescent="0.35">
      <c r="A232" s="1">
        <f>'4-2'!A232</f>
        <v>41806</v>
      </c>
      <c r="B232">
        <f>'4-2'!C232</f>
        <v>151.6</v>
      </c>
      <c r="C232" s="5">
        <f>'4-2'!P232</f>
        <v>25999360</v>
      </c>
      <c r="D232" s="6">
        <f t="shared" si="19"/>
        <v>-3.6800000000000068</v>
      </c>
      <c r="E232">
        <f t="shared" si="20"/>
        <v>-2.3699124162802721E-2</v>
      </c>
      <c r="F232" s="7">
        <f t="shared" si="21"/>
        <v>-2.3984465652483244E-2</v>
      </c>
      <c r="G232">
        <f t="shared" si="22"/>
        <v>5.0452299388607544</v>
      </c>
      <c r="H232">
        <f t="shared" si="22"/>
        <v>16.382332775911838</v>
      </c>
    </row>
    <row r="233" spans="1:8" x14ac:dyDescent="0.35">
      <c r="A233" s="1">
        <f>'4-2'!A233</f>
        <v>41813</v>
      </c>
      <c r="B233">
        <f>'4-2'!C233</f>
        <v>157.1</v>
      </c>
      <c r="C233" s="5">
        <f>'4-2'!P233</f>
        <v>24261680</v>
      </c>
      <c r="D233" s="6">
        <f t="shared" si="19"/>
        <v>5.5</v>
      </c>
      <c r="E233">
        <f t="shared" si="20"/>
        <v>3.6279683377308705E-2</v>
      </c>
      <c r="F233" s="7">
        <f t="shared" si="21"/>
        <v>3.5637072053304131E-2</v>
      </c>
      <c r="G233">
        <f t="shared" si="22"/>
        <v>5.0212454732082712</v>
      </c>
      <c r="H233">
        <f t="shared" si="22"/>
        <v>17.073582480298178</v>
      </c>
    </row>
    <row r="234" spans="1:8" x14ac:dyDescent="0.35">
      <c r="A234" s="1">
        <f>'4-2'!A234</f>
        <v>41820</v>
      </c>
      <c r="B234">
        <f>'4-2'!C234</f>
        <v>158.25</v>
      </c>
      <c r="C234" s="5">
        <f>'4-2'!P234</f>
        <v>16931360</v>
      </c>
      <c r="D234" s="6">
        <f t="shared" si="19"/>
        <v>1.1500000000000057</v>
      </c>
      <c r="E234">
        <f t="shared" si="20"/>
        <v>7.3201782304265165E-3</v>
      </c>
      <c r="F234" s="7">
        <f t="shared" si="21"/>
        <v>7.293515762710534E-3</v>
      </c>
      <c r="G234">
        <f t="shared" si="22"/>
        <v>5.0568825452615753</v>
      </c>
      <c r="H234">
        <f t="shared" si="22"/>
        <v>17.004408708876422</v>
      </c>
    </row>
    <row r="235" spans="1:8" x14ac:dyDescent="0.35">
      <c r="A235" s="1">
        <f>'4-2'!A235</f>
        <v>41827</v>
      </c>
      <c r="B235">
        <f>'4-2'!C235</f>
        <v>154</v>
      </c>
      <c r="C235" s="5">
        <f>'4-2'!P235</f>
        <v>12139930</v>
      </c>
      <c r="D235" s="6">
        <f t="shared" si="19"/>
        <v>-4.25</v>
      </c>
      <c r="E235">
        <f t="shared" si="20"/>
        <v>-2.6856240126382307E-2</v>
      </c>
      <c r="F235" s="7">
        <f t="shared" si="21"/>
        <v>-2.7223458610656337E-2</v>
      </c>
      <c r="G235">
        <f t="shared" si="22"/>
        <v>5.0641760610242859</v>
      </c>
      <c r="H235">
        <f t="shared" si="22"/>
        <v>16.64467808165675</v>
      </c>
    </row>
    <row r="236" spans="1:8" x14ac:dyDescent="0.35">
      <c r="A236" s="1">
        <f>'4-2'!A236</f>
        <v>41834</v>
      </c>
      <c r="B236">
        <f>'4-2'!C236</f>
        <v>145.94</v>
      </c>
      <c r="C236" s="5">
        <f>'4-2'!P236</f>
        <v>12718590</v>
      </c>
      <c r="D236" s="6">
        <f t="shared" si="19"/>
        <v>-8.0600000000000023</v>
      </c>
      <c r="E236">
        <f t="shared" si="20"/>
        <v>-5.233766233766235E-2</v>
      </c>
      <c r="F236" s="7">
        <f t="shared" si="21"/>
        <v>-5.3757024076155346E-2</v>
      </c>
      <c r="G236">
        <f t="shared" si="22"/>
        <v>5.0369526024136295</v>
      </c>
      <c r="H236">
        <f t="shared" si="22"/>
        <v>16.3120105775164</v>
      </c>
    </row>
    <row r="237" spans="1:8" x14ac:dyDescent="0.35">
      <c r="A237" s="1">
        <f>'4-2'!A237</f>
        <v>41841</v>
      </c>
      <c r="B237">
        <f>'4-2'!C237</f>
        <v>144</v>
      </c>
      <c r="C237" s="5">
        <f>'4-2'!P237</f>
        <v>15026810</v>
      </c>
      <c r="D237" s="6">
        <f t="shared" si="19"/>
        <v>-1.9399999999999977</v>
      </c>
      <c r="E237">
        <f t="shared" si="20"/>
        <v>-1.3293134164725214E-2</v>
      </c>
      <c r="F237" s="7">
        <f t="shared" si="21"/>
        <v>-1.3382278761473465E-2</v>
      </c>
      <c r="G237">
        <f t="shared" si="22"/>
        <v>4.9831955783374742</v>
      </c>
      <c r="H237">
        <f t="shared" si="22"/>
        <v>16.358575260675437</v>
      </c>
    </row>
    <row r="238" spans="1:8" x14ac:dyDescent="0.35">
      <c r="A238" s="1">
        <f>'4-2'!A238</f>
        <v>41848</v>
      </c>
      <c r="B238">
        <f>'4-2'!C238</f>
        <v>135.37</v>
      </c>
      <c r="C238" s="5">
        <f>'4-2'!P238</f>
        <v>13956170</v>
      </c>
      <c r="D238" s="6">
        <f t="shared" si="19"/>
        <v>-8.6299999999999955</v>
      </c>
      <c r="E238">
        <f t="shared" si="20"/>
        <v>-5.9930555555555522E-2</v>
      </c>
      <c r="F238" s="7">
        <f t="shared" si="21"/>
        <v>-6.1801529378305631E-2</v>
      </c>
      <c r="G238">
        <f t="shared" si="22"/>
        <v>4.9698132995760007</v>
      </c>
      <c r="H238">
        <f t="shared" si="22"/>
        <v>16.525346497020294</v>
      </c>
    </row>
    <row r="239" spans="1:8" x14ac:dyDescent="0.35">
      <c r="A239" s="1">
        <f>'4-2'!A239</f>
        <v>41855</v>
      </c>
      <c r="B239">
        <f>'4-2'!C239</f>
        <v>138.36000000000001</v>
      </c>
      <c r="C239" s="5">
        <f>'4-2'!P239</f>
        <v>10314660</v>
      </c>
      <c r="D239" s="6">
        <f t="shared" si="19"/>
        <v>2.9900000000000091</v>
      </c>
      <c r="E239">
        <f t="shared" si="20"/>
        <v>2.2087611730811915E-2</v>
      </c>
      <c r="F239" s="7">
        <f t="shared" si="21"/>
        <v>2.1847213871272864E-2</v>
      </c>
      <c r="G239">
        <f t="shared" si="22"/>
        <v>4.9080117701976951</v>
      </c>
      <c r="H239">
        <f t="shared" si="22"/>
        <v>16.45143226235534</v>
      </c>
    </row>
    <row r="240" spans="1:8" x14ac:dyDescent="0.35">
      <c r="A240" s="1">
        <f>'4-2'!A240</f>
        <v>41862</v>
      </c>
      <c r="B240">
        <f>'4-2'!C240</f>
        <v>142.63</v>
      </c>
      <c r="C240" s="5">
        <f>'4-2'!P240</f>
        <v>9936060</v>
      </c>
      <c r="D240" s="6">
        <f t="shared" si="19"/>
        <v>4.2699999999999818</v>
      </c>
      <c r="E240">
        <f t="shared" si="20"/>
        <v>3.0861520670713946E-2</v>
      </c>
      <c r="F240" s="7">
        <f t="shared" si="21"/>
        <v>3.0394880466363183E-2</v>
      </c>
      <c r="G240">
        <f t="shared" si="22"/>
        <v>4.9298589840689679</v>
      </c>
      <c r="H240">
        <f t="shared" si="22"/>
        <v>16.149076742237988</v>
      </c>
    </row>
    <row r="241" spans="1:8" x14ac:dyDescent="0.35">
      <c r="A241" s="1">
        <f>'4-2'!A241</f>
        <v>41869</v>
      </c>
      <c r="B241">
        <f>'4-2'!C241</f>
        <v>143.51</v>
      </c>
      <c r="C241" s="5">
        <f>'4-2'!P241</f>
        <v>8250940</v>
      </c>
      <c r="D241" s="6">
        <f t="shared" si="19"/>
        <v>0.87999999999999545</v>
      </c>
      <c r="E241">
        <f t="shared" si="20"/>
        <v>6.1698099978966239E-3</v>
      </c>
      <c r="F241" s="7">
        <f t="shared" si="21"/>
        <v>6.1508546475090853E-3</v>
      </c>
      <c r="G241">
        <f t="shared" si="22"/>
        <v>4.9602538645353311</v>
      </c>
      <c r="H241">
        <f t="shared" si="22"/>
        <v>16.111681121784507</v>
      </c>
    </row>
    <row r="242" spans="1:8" x14ac:dyDescent="0.35">
      <c r="A242" s="1">
        <f>'4-2'!A242</f>
        <v>41876</v>
      </c>
      <c r="B242">
        <f>'4-2'!C242</f>
        <v>133.57</v>
      </c>
      <c r="C242" s="5">
        <f>'4-2'!P242</f>
        <v>11617700</v>
      </c>
      <c r="D242" s="6">
        <f t="shared" si="19"/>
        <v>-9.9399999999999977</v>
      </c>
      <c r="E242">
        <f t="shared" si="20"/>
        <v>-6.9263465960560225E-2</v>
      </c>
      <c r="F242" s="7">
        <f t="shared" si="21"/>
        <v>-7.1779034193826696E-2</v>
      </c>
      <c r="G242">
        <f t="shared" si="22"/>
        <v>4.9664047191828402</v>
      </c>
      <c r="H242">
        <f t="shared" si="22"/>
        <v>15.925837691214204</v>
      </c>
    </row>
    <row r="243" spans="1:8" x14ac:dyDescent="0.35">
      <c r="A243" s="1">
        <f>'4-2'!A243</f>
        <v>41883</v>
      </c>
      <c r="B243">
        <f>'4-2'!C243</f>
        <v>141.79</v>
      </c>
      <c r="C243" s="5">
        <f>'4-2'!P243</f>
        <v>17707720</v>
      </c>
      <c r="D243" s="6">
        <f t="shared" si="19"/>
        <v>8.2199999999999989</v>
      </c>
      <c r="E243">
        <f t="shared" si="20"/>
        <v>6.154076514187317E-2</v>
      </c>
      <c r="F243" s="7">
        <f t="shared" si="21"/>
        <v>5.9721404760453289E-2</v>
      </c>
      <c r="G243">
        <f t="shared" si="22"/>
        <v>4.8946256849890135</v>
      </c>
      <c r="H243">
        <f t="shared" si="22"/>
        <v>16.268040355200878</v>
      </c>
    </row>
    <row r="244" spans="1:8" x14ac:dyDescent="0.35">
      <c r="A244" s="1">
        <f>'4-2'!A244</f>
        <v>41890</v>
      </c>
      <c r="B244">
        <f>'4-2'!C244</f>
        <v>139.52000000000001</v>
      </c>
      <c r="C244" s="5">
        <f>'4-2'!P244</f>
        <v>8725340</v>
      </c>
      <c r="D244" s="6">
        <f t="shared" si="19"/>
        <v>-2.2699999999999818</v>
      </c>
      <c r="E244">
        <f t="shared" si="20"/>
        <v>-1.6009591649622554E-2</v>
      </c>
      <c r="F244" s="7">
        <f t="shared" si="21"/>
        <v>-1.6139129588797374E-2</v>
      </c>
      <c r="G244">
        <f t="shared" si="22"/>
        <v>4.9543470897494668</v>
      </c>
      <c r="H244">
        <f t="shared" si="22"/>
        <v>16.68951126064681</v>
      </c>
    </row>
    <row r="245" spans="1:8" x14ac:dyDescent="0.35">
      <c r="A245" s="1">
        <f>'4-2'!A245</f>
        <v>41897</v>
      </c>
      <c r="B245">
        <f>'4-2'!C245</f>
        <v>145.91</v>
      </c>
      <c r="C245" s="5">
        <f>'4-2'!P245</f>
        <v>26273570</v>
      </c>
      <c r="D245" s="6">
        <f t="shared" si="19"/>
        <v>6.3899999999999864</v>
      </c>
      <c r="E245">
        <f t="shared" si="20"/>
        <v>4.5799885321100818E-2</v>
      </c>
      <c r="F245" s="7">
        <f t="shared" si="21"/>
        <v>4.4782033115261299E-2</v>
      </c>
      <c r="G245">
        <f t="shared" si="22"/>
        <v>4.9382079601606694</v>
      </c>
      <c r="H245">
        <f t="shared" si="22"/>
        <v>15.981741993774889</v>
      </c>
    </row>
    <row r="246" spans="1:8" x14ac:dyDescent="0.35">
      <c r="A246" s="1">
        <f>'4-2'!A246</f>
        <v>41904</v>
      </c>
      <c r="B246">
        <f>'4-2'!C246</f>
        <v>140</v>
      </c>
      <c r="C246" s="5">
        <f>'4-2'!P246</f>
        <v>16201420</v>
      </c>
      <c r="D246" s="6">
        <f t="shared" si="19"/>
        <v>-5.9099999999999966</v>
      </c>
      <c r="E246">
        <f t="shared" si="20"/>
        <v>-4.0504420533205375E-2</v>
      </c>
      <c r="F246" s="7">
        <f t="shared" si="21"/>
        <v>-4.1347570666626865E-2</v>
      </c>
      <c r="G246">
        <f t="shared" si="22"/>
        <v>4.9829899932759307</v>
      </c>
      <c r="H246">
        <f t="shared" si="22"/>
        <v>17.084074048888475</v>
      </c>
    </row>
    <row r="247" spans="1:8" x14ac:dyDescent="0.35">
      <c r="A247" s="1">
        <f>'4-2'!A247</f>
        <v>41911</v>
      </c>
      <c r="B247">
        <f>'4-2'!C247</f>
        <v>140.5</v>
      </c>
      <c r="C247" s="5">
        <f>'4-2'!P247</f>
        <v>14801430</v>
      </c>
      <c r="D247" s="6">
        <f t="shared" si="19"/>
        <v>0.5</v>
      </c>
      <c r="E247">
        <f t="shared" si="20"/>
        <v>3.5714285714285713E-3</v>
      </c>
      <c r="F247" s="7">
        <f t="shared" si="21"/>
        <v>3.5650661644970327E-3</v>
      </c>
      <c r="G247">
        <f t="shared" si="22"/>
        <v>4.9416424226093039</v>
      </c>
      <c r="H247">
        <f t="shared" si="22"/>
        <v>16.600609450682185</v>
      </c>
    </row>
    <row r="248" spans="1:8" x14ac:dyDescent="0.35">
      <c r="A248" s="1">
        <f>'4-2'!A248</f>
        <v>41918</v>
      </c>
      <c r="B248">
        <f>'4-2'!C248</f>
        <v>138</v>
      </c>
      <c r="C248" s="5">
        <f>'4-2'!P248</f>
        <v>15265020</v>
      </c>
      <c r="D248" s="6">
        <f t="shared" si="19"/>
        <v>-2.5</v>
      </c>
      <c r="E248">
        <f t="shared" si="20"/>
        <v>-1.7793594306049824E-2</v>
      </c>
      <c r="F248" s="7">
        <f t="shared" si="21"/>
        <v>-1.795380361659582E-2</v>
      </c>
      <c r="G248">
        <f t="shared" si="22"/>
        <v>4.9452074887738009</v>
      </c>
      <c r="H248">
        <f t="shared" si="22"/>
        <v>16.510234355688397</v>
      </c>
    </row>
    <row r="249" spans="1:8" x14ac:dyDescent="0.35">
      <c r="A249" s="1">
        <f>'4-2'!A249</f>
        <v>41925</v>
      </c>
      <c r="B249">
        <f>'4-2'!C249</f>
        <v>139</v>
      </c>
      <c r="C249" s="5">
        <f>'4-2'!P249</f>
        <v>12202080</v>
      </c>
      <c r="D249" s="6">
        <f t="shared" si="19"/>
        <v>1</v>
      </c>
      <c r="E249">
        <f t="shared" si="20"/>
        <v>7.246376811594203E-3</v>
      </c>
      <c r="F249" s="7">
        <f t="shared" si="21"/>
        <v>7.2202479734864156E-3</v>
      </c>
      <c r="G249">
        <f t="shared" si="22"/>
        <v>4.9272536851572051</v>
      </c>
      <c r="H249">
        <f t="shared" si="22"/>
        <v>16.541074494336957</v>
      </c>
    </row>
    <row r="250" spans="1:8" x14ac:dyDescent="0.35">
      <c r="A250" s="1">
        <f>'4-2'!A250</f>
        <v>41932</v>
      </c>
      <c r="B250">
        <f>'4-2'!C250</f>
        <v>137.5</v>
      </c>
      <c r="C250" s="5">
        <f>'4-2'!P250</f>
        <v>10222790</v>
      </c>
      <c r="D250" s="6">
        <f t="shared" si="19"/>
        <v>-1.5</v>
      </c>
      <c r="E250">
        <f t="shared" si="20"/>
        <v>-1.0791366906474821E-2</v>
      </c>
      <c r="F250" s="7">
        <f t="shared" si="21"/>
        <v>-1.0850016024065212E-2</v>
      </c>
      <c r="G250">
        <f t="shared" si="22"/>
        <v>4.9344739331306915</v>
      </c>
      <c r="H250">
        <f t="shared" si="22"/>
        <v>16.317116986974689</v>
      </c>
    </row>
    <row r="251" spans="1:8" x14ac:dyDescent="0.35">
      <c r="A251" s="1">
        <f>'4-2'!A251</f>
        <v>41939</v>
      </c>
      <c r="B251">
        <f>'4-2'!C251</f>
        <v>154</v>
      </c>
      <c r="C251" s="5">
        <f>'4-2'!P251</f>
        <v>20673660</v>
      </c>
      <c r="D251" s="6">
        <f t="shared" si="19"/>
        <v>16.5</v>
      </c>
      <c r="E251">
        <f t="shared" si="20"/>
        <v>0.12</v>
      </c>
      <c r="F251" s="7">
        <f t="shared" si="21"/>
        <v>0.11332868530700324</v>
      </c>
      <c r="G251">
        <f t="shared" si="22"/>
        <v>4.9236239171066263</v>
      </c>
      <c r="H251">
        <f t="shared" si="22"/>
        <v>16.140130099612875</v>
      </c>
    </row>
    <row r="252" spans="1:8" x14ac:dyDescent="0.35">
      <c r="A252" s="1">
        <f>'4-2'!A252</f>
        <v>41946</v>
      </c>
      <c r="B252">
        <f>'4-2'!C252</f>
        <v>164.1</v>
      </c>
      <c r="C252" s="5">
        <f>'4-2'!P252</f>
        <v>18920800</v>
      </c>
      <c r="D252" s="6">
        <f t="shared" si="19"/>
        <v>10.099999999999994</v>
      </c>
      <c r="E252">
        <f t="shared" si="20"/>
        <v>6.5584415584415551E-2</v>
      </c>
      <c r="F252" s="7">
        <f t="shared" si="21"/>
        <v>6.3523395682415718E-2</v>
      </c>
      <c r="G252">
        <f t="shared" si="22"/>
        <v>5.0369526024136295</v>
      </c>
      <c r="H252">
        <f t="shared" si="22"/>
        <v>16.844370984198029</v>
      </c>
    </row>
    <row r="253" spans="1:8" x14ac:dyDescent="0.35">
      <c r="A253" s="1">
        <f>'4-2'!A253</f>
        <v>41953</v>
      </c>
      <c r="B253">
        <f>'4-2'!C253</f>
        <v>174.2</v>
      </c>
      <c r="C253" s="5">
        <f>'4-2'!P253</f>
        <v>22171580</v>
      </c>
      <c r="D253" s="6">
        <f t="shared" si="19"/>
        <v>10.099999999999994</v>
      </c>
      <c r="E253">
        <f t="shared" si="20"/>
        <v>6.1547836684948169E-2</v>
      </c>
      <c r="F253" s="7">
        <f t="shared" si="21"/>
        <v>5.9728066322357165E-2</v>
      </c>
      <c r="G253">
        <f t="shared" si="22"/>
        <v>5.1004759980960452</v>
      </c>
      <c r="H253">
        <f t="shared" si="22"/>
        <v>16.755772403992189</v>
      </c>
    </row>
    <row r="254" spans="1:8" x14ac:dyDescent="0.35">
      <c r="A254" s="1">
        <f>'4-2'!A254</f>
        <v>41960</v>
      </c>
      <c r="B254">
        <f>'4-2'!C254</f>
        <v>129.55000000000001</v>
      </c>
      <c r="C254" s="5">
        <f>'4-2'!P254</f>
        <v>38789370</v>
      </c>
      <c r="D254" s="6">
        <f t="shared" si="19"/>
        <v>-44.649999999999977</v>
      </c>
      <c r="E254">
        <f t="shared" si="20"/>
        <v>-0.25631458094144649</v>
      </c>
      <c r="F254" s="7">
        <f t="shared" si="21"/>
        <v>-0.2961371574102829</v>
      </c>
      <c r="G254">
        <f t="shared" si="22"/>
        <v>5.1602040644184024</v>
      </c>
      <c r="H254">
        <f t="shared" si="22"/>
        <v>16.914321846531664</v>
      </c>
    </row>
    <row r="255" spans="1:8" x14ac:dyDescent="0.35">
      <c r="A255" s="1">
        <f>'4-2'!A255</f>
        <v>41967</v>
      </c>
      <c r="B255">
        <f>'4-2'!C255</f>
        <v>132.80000000000001</v>
      </c>
      <c r="C255" s="5">
        <f>'4-2'!P255</f>
        <v>36758950</v>
      </c>
      <c r="D255" s="6">
        <f t="shared" si="19"/>
        <v>3.25</v>
      </c>
      <c r="E255">
        <f t="shared" si="20"/>
        <v>2.5086839058278656E-2</v>
      </c>
      <c r="F255" s="7">
        <f t="shared" si="21"/>
        <v>2.4777330034214451E-2</v>
      </c>
      <c r="G255">
        <f t="shared" si="22"/>
        <v>4.8640669070081195</v>
      </c>
      <c r="H255">
        <f t="shared" si="22"/>
        <v>17.473656797984955</v>
      </c>
    </row>
    <row r="256" spans="1:8" x14ac:dyDescent="0.35">
      <c r="A256" s="1">
        <f>'4-2'!A256</f>
        <v>41974</v>
      </c>
      <c r="B256">
        <f>'4-2'!C256</f>
        <v>134</v>
      </c>
      <c r="C256" s="5">
        <f>'4-2'!P256</f>
        <v>20934160</v>
      </c>
      <c r="D256" s="6">
        <f t="shared" si="19"/>
        <v>1.1999999999999886</v>
      </c>
      <c r="E256">
        <f t="shared" si="20"/>
        <v>9.0361445783131659E-3</v>
      </c>
      <c r="F256" s="7">
        <f t="shared" si="21"/>
        <v>8.9955629085771704E-3</v>
      </c>
      <c r="G256">
        <f t="shared" si="22"/>
        <v>4.888844237042334</v>
      </c>
      <c r="H256">
        <f t="shared" si="22"/>
        <v>17.419892291387665</v>
      </c>
    </row>
    <row r="257" spans="1:8" x14ac:dyDescent="0.35">
      <c r="A257" s="1">
        <f>'4-2'!A257</f>
        <v>41981</v>
      </c>
      <c r="B257">
        <f>'4-2'!C257</f>
        <v>116.7</v>
      </c>
      <c r="C257" s="5">
        <f>'4-2'!P257</f>
        <v>24384040</v>
      </c>
      <c r="D257" s="6">
        <f t="shared" si="19"/>
        <v>-17.299999999999997</v>
      </c>
      <c r="E257">
        <f t="shared" si="20"/>
        <v>-0.12910447761194027</v>
      </c>
      <c r="F257" s="7">
        <f t="shared" si="21"/>
        <v>-0.13823326065840114</v>
      </c>
      <c r="G257">
        <f t="shared" si="22"/>
        <v>4.8978397999509111</v>
      </c>
      <c r="H257">
        <f t="shared" si="22"/>
        <v>16.856892832436451</v>
      </c>
    </row>
    <row r="258" spans="1:8" x14ac:dyDescent="0.35">
      <c r="A258" s="1">
        <f>'4-2'!A258</f>
        <v>41988</v>
      </c>
      <c r="B258">
        <f>'4-2'!C258</f>
        <v>136.30000000000001</v>
      </c>
      <c r="C258" s="5">
        <f>'4-2'!P258</f>
        <v>36389070</v>
      </c>
      <c r="D258" s="6">
        <f t="shared" si="19"/>
        <v>19.600000000000009</v>
      </c>
      <c r="E258">
        <f t="shared" si="20"/>
        <v>0.16795201371036853</v>
      </c>
      <c r="F258" s="7">
        <f t="shared" si="21"/>
        <v>0.15525179940997713</v>
      </c>
      <c r="G258">
        <f t="shared" si="22"/>
        <v>4.75960653929251</v>
      </c>
      <c r="H258">
        <f t="shared" si="22"/>
        <v>17.009439377887112</v>
      </c>
    </row>
    <row r="259" spans="1:8" x14ac:dyDescent="0.35">
      <c r="A259" s="1">
        <f>'4-2'!A259</f>
        <v>41995</v>
      </c>
      <c r="B259">
        <f>'4-2'!C259</f>
        <v>133.25</v>
      </c>
      <c r="C259" s="5">
        <f>'4-2'!P259</f>
        <v>10564830</v>
      </c>
      <c r="D259" s="6">
        <f t="shared" si="19"/>
        <v>-3.0500000000000114</v>
      </c>
      <c r="E259">
        <f t="shared" si="20"/>
        <v>-2.2377109317681665E-2</v>
      </c>
      <c r="F259" s="7">
        <f t="shared" si="21"/>
        <v>-2.2631275656532779E-2</v>
      </c>
      <c r="G259">
        <f t="shared" si="22"/>
        <v>4.9148583387024871</v>
      </c>
      <c r="H259">
        <f t="shared" si="22"/>
        <v>17.409779012790214</v>
      </c>
    </row>
    <row r="260" spans="1:8" x14ac:dyDescent="0.35">
      <c r="A260" s="1">
        <f>'4-2'!A260</f>
        <v>42002</v>
      </c>
      <c r="B260">
        <f>'4-2'!C260</f>
        <v>128.4</v>
      </c>
      <c r="C260" s="5">
        <f>'4-2'!P260</f>
        <v>4723790</v>
      </c>
      <c r="D260" s="6">
        <f t="shared" si="19"/>
        <v>-4.8499999999999943</v>
      </c>
      <c r="E260">
        <f t="shared" si="20"/>
        <v>-3.6397748592870503E-2</v>
      </c>
      <c r="F260" s="7">
        <f t="shared" si="21"/>
        <v>-3.7076671790093663E-2</v>
      </c>
      <c r="G260">
        <f t="shared" si="22"/>
        <v>4.8922270630459543</v>
      </c>
      <c r="H260">
        <f t="shared" si="22"/>
        <v>16.173041118036767</v>
      </c>
    </row>
    <row r="261" spans="1:8" x14ac:dyDescent="0.35">
      <c r="A261" s="1">
        <f>'4-2'!A261</f>
        <v>42009</v>
      </c>
      <c r="B261">
        <f>'4-2'!C261</f>
        <v>135.75</v>
      </c>
      <c r="C261" s="5">
        <f>'4-2'!P261</f>
        <v>8481330</v>
      </c>
      <c r="D261" s="6">
        <f t="shared" ref="D261:D324" si="23">B261-B260</f>
        <v>7.3499999999999943</v>
      </c>
      <c r="E261">
        <f t="shared" ref="E261:E324" si="24">D261/B260</f>
        <v>5.7242990654205558E-2</v>
      </c>
      <c r="F261" s="7">
        <f t="shared" ref="F261:F324" si="25">LN(B261)-LN(B260)</f>
        <v>5.566456755818372E-2</v>
      </c>
      <c r="G261">
        <f t="shared" ref="G261:H324" si="26">LN(B260)</f>
        <v>4.8551503912558607</v>
      </c>
      <c r="H261">
        <f t="shared" si="26"/>
        <v>15.368122001458621</v>
      </c>
    </row>
    <row r="262" spans="1:8" x14ac:dyDescent="0.35">
      <c r="A262" s="1">
        <f>'4-2'!A262</f>
        <v>42016</v>
      </c>
      <c r="B262">
        <f>'4-2'!C262</f>
        <v>136</v>
      </c>
      <c r="C262" s="5">
        <f>'4-2'!P262</f>
        <v>11048240</v>
      </c>
      <c r="D262" s="6">
        <f t="shared" si="23"/>
        <v>0.25</v>
      </c>
      <c r="E262">
        <f t="shared" si="24"/>
        <v>1.841620626151013E-3</v>
      </c>
      <c r="F262" s="7">
        <f t="shared" si="25"/>
        <v>1.8399269220079617E-3</v>
      </c>
      <c r="G262">
        <f t="shared" si="26"/>
        <v>4.9108149588140444</v>
      </c>
      <c r="H262">
        <f t="shared" si="26"/>
        <v>15.953377835092679</v>
      </c>
    </row>
    <row r="263" spans="1:8" x14ac:dyDescent="0.35">
      <c r="A263" s="1">
        <f>'4-2'!A263</f>
        <v>42023</v>
      </c>
      <c r="B263">
        <f>'4-2'!C263</f>
        <v>156</v>
      </c>
      <c r="C263" s="5">
        <f>'4-2'!P263</f>
        <v>20804230</v>
      </c>
      <c r="D263" s="6">
        <f t="shared" si="23"/>
        <v>20</v>
      </c>
      <c r="E263">
        <f t="shared" si="24"/>
        <v>0.14705882352941177</v>
      </c>
      <c r="F263" s="7">
        <f t="shared" si="25"/>
        <v>0.13720112151348474</v>
      </c>
      <c r="G263">
        <f t="shared" si="26"/>
        <v>4.9126548857360524</v>
      </c>
      <c r="H263">
        <f t="shared" si="26"/>
        <v>16.217781697224165</v>
      </c>
    </row>
    <row r="264" spans="1:8" x14ac:dyDescent="0.35">
      <c r="A264" s="1">
        <f>'4-2'!A264</f>
        <v>42030</v>
      </c>
      <c r="B264">
        <f>'4-2'!C264</f>
        <v>174.7</v>
      </c>
      <c r="C264" s="5">
        <f>'4-2'!P264</f>
        <v>38789370</v>
      </c>
      <c r="D264" s="6">
        <f t="shared" si="23"/>
        <v>18.699999999999989</v>
      </c>
      <c r="E264">
        <f t="shared" si="24"/>
        <v>0.11987179487179479</v>
      </c>
      <c r="F264" s="7">
        <f t="shared" si="25"/>
        <v>0.11321420989047404</v>
      </c>
      <c r="G264">
        <f t="shared" si="26"/>
        <v>5.0498560072495371</v>
      </c>
      <c r="H264">
        <f t="shared" si="26"/>
        <v>16.850666889380225</v>
      </c>
    </row>
    <row r="265" spans="1:8" x14ac:dyDescent="0.35">
      <c r="A265" s="1">
        <f>'4-2'!A265</f>
        <v>42037</v>
      </c>
      <c r="B265">
        <f>'4-2'!C265</f>
        <v>173.05</v>
      </c>
      <c r="C265" s="5">
        <f>'4-2'!P265</f>
        <v>22236570</v>
      </c>
      <c r="D265" s="6">
        <f t="shared" si="23"/>
        <v>-1.6499999999999773</v>
      </c>
      <c r="E265">
        <f t="shared" si="24"/>
        <v>-9.4447624499140095E-3</v>
      </c>
      <c r="F265" s="7">
        <f t="shared" si="25"/>
        <v>-9.4896470586576243E-3</v>
      </c>
      <c r="G265">
        <f t="shared" si="26"/>
        <v>5.1630702171400111</v>
      </c>
      <c r="H265">
        <f t="shared" si="26"/>
        <v>17.473656797984955</v>
      </c>
    </row>
    <row r="266" spans="1:8" x14ac:dyDescent="0.35">
      <c r="A266" s="1">
        <f>'4-2'!A266</f>
        <v>42044</v>
      </c>
      <c r="B266">
        <f>'4-2'!C266</f>
        <v>185.7</v>
      </c>
      <c r="C266" s="5">
        <f>'4-2'!P266</f>
        <v>17928940</v>
      </c>
      <c r="D266" s="6">
        <f t="shared" si="23"/>
        <v>12.649999999999977</v>
      </c>
      <c r="E266">
        <f t="shared" si="24"/>
        <v>7.3100260040450601E-2</v>
      </c>
      <c r="F266" s="7">
        <f t="shared" si="25"/>
        <v>7.055189827730679E-2</v>
      </c>
      <c r="G266">
        <f t="shared" si="26"/>
        <v>5.1535805700813535</v>
      </c>
      <c r="H266">
        <f t="shared" si="26"/>
        <v>16.917248788833803</v>
      </c>
    </row>
    <row r="267" spans="1:8" x14ac:dyDescent="0.35">
      <c r="A267" s="1">
        <f>'4-2'!A267</f>
        <v>42051</v>
      </c>
      <c r="B267">
        <f>'4-2'!C267</f>
        <v>177.8</v>
      </c>
      <c r="C267" s="5">
        <f>'4-2'!P267</f>
        <v>14844870</v>
      </c>
      <c r="D267" s="6">
        <f t="shared" si="23"/>
        <v>-7.8999999999999773</v>
      </c>
      <c r="E267">
        <f t="shared" si="24"/>
        <v>-4.2541733979536769E-2</v>
      </c>
      <c r="F267" s="7">
        <f t="shared" si="25"/>
        <v>-4.3473145278856151E-2</v>
      </c>
      <c r="G267">
        <f t="shared" si="26"/>
        <v>5.2241324683586603</v>
      </c>
      <c r="H267">
        <f t="shared" si="26"/>
        <v>16.701926725038415</v>
      </c>
    </row>
    <row r="268" spans="1:8" x14ac:dyDescent="0.35">
      <c r="A268" s="1">
        <f>'4-2'!A268</f>
        <v>42058</v>
      </c>
      <c r="B268">
        <f>'4-2'!C268</f>
        <v>169.75</v>
      </c>
      <c r="C268" s="5">
        <f>'4-2'!P268</f>
        <v>9624110</v>
      </c>
      <c r="D268" s="6">
        <f t="shared" si="23"/>
        <v>-8.0500000000000114</v>
      </c>
      <c r="E268">
        <f t="shared" si="24"/>
        <v>-4.5275590551181161E-2</v>
      </c>
      <c r="F268" s="7">
        <f t="shared" si="25"/>
        <v>-4.6332556640998668E-2</v>
      </c>
      <c r="G268">
        <f t="shared" si="26"/>
        <v>5.1806593230798041</v>
      </c>
      <c r="H268">
        <f t="shared" si="26"/>
        <v>16.513164908984361</v>
      </c>
    </row>
    <row r="269" spans="1:8" x14ac:dyDescent="0.35">
      <c r="A269" s="1">
        <f>'4-2'!A269</f>
        <v>42065</v>
      </c>
      <c r="B269">
        <f>'4-2'!C269</f>
        <v>180.55</v>
      </c>
      <c r="C269" s="5">
        <f>'4-2'!P269</f>
        <v>18402460</v>
      </c>
      <c r="D269" s="6">
        <f t="shared" si="23"/>
        <v>10.800000000000011</v>
      </c>
      <c r="E269">
        <f t="shared" si="24"/>
        <v>6.3622974963181214E-2</v>
      </c>
      <c r="F269" s="7">
        <f t="shared" si="25"/>
        <v>6.1680981284661485E-2</v>
      </c>
      <c r="G269">
        <f t="shared" si="26"/>
        <v>5.1343267664388055</v>
      </c>
      <c r="H269">
        <f t="shared" si="26"/>
        <v>16.07978196633027</v>
      </c>
    </row>
    <row r="270" spans="1:8" x14ac:dyDescent="0.35">
      <c r="A270" s="1">
        <f>'4-2'!A270</f>
        <v>42072</v>
      </c>
      <c r="B270">
        <f>'4-2'!C270</f>
        <v>161.19999999999999</v>
      </c>
      <c r="C270" s="5">
        <f>'4-2'!P270</f>
        <v>13568140</v>
      </c>
      <c r="D270" s="6">
        <f t="shared" si="23"/>
        <v>-19.350000000000023</v>
      </c>
      <c r="E270">
        <f t="shared" si="24"/>
        <v>-0.10717252838548891</v>
      </c>
      <c r="F270" s="7">
        <f t="shared" si="25"/>
        <v>-0.1133619176509395</v>
      </c>
      <c r="G270">
        <f t="shared" si="26"/>
        <v>5.196007747723467</v>
      </c>
      <c r="H270">
        <f t="shared" si="26"/>
        <v>16.727994909294921</v>
      </c>
    </row>
    <row r="271" spans="1:8" x14ac:dyDescent="0.35">
      <c r="A271" s="1">
        <f>'4-2'!A271</f>
        <v>42079</v>
      </c>
      <c r="B271">
        <f>'4-2'!C271</f>
        <v>158</v>
      </c>
      <c r="C271" s="5">
        <f>'4-2'!P271</f>
        <v>13473440</v>
      </c>
      <c r="D271" s="6">
        <f t="shared" si="23"/>
        <v>-3.1999999999999886</v>
      </c>
      <c r="E271">
        <f t="shared" si="24"/>
        <v>-1.9851116625310104E-2</v>
      </c>
      <c r="F271" s="7">
        <f t="shared" si="25"/>
        <v>-2.0050797045560564E-2</v>
      </c>
      <c r="G271">
        <f t="shared" si="26"/>
        <v>5.0826458300725275</v>
      </c>
      <c r="H271">
        <f t="shared" si="26"/>
        <v>16.423234955356815</v>
      </c>
    </row>
    <row r="272" spans="1:8" x14ac:dyDescent="0.35">
      <c r="A272" s="1">
        <f>'4-2'!A272</f>
        <v>42086</v>
      </c>
      <c r="B272">
        <f>'4-2'!C272</f>
        <v>146.05000000000001</v>
      </c>
      <c r="C272" s="5">
        <f>'4-2'!P272</f>
        <v>8780040</v>
      </c>
      <c r="D272" s="6">
        <f t="shared" si="23"/>
        <v>-11.949999999999989</v>
      </c>
      <c r="E272">
        <f t="shared" si="24"/>
        <v>-7.5632911392404994E-2</v>
      </c>
      <c r="F272" s="7">
        <f t="shared" si="25"/>
        <v>-7.8646004193216434E-2</v>
      </c>
      <c r="G272">
        <f t="shared" si="26"/>
        <v>5.0625950330269669</v>
      </c>
      <c r="H272">
        <f t="shared" si="26"/>
        <v>16.416230898113135</v>
      </c>
    </row>
    <row r="273" spans="1:8" x14ac:dyDescent="0.35">
      <c r="A273" s="1">
        <f>'4-2'!A273</f>
        <v>42093</v>
      </c>
      <c r="B273">
        <f>'4-2'!C273</f>
        <v>161.69999999999999</v>
      </c>
      <c r="C273" s="5">
        <f>'4-2'!P273</f>
        <v>9504550</v>
      </c>
      <c r="D273" s="6">
        <f t="shared" si="23"/>
        <v>15.649999999999977</v>
      </c>
      <c r="E273">
        <f t="shared" si="24"/>
        <v>0.10715508387538498</v>
      </c>
      <c r="F273" s="7">
        <f t="shared" si="25"/>
        <v>0.10179373774931033</v>
      </c>
      <c r="G273">
        <f t="shared" si="26"/>
        <v>4.9839490288337505</v>
      </c>
      <c r="H273">
        <f t="shared" si="26"/>
        <v>15.987991521409578</v>
      </c>
    </row>
    <row r="274" spans="1:8" x14ac:dyDescent="0.35">
      <c r="A274" s="1">
        <f>'4-2'!A274</f>
        <v>42100</v>
      </c>
      <c r="B274">
        <f>'4-2'!C274</f>
        <v>162</v>
      </c>
      <c r="C274" s="5">
        <f>'4-2'!P274</f>
        <v>10226890</v>
      </c>
      <c r="D274" s="6">
        <f t="shared" si="23"/>
        <v>0.30000000000001137</v>
      </c>
      <c r="E274">
        <f t="shared" si="24"/>
        <v>1.8552875695733544E-3</v>
      </c>
      <c r="F274" s="7">
        <f t="shared" si="25"/>
        <v>1.8535686493228454E-3</v>
      </c>
      <c r="G274">
        <f t="shared" si="26"/>
        <v>5.0857427665830608</v>
      </c>
      <c r="H274">
        <f t="shared" si="26"/>
        <v>16.067281189280507</v>
      </c>
    </row>
    <row r="275" spans="1:8" x14ac:dyDescent="0.35">
      <c r="A275" s="1">
        <f>'4-2'!A275</f>
        <v>42107</v>
      </c>
      <c r="B275">
        <f>'4-2'!C275</f>
        <v>154.5</v>
      </c>
      <c r="C275" s="5">
        <f>'4-2'!P275</f>
        <v>14668220</v>
      </c>
      <c r="D275" s="6">
        <f t="shared" si="23"/>
        <v>-7.5</v>
      </c>
      <c r="E275">
        <f t="shared" si="24"/>
        <v>-4.6296296296296294E-2</v>
      </c>
      <c r="F275" s="7">
        <f t="shared" si="25"/>
        <v>-4.7402238894583171E-2</v>
      </c>
      <c r="G275">
        <f t="shared" si="26"/>
        <v>5.0875963352323836</v>
      </c>
      <c r="H275">
        <f t="shared" si="26"/>
        <v>16.140531083887929</v>
      </c>
    </row>
    <row r="276" spans="1:8" x14ac:dyDescent="0.35">
      <c r="A276" s="1">
        <f>'4-2'!A276</f>
        <v>42114</v>
      </c>
      <c r="B276">
        <f>'4-2'!C276</f>
        <v>154.5</v>
      </c>
      <c r="C276" s="5">
        <f>'4-2'!P276</f>
        <v>18809350</v>
      </c>
      <c r="D276" s="6">
        <f t="shared" si="23"/>
        <v>0</v>
      </c>
      <c r="E276">
        <f t="shared" si="24"/>
        <v>0</v>
      </c>
      <c r="F276" s="7">
        <f t="shared" si="25"/>
        <v>0</v>
      </c>
      <c r="G276">
        <f t="shared" si="26"/>
        <v>5.0401940963378005</v>
      </c>
      <c r="H276">
        <f t="shared" si="26"/>
        <v>16.501193806697362</v>
      </c>
    </row>
    <row r="277" spans="1:8" x14ac:dyDescent="0.35">
      <c r="A277" s="1">
        <f>'4-2'!A277</f>
        <v>42121</v>
      </c>
      <c r="B277">
        <f>'4-2'!C277</f>
        <v>151.05000000000001</v>
      </c>
      <c r="C277" s="5">
        <f>'4-2'!P277</f>
        <v>8547680</v>
      </c>
      <c r="D277" s="6">
        <f t="shared" si="23"/>
        <v>-3.4499999999999886</v>
      </c>
      <c r="E277">
        <f t="shared" si="24"/>
        <v>-2.2330097087378566E-2</v>
      </c>
      <c r="F277" s="7">
        <f t="shared" si="25"/>
        <v>-2.2583188505119089E-2</v>
      </c>
      <c r="G277">
        <f t="shared" si="26"/>
        <v>5.0401940963378005</v>
      </c>
      <c r="H277">
        <f t="shared" si="26"/>
        <v>16.74986464459295</v>
      </c>
    </row>
    <row r="278" spans="1:8" x14ac:dyDescent="0.35">
      <c r="A278" s="1">
        <f>'4-2'!A278</f>
        <v>42128</v>
      </c>
      <c r="B278">
        <f>'4-2'!C278</f>
        <v>154.15</v>
      </c>
      <c r="C278" s="5">
        <f>'4-2'!P278</f>
        <v>8331510</v>
      </c>
      <c r="D278" s="6">
        <f t="shared" si="23"/>
        <v>3.0999999999999943</v>
      </c>
      <c r="E278">
        <f t="shared" si="24"/>
        <v>2.0523005627275697E-2</v>
      </c>
      <c r="F278" s="7">
        <f t="shared" si="25"/>
        <v>2.0315246499477801E-2</v>
      </c>
      <c r="G278">
        <f t="shared" si="26"/>
        <v>5.0176109078326814</v>
      </c>
      <c r="H278">
        <f t="shared" si="26"/>
        <v>15.961170459062981</v>
      </c>
    </row>
    <row r="279" spans="1:8" x14ac:dyDescent="0.35">
      <c r="A279" s="1">
        <f>'4-2'!A279</f>
        <v>42135</v>
      </c>
      <c r="B279">
        <f>'4-2'!C279</f>
        <v>156.9</v>
      </c>
      <c r="C279" s="5">
        <f>'4-2'!P279</f>
        <v>8473570</v>
      </c>
      <c r="D279" s="6">
        <f t="shared" si="23"/>
        <v>2.75</v>
      </c>
      <c r="E279">
        <f t="shared" si="24"/>
        <v>1.7839766461239054E-2</v>
      </c>
      <c r="F279" s="7">
        <f t="shared" si="25"/>
        <v>1.7682505406828142E-2</v>
      </c>
      <c r="G279">
        <f t="shared" si="26"/>
        <v>5.0379261543321592</v>
      </c>
      <c r="H279">
        <f t="shared" si="26"/>
        <v>15.935555270224153</v>
      </c>
    </row>
    <row r="280" spans="1:8" x14ac:dyDescent="0.35">
      <c r="A280" s="1">
        <f>'4-2'!A280</f>
        <v>42142</v>
      </c>
      <c r="B280">
        <f>'4-2'!C280</f>
        <v>155.4</v>
      </c>
      <c r="C280" s="5">
        <f>'4-2'!P280</f>
        <v>12906520</v>
      </c>
      <c r="D280" s="6">
        <f t="shared" si="23"/>
        <v>-1.5</v>
      </c>
      <c r="E280">
        <f t="shared" si="24"/>
        <v>-9.5602294455066923E-3</v>
      </c>
      <c r="F280" s="7">
        <f t="shared" si="25"/>
        <v>-9.6062218054404624E-3</v>
      </c>
      <c r="G280">
        <f t="shared" si="26"/>
        <v>5.0556086597389873</v>
      </c>
      <c r="H280">
        <f t="shared" si="26"/>
        <v>15.952462465430594</v>
      </c>
    </row>
    <row r="281" spans="1:8" x14ac:dyDescent="0.35">
      <c r="A281" s="1">
        <f>'4-2'!A281</f>
        <v>42149</v>
      </c>
      <c r="B281">
        <f>'4-2'!C281</f>
        <v>140.4</v>
      </c>
      <c r="C281" s="5">
        <f>'4-2'!P281</f>
        <v>38789370</v>
      </c>
      <c r="D281" s="6">
        <f t="shared" si="23"/>
        <v>-15</v>
      </c>
      <c r="E281">
        <f t="shared" si="24"/>
        <v>-9.6525096525096526E-2</v>
      </c>
      <c r="F281" s="7">
        <f t="shared" si="25"/>
        <v>-0.10150694634183566</v>
      </c>
      <c r="G281">
        <f t="shared" si="26"/>
        <v>5.0460024379335469</v>
      </c>
      <c r="H281">
        <f t="shared" si="26"/>
        <v>16.373243168003611</v>
      </c>
    </row>
    <row r="282" spans="1:8" x14ac:dyDescent="0.35">
      <c r="A282" s="1">
        <f>'4-2'!A282</f>
        <v>42156</v>
      </c>
      <c r="B282">
        <f>'4-2'!C282</f>
        <v>150.6</v>
      </c>
      <c r="C282" s="5">
        <f>'4-2'!P282</f>
        <v>34680350</v>
      </c>
      <c r="D282" s="6">
        <f t="shared" si="23"/>
        <v>10.199999999999989</v>
      </c>
      <c r="E282">
        <f t="shared" si="24"/>
        <v>7.2649572649572572E-2</v>
      </c>
      <c r="F282" s="7">
        <f t="shared" si="25"/>
        <v>7.0131823774081781E-2</v>
      </c>
      <c r="G282">
        <f t="shared" si="26"/>
        <v>4.9444954915917112</v>
      </c>
      <c r="H282">
        <f t="shared" si="26"/>
        <v>17.473656797984955</v>
      </c>
    </row>
    <row r="283" spans="1:8" x14ac:dyDescent="0.35">
      <c r="A283" s="1">
        <f>'4-2'!A283</f>
        <v>42163</v>
      </c>
      <c r="B283">
        <f>'4-2'!C283</f>
        <v>150.30000000000001</v>
      </c>
      <c r="C283" s="5">
        <f>'4-2'!P283</f>
        <v>9855280</v>
      </c>
      <c r="D283" s="6">
        <f t="shared" si="23"/>
        <v>-0.29999999999998295</v>
      </c>
      <c r="E283">
        <f t="shared" si="24"/>
        <v>-1.9920318725098469E-3</v>
      </c>
      <c r="F283" s="7">
        <f t="shared" si="25"/>
        <v>-1.9940186068643229E-3</v>
      </c>
      <c r="G283">
        <f t="shared" si="26"/>
        <v>5.014627315365793</v>
      </c>
      <c r="H283">
        <f t="shared" si="26"/>
        <v>17.361683802097893</v>
      </c>
    </row>
    <row r="284" spans="1:8" x14ac:dyDescent="0.35">
      <c r="A284" s="1">
        <f>'4-2'!A284</f>
        <v>42170</v>
      </c>
      <c r="B284">
        <f>'4-2'!C284</f>
        <v>149.4</v>
      </c>
      <c r="C284" s="5">
        <f>'4-2'!P284</f>
        <v>13040410</v>
      </c>
      <c r="D284" s="6">
        <f t="shared" si="23"/>
        <v>-0.90000000000000568</v>
      </c>
      <c r="E284">
        <f t="shared" si="24"/>
        <v>-5.988023952095846E-3</v>
      </c>
      <c r="F284" s="7">
        <f t="shared" si="25"/>
        <v>-6.0060240602117787E-3</v>
      </c>
      <c r="G284">
        <f t="shared" si="26"/>
        <v>5.0126332967589287</v>
      </c>
      <c r="H284">
        <f t="shared" si="26"/>
        <v>16.103517910138962</v>
      </c>
    </row>
    <row r="285" spans="1:8" x14ac:dyDescent="0.35">
      <c r="A285" s="1">
        <f>'4-2'!A285</f>
        <v>42177</v>
      </c>
      <c r="B285">
        <f>'4-2'!C285</f>
        <v>144.35</v>
      </c>
      <c r="C285" s="5">
        <f>'4-2'!P285</f>
        <v>19723430</v>
      </c>
      <c r="D285" s="6">
        <f t="shared" si="23"/>
        <v>-5.0500000000000114</v>
      </c>
      <c r="E285">
        <f t="shared" si="24"/>
        <v>-3.380187416332002E-2</v>
      </c>
      <c r="F285" s="7">
        <f t="shared" si="25"/>
        <v>-3.4386366589773232E-2</v>
      </c>
      <c r="G285">
        <f t="shared" si="26"/>
        <v>5.0066272726987169</v>
      </c>
      <c r="H285">
        <f t="shared" si="26"/>
        <v>16.38356355568629</v>
      </c>
    </row>
    <row r="286" spans="1:8" x14ac:dyDescent="0.35">
      <c r="A286" s="1">
        <f>'4-2'!A286</f>
        <v>42184</v>
      </c>
      <c r="B286">
        <f>'4-2'!C286</f>
        <v>146.05000000000001</v>
      </c>
      <c r="C286" s="5">
        <f>'4-2'!P286</f>
        <v>9096280</v>
      </c>
      <c r="D286" s="6">
        <f t="shared" si="23"/>
        <v>1.7000000000000171</v>
      </c>
      <c r="E286">
        <f t="shared" si="24"/>
        <v>1.1776931070315324E-2</v>
      </c>
      <c r="F286" s="7">
        <f t="shared" si="25"/>
        <v>1.1708122724806813E-2</v>
      </c>
      <c r="G286">
        <f t="shared" si="26"/>
        <v>4.9722409061089436</v>
      </c>
      <c r="H286">
        <f t="shared" si="26"/>
        <v>16.797317827105086</v>
      </c>
    </row>
    <row r="287" spans="1:8" x14ac:dyDescent="0.35">
      <c r="A287" s="1">
        <f>'4-2'!A287</f>
        <v>42191</v>
      </c>
      <c r="B287">
        <f>'4-2'!C287</f>
        <v>145.85</v>
      </c>
      <c r="C287" s="5">
        <f>'4-2'!P287</f>
        <v>11867470</v>
      </c>
      <c r="D287" s="6">
        <f t="shared" si="23"/>
        <v>-0.20000000000001705</v>
      </c>
      <c r="E287">
        <f t="shared" si="24"/>
        <v>-1.3693940431360289E-3</v>
      </c>
      <c r="F287" s="7">
        <f t="shared" si="25"/>
        <v>-1.3703325200200567E-3</v>
      </c>
      <c r="G287">
        <f t="shared" si="26"/>
        <v>4.9839490288337505</v>
      </c>
      <c r="H287">
        <f t="shared" si="26"/>
        <v>16.023376096700382</v>
      </c>
    </row>
    <row r="288" spans="1:8" x14ac:dyDescent="0.35">
      <c r="A288" s="1">
        <f>'4-2'!A288</f>
        <v>42198</v>
      </c>
      <c r="B288">
        <f>'4-2'!C288</f>
        <v>153.6</v>
      </c>
      <c r="C288" s="5">
        <f>'4-2'!P288</f>
        <v>9006330</v>
      </c>
      <c r="D288" s="6">
        <f t="shared" si="23"/>
        <v>7.75</v>
      </c>
      <c r="E288">
        <f t="shared" si="24"/>
        <v>5.3136784367500862E-2</v>
      </c>
      <c r="F288" s="7">
        <f t="shared" si="25"/>
        <v>5.1773124399841386E-2</v>
      </c>
      <c r="G288">
        <f t="shared" si="26"/>
        <v>4.9825786963137304</v>
      </c>
      <c r="H288">
        <f t="shared" si="26"/>
        <v>16.289311601492049</v>
      </c>
    </row>
    <row r="289" spans="1:8" x14ac:dyDescent="0.35">
      <c r="A289" s="1">
        <f>'4-2'!A289</f>
        <v>42205</v>
      </c>
      <c r="B289">
        <f>'4-2'!C289</f>
        <v>146.55000000000001</v>
      </c>
      <c r="C289" s="5">
        <f>'4-2'!P289</f>
        <v>7621940</v>
      </c>
      <c r="D289" s="6">
        <f t="shared" si="23"/>
        <v>-7.0499999999999829</v>
      </c>
      <c r="E289">
        <f t="shared" si="24"/>
        <v>-4.5898437499999889E-2</v>
      </c>
      <c r="F289" s="7">
        <f t="shared" si="25"/>
        <v>-4.6985153556669879E-2</v>
      </c>
      <c r="G289">
        <f t="shared" si="26"/>
        <v>5.0343518207135718</v>
      </c>
      <c r="H289">
        <f t="shared" si="26"/>
        <v>16.013438221410851</v>
      </c>
    </row>
    <row r="290" spans="1:8" x14ac:dyDescent="0.35">
      <c r="A290" s="1">
        <f>'4-2'!A290</f>
        <v>42212</v>
      </c>
      <c r="B290">
        <f>'4-2'!C290</f>
        <v>162.30000000000001</v>
      </c>
      <c r="C290" s="5">
        <f>'4-2'!P290</f>
        <v>9862420</v>
      </c>
      <c r="D290" s="6">
        <f t="shared" si="23"/>
        <v>15.75</v>
      </c>
      <c r="E290">
        <f t="shared" si="24"/>
        <v>0.1074718526100307</v>
      </c>
      <c r="F290" s="7">
        <f t="shared" si="25"/>
        <v>0.1020798073636433</v>
      </c>
      <c r="G290">
        <f t="shared" si="26"/>
        <v>4.9873666671569019</v>
      </c>
      <c r="H290">
        <f t="shared" si="26"/>
        <v>15.846541488435339</v>
      </c>
    </row>
    <row r="291" spans="1:8" x14ac:dyDescent="0.35">
      <c r="A291" s="1">
        <f>'4-2'!A291</f>
        <v>42219</v>
      </c>
      <c r="B291">
        <f>'4-2'!C291</f>
        <v>180.45</v>
      </c>
      <c r="C291" s="5">
        <f>'4-2'!P291</f>
        <v>21664900</v>
      </c>
      <c r="D291" s="6">
        <f t="shared" si="23"/>
        <v>18.149999999999977</v>
      </c>
      <c r="E291">
        <f t="shared" si="24"/>
        <v>0.11182994454713478</v>
      </c>
      <c r="F291" s="7">
        <f t="shared" si="25"/>
        <v>0.10600725656825194</v>
      </c>
      <c r="G291">
        <f t="shared" si="26"/>
        <v>5.0894464745205452</v>
      </c>
      <c r="H291">
        <f t="shared" si="26"/>
        <v>16.10424213256978</v>
      </c>
    </row>
    <row r="292" spans="1:8" x14ac:dyDescent="0.35">
      <c r="A292" s="1">
        <f>'4-2'!A292</f>
        <v>42226</v>
      </c>
      <c r="B292">
        <f>'4-2'!C292</f>
        <v>190.75</v>
      </c>
      <c r="C292" s="5">
        <f>'4-2'!P292</f>
        <v>17669530</v>
      </c>
      <c r="D292" s="6">
        <f t="shared" si="23"/>
        <v>10.300000000000011</v>
      </c>
      <c r="E292">
        <f t="shared" si="24"/>
        <v>5.707952341368807E-2</v>
      </c>
      <c r="F292" s="7">
        <f t="shared" si="25"/>
        <v>5.5509939075768955E-2</v>
      </c>
      <c r="G292">
        <f t="shared" si="26"/>
        <v>5.1954537310887972</v>
      </c>
      <c r="H292">
        <f t="shared" si="26"/>
        <v>16.891203997405821</v>
      </c>
    </row>
    <row r="293" spans="1:8" x14ac:dyDescent="0.35">
      <c r="A293" s="1">
        <f>'4-2'!A293</f>
        <v>42233</v>
      </c>
      <c r="B293">
        <f>'4-2'!C293</f>
        <v>197.25</v>
      </c>
      <c r="C293" s="5">
        <f>'4-2'!P293</f>
        <v>15753760</v>
      </c>
      <c r="D293" s="6">
        <f t="shared" si="23"/>
        <v>6.5</v>
      </c>
      <c r="E293">
        <f t="shared" si="24"/>
        <v>3.4076015727391877E-2</v>
      </c>
      <c r="F293" s="7">
        <f t="shared" si="25"/>
        <v>3.3508289561417826E-2</v>
      </c>
      <c r="G293">
        <f t="shared" si="26"/>
        <v>5.2509636701645661</v>
      </c>
      <c r="H293">
        <f t="shared" si="26"/>
        <v>16.687352245187174</v>
      </c>
    </row>
    <row r="294" spans="1:8" x14ac:dyDescent="0.35">
      <c r="A294" s="1">
        <f>'4-2'!A294</f>
        <v>42240</v>
      </c>
      <c r="B294">
        <f>'4-2'!C294</f>
        <v>201.7</v>
      </c>
      <c r="C294" s="5">
        <f>'4-2'!P294</f>
        <v>33945520</v>
      </c>
      <c r="D294" s="6">
        <f t="shared" si="23"/>
        <v>4.4499999999999886</v>
      </c>
      <c r="E294">
        <f t="shared" si="24"/>
        <v>2.2560202788339614E-2</v>
      </c>
      <c r="F294" s="7">
        <f t="shared" si="25"/>
        <v>2.2309485234182524E-2</v>
      </c>
      <c r="G294">
        <f t="shared" si="26"/>
        <v>5.2844719597259839</v>
      </c>
      <c r="H294">
        <f t="shared" si="26"/>
        <v>16.572589624903138</v>
      </c>
    </row>
    <row r="295" spans="1:8" x14ac:dyDescent="0.35">
      <c r="A295" s="1">
        <f>'4-2'!A295</f>
        <v>42247</v>
      </c>
      <c r="B295">
        <f>'4-2'!C295</f>
        <v>204.9</v>
      </c>
      <c r="C295" s="5">
        <f>'4-2'!P295</f>
        <v>10691870</v>
      </c>
      <c r="D295" s="6">
        <f t="shared" si="23"/>
        <v>3.2000000000000171</v>
      </c>
      <c r="E295">
        <f t="shared" si="24"/>
        <v>1.5865146256817141E-2</v>
      </c>
      <c r="F295" s="7">
        <f t="shared" si="25"/>
        <v>1.5740610284687762E-2</v>
      </c>
      <c r="G295">
        <f t="shared" si="26"/>
        <v>5.3067814449601665</v>
      </c>
      <c r="H295">
        <f t="shared" si="26"/>
        <v>17.340267444498767</v>
      </c>
    </row>
    <row r="296" spans="1:8" x14ac:dyDescent="0.35">
      <c r="A296" s="1">
        <f>'4-2'!A296</f>
        <v>42254</v>
      </c>
      <c r="B296">
        <f>'4-2'!C296</f>
        <v>207.45</v>
      </c>
      <c r="C296" s="5">
        <f>'4-2'!P296</f>
        <v>6708820</v>
      </c>
      <c r="D296" s="6">
        <f t="shared" si="23"/>
        <v>2.5499999999999829</v>
      </c>
      <c r="E296">
        <f t="shared" si="24"/>
        <v>1.2445095168374734E-2</v>
      </c>
      <c r="F296" s="7">
        <f t="shared" si="25"/>
        <v>1.2368291534022191E-2</v>
      </c>
      <c r="G296">
        <f t="shared" si="26"/>
        <v>5.3225220552448542</v>
      </c>
      <c r="H296">
        <f t="shared" si="26"/>
        <v>16.184994197543759</v>
      </c>
    </row>
    <row r="297" spans="1:8" x14ac:dyDescent="0.35">
      <c r="A297" s="1">
        <f>'4-2'!A297</f>
        <v>42261</v>
      </c>
      <c r="B297">
        <f>'4-2'!C297</f>
        <v>200.7</v>
      </c>
      <c r="C297" s="5">
        <f>'4-2'!P297</f>
        <v>9768530</v>
      </c>
      <c r="D297" s="6">
        <f t="shared" si="23"/>
        <v>-6.75</v>
      </c>
      <c r="E297">
        <f t="shared" si="24"/>
        <v>-3.253796095444686E-2</v>
      </c>
      <c r="F297" s="7">
        <f t="shared" si="25"/>
        <v>-3.3079090976584347E-2</v>
      </c>
      <c r="G297">
        <f t="shared" si="26"/>
        <v>5.3348903467788764</v>
      </c>
      <c r="H297">
        <f t="shared" si="26"/>
        <v>15.718933636553267</v>
      </c>
    </row>
    <row r="298" spans="1:8" x14ac:dyDescent="0.35">
      <c r="A298" s="1">
        <f>'4-2'!A298</f>
        <v>42268</v>
      </c>
      <c r="B298">
        <f>'4-2'!C298</f>
        <v>185.05</v>
      </c>
      <c r="C298" s="5">
        <f>'4-2'!P298</f>
        <v>14218590</v>
      </c>
      <c r="D298" s="6">
        <f t="shared" si="23"/>
        <v>-15.649999999999977</v>
      </c>
      <c r="E298">
        <f t="shared" si="24"/>
        <v>-7.7977080219232581E-2</v>
      </c>
      <c r="F298" s="7">
        <f t="shared" si="25"/>
        <v>-8.1185196970126938E-2</v>
      </c>
      <c r="G298">
        <f t="shared" si="26"/>
        <v>5.3018112558022921</v>
      </c>
      <c r="H298">
        <f t="shared" si="26"/>
        <v>16.094676552104982</v>
      </c>
    </row>
    <row r="299" spans="1:8" x14ac:dyDescent="0.35">
      <c r="A299" s="1">
        <f>'4-2'!A299</f>
        <v>42275</v>
      </c>
      <c r="B299">
        <f>'4-2'!C299</f>
        <v>182.75</v>
      </c>
      <c r="C299" s="5">
        <f>'4-2'!P299</f>
        <v>17199750</v>
      </c>
      <c r="D299" s="6">
        <f t="shared" si="23"/>
        <v>-2.3000000000000114</v>
      </c>
      <c r="E299">
        <f t="shared" si="24"/>
        <v>-1.2429073223453182E-2</v>
      </c>
      <c r="F299" s="7">
        <f t="shared" si="25"/>
        <v>-1.2506960202276929E-2</v>
      </c>
      <c r="G299">
        <f t="shared" si="26"/>
        <v>5.2206260588321651</v>
      </c>
      <c r="H299">
        <f t="shared" si="26"/>
        <v>16.470060821304934</v>
      </c>
    </row>
    <row r="300" spans="1:8" x14ac:dyDescent="0.35">
      <c r="A300" s="1">
        <f>'4-2'!A300</f>
        <v>42282</v>
      </c>
      <c r="B300">
        <f>'4-2'!C300</f>
        <v>186.1</v>
      </c>
      <c r="C300" s="5">
        <f>'4-2'!P300</f>
        <v>11685490</v>
      </c>
      <c r="D300" s="6">
        <f t="shared" si="23"/>
        <v>3.3499999999999943</v>
      </c>
      <c r="E300">
        <f t="shared" si="24"/>
        <v>1.8331053351573156E-2</v>
      </c>
      <c r="F300" s="7">
        <f t="shared" si="25"/>
        <v>1.8165065018316717E-2</v>
      </c>
      <c r="G300">
        <f t="shared" si="26"/>
        <v>5.2081190986298882</v>
      </c>
      <c r="H300">
        <f t="shared" si="26"/>
        <v>16.660405406794329</v>
      </c>
    </row>
    <row r="301" spans="1:8" x14ac:dyDescent="0.35">
      <c r="A301" s="1">
        <f>'4-2'!A301</f>
        <v>42289</v>
      </c>
      <c r="B301">
        <f>'4-2'!C301</f>
        <v>175.35</v>
      </c>
      <c r="C301" s="5">
        <f>'4-2'!P301</f>
        <v>10402640</v>
      </c>
      <c r="D301" s="6">
        <f t="shared" si="23"/>
        <v>-10.75</v>
      </c>
      <c r="E301">
        <f t="shared" si="24"/>
        <v>-5.7764642665233748E-2</v>
      </c>
      <c r="F301" s="7">
        <f t="shared" si="25"/>
        <v>-5.9500187062018206E-2</v>
      </c>
      <c r="G301">
        <f t="shared" si="26"/>
        <v>5.2262841636482049</v>
      </c>
      <c r="H301">
        <f t="shared" si="26"/>
        <v>16.273858459179436</v>
      </c>
    </row>
    <row r="302" spans="1:8" x14ac:dyDescent="0.35">
      <c r="A302" s="1">
        <f>'4-2'!A302</f>
        <v>42296</v>
      </c>
      <c r="B302">
        <f>'4-2'!C302</f>
        <v>156.15</v>
      </c>
      <c r="C302" s="5">
        <f>'4-2'!P302</f>
        <v>38789370</v>
      </c>
      <c r="D302" s="6">
        <f t="shared" si="23"/>
        <v>-19.199999999999989</v>
      </c>
      <c r="E302">
        <f t="shared" si="24"/>
        <v>-0.10949529512403758</v>
      </c>
      <c r="F302" s="7">
        <f t="shared" si="25"/>
        <v>-0.11596689285709871</v>
      </c>
      <c r="G302">
        <f t="shared" si="26"/>
        <v>5.1667839765861867</v>
      </c>
      <c r="H302">
        <f t="shared" si="26"/>
        <v>16.157570178051962</v>
      </c>
    </row>
    <row r="303" spans="1:8" x14ac:dyDescent="0.35">
      <c r="A303" s="1">
        <f>'4-2'!A303</f>
        <v>42303</v>
      </c>
      <c r="B303">
        <f>'4-2'!C303</f>
        <v>155</v>
      </c>
      <c r="C303" s="5">
        <f>'4-2'!P303</f>
        <v>14813450</v>
      </c>
      <c r="D303" s="6">
        <f t="shared" si="23"/>
        <v>-1.1500000000000057</v>
      </c>
      <c r="E303">
        <f t="shared" si="24"/>
        <v>-7.3647134165866516E-3</v>
      </c>
      <c r="F303" s="7">
        <f t="shared" si="25"/>
        <v>-7.3919668098412217E-3</v>
      </c>
      <c r="G303">
        <f t="shared" si="26"/>
        <v>5.050817083729088</v>
      </c>
      <c r="H303">
        <f t="shared" si="26"/>
        <v>17.473656797984955</v>
      </c>
    </row>
    <row r="304" spans="1:8" x14ac:dyDescent="0.35">
      <c r="A304" s="1">
        <f>'4-2'!A304</f>
        <v>42310</v>
      </c>
      <c r="B304">
        <f>'4-2'!C304</f>
        <v>156.35</v>
      </c>
      <c r="C304" s="5">
        <f>'4-2'!P304</f>
        <v>9169940</v>
      </c>
      <c r="D304" s="6">
        <f t="shared" si="23"/>
        <v>1.3499999999999943</v>
      </c>
      <c r="E304">
        <f t="shared" si="24"/>
        <v>8.7096774193548016E-3</v>
      </c>
      <c r="F304" s="7">
        <f t="shared" si="25"/>
        <v>8.6719669846031522E-3</v>
      </c>
      <c r="G304">
        <f t="shared" si="26"/>
        <v>5.0434251169192468</v>
      </c>
      <c r="H304">
        <f t="shared" si="26"/>
        <v>16.511046109824157</v>
      </c>
    </row>
    <row r="305" spans="1:8" x14ac:dyDescent="0.35">
      <c r="A305" s="1">
        <f>'4-2'!A305</f>
        <v>42317</v>
      </c>
      <c r="B305">
        <f>'4-2'!C305</f>
        <v>164.5</v>
      </c>
      <c r="C305" s="5">
        <f>'4-2'!P305</f>
        <v>12334040</v>
      </c>
      <c r="D305" s="6">
        <f t="shared" si="23"/>
        <v>8.1500000000000057</v>
      </c>
      <c r="E305">
        <f t="shared" si="24"/>
        <v>5.212663895107135E-2</v>
      </c>
      <c r="F305" s="7">
        <f t="shared" si="25"/>
        <v>5.081348630157656E-2</v>
      </c>
      <c r="G305">
        <f t="shared" si="26"/>
        <v>5.0520970839038499</v>
      </c>
      <c r="H305">
        <f t="shared" si="26"/>
        <v>16.031441301135995</v>
      </c>
    </row>
    <row r="306" spans="1:8" x14ac:dyDescent="0.35">
      <c r="A306" s="1">
        <f>'4-2'!A306</f>
        <v>42324</v>
      </c>
      <c r="B306">
        <f>'4-2'!C306</f>
        <v>169</v>
      </c>
      <c r="C306" s="5">
        <f>'4-2'!P306</f>
        <v>16953590</v>
      </c>
      <c r="D306" s="6">
        <f t="shared" si="23"/>
        <v>4.5</v>
      </c>
      <c r="E306">
        <f t="shared" si="24"/>
        <v>2.7355623100303952E-2</v>
      </c>
      <c r="F306" s="7">
        <f t="shared" si="25"/>
        <v>2.6988144717646989E-2</v>
      </c>
      <c r="G306">
        <f t="shared" si="26"/>
        <v>5.1029105702054265</v>
      </c>
      <c r="H306">
        <f t="shared" si="26"/>
        <v>16.32787347759626</v>
      </c>
    </row>
    <row r="307" spans="1:8" x14ac:dyDescent="0.35">
      <c r="A307" s="1">
        <f>'4-2'!A307</f>
        <v>42331</v>
      </c>
      <c r="B307">
        <f>'4-2'!C307</f>
        <v>175.7</v>
      </c>
      <c r="C307" s="5">
        <f>'4-2'!P307</f>
        <v>20888980</v>
      </c>
      <c r="D307" s="6">
        <f t="shared" si="23"/>
        <v>6.6999999999999886</v>
      </c>
      <c r="E307">
        <f t="shared" si="24"/>
        <v>3.9644970414201119E-2</v>
      </c>
      <c r="F307" s="7">
        <f t="shared" si="25"/>
        <v>3.8879280269977556E-2</v>
      </c>
      <c r="G307">
        <f t="shared" si="26"/>
        <v>5.1298987149230735</v>
      </c>
      <c r="H307">
        <f t="shared" si="26"/>
        <v>16.645990168774436</v>
      </c>
    </row>
    <row r="308" spans="1:8" x14ac:dyDescent="0.35">
      <c r="A308" s="1">
        <f>'4-2'!A308</f>
        <v>42338</v>
      </c>
      <c r="B308">
        <f>'4-2'!C308</f>
        <v>177.5</v>
      </c>
      <c r="C308" s="5">
        <f>'4-2'!P308</f>
        <v>11928460</v>
      </c>
      <c r="D308" s="6">
        <f t="shared" si="23"/>
        <v>1.8000000000000114</v>
      </c>
      <c r="E308">
        <f t="shared" si="24"/>
        <v>1.0244735344337003E-2</v>
      </c>
      <c r="F308" s="7">
        <f t="shared" si="25"/>
        <v>1.019261372241953E-2</v>
      </c>
      <c r="G308">
        <f t="shared" si="26"/>
        <v>5.168777995193051</v>
      </c>
      <c r="H308">
        <f t="shared" si="26"/>
        <v>16.85473230515062</v>
      </c>
    </row>
    <row r="309" spans="1:8" x14ac:dyDescent="0.35">
      <c r="A309" s="1">
        <f>'4-2'!A309</f>
        <v>42345</v>
      </c>
      <c r="B309">
        <f>'4-2'!C309</f>
        <v>181.95</v>
      </c>
      <c r="C309" s="5">
        <f>'4-2'!P309</f>
        <v>9117950</v>
      </c>
      <c r="D309" s="6">
        <f t="shared" si="23"/>
        <v>4.4499999999999886</v>
      </c>
      <c r="E309">
        <f t="shared" si="24"/>
        <v>2.5070422535211204E-2</v>
      </c>
      <c r="F309" s="7">
        <f t="shared" si="25"/>
        <v>2.4761315142698415E-2</v>
      </c>
      <c r="G309">
        <f t="shared" si="26"/>
        <v>5.1789706089154706</v>
      </c>
      <c r="H309">
        <f t="shared" si="26"/>
        <v>16.294437699404774</v>
      </c>
    </row>
    <row r="310" spans="1:8" x14ac:dyDescent="0.35">
      <c r="A310" s="1">
        <f>'4-2'!A310</f>
        <v>42352</v>
      </c>
      <c r="B310">
        <f>'4-2'!C310</f>
        <v>184.05</v>
      </c>
      <c r="C310" s="5">
        <f>'4-2'!P310</f>
        <v>11497620</v>
      </c>
      <c r="D310" s="6">
        <f t="shared" si="23"/>
        <v>2.1000000000000227</v>
      </c>
      <c r="E310">
        <f t="shared" si="24"/>
        <v>1.1541632316570611E-2</v>
      </c>
      <c r="F310" s="7">
        <f t="shared" si="25"/>
        <v>1.1475535766861E-2</v>
      </c>
      <c r="G310">
        <f t="shared" si="26"/>
        <v>5.203731924058169</v>
      </c>
      <c r="H310">
        <f t="shared" si="26"/>
        <v>16.025755556081791</v>
      </c>
    </row>
    <row r="311" spans="1:8" x14ac:dyDescent="0.35">
      <c r="A311" s="1">
        <f>'4-2'!A311</f>
        <v>42359</v>
      </c>
      <c r="B311">
        <f>'4-2'!C311</f>
        <v>178.95</v>
      </c>
      <c r="C311" s="5">
        <f>'4-2'!P311</f>
        <v>5671080</v>
      </c>
      <c r="D311" s="6">
        <f t="shared" si="23"/>
        <v>-5.1000000000000227</v>
      </c>
      <c r="E311">
        <f t="shared" si="24"/>
        <v>-2.7709861450692867E-2</v>
      </c>
      <c r="F311" s="7">
        <f t="shared" si="25"/>
        <v>-2.8101022612995408E-2</v>
      </c>
      <c r="G311">
        <f t="shared" si="26"/>
        <v>5.21520745982503</v>
      </c>
      <c r="H311">
        <f t="shared" si="26"/>
        <v>16.257650615393285</v>
      </c>
    </row>
    <row r="312" spans="1:8" x14ac:dyDescent="0.35">
      <c r="A312" s="1">
        <f>'4-2'!A312</f>
        <v>42366</v>
      </c>
      <c r="B312">
        <f>'4-2'!C312</f>
        <v>177</v>
      </c>
      <c r="C312" s="5">
        <f>'4-2'!P312</f>
        <v>1865930</v>
      </c>
      <c r="D312" s="6">
        <f t="shared" si="23"/>
        <v>-1.9499999999999886</v>
      </c>
      <c r="E312">
        <f t="shared" si="24"/>
        <v>-1.0896898575020892E-2</v>
      </c>
      <c r="F312" s="7">
        <f t="shared" si="25"/>
        <v>-1.095670463820575E-2</v>
      </c>
      <c r="G312">
        <f t="shared" si="26"/>
        <v>5.1871064372120346</v>
      </c>
      <c r="H312">
        <f t="shared" si="26"/>
        <v>15.550890133756125</v>
      </c>
    </row>
    <row r="313" spans="1:8" x14ac:dyDescent="0.35">
      <c r="A313" s="1">
        <f>'4-2'!A313</f>
        <v>42373</v>
      </c>
      <c r="B313">
        <f>'4-2'!C313</f>
        <v>178</v>
      </c>
      <c r="C313" s="5">
        <f>'4-2'!P313</f>
        <v>2243330</v>
      </c>
      <c r="D313" s="6">
        <f t="shared" si="23"/>
        <v>1</v>
      </c>
      <c r="E313">
        <f t="shared" si="24"/>
        <v>5.6497175141242938E-3</v>
      </c>
      <c r="F313" s="7">
        <f t="shared" si="25"/>
        <v>5.6338177182562177E-3</v>
      </c>
      <c r="G313">
        <f t="shared" si="26"/>
        <v>5.1761497325738288</v>
      </c>
      <c r="H313">
        <f t="shared" si="26"/>
        <v>14.439270146288139</v>
      </c>
    </row>
    <row r="314" spans="1:8" x14ac:dyDescent="0.35">
      <c r="A314" s="1">
        <f>'4-2'!A314</f>
        <v>42380</v>
      </c>
      <c r="B314">
        <f>'4-2'!C314</f>
        <v>178.35</v>
      </c>
      <c r="C314" s="5">
        <f>'4-2'!P314</f>
        <v>7304400</v>
      </c>
      <c r="D314" s="6">
        <f t="shared" si="23"/>
        <v>0.34999999999999432</v>
      </c>
      <c r="E314">
        <f t="shared" si="24"/>
        <v>1.9662921348314287E-3</v>
      </c>
      <c r="F314" s="7">
        <f t="shared" si="25"/>
        <v>1.9643615128153158E-3</v>
      </c>
      <c r="G314">
        <f t="shared" si="26"/>
        <v>5.181783550292085</v>
      </c>
      <c r="H314">
        <f t="shared" si="26"/>
        <v>14.623471927067596</v>
      </c>
    </row>
    <row r="315" spans="1:8" x14ac:dyDescent="0.35">
      <c r="A315" s="1">
        <f>'4-2'!A315</f>
        <v>42387</v>
      </c>
      <c r="B315">
        <f>'4-2'!C315</f>
        <v>173.75</v>
      </c>
      <c r="C315" s="5">
        <f>'4-2'!P315</f>
        <v>7382600</v>
      </c>
      <c r="D315" s="6">
        <f t="shared" si="23"/>
        <v>-4.5999999999999943</v>
      </c>
      <c r="E315">
        <f t="shared" si="24"/>
        <v>-2.5791982057751579E-2</v>
      </c>
      <c r="F315" s="7">
        <f t="shared" si="25"/>
        <v>-2.6130427359999153E-2</v>
      </c>
      <c r="G315">
        <f t="shared" si="26"/>
        <v>5.1837479118049004</v>
      </c>
      <c r="H315">
        <f t="shared" si="26"/>
        <v>15.803987464270016</v>
      </c>
    </row>
    <row r="316" spans="1:8" x14ac:dyDescent="0.35">
      <c r="A316" s="1">
        <f>'4-2'!A316</f>
        <v>42394</v>
      </c>
      <c r="B316">
        <f>'4-2'!C316</f>
        <v>172.55</v>
      </c>
      <c r="C316" s="5">
        <f>'4-2'!P316</f>
        <v>4417160</v>
      </c>
      <c r="D316" s="6">
        <f t="shared" si="23"/>
        <v>-1.1999999999999886</v>
      </c>
      <c r="E316">
        <f t="shared" si="24"/>
        <v>-6.9064748201438193E-3</v>
      </c>
      <c r="F316" s="7">
        <f t="shared" si="25"/>
        <v>-6.9304349008882937E-3</v>
      </c>
      <c r="G316">
        <f t="shared" si="26"/>
        <v>5.1576174844449012</v>
      </c>
      <c r="H316">
        <f t="shared" si="26"/>
        <v>15.814636438055377</v>
      </c>
    </row>
    <row r="317" spans="1:8" x14ac:dyDescent="0.35">
      <c r="A317" s="1">
        <f>'4-2'!A317</f>
        <v>42401</v>
      </c>
      <c r="B317">
        <f>'4-2'!C317</f>
        <v>170.9</v>
      </c>
      <c r="C317" s="5">
        <f>'4-2'!P317</f>
        <v>3181750</v>
      </c>
      <c r="D317" s="6">
        <f t="shared" si="23"/>
        <v>-1.6500000000000057</v>
      </c>
      <c r="E317">
        <f t="shared" si="24"/>
        <v>-9.5624456679223729E-3</v>
      </c>
      <c r="F317" s="7">
        <f t="shared" si="25"/>
        <v>-9.6084594224672415E-3</v>
      </c>
      <c r="G317">
        <f t="shared" si="26"/>
        <v>5.1506870495440129</v>
      </c>
      <c r="H317">
        <f t="shared" si="26"/>
        <v>15.301007513603833</v>
      </c>
    </row>
    <row r="318" spans="1:8" x14ac:dyDescent="0.35">
      <c r="A318" s="1">
        <f>'4-2'!A318</f>
        <v>42408</v>
      </c>
      <c r="B318">
        <f>'4-2'!C318</f>
        <v>163.95</v>
      </c>
      <c r="C318" s="5">
        <f>'4-2'!P318</f>
        <v>4123960</v>
      </c>
      <c r="D318" s="6">
        <f t="shared" si="23"/>
        <v>-6.9500000000000171</v>
      </c>
      <c r="E318">
        <f t="shared" si="24"/>
        <v>-4.0667056758338309E-2</v>
      </c>
      <c r="F318" s="7">
        <f t="shared" si="25"/>
        <v>-4.1517086830888061E-2</v>
      </c>
      <c r="G318">
        <f t="shared" si="26"/>
        <v>5.1410785901215457</v>
      </c>
      <c r="H318">
        <f t="shared" si="26"/>
        <v>14.972941917854294</v>
      </c>
    </row>
    <row r="319" spans="1:8" x14ac:dyDescent="0.35">
      <c r="A319" s="1">
        <f>'4-2'!A319</f>
        <v>42415</v>
      </c>
      <c r="B319">
        <f>'4-2'!C319</f>
        <v>160.44999999999999</v>
      </c>
      <c r="C319" s="5">
        <f>'4-2'!P319</f>
        <v>6324110</v>
      </c>
      <c r="D319" s="6">
        <f t="shared" si="23"/>
        <v>-3.5</v>
      </c>
      <c r="E319">
        <f t="shared" si="24"/>
        <v>-2.1347971942665449E-2</v>
      </c>
      <c r="F319" s="7">
        <f t="shared" si="25"/>
        <v>-2.1579135734791421E-2</v>
      </c>
      <c r="G319">
        <f t="shared" si="26"/>
        <v>5.0995615032906576</v>
      </c>
      <c r="H319">
        <f t="shared" si="26"/>
        <v>15.232324424750901</v>
      </c>
    </row>
    <row r="320" spans="1:8" x14ac:dyDescent="0.35">
      <c r="A320" s="1">
        <f>'4-2'!A320</f>
        <v>42422</v>
      </c>
      <c r="B320">
        <f>'4-2'!C320</f>
        <v>161.85</v>
      </c>
      <c r="C320" s="5">
        <f>'4-2'!P320</f>
        <v>7717960</v>
      </c>
      <c r="D320" s="6">
        <f t="shared" si="23"/>
        <v>1.4000000000000057</v>
      </c>
      <c r="E320">
        <f t="shared" si="24"/>
        <v>8.725459644749179E-3</v>
      </c>
      <c r="F320" s="7">
        <f t="shared" si="25"/>
        <v>8.6876128163870803E-3</v>
      </c>
      <c r="G320">
        <f t="shared" si="26"/>
        <v>5.0779823675558662</v>
      </c>
      <c r="H320">
        <f t="shared" si="26"/>
        <v>15.659879871214621</v>
      </c>
    </row>
    <row r="321" spans="1:8" x14ac:dyDescent="0.35">
      <c r="A321" s="1">
        <f>'4-2'!A321</f>
        <v>42429</v>
      </c>
      <c r="B321">
        <f>'4-2'!C321</f>
        <v>162.30000000000001</v>
      </c>
      <c r="C321" s="5">
        <f>'4-2'!P321</f>
        <v>7542910</v>
      </c>
      <c r="D321" s="6">
        <f t="shared" si="23"/>
        <v>0.45000000000001705</v>
      </c>
      <c r="E321">
        <f t="shared" si="24"/>
        <v>2.7803521779426448E-3</v>
      </c>
      <c r="F321" s="7">
        <f t="shared" si="25"/>
        <v>2.7764941482919525E-3</v>
      </c>
      <c r="G321">
        <f t="shared" si="26"/>
        <v>5.0866699803722533</v>
      </c>
      <c r="H321">
        <f t="shared" si="26"/>
        <v>15.859060638376455</v>
      </c>
    </row>
    <row r="322" spans="1:8" x14ac:dyDescent="0.35">
      <c r="A322" s="1">
        <f>'4-2'!A322</f>
        <v>42436</v>
      </c>
      <c r="B322">
        <f>'4-2'!C322</f>
        <v>168.85</v>
      </c>
      <c r="C322" s="5">
        <f>'4-2'!P322</f>
        <v>5872000</v>
      </c>
      <c r="D322" s="6">
        <f t="shared" si="23"/>
        <v>6.5499999999999829</v>
      </c>
      <c r="E322">
        <f t="shared" si="24"/>
        <v>4.0357362908194597E-2</v>
      </c>
      <c r="F322" s="7">
        <f t="shared" si="25"/>
        <v>3.9564272311031878E-2</v>
      </c>
      <c r="G322">
        <f t="shared" si="26"/>
        <v>5.0894464745205452</v>
      </c>
      <c r="H322">
        <f t="shared" si="26"/>
        <v>15.836118607172381</v>
      </c>
    </row>
    <row r="323" spans="1:8" x14ac:dyDescent="0.35">
      <c r="A323" s="1">
        <f>'4-2'!A323</f>
        <v>42443</v>
      </c>
      <c r="B323">
        <f>'4-2'!C323</f>
        <v>159.19999999999999</v>
      </c>
      <c r="C323" s="5">
        <f>'4-2'!P323</f>
        <v>8828270</v>
      </c>
      <c r="D323" s="6">
        <f t="shared" si="23"/>
        <v>-9.6500000000000057</v>
      </c>
      <c r="E323">
        <f t="shared" si="24"/>
        <v>-5.7151317737636993E-2</v>
      </c>
      <c r="F323" s="7">
        <f t="shared" si="25"/>
        <v>-5.884947342129454E-2</v>
      </c>
      <c r="G323">
        <f t="shared" si="26"/>
        <v>5.1290107468315771</v>
      </c>
      <c r="H323">
        <f t="shared" si="26"/>
        <v>15.585705849276488</v>
      </c>
    </row>
    <row r="324" spans="1:8" x14ac:dyDescent="0.35">
      <c r="A324" s="1">
        <f>'4-2'!A324</f>
        <v>42450</v>
      </c>
      <c r="B324">
        <f>'4-2'!C324</f>
        <v>165.45</v>
      </c>
      <c r="C324" s="5">
        <f>'4-2'!P324</f>
        <v>7772120</v>
      </c>
      <c r="D324" s="6">
        <f t="shared" si="23"/>
        <v>6.25</v>
      </c>
      <c r="E324">
        <f t="shared" si="24"/>
        <v>3.925879396984925E-2</v>
      </c>
      <c r="F324" s="7">
        <f t="shared" si="25"/>
        <v>3.8507760957338988E-2</v>
      </c>
      <c r="G324">
        <f t="shared" si="26"/>
        <v>5.0701612734102826</v>
      </c>
      <c r="H324">
        <f t="shared" si="26"/>
        <v>15.99346963039492</v>
      </c>
    </row>
    <row r="325" spans="1:8" x14ac:dyDescent="0.35">
      <c r="A325" s="1">
        <f>'4-2'!A325</f>
        <v>42457</v>
      </c>
      <c r="B325">
        <f>'4-2'!C325</f>
        <v>163.95</v>
      </c>
      <c r="C325" s="5">
        <f>'4-2'!P325</f>
        <v>17313580</v>
      </c>
      <c r="D325" s="6">
        <f t="shared" ref="D325:D388" si="27">B325-B324</f>
        <v>-1.5</v>
      </c>
      <c r="E325">
        <f t="shared" ref="E325:E388" si="28">D325/B324</f>
        <v>-9.0661831368993653E-3</v>
      </c>
      <c r="F325" s="7">
        <f t="shared" ref="F325:F388" si="29">LN(B325)-LN(B324)</f>
        <v>-9.1075310769639373E-3</v>
      </c>
      <c r="G325">
        <f t="shared" ref="G325:H388" si="30">LN(B324)</f>
        <v>5.1086690343676215</v>
      </c>
      <c r="H325">
        <f t="shared" si="30"/>
        <v>15.866053529401444</v>
      </c>
    </row>
    <row r="326" spans="1:8" x14ac:dyDescent="0.35">
      <c r="A326" s="1">
        <f>'4-2'!A326</f>
        <v>42464</v>
      </c>
      <c r="B326">
        <f>'4-2'!C326</f>
        <v>164.35</v>
      </c>
      <c r="C326" s="5">
        <f>'4-2'!P326</f>
        <v>4317570</v>
      </c>
      <c r="D326" s="6">
        <f t="shared" si="27"/>
        <v>0.40000000000000568</v>
      </c>
      <c r="E326">
        <f t="shared" si="28"/>
        <v>2.4397682220189429E-3</v>
      </c>
      <c r="F326" s="7">
        <f t="shared" si="29"/>
        <v>2.4367968195706524E-3</v>
      </c>
      <c r="G326">
        <f t="shared" si="30"/>
        <v>5.0995615032906576</v>
      </c>
      <c r="H326">
        <f t="shared" si="30"/>
        <v>16.667001722637593</v>
      </c>
    </row>
    <row r="327" spans="1:8" x14ac:dyDescent="0.35">
      <c r="A327" s="1">
        <f>'4-2'!A327</f>
        <v>42471</v>
      </c>
      <c r="B327">
        <f>'4-2'!C327</f>
        <v>163.69999999999999</v>
      </c>
      <c r="C327" s="5">
        <f>'4-2'!P327</f>
        <v>4425240</v>
      </c>
      <c r="D327" s="6">
        <f t="shared" si="27"/>
        <v>-0.65000000000000568</v>
      </c>
      <c r="E327">
        <f t="shared" si="28"/>
        <v>-3.954974140553731E-3</v>
      </c>
      <c r="F327" s="7">
        <f t="shared" si="29"/>
        <v>-3.9628157331392799E-3</v>
      </c>
      <c r="G327">
        <f t="shared" si="30"/>
        <v>5.1019983001102283</v>
      </c>
      <c r="H327">
        <f t="shared" si="30"/>
        <v>15.278203301957817</v>
      </c>
    </row>
    <row r="328" spans="1:8" x14ac:dyDescent="0.35">
      <c r="A328" s="1">
        <f>'4-2'!A328</f>
        <v>42478</v>
      </c>
      <c r="B328">
        <f>'4-2'!C328</f>
        <v>164.7</v>
      </c>
      <c r="C328" s="5">
        <f>'4-2'!P328</f>
        <v>4319110</v>
      </c>
      <c r="D328" s="6">
        <f t="shared" si="27"/>
        <v>1</v>
      </c>
      <c r="E328">
        <f t="shared" si="28"/>
        <v>6.1087354917532073E-3</v>
      </c>
      <c r="F328" s="7">
        <f t="shared" si="29"/>
        <v>6.0901528065055999E-3</v>
      </c>
      <c r="G328">
        <f t="shared" si="30"/>
        <v>5.098035484377089</v>
      </c>
      <c r="H328">
        <f t="shared" si="30"/>
        <v>15.302835072241514</v>
      </c>
    </row>
    <row r="329" spans="1:8" x14ac:dyDescent="0.35">
      <c r="A329" s="1">
        <f>'4-2'!A329</f>
        <v>42485</v>
      </c>
      <c r="B329">
        <f>'4-2'!C329</f>
        <v>163.4</v>
      </c>
      <c r="C329" s="5">
        <f>'4-2'!P329</f>
        <v>3363460</v>
      </c>
      <c r="D329" s="6">
        <f t="shared" si="27"/>
        <v>-1.2999999999999829</v>
      </c>
      <c r="E329">
        <f t="shared" si="28"/>
        <v>-7.8931390406799216E-3</v>
      </c>
      <c r="F329" s="7">
        <f t="shared" si="29"/>
        <v>-7.9244547576919899E-3</v>
      </c>
      <c r="G329">
        <f t="shared" si="30"/>
        <v>5.1041256371835946</v>
      </c>
      <c r="H329">
        <f t="shared" si="30"/>
        <v>15.278559920477045</v>
      </c>
    </row>
    <row r="330" spans="1:8" x14ac:dyDescent="0.35">
      <c r="A330" s="1">
        <f>'4-2'!A330</f>
        <v>42492</v>
      </c>
      <c r="B330">
        <f>'4-2'!C330</f>
        <v>164.3</v>
      </c>
      <c r="C330" s="5">
        <f>'4-2'!P330</f>
        <v>3626470</v>
      </c>
      <c r="D330" s="6">
        <f t="shared" si="27"/>
        <v>0.90000000000000568</v>
      </c>
      <c r="E330">
        <f t="shared" si="28"/>
        <v>5.5079559363525434E-3</v>
      </c>
      <c r="F330" s="7">
        <f t="shared" si="29"/>
        <v>5.4928426173201927E-3</v>
      </c>
      <c r="G330">
        <f t="shared" si="30"/>
        <v>5.0962011824259026</v>
      </c>
      <c r="H330">
        <f t="shared" si="30"/>
        <v>15.028480764003067</v>
      </c>
    </row>
    <row r="331" spans="1:8" x14ac:dyDescent="0.35">
      <c r="A331" s="1">
        <f>'4-2'!A331</f>
        <v>42499</v>
      </c>
      <c r="B331">
        <f>'4-2'!C331</f>
        <v>163.75</v>
      </c>
      <c r="C331" s="5">
        <f>'4-2'!P331</f>
        <v>2831520</v>
      </c>
      <c r="D331" s="6">
        <f t="shared" si="27"/>
        <v>-0.55000000000001137</v>
      </c>
      <c r="E331">
        <f t="shared" si="28"/>
        <v>-3.3475349969568553E-3</v>
      </c>
      <c r="F331" s="7">
        <f t="shared" si="29"/>
        <v>-3.3531505278618923E-3</v>
      </c>
      <c r="G331">
        <f t="shared" si="30"/>
        <v>5.1016940250432228</v>
      </c>
      <c r="H331">
        <f t="shared" si="30"/>
        <v>15.103770281312396</v>
      </c>
    </row>
    <row r="332" spans="1:8" x14ac:dyDescent="0.35">
      <c r="A332" s="1">
        <f>'4-2'!A332</f>
        <v>42506</v>
      </c>
      <c r="B332">
        <f>'4-2'!C332</f>
        <v>169</v>
      </c>
      <c r="C332" s="5">
        <f>'4-2'!P332</f>
        <v>8632150</v>
      </c>
      <c r="D332" s="6">
        <f t="shared" si="27"/>
        <v>5.25</v>
      </c>
      <c r="E332">
        <f t="shared" si="28"/>
        <v>3.2061068702290078E-2</v>
      </c>
      <c r="F332" s="7">
        <f t="shared" si="29"/>
        <v>3.155784040771259E-2</v>
      </c>
      <c r="G332">
        <f t="shared" si="30"/>
        <v>5.0983408745153609</v>
      </c>
      <c r="H332">
        <f t="shared" si="30"/>
        <v>14.856324227905011</v>
      </c>
    </row>
    <row r="333" spans="1:8" x14ac:dyDescent="0.35">
      <c r="A333" s="1">
        <f>'4-2'!A333</f>
        <v>42513</v>
      </c>
      <c r="B333">
        <f>'4-2'!C333</f>
        <v>171.05</v>
      </c>
      <c r="C333" s="5">
        <f>'4-2'!P333</f>
        <v>7138530</v>
      </c>
      <c r="D333" s="6">
        <f t="shared" si="27"/>
        <v>2.0500000000000114</v>
      </c>
      <c r="E333">
        <f t="shared" si="28"/>
        <v>1.2130177514792966E-2</v>
      </c>
      <c r="F333" s="7">
        <f t="shared" si="29"/>
        <v>1.2057196500540712E-2</v>
      </c>
      <c r="G333">
        <f t="shared" si="30"/>
        <v>5.1298987149230735</v>
      </c>
      <c r="H333">
        <f t="shared" si="30"/>
        <v>15.971004162970239</v>
      </c>
    </row>
    <row r="334" spans="1:8" x14ac:dyDescent="0.35">
      <c r="A334" s="1">
        <f>'4-2'!A334</f>
        <v>42520</v>
      </c>
      <c r="B334">
        <f>'4-2'!C334</f>
        <v>173.45</v>
      </c>
      <c r="C334" s="5">
        <f>'4-2'!P334</f>
        <v>4803780</v>
      </c>
      <c r="D334" s="6">
        <f t="shared" si="27"/>
        <v>2.3999999999999773</v>
      </c>
      <c r="E334">
        <f t="shared" si="28"/>
        <v>1.4030985092078205E-2</v>
      </c>
      <c r="F334" s="7">
        <f t="shared" si="29"/>
        <v>1.3933461992144736E-2</v>
      </c>
      <c r="G334">
        <f t="shared" si="30"/>
        <v>5.1419559114236142</v>
      </c>
      <c r="H334">
        <f t="shared" si="30"/>
        <v>15.781017430766145</v>
      </c>
    </row>
    <row r="335" spans="1:8" x14ac:dyDescent="0.35">
      <c r="A335" s="1">
        <f>'4-2'!A335</f>
        <v>42527</v>
      </c>
      <c r="B335">
        <f>'4-2'!C335</f>
        <v>175.4</v>
      </c>
      <c r="C335" s="5">
        <f>'4-2'!P335</f>
        <v>4564520</v>
      </c>
      <c r="D335" s="6">
        <f t="shared" si="27"/>
        <v>1.9500000000000171</v>
      </c>
      <c r="E335">
        <f t="shared" si="28"/>
        <v>1.12424329778035E-2</v>
      </c>
      <c r="F335" s="7">
        <f t="shared" si="29"/>
        <v>1.1179706522323585E-2</v>
      </c>
      <c r="G335">
        <f t="shared" si="30"/>
        <v>5.1558893734157589</v>
      </c>
      <c r="H335">
        <f t="shared" si="30"/>
        <v>15.384913665962689</v>
      </c>
    </row>
    <row r="336" spans="1:8" x14ac:dyDescent="0.35">
      <c r="A336" s="1">
        <f>'4-2'!A336</f>
        <v>42534</v>
      </c>
      <c r="B336">
        <f>'4-2'!C336</f>
        <v>190</v>
      </c>
      <c r="C336" s="5">
        <f>'4-2'!P336</f>
        <v>14857570</v>
      </c>
      <c r="D336" s="6">
        <f t="shared" si="27"/>
        <v>14.599999999999994</v>
      </c>
      <c r="E336">
        <f t="shared" si="28"/>
        <v>8.3238312428734293E-2</v>
      </c>
      <c r="F336" s="7">
        <f t="shared" si="29"/>
        <v>7.9954992222403654E-2</v>
      </c>
      <c r="G336">
        <f t="shared" si="30"/>
        <v>5.1670690799380825</v>
      </c>
      <c r="H336">
        <f t="shared" si="30"/>
        <v>15.333823918618597</v>
      </c>
    </row>
    <row r="337" spans="1:8" x14ac:dyDescent="0.35">
      <c r="A337" s="1">
        <f>'4-2'!A337</f>
        <v>42541</v>
      </c>
      <c r="B337">
        <f>'4-2'!C337</f>
        <v>180</v>
      </c>
      <c r="C337" s="5">
        <f>'4-2'!P337</f>
        <v>4098330</v>
      </c>
      <c r="D337" s="6">
        <f t="shared" si="27"/>
        <v>-10</v>
      </c>
      <c r="E337">
        <f t="shared" si="28"/>
        <v>-5.2631578947368418E-2</v>
      </c>
      <c r="F337" s="7">
        <f t="shared" si="29"/>
        <v>-5.4067221270275745E-2</v>
      </c>
      <c r="G337">
        <f t="shared" si="30"/>
        <v>5.2470240721604862</v>
      </c>
      <c r="H337">
        <f t="shared" si="30"/>
        <v>16.514020057637062</v>
      </c>
    </row>
    <row r="338" spans="1:8" x14ac:dyDescent="0.35">
      <c r="A338" s="1">
        <f>'4-2'!A338</f>
        <v>42548</v>
      </c>
      <c r="B338">
        <f>'4-2'!C338</f>
        <v>177</v>
      </c>
      <c r="C338" s="5">
        <f>'4-2'!P338</f>
        <v>3098300</v>
      </c>
      <c r="D338" s="6">
        <f t="shared" si="27"/>
        <v>-3</v>
      </c>
      <c r="E338">
        <f t="shared" si="28"/>
        <v>-1.6666666666666666E-2</v>
      </c>
      <c r="F338" s="7">
        <f t="shared" si="29"/>
        <v>-1.6807118316381597E-2</v>
      </c>
      <c r="G338">
        <f t="shared" si="30"/>
        <v>5.1929568508902104</v>
      </c>
      <c r="H338">
        <f t="shared" si="30"/>
        <v>15.226090131625234</v>
      </c>
    </row>
    <row r="339" spans="1:8" x14ac:dyDescent="0.35">
      <c r="A339" s="1">
        <f>'4-2'!A339</f>
        <v>42555</v>
      </c>
      <c r="B339">
        <f>'4-2'!C339</f>
        <v>182</v>
      </c>
      <c r="C339" s="5">
        <f>'4-2'!P339</f>
        <v>3495950</v>
      </c>
      <c r="D339" s="6">
        <f t="shared" si="27"/>
        <v>5</v>
      </c>
      <c r="E339">
        <f t="shared" si="28"/>
        <v>2.8248587570621469E-2</v>
      </c>
      <c r="F339" s="7">
        <f t="shared" si="29"/>
        <v>2.7856954502966325E-2</v>
      </c>
      <c r="G339">
        <f t="shared" si="30"/>
        <v>5.1761497325738288</v>
      </c>
      <c r="H339">
        <f t="shared" si="30"/>
        <v>14.946364131939402</v>
      </c>
    </row>
    <row r="340" spans="1:8" x14ac:dyDescent="0.35">
      <c r="A340" s="1">
        <f>'4-2'!A340</f>
        <v>42562</v>
      </c>
      <c r="B340">
        <f>'4-2'!C340</f>
        <v>180.65</v>
      </c>
      <c r="C340" s="5">
        <f>'4-2'!P340</f>
        <v>2854800</v>
      </c>
      <c r="D340" s="6">
        <f t="shared" si="27"/>
        <v>-1.3499999999999943</v>
      </c>
      <c r="E340">
        <f t="shared" si="28"/>
        <v>-7.417582417582386E-3</v>
      </c>
      <c r="F340" s="7">
        <f t="shared" si="29"/>
        <v>-7.4452294831459653E-3</v>
      </c>
      <c r="G340">
        <f t="shared" si="30"/>
        <v>5.2040066870767951</v>
      </c>
      <c r="H340">
        <f t="shared" si="30"/>
        <v>15.067115713595792</v>
      </c>
    </row>
    <row r="341" spans="1:8" x14ac:dyDescent="0.35">
      <c r="A341" s="1">
        <f>'4-2'!A341</f>
        <v>42569</v>
      </c>
      <c r="B341">
        <f>'4-2'!C341</f>
        <v>181.2</v>
      </c>
      <c r="C341" s="5">
        <f>'4-2'!P341</f>
        <v>1536000</v>
      </c>
      <c r="D341" s="6">
        <f t="shared" si="27"/>
        <v>0.54999999999998295</v>
      </c>
      <c r="E341">
        <f t="shared" si="28"/>
        <v>3.0445613063934843E-3</v>
      </c>
      <c r="F341" s="7">
        <f t="shared" si="29"/>
        <v>3.0399360152300048E-3</v>
      </c>
      <c r="G341">
        <f t="shared" si="30"/>
        <v>5.1965614575936492</v>
      </c>
      <c r="H341">
        <f t="shared" si="30"/>
        <v>14.864512346079049</v>
      </c>
    </row>
    <row r="342" spans="1:8" x14ac:dyDescent="0.35">
      <c r="A342" s="1">
        <f>'4-2'!A342</f>
        <v>42576</v>
      </c>
      <c r="B342">
        <f>'4-2'!C342</f>
        <v>186.1</v>
      </c>
      <c r="C342" s="5">
        <f>'4-2'!P342</f>
        <v>5374460</v>
      </c>
      <c r="D342" s="6">
        <f t="shared" si="27"/>
        <v>4.9000000000000057</v>
      </c>
      <c r="E342">
        <f t="shared" si="28"/>
        <v>2.7041942604856546E-2</v>
      </c>
      <c r="F342" s="7">
        <f t="shared" si="29"/>
        <v>2.6682770039325732E-2</v>
      </c>
      <c r="G342">
        <f t="shared" si="30"/>
        <v>5.1996013936088792</v>
      </c>
      <c r="H342">
        <f t="shared" si="30"/>
        <v>14.244692192689755</v>
      </c>
    </row>
    <row r="343" spans="1:8" x14ac:dyDescent="0.35">
      <c r="A343" s="1">
        <f>'4-2'!A343</f>
        <v>42583</v>
      </c>
      <c r="B343">
        <f>'4-2'!C343</f>
        <v>184.85</v>
      </c>
      <c r="C343" s="5">
        <f>'4-2'!P343</f>
        <v>2605470</v>
      </c>
      <c r="D343" s="6">
        <f t="shared" si="27"/>
        <v>-1.25</v>
      </c>
      <c r="E343">
        <f t="shared" si="28"/>
        <v>-6.7168189145620635E-3</v>
      </c>
      <c r="F343" s="7">
        <f t="shared" si="29"/>
        <v>-6.7394782655636476E-3</v>
      </c>
      <c r="G343">
        <f t="shared" si="30"/>
        <v>5.2262841636482049</v>
      </c>
      <c r="H343">
        <f t="shared" si="30"/>
        <v>15.497168661814763</v>
      </c>
    </row>
    <row r="344" spans="1:8" x14ac:dyDescent="0.35">
      <c r="A344" s="1">
        <f>'4-2'!A344</f>
        <v>42590</v>
      </c>
      <c r="B344">
        <f>'4-2'!C344</f>
        <v>187.85</v>
      </c>
      <c r="C344" s="5">
        <f>'4-2'!P344</f>
        <v>3473830</v>
      </c>
      <c r="D344" s="6">
        <f t="shared" si="27"/>
        <v>3</v>
      </c>
      <c r="E344">
        <f t="shared" si="28"/>
        <v>1.6229375169055992E-2</v>
      </c>
      <c r="F344" s="7">
        <f t="shared" si="29"/>
        <v>1.6099086637336946E-2</v>
      </c>
      <c r="G344">
        <f t="shared" si="30"/>
        <v>5.2195446853826413</v>
      </c>
      <c r="H344">
        <f t="shared" si="30"/>
        <v>14.773123639160341</v>
      </c>
    </row>
    <row r="345" spans="1:8" x14ac:dyDescent="0.35">
      <c r="A345" s="1">
        <f>'4-2'!A345</f>
        <v>42597</v>
      </c>
      <c r="B345">
        <f>'4-2'!C345</f>
        <v>190.15</v>
      </c>
      <c r="C345" s="5">
        <f>'4-2'!P345</f>
        <v>4426220</v>
      </c>
      <c r="D345" s="6">
        <f t="shared" si="27"/>
        <v>2.3000000000000114</v>
      </c>
      <c r="E345">
        <f t="shared" si="28"/>
        <v>1.224381155177009E-2</v>
      </c>
      <c r="F345" s="7">
        <f t="shared" si="29"/>
        <v>1.2169462354290062E-2</v>
      </c>
      <c r="G345">
        <f t="shared" si="30"/>
        <v>5.2356437720199782</v>
      </c>
      <c r="H345">
        <f t="shared" si="30"/>
        <v>15.060768289640526</v>
      </c>
    </row>
    <row r="346" spans="1:8" x14ac:dyDescent="0.35">
      <c r="A346" s="1">
        <f>'4-2'!A346</f>
        <v>42604</v>
      </c>
      <c r="B346">
        <f>'4-2'!C346</f>
        <v>191.4</v>
      </c>
      <c r="C346" s="5">
        <f>'4-2'!P346</f>
        <v>3271130</v>
      </c>
      <c r="D346" s="6">
        <f t="shared" si="27"/>
        <v>1.25</v>
      </c>
      <c r="E346">
        <f t="shared" si="28"/>
        <v>6.5737575598211933E-3</v>
      </c>
      <c r="F346" s="7">
        <f t="shared" si="29"/>
        <v>6.552244644585592E-3</v>
      </c>
      <c r="G346">
        <f t="shared" si="30"/>
        <v>5.2478132343742683</v>
      </c>
      <c r="H346">
        <f t="shared" si="30"/>
        <v>15.303056504638882</v>
      </c>
    </row>
    <row r="347" spans="1:8" x14ac:dyDescent="0.35">
      <c r="A347" s="1">
        <f>'4-2'!A347</f>
        <v>42611</v>
      </c>
      <c r="B347">
        <f>'4-2'!C347</f>
        <v>194</v>
      </c>
      <c r="C347" s="5">
        <f>'4-2'!P347</f>
        <v>3294650</v>
      </c>
      <c r="D347" s="6">
        <f t="shared" si="27"/>
        <v>2.5999999999999943</v>
      </c>
      <c r="E347">
        <f t="shared" si="28"/>
        <v>1.3584117032392864E-2</v>
      </c>
      <c r="F347" s="7">
        <f t="shared" si="29"/>
        <v>1.3492680044474348E-2</v>
      </c>
      <c r="G347">
        <f t="shared" si="30"/>
        <v>5.2543654790188539</v>
      </c>
      <c r="H347">
        <f t="shared" si="30"/>
        <v>15.00064604892858</v>
      </c>
    </row>
    <row r="348" spans="1:8" x14ac:dyDescent="0.35">
      <c r="A348" s="1">
        <f>'4-2'!A348</f>
        <v>42618</v>
      </c>
      <c r="B348">
        <f>'4-2'!C348</f>
        <v>190</v>
      </c>
      <c r="C348" s="5">
        <f>'4-2'!P348</f>
        <v>6380430</v>
      </c>
      <c r="D348" s="6">
        <f t="shared" si="27"/>
        <v>-4</v>
      </c>
      <c r="E348">
        <f t="shared" si="28"/>
        <v>-2.0618556701030927E-2</v>
      </c>
      <c r="F348" s="7">
        <f t="shared" si="29"/>
        <v>-2.0834086902842053E-2</v>
      </c>
      <c r="G348">
        <f t="shared" si="30"/>
        <v>5.2678581590633282</v>
      </c>
      <c r="H348">
        <f t="shared" si="30"/>
        <v>15.007810498729036</v>
      </c>
    </row>
    <row r="349" spans="1:8" x14ac:dyDescent="0.35">
      <c r="A349" s="1">
        <f>'4-2'!A349</f>
        <v>42625</v>
      </c>
      <c r="B349">
        <f>'4-2'!C349</f>
        <v>184</v>
      </c>
      <c r="C349" s="5">
        <f>'4-2'!P349</f>
        <v>20181460</v>
      </c>
      <c r="D349" s="6">
        <f t="shared" si="27"/>
        <v>-6</v>
      </c>
      <c r="E349">
        <f t="shared" si="28"/>
        <v>-3.1578947368421054E-2</v>
      </c>
      <c r="F349" s="7">
        <f t="shared" si="29"/>
        <v>-3.2088314551500297E-2</v>
      </c>
      <c r="G349">
        <f t="shared" si="30"/>
        <v>5.2470240721604862</v>
      </c>
      <c r="H349">
        <f t="shared" si="30"/>
        <v>15.668746051168943</v>
      </c>
    </row>
    <row r="350" spans="1:8" x14ac:dyDescent="0.35">
      <c r="A350" s="1">
        <f>'4-2'!A350</f>
        <v>42632</v>
      </c>
      <c r="B350">
        <f>'4-2'!C350</f>
        <v>181.05</v>
      </c>
      <c r="C350" s="5">
        <f>'4-2'!P350</f>
        <v>4473180</v>
      </c>
      <c r="D350" s="6">
        <f t="shared" si="27"/>
        <v>-2.9499999999999886</v>
      </c>
      <c r="E350">
        <f t="shared" si="28"/>
        <v>-1.6032608695652113E-2</v>
      </c>
      <c r="F350" s="7">
        <f t="shared" si="29"/>
        <v>-1.6162521397335539E-2</v>
      </c>
      <c r="G350">
        <f t="shared" si="30"/>
        <v>5.2149357576089859</v>
      </c>
      <c r="H350">
        <f t="shared" si="30"/>
        <v>16.820274919132942</v>
      </c>
    </row>
    <row r="351" spans="1:8" x14ac:dyDescent="0.35">
      <c r="A351" s="1">
        <f>'4-2'!A351</f>
        <v>42639</v>
      </c>
      <c r="B351">
        <f>'4-2'!C351</f>
        <v>178.2</v>
      </c>
      <c r="C351" s="5">
        <f>'4-2'!P351</f>
        <v>2206890</v>
      </c>
      <c r="D351" s="6">
        <f t="shared" si="27"/>
        <v>-2.8500000000000227</v>
      </c>
      <c r="E351">
        <f t="shared" si="28"/>
        <v>-1.5741507870754061E-2</v>
      </c>
      <c r="F351" s="7">
        <f t="shared" si="29"/>
        <v>-1.5866721174941034E-2</v>
      </c>
      <c r="G351">
        <f t="shared" si="30"/>
        <v>5.1987732362116503</v>
      </c>
      <c r="H351">
        <f t="shared" si="30"/>
        <v>15.313610123054012</v>
      </c>
    </row>
    <row r="352" spans="1:8" x14ac:dyDescent="0.35">
      <c r="A352" s="1">
        <f>'4-2'!A352</f>
        <v>42646</v>
      </c>
      <c r="B352">
        <f>'4-2'!C352</f>
        <v>174.35</v>
      </c>
      <c r="C352" s="5">
        <f>'4-2'!P352</f>
        <v>2462360</v>
      </c>
      <c r="D352" s="6">
        <f t="shared" si="27"/>
        <v>-3.8499999999999943</v>
      </c>
      <c r="E352">
        <f t="shared" si="28"/>
        <v>-2.1604938271604909E-2</v>
      </c>
      <c r="F352" s="7">
        <f t="shared" si="29"/>
        <v>-2.1841741915048729E-2</v>
      </c>
      <c r="G352">
        <f t="shared" si="30"/>
        <v>5.1829065150367093</v>
      </c>
      <c r="H352">
        <f t="shared" si="30"/>
        <v>14.607094842583065</v>
      </c>
    </row>
    <row r="353" spans="1:8" x14ac:dyDescent="0.35">
      <c r="A353" s="1">
        <f>'4-2'!A353</f>
        <v>42653</v>
      </c>
      <c r="B353">
        <f>'4-2'!C353</f>
        <v>166</v>
      </c>
      <c r="C353" s="5">
        <f>'4-2'!P353</f>
        <v>4130710</v>
      </c>
      <c r="D353" s="6">
        <f t="shared" si="27"/>
        <v>-8.3499999999999943</v>
      </c>
      <c r="E353">
        <f t="shared" si="28"/>
        <v>-4.7892170920562055E-2</v>
      </c>
      <c r="F353" s="7">
        <f t="shared" si="29"/>
        <v>-4.9076984765116904E-2</v>
      </c>
      <c r="G353">
        <f t="shared" si="30"/>
        <v>5.1610647731216606</v>
      </c>
      <c r="H353">
        <f t="shared" si="30"/>
        <v>14.716630797620322</v>
      </c>
    </row>
    <row r="354" spans="1:8" x14ac:dyDescent="0.35">
      <c r="A354" s="1">
        <f>'4-2'!A354</f>
        <v>42660</v>
      </c>
      <c r="B354">
        <f>'4-2'!C354</f>
        <v>165.6</v>
      </c>
      <c r="C354" s="5">
        <f>'4-2'!P354</f>
        <v>2335250</v>
      </c>
      <c r="D354" s="6">
        <f t="shared" si="27"/>
        <v>-0.40000000000000568</v>
      </c>
      <c r="E354">
        <f t="shared" si="28"/>
        <v>-2.4096385542169015E-3</v>
      </c>
      <c r="F354" s="7">
        <f t="shared" si="29"/>
        <v>-2.4125464053845747E-3</v>
      </c>
      <c r="G354">
        <f t="shared" si="30"/>
        <v>5.1119877883565437</v>
      </c>
      <c r="H354">
        <f t="shared" si="30"/>
        <v>15.233959862994828</v>
      </c>
    </row>
    <row r="355" spans="1:8" x14ac:dyDescent="0.35">
      <c r="A355" s="1">
        <f>'4-2'!A355</f>
        <v>42667</v>
      </c>
      <c r="B355">
        <f>'4-2'!C355</f>
        <v>166</v>
      </c>
      <c r="C355" s="5">
        <f>'4-2'!P355</f>
        <v>1586500</v>
      </c>
      <c r="D355" s="6">
        <f t="shared" si="27"/>
        <v>0.40000000000000568</v>
      </c>
      <c r="E355">
        <f t="shared" si="28"/>
        <v>2.4154589371981022E-3</v>
      </c>
      <c r="F355" s="7">
        <f t="shared" si="29"/>
        <v>2.4125464053845747E-3</v>
      </c>
      <c r="G355">
        <f t="shared" si="30"/>
        <v>5.1095752419511591</v>
      </c>
      <c r="H355">
        <f t="shared" si="30"/>
        <v>14.663629509735095</v>
      </c>
    </row>
    <row r="356" spans="1:8" x14ac:dyDescent="0.35">
      <c r="A356" s="1">
        <f>'4-2'!A356</f>
        <v>42674</v>
      </c>
      <c r="B356">
        <f>'4-2'!C356</f>
        <v>166.2</v>
      </c>
      <c r="C356" s="5">
        <f>'4-2'!P356</f>
        <v>1467870</v>
      </c>
      <c r="D356" s="6">
        <f t="shared" si="27"/>
        <v>0.19999999999998863</v>
      </c>
      <c r="E356">
        <f t="shared" si="28"/>
        <v>1.2048192771083653E-3</v>
      </c>
      <c r="F356" s="7">
        <f t="shared" si="29"/>
        <v>1.204094064804373E-3</v>
      </c>
      <c r="G356">
        <f t="shared" si="30"/>
        <v>5.1119877883565437</v>
      </c>
      <c r="H356">
        <f t="shared" si="30"/>
        <v>14.277040890005388</v>
      </c>
    </row>
    <row r="357" spans="1:8" x14ac:dyDescent="0.35">
      <c r="A357" s="1">
        <f>'4-2'!A357</f>
        <v>42681</v>
      </c>
      <c r="B357">
        <f>'4-2'!C357</f>
        <v>167.4</v>
      </c>
      <c r="C357" s="5">
        <f>'4-2'!P357</f>
        <v>3258390</v>
      </c>
      <c r="D357" s="6">
        <f t="shared" si="27"/>
        <v>1.2000000000000171</v>
      </c>
      <c r="E357">
        <f t="shared" si="28"/>
        <v>7.2202166064982984E-3</v>
      </c>
      <c r="F357" s="7">
        <f t="shared" si="29"/>
        <v>7.1942756340268588E-3</v>
      </c>
      <c r="G357">
        <f t="shared" si="30"/>
        <v>5.113191882421348</v>
      </c>
      <c r="H357">
        <f t="shared" si="30"/>
        <v>14.199322928376986</v>
      </c>
    </row>
    <row r="358" spans="1:8" x14ac:dyDescent="0.35">
      <c r="A358" s="1">
        <f>'4-2'!A358</f>
        <v>42688</v>
      </c>
      <c r="B358">
        <f>'4-2'!C358</f>
        <v>167</v>
      </c>
      <c r="C358" s="5">
        <f>'4-2'!P358</f>
        <v>1374380</v>
      </c>
      <c r="D358" s="6">
        <f t="shared" si="27"/>
        <v>-0.40000000000000568</v>
      </c>
      <c r="E358">
        <f t="shared" si="28"/>
        <v>-2.3894862604540361E-3</v>
      </c>
      <c r="F358" s="7">
        <f t="shared" si="29"/>
        <v>-2.392345638619453E-3</v>
      </c>
      <c r="G358">
        <f t="shared" si="30"/>
        <v>5.1203861580553749</v>
      </c>
      <c r="H358">
        <f t="shared" si="30"/>
        <v>14.996743766320714</v>
      </c>
    </row>
    <row r="359" spans="1:8" x14ac:dyDescent="0.35">
      <c r="A359" s="1">
        <f>'4-2'!A359</f>
        <v>42695</v>
      </c>
      <c r="B359">
        <f>'4-2'!C359</f>
        <v>167.4</v>
      </c>
      <c r="C359" s="5">
        <f>'4-2'!P359</f>
        <v>1003040</v>
      </c>
      <c r="D359" s="6">
        <f t="shared" si="27"/>
        <v>0.40000000000000568</v>
      </c>
      <c r="E359">
        <f t="shared" si="28"/>
        <v>2.3952095808383576E-3</v>
      </c>
      <c r="F359" s="7">
        <f t="shared" si="29"/>
        <v>2.392345638619453E-3</v>
      </c>
      <c r="G359">
        <f t="shared" si="30"/>
        <v>5.1179938124167554</v>
      </c>
      <c r="H359">
        <f t="shared" si="30"/>
        <v>14.133513278301825</v>
      </c>
    </row>
    <row r="360" spans="1:8" x14ac:dyDescent="0.35">
      <c r="A360" s="1">
        <f>'4-2'!A360</f>
        <v>42702</v>
      </c>
      <c r="B360">
        <f>'4-2'!C360</f>
        <v>167.2</v>
      </c>
      <c r="C360" s="5">
        <f>'4-2'!P360</f>
        <v>2169810</v>
      </c>
      <c r="D360" s="6">
        <f t="shared" si="27"/>
        <v>-0.20000000000001705</v>
      </c>
      <c r="E360">
        <f t="shared" si="28"/>
        <v>-1.194743130227103E-3</v>
      </c>
      <c r="F360" s="7">
        <f t="shared" si="29"/>
        <v>-1.1954574047736699E-3</v>
      </c>
      <c r="G360">
        <f t="shared" si="30"/>
        <v>5.1203861580553749</v>
      </c>
      <c r="H360">
        <f t="shared" si="30"/>
        <v>13.818545946507795</v>
      </c>
    </row>
    <row r="361" spans="1:8" x14ac:dyDescent="0.35">
      <c r="A361" s="1">
        <f>'4-2'!A361</f>
        <v>42709</v>
      </c>
      <c r="B361">
        <f>'4-2'!C361</f>
        <v>167.85</v>
      </c>
      <c r="C361" s="5">
        <f>'4-2'!P361</f>
        <v>2315600</v>
      </c>
      <c r="D361" s="6">
        <f t="shared" si="27"/>
        <v>0.65000000000000568</v>
      </c>
      <c r="E361">
        <f t="shared" si="28"/>
        <v>3.8875598086124744E-3</v>
      </c>
      <c r="F361" s="7">
        <f t="shared" si="29"/>
        <v>3.8800227754425265E-3</v>
      </c>
      <c r="G361">
        <f t="shared" si="30"/>
        <v>5.1191907006506012</v>
      </c>
      <c r="H361">
        <f t="shared" si="30"/>
        <v>14.590150164079565</v>
      </c>
    </row>
    <row r="362" spans="1:8" x14ac:dyDescent="0.35">
      <c r="A362" s="1">
        <f>'4-2'!A362</f>
        <v>42716</v>
      </c>
      <c r="B362">
        <f>'4-2'!C362</f>
        <v>168.6</v>
      </c>
      <c r="C362" s="5">
        <f>'4-2'!P362</f>
        <v>6638580</v>
      </c>
      <c r="D362" s="6">
        <f t="shared" si="27"/>
        <v>0.75</v>
      </c>
      <c r="E362">
        <f t="shared" si="28"/>
        <v>4.4682752457551383E-3</v>
      </c>
      <c r="F362" s="7">
        <f t="shared" si="29"/>
        <v>4.4583221417111574E-3</v>
      </c>
      <c r="G362">
        <f t="shared" si="30"/>
        <v>5.1230707234260437</v>
      </c>
      <c r="H362">
        <f t="shared" si="30"/>
        <v>14.655179391186987</v>
      </c>
    </row>
    <row r="363" spans="1:8" x14ac:dyDescent="0.35">
      <c r="A363" s="1">
        <f>'4-2'!A363</f>
        <v>42723</v>
      </c>
      <c r="B363">
        <f>'4-2'!C363</f>
        <v>166.25</v>
      </c>
      <c r="C363" s="5">
        <f>'4-2'!P363</f>
        <v>1862870</v>
      </c>
      <c r="D363" s="6">
        <f t="shared" si="27"/>
        <v>-2.3499999999999943</v>
      </c>
      <c r="E363">
        <f t="shared" si="28"/>
        <v>-1.3938315539738995E-2</v>
      </c>
      <c r="F363" s="7">
        <f t="shared" si="29"/>
        <v>-1.4036366031791481E-2</v>
      </c>
      <c r="G363">
        <f t="shared" si="30"/>
        <v>5.1275290455677549</v>
      </c>
      <c r="H363">
        <f t="shared" si="30"/>
        <v>15.708408643160599</v>
      </c>
    </row>
    <row r="364" spans="1:8" x14ac:dyDescent="0.35">
      <c r="A364" s="1">
        <f>'4-2'!A364</f>
        <v>42730</v>
      </c>
      <c r="B364">
        <f>'4-2'!C364</f>
        <v>165.2</v>
      </c>
      <c r="C364" s="5">
        <f>'4-2'!P364</f>
        <v>739200</v>
      </c>
      <c r="D364" s="6">
        <f t="shared" si="27"/>
        <v>-1.0500000000000114</v>
      </c>
      <c r="E364">
        <f t="shared" si="28"/>
        <v>-6.3157894736842789E-3</v>
      </c>
      <c r="F364" s="7">
        <f t="shared" si="29"/>
        <v>-6.3358184490853731E-3</v>
      </c>
      <c r="G364">
        <f t="shared" si="30"/>
        <v>5.1134926795359634</v>
      </c>
      <c r="H364">
        <f t="shared" si="30"/>
        <v>14.437628867224142</v>
      </c>
    </row>
    <row r="365" spans="1:8" x14ac:dyDescent="0.35">
      <c r="A365" s="1">
        <f>'4-2'!A365</f>
        <v>42737</v>
      </c>
      <c r="B365">
        <f>'4-2'!C365</f>
        <v>165</v>
      </c>
      <c r="C365" s="5">
        <f>'4-2'!P365</f>
        <v>456810</v>
      </c>
      <c r="D365" s="6">
        <f t="shared" si="27"/>
        <v>-0.19999999999998863</v>
      </c>
      <c r="E365">
        <f t="shared" si="28"/>
        <v>-1.2106537530265657E-3</v>
      </c>
      <c r="F365" s="7">
        <f t="shared" si="29"/>
        <v>-1.2113871862977632E-3</v>
      </c>
      <c r="G365">
        <f t="shared" si="30"/>
        <v>5.1071568610868781</v>
      </c>
      <c r="H365">
        <f t="shared" si="30"/>
        <v>13.513323799309612</v>
      </c>
    </row>
    <row r="366" spans="1:8" x14ac:dyDescent="0.35">
      <c r="A366" s="1">
        <f>'4-2'!A366</f>
        <v>42744</v>
      </c>
      <c r="B366">
        <f>'4-2'!C366</f>
        <v>165.25</v>
      </c>
      <c r="C366" s="5">
        <f>'4-2'!P366</f>
        <v>958230</v>
      </c>
      <c r="D366" s="6">
        <f t="shared" si="27"/>
        <v>0.25</v>
      </c>
      <c r="E366">
        <f t="shared" si="28"/>
        <v>1.5151515151515152E-3</v>
      </c>
      <c r="F366" s="7">
        <f t="shared" si="29"/>
        <v>1.5140048312156651E-3</v>
      </c>
      <c r="G366">
        <f t="shared" si="30"/>
        <v>5.1059454739005803</v>
      </c>
      <c r="H366">
        <f t="shared" si="30"/>
        <v>13.032022828502887</v>
      </c>
    </row>
    <row r="367" spans="1:8" x14ac:dyDescent="0.35">
      <c r="A367" s="1">
        <f>'4-2'!A367</f>
        <v>42751</v>
      </c>
      <c r="B367">
        <f>'4-2'!C367</f>
        <v>169.75</v>
      </c>
      <c r="C367" s="5">
        <f>'4-2'!P367</f>
        <v>2287810</v>
      </c>
      <c r="D367" s="6">
        <f t="shared" si="27"/>
        <v>4.5</v>
      </c>
      <c r="E367">
        <f t="shared" si="28"/>
        <v>2.7231467473524961E-2</v>
      </c>
      <c r="F367" s="7">
        <f t="shared" si="29"/>
        <v>2.6867287707009524E-2</v>
      </c>
      <c r="G367">
        <f t="shared" si="30"/>
        <v>5.107459478731796</v>
      </c>
      <c r="H367">
        <f t="shared" si="30"/>
        <v>13.772843111644871</v>
      </c>
    </row>
    <row r="368" spans="1:8" x14ac:dyDescent="0.35">
      <c r="A368" s="1">
        <f>'4-2'!A368</f>
        <v>42758</v>
      </c>
      <c r="B368">
        <f>'4-2'!C368</f>
        <v>170</v>
      </c>
      <c r="C368" s="5">
        <f>'4-2'!P368</f>
        <v>1728790</v>
      </c>
      <c r="D368" s="6">
        <f t="shared" si="27"/>
        <v>0.25</v>
      </c>
      <c r="E368">
        <f t="shared" si="28"/>
        <v>1.4727540500736377E-3</v>
      </c>
      <c r="F368" s="7">
        <f t="shared" si="29"/>
        <v>1.4716706114565881E-3</v>
      </c>
      <c r="G368">
        <f t="shared" si="30"/>
        <v>5.1343267664388055</v>
      </c>
      <c r="H368">
        <f t="shared" si="30"/>
        <v>14.64310558607561</v>
      </c>
    </row>
    <row r="369" spans="1:8" x14ac:dyDescent="0.35">
      <c r="A369" s="1">
        <f>'4-2'!A369</f>
        <v>42765</v>
      </c>
      <c r="B369">
        <f>'4-2'!C369</f>
        <v>168.25</v>
      </c>
      <c r="C369" s="5">
        <f>'4-2'!P369</f>
        <v>999190</v>
      </c>
      <c r="D369" s="6">
        <f t="shared" si="27"/>
        <v>-1.75</v>
      </c>
      <c r="E369">
        <f t="shared" si="28"/>
        <v>-1.0294117647058823E-2</v>
      </c>
      <c r="F369" s="7">
        <f t="shared" si="29"/>
        <v>-1.0347468525425008E-2</v>
      </c>
      <c r="G369">
        <f t="shared" si="30"/>
        <v>5.1357984370502621</v>
      </c>
      <c r="H369">
        <f t="shared" si="30"/>
        <v>14.362932299798992</v>
      </c>
    </row>
    <row r="370" spans="1:8" x14ac:dyDescent="0.35">
      <c r="A370" s="1">
        <f>'4-2'!A370</f>
        <v>42772</v>
      </c>
      <c r="B370">
        <f>'4-2'!C370</f>
        <v>169</v>
      </c>
      <c r="C370" s="5">
        <f>'4-2'!P370</f>
        <v>1224930</v>
      </c>
      <c r="D370" s="6">
        <f t="shared" si="27"/>
        <v>0.75</v>
      </c>
      <c r="E370">
        <f t="shared" si="28"/>
        <v>4.4576523031203564E-3</v>
      </c>
      <c r="F370" s="7">
        <f t="shared" si="29"/>
        <v>4.4477463982364185E-3</v>
      </c>
      <c r="G370">
        <f t="shared" si="30"/>
        <v>5.1254509685248371</v>
      </c>
      <c r="H370">
        <f t="shared" si="30"/>
        <v>13.814700229737019</v>
      </c>
    </row>
    <row r="371" spans="1:8" x14ac:dyDescent="0.35">
      <c r="A371" s="1">
        <f>'4-2'!A371</f>
        <v>42779</v>
      </c>
      <c r="B371">
        <f>'4-2'!C371</f>
        <v>167.1</v>
      </c>
      <c r="C371" s="5">
        <f>'4-2'!P371</f>
        <v>930230</v>
      </c>
      <c r="D371" s="6">
        <f t="shared" si="27"/>
        <v>-1.9000000000000057</v>
      </c>
      <c r="E371">
        <f t="shared" si="28"/>
        <v>-1.1242603550295891E-2</v>
      </c>
      <c r="F371" s="7">
        <f t="shared" si="29"/>
        <v>-1.1306279321725121E-2</v>
      </c>
      <c r="G371">
        <f t="shared" si="30"/>
        <v>5.1298987149230735</v>
      </c>
      <c r="H371">
        <f t="shared" si="30"/>
        <v>14.018394257471106</v>
      </c>
    </row>
    <row r="372" spans="1:8" x14ac:dyDescent="0.35">
      <c r="A372" s="1">
        <f>'4-2'!A372</f>
        <v>42786</v>
      </c>
      <c r="B372">
        <f>'4-2'!C372</f>
        <v>166.3</v>
      </c>
      <c r="C372" s="5">
        <f>'4-2'!P372</f>
        <v>1965210</v>
      </c>
      <c r="D372" s="6">
        <f t="shared" si="27"/>
        <v>-0.79999999999998295</v>
      </c>
      <c r="E372">
        <f t="shared" si="28"/>
        <v>-4.7875523638538781E-3</v>
      </c>
      <c r="F372" s="7">
        <f t="shared" si="29"/>
        <v>-4.7990494024663377E-3</v>
      </c>
      <c r="G372">
        <f t="shared" si="30"/>
        <v>5.1185924356013484</v>
      </c>
      <c r="H372">
        <f t="shared" si="30"/>
        <v>13.743187146380867</v>
      </c>
    </row>
    <row r="373" spans="1:8" x14ac:dyDescent="0.35">
      <c r="A373" s="1">
        <f>'4-2'!A373</f>
        <v>42793</v>
      </c>
      <c r="B373">
        <f>'4-2'!C373</f>
        <v>167</v>
      </c>
      <c r="C373" s="5">
        <f>'4-2'!P373</f>
        <v>2265220</v>
      </c>
      <c r="D373" s="6">
        <f t="shared" si="27"/>
        <v>0.69999999999998863</v>
      </c>
      <c r="E373">
        <f t="shared" si="28"/>
        <v>4.2092603728201361E-3</v>
      </c>
      <c r="F373" s="7">
        <f t="shared" si="29"/>
        <v>4.2004262178734209E-3</v>
      </c>
      <c r="G373">
        <f t="shared" si="30"/>
        <v>5.113793386198882</v>
      </c>
      <c r="H373">
        <f t="shared" si="30"/>
        <v>14.49110966780429</v>
      </c>
    </row>
    <row r="374" spans="1:8" x14ac:dyDescent="0.35">
      <c r="A374" s="1">
        <f>'4-2'!A374</f>
        <v>42800</v>
      </c>
      <c r="B374">
        <f>'4-2'!C374</f>
        <v>167.15</v>
      </c>
      <c r="C374" s="5">
        <f>'4-2'!P374</f>
        <v>1055870</v>
      </c>
      <c r="D374" s="6">
        <f t="shared" si="27"/>
        <v>0.15000000000000568</v>
      </c>
      <c r="E374">
        <f t="shared" si="28"/>
        <v>8.9820359281440529E-4</v>
      </c>
      <c r="F374" s="7">
        <f t="shared" si="29"/>
        <v>8.9780044935228176E-4</v>
      </c>
      <c r="G374">
        <f t="shared" si="30"/>
        <v>5.1179938124167554</v>
      </c>
      <c r="H374">
        <f t="shared" si="30"/>
        <v>14.633182442425261</v>
      </c>
    </row>
    <row r="375" spans="1:8" x14ac:dyDescent="0.35">
      <c r="A375" s="1">
        <f>'4-2'!A375</f>
        <v>42807</v>
      </c>
      <c r="B375">
        <f>'4-2'!C375</f>
        <v>168.75</v>
      </c>
      <c r="C375" s="5">
        <f>'4-2'!P375</f>
        <v>1164920</v>
      </c>
      <c r="D375" s="6">
        <f t="shared" si="27"/>
        <v>1.5999999999999943</v>
      </c>
      <c r="E375">
        <f t="shared" si="28"/>
        <v>9.5722405025425918E-3</v>
      </c>
      <c r="F375" s="7">
        <f t="shared" si="29"/>
        <v>9.5267168865316165E-3</v>
      </c>
      <c r="G375">
        <f t="shared" si="30"/>
        <v>5.1188916128661077</v>
      </c>
      <c r="H375">
        <f t="shared" si="30"/>
        <v>13.869875629609565</v>
      </c>
    </row>
    <row r="376" spans="1:8" x14ac:dyDescent="0.35">
      <c r="A376" s="1">
        <f>'4-2'!A376</f>
        <v>42814</v>
      </c>
      <c r="B376">
        <f>'4-2'!C376</f>
        <v>167</v>
      </c>
      <c r="C376" s="5">
        <f>'4-2'!P376</f>
        <v>864990</v>
      </c>
      <c r="D376" s="6">
        <f t="shared" si="27"/>
        <v>-1.75</v>
      </c>
      <c r="E376">
        <f t="shared" si="28"/>
        <v>-1.037037037037037E-2</v>
      </c>
      <c r="F376" s="7">
        <f t="shared" si="29"/>
        <v>-1.0424517335883898E-2</v>
      </c>
      <c r="G376">
        <f t="shared" si="30"/>
        <v>5.1284183297526393</v>
      </c>
      <c r="H376">
        <f t="shared" si="30"/>
        <v>13.968162973096181</v>
      </c>
    </row>
    <row r="377" spans="1:8" x14ac:dyDescent="0.35">
      <c r="A377" s="1">
        <f>'4-2'!A377</f>
        <v>42821</v>
      </c>
      <c r="B377">
        <f>'4-2'!C377</f>
        <v>163.1</v>
      </c>
      <c r="C377" s="5">
        <f>'4-2'!P377</f>
        <v>3641380</v>
      </c>
      <c r="D377" s="6">
        <f t="shared" si="27"/>
        <v>-3.9000000000000057</v>
      </c>
      <c r="E377">
        <f t="shared" si="28"/>
        <v>-2.3353293413173687E-2</v>
      </c>
      <c r="F377" s="7">
        <f t="shared" si="29"/>
        <v>-2.3630302789787727E-2</v>
      </c>
      <c r="G377">
        <f t="shared" si="30"/>
        <v>5.1179938124167554</v>
      </c>
      <c r="H377">
        <f t="shared" si="30"/>
        <v>13.670473225153549</v>
      </c>
    </row>
    <row r="378" spans="1:8" x14ac:dyDescent="0.35">
      <c r="A378" s="1">
        <f>'4-2'!A378</f>
        <v>42828</v>
      </c>
      <c r="B378">
        <f>'4-2'!C378</f>
        <v>160.94999999999999</v>
      </c>
      <c r="C378" s="5">
        <f>'4-2'!P378</f>
        <v>1209260</v>
      </c>
      <c r="D378" s="6">
        <f t="shared" si="27"/>
        <v>-2.1500000000000057</v>
      </c>
      <c r="E378">
        <f t="shared" si="28"/>
        <v>-1.3182096873084033E-2</v>
      </c>
      <c r="F378" s="7">
        <f t="shared" si="29"/>
        <v>-1.3269751882150516E-2</v>
      </c>
      <c r="G378">
        <f t="shared" si="30"/>
        <v>5.0943635096269677</v>
      </c>
      <c r="H378">
        <f t="shared" si="30"/>
        <v>15.107873288643882</v>
      </c>
    </row>
    <row r="379" spans="1:8" x14ac:dyDescent="0.35">
      <c r="A379" s="1">
        <f>'4-2'!A379</f>
        <v>42835</v>
      </c>
      <c r="B379">
        <f>'4-2'!C379</f>
        <v>160.05000000000001</v>
      </c>
      <c r="C379" s="5">
        <f>'4-2'!P379</f>
        <v>1378090</v>
      </c>
      <c r="D379" s="6">
        <f t="shared" si="27"/>
        <v>-0.89999999999997726</v>
      </c>
      <c r="E379">
        <f t="shared" si="28"/>
        <v>-5.59179869524683E-3</v>
      </c>
      <c r="F379" s="7">
        <f t="shared" si="29"/>
        <v>-5.6074913289450024E-3</v>
      </c>
      <c r="G379">
        <f t="shared" si="30"/>
        <v>5.0810937577448172</v>
      </c>
      <c r="H379">
        <f t="shared" si="30"/>
        <v>14.005519160239626</v>
      </c>
    </row>
    <row r="380" spans="1:8" x14ac:dyDescent="0.35">
      <c r="A380" s="1">
        <f>'4-2'!A380</f>
        <v>42842</v>
      </c>
      <c r="B380">
        <f>'4-2'!C380</f>
        <v>151.80000000000001</v>
      </c>
      <c r="C380" s="5">
        <f>'4-2'!P380</f>
        <v>818990</v>
      </c>
      <c r="D380" s="6">
        <f t="shared" si="27"/>
        <v>-8.25</v>
      </c>
      <c r="E380">
        <f t="shared" si="28"/>
        <v>-5.1546391752577317E-2</v>
      </c>
      <c r="F380" s="7">
        <f t="shared" si="29"/>
        <v>-5.2922401454342349E-2</v>
      </c>
      <c r="G380">
        <f t="shared" si="30"/>
        <v>5.0754862664158722</v>
      </c>
      <c r="H380">
        <f t="shared" si="30"/>
        <v>14.136209040469446</v>
      </c>
    </row>
    <row r="381" spans="1:8" x14ac:dyDescent="0.35">
      <c r="A381" s="1">
        <f>'4-2'!A381</f>
        <v>42849</v>
      </c>
      <c r="B381">
        <f>'4-2'!C381</f>
        <v>149.9</v>
      </c>
      <c r="C381" s="5">
        <f>'4-2'!P381</f>
        <v>1293010</v>
      </c>
      <c r="D381" s="6">
        <f t="shared" si="27"/>
        <v>-1.9000000000000057</v>
      </c>
      <c r="E381">
        <f t="shared" si="28"/>
        <v>-1.2516469038208205E-2</v>
      </c>
      <c r="F381" s="7">
        <f t="shared" si="29"/>
        <v>-1.2595459852978053E-2</v>
      </c>
      <c r="G381">
        <f t="shared" si="30"/>
        <v>5.0225638649615298</v>
      </c>
      <c r="H381">
        <f t="shared" si="30"/>
        <v>13.615827152748453</v>
      </c>
    </row>
    <row r="382" spans="1:8" x14ac:dyDescent="0.35">
      <c r="A382" s="1">
        <f>'4-2'!A382</f>
        <v>42856</v>
      </c>
      <c r="B382">
        <f>'4-2'!C382</f>
        <v>156.94999999999999</v>
      </c>
      <c r="C382" s="5">
        <f>'4-2'!P382</f>
        <v>1315520</v>
      </c>
      <c r="D382" s="6">
        <f t="shared" si="27"/>
        <v>7.0499999999999829</v>
      </c>
      <c r="E382">
        <f t="shared" si="28"/>
        <v>4.703135423615732E-2</v>
      </c>
      <c r="F382" s="7">
        <f t="shared" si="29"/>
        <v>4.5958878179410689E-2</v>
      </c>
      <c r="G382">
        <f t="shared" si="30"/>
        <v>5.0099684051085518</v>
      </c>
      <c r="H382">
        <f t="shared" si="30"/>
        <v>14.072483391676137</v>
      </c>
    </row>
    <row r="383" spans="1:8" x14ac:dyDescent="0.35">
      <c r="A383" s="1">
        <f>'4-2'!A383</f>
        <v>42863</v>
      </c>
      <c r="B383">
        <f>'4-2'!C383</f>
        <v>148.55000000000001</v>
      </c>
      <c r="C383" s="5">
        <f>'4-2'!P383</f>
        <v>1414120</v>
      </c>
      <c r="D383" s="6">
        <f t="shared" si="27"/>
        <v>-8.3999999999999773</v>
      </c>
      <c r="E383">
        <f t="shared" si="28"/>
        <v>-5.3520229372411458E-2</v>
      </c>
      <c r="F383" s="7">
        <f t="shared" si="29"/>
        <v>-5.5005681379345361E-2</v>
      </c>
      <c r="G383">
        <f t="shared" si="30"/>
        <v>5.0559272832879625</v>
      </c>
      <c r="H383">
        <f t="shared" si="30"/>
        <v>14.089742582691651</v>
      </c>
    </row>
    <row r="384" spans="1:8" x14ac:dyDescent="0.35">
      <c r="A384" s="1">
        <f>'4-2'!A384</f>
        <v>42870</v>
      </c>
      <c r="B384">
        <f>'4-2'!C384</f>
        <v>141.55000000000001</v>
      </c>
      <c r="C384" s="5">
        <f>'4-2'!P384</f>
        <v>1571580</v>
      </c>
      <c r="D384" s="6">
        <f t="shared" si="27"/>
        <v>-7</v>
      </c>
      <c r="E384">
        <f t="shared" si="28"/>
        <v>-4.7122181083810159E-2</v>
      </c>
      <c r="F384" s="7">
        <f t="shared" si="29"/>
        <v>-4.8268590350708074E-2</v>
      </c>
      <c r="G384">
        <f t="shared" si="30"/>
        <v>5.0009216019086171</v>
      </c>
      <c r="H384">
        <f t="shared" si="30"/>
        <v>14.162017987467191</v>
      </c>
    </row>
    <row r="385" spans="1:8" x14ac:dyDescent="0.35">
      <c r="A385" s="1">
        <f>'4-2'!A385</f>
        <v>42877</v>
      </c>
      <c r="B385">
        <f>'4-2'!C385</f>
        <v>139.65</v>
      </c>
      <c r="C385" s="5">
        <f>'4-2'!P385</f>
        <v>1023740</v>
      </c>
      <c r="D385" s="6">
        <f t="shared" si="27"/>
        <v>-1.9000000000000057</v>
      </c>
      <c r="E385">
        <f t="shared" si="28"/>
        <v>-1.3422818791946348E-2</v>
      </c>
      <c r="F385" s="7">
        <f t="shared" si="29"/>
        <v>-1.351371916672317E-2</v>
      </c>
      <c r="G385">
        <f t="shared" si="30"/>
        <v>4.952653011557909</v>
      </c>
      <c r="H385">
        <f t="shared" si="30"/>
        <v>14.267592040701018</v>
      </c>
    </row>
    <row r="386" spans="1:8" x14ac:dyDescent="0.35">
      <c r="A386" s="1">
        <f>'4-2'!A386</f>
        <v>42884</v>
      </c>
      <c r="B386">
        <f>'4-2'!C386</f>
        <v>129.55000000000001</v>
      </c>
      <c r="C386" s="5">
        <f>'4-2'!P386</f>
        <v>1907080</v>
      </c>
      <c r="D386" s="6">
        <f t="shared" si="27"/>
        <v>-10.099999999999994</v>
      </c>
      <c r="E386">
        <f t="shared" si="28"/>
        <v>-7.2323666308628673E-2</v>
      </c>
      <c r="F386" s="7">
        <f t="shared" si="29"/>
        <v>-7.5072385383066376E-2</v>
      </c>
      <c r="G386">
        <f t="shared" si="30"/>
        <v>4.9391392923911859</v>
      </c>
      <c r="H386">
        <f t="shared" si="30"/>
        <v>13.838973146091941</v>
      </c>
    </row>
    <row r="387" spans="1:8" x14ac:dyDescent="0.35">
      <c r="A387" s="1">
        <f>'4-2'!A387</f>
        <v>42891</v>
      </c>
      <c r="B387">
        <f>'4-2'!C387</f>
        <v>130</v>
      </c>
      <c r="C387" s="5">
        <f>'4-2'!P387</f>
        <v>1408690</v>
      </c>
      <c r="D387" s="6">
        <f t="shared" si="27"/>
        <v>0.44999999999998863</v>
      </c>
      <c r="E387">
        <f t="shared" si="28"/>
        <v>3.4735623311461876E-3</v>
      </c>
      <c r="F387" s="7">
        <f t="shared" si="29"/>
        <v>3.4675434474626954E-3</v>
      </c>
      <c r="G387">
        <f t="shared" si="30"/>
        <v>4.8640669070081195</v>
      </c>
      <c r="H387">
        <f t="shared" si="30"/>
        <v>14.461083834410568</v>
      </c>
    </row>
    <row r="388" spans="1:8" x14ac:dyDescent="0.35">
      <c r="A388" s="1">
        <f>'4-2'!A388</f>
        <v>42898</v>
      </c>
      <c r="B388">
        <f>'4-2'!C388</f>
        <v>127.3</v>
      </c>
      <c r="C388" s="5">
        <f>'4-2'!P388</f>
        <v>1836620</v>
      </c>
      <c r="D388" s="6">
        <f t="shared" si="27"/>
        <v>-2.7000000000000028</v>
      </c>
      <c r="E388">
        <f t="shared" si="28"/>
        <v>-2.076923076923079E-2</v>
      </c>
      <c r="F388" s="7">
        <f t="shared" si="29"/>
        <v>-2.0987944892221222E-2</v>
      </c>
      <c r="G388">
        <f t="shared" si="30"/>
        <v>4.8675344504555822</v>
      </c>
      <c r="H388">
        <f t="shared" si="30"/>
        <v>14.15817075247968</v>
      </c>
    </row>
    <row r="389" spans="1:8" x14ac:dyDescent="0.35">
      <c r="A389" s="1">
        <f>'4-2'!A389</f>
        <v>42905</v>
      </c>
      <c r="B389">
        <f>'4-2'!C389</f>
        <v>128.30000000000001</v>
      </c>
      <c r="C389" s="5">
        <f>'4-2'!P389</f>
        <v>1497480</v>
      </c>
      <c r="D389" s="6">
        <f t="shared" ref="D389:D433" si="31">B389-B388</f>
        <v>1.0000000000000142</v>
      </c>
      <c r="E389">
        <f t="shared" ref="E389:E433" si="32">D389/B388</f>
        <v>7.8554595443834589E-3</v>
      </c>
      <c r="F389" s="7">
        <f t="shared" ref="F389:F433" si="33">LN(B389)-LN(B388)</f>
        <v>7.8247660582295708E-3</v>
      </c>
      <c r="G389">
        <f t="shared" ref="G389:H433" si="34">LN(B388)</f>
        <v>4.846546505563361</v>
      </c>
      <c r="H389">
        <f t="shared" si="34"/>
        <v>14.423437483789733</v>
      </c>
    </row>
    <row r="390" spans="1:8" x14ac:dyDescent="0.35">
      <c r="A390" s="1">
        <f>'4-2'!A390</f>
        <v>42912</v>
      </c>
      <c r="B390">
        <f>'4-2'!C390</f>
        <v>124.45</v>
      </c>
      <c r="C390" s="5">
        <f>'4-2'!P390</f>
        <v>1105840</v>
      </c>
      <c r="D390" s="6">
        <f t="shared" si="31"/>
        <v>-3.8500000000000085</v>
      </c>
      <c r="E390">
        <f t="shared" si="32"/>
        <v>-3.0007794232268185E-2</v>
      </c>
      <c r="F390" s="7">
        <f t="shared" si="33"/>
        <v>-3.0467242807989514E-2</v>
      </c>
      <c r="G390">
        <f t="shared" si="34"/>
        <v>4.8543712716215905</v>
      </c>
      <c r="H390">
        <f t="shared" si="34"/>
        <v>14.219294253289901</v>
      </c>
    </row>
    <row r="391" spans="1:8" x14ac:dyDescent="0.35">
      <c r="A391" s="1">
        <f>'4-2'!A391</f>
        <v>42919</v>
      </c>
      <c r="B391">
        <f>'4-2'!C391</f>
        <v>125</v>
      </c>
      <c r="C391" s="5">
        <f>'4-2'!P391</f>
        <v>778570</v>
      </c>
      <c r="D391" s="6">
        <f t="shared" si="31"/>
        <v>0.54999999999999716</v>
      </c>
      <c r="E391">
        <f t="shared" si="32"/>
        <v>4.4194455604660279E-3</v>
      </c>
      <c r="F391" s="7">
        <f t="shared" si="33"/>
        <v>4.4097084887004812E-3</v>
      </c>
      <c r="G391">
        <f t="shared" si="34"/>
        <v>4.823904028813601</v>
      </c>
      <c r="H391">
        <f t="shared" si="34"/>
        <v>13.916115785138238</v>
      </c>
    </row>
    <row r="392" spans="1:8" x14ac:dyDescent="0.35">
      <c r="A392" s="1">
        <f>'4-2'!A392</f>
        <v>42926</v>
      </c>
      <c r="B392">
        <f>'4-2'!C392</f>
        <v>132.19999999999999</v>
      </c>
      <c r="C392" s="5">
        <f>'4-2'!P392</f>
        <v>1435150</v>
      </c>
      <c r="D392" s="6">
        <f t="shared" si="31"/>
        <v>7.1999999999999886</v>
      </c>
      <c r="E392">
        <f t="shared" si="32"/>
        <v>5.7599999999999908E-2</v>
      </c>
      <c r="F392" s="7">
        <f t="shared" si="33"/>
        <v>5.6002190115284733E-2</v>
      </c>
      <c r="G392">
        <f t="shared" si="34"/>
        <v>4.8283137373023015</v>
      </c>
      <c r="H392">
        <f t="shared" si="34"/>
        <v>13.565214182720045</v>
      </c>
    </row>
    <row r="393" spans="1:8" x14ac:dyDescent="0.35">
      <c r="A393" s="1">
        <f>'4-2'!A393</f>
        <v>42933</v>
      </c>
      <c r="B393">
        <f>'4-2'!C393</f>
        <v>131.44999999999999</v>
      </c>
      <c r="C393" s="5">
        <f>'4-2'!P393</f>
        <v>888270</v>
      </c>
      <c r="D393" s="6">
        <f t="shared" si="31"/>
        <v>-0.75</v>
      </c>
      <c r="E393">
        <f t="shared" si="32"/>
        <v>-5.6732223903177012E-3</v>
      </c>
      <c r="F393" s="7">
        <f t="shared" si="33"/>
        <v>-5.6893762416958538E-3</v>
      </c>
      <c r="G393">
        <f t="shared" si="34"/>
        <v>4.8843159274175862</v>
      </c>
      <c r="H393">
        <f t="shared" si="34"/>
        <v>14.176779931329744</v>
      </c>
    </row>
    <row r="394" spans="1:8" x14ac:dyDescent="0.35">
      <c r="A394" s="1">
        <f>'4-2'!A394</f>
        <v>42940</v>
      </c>
      <c r="B394">
        <f>'4-2'!C394</f>
        <v>129.94999999999999</v>
      </c>
      <c r="C394" s="5">
        <f>'4-2'!P394</f>
        <v>876860</v>
      </c>
      <c r="D394" s="6">
        <f t="shared" si="31"/>
        <v>-1.5</v>
      </c>
      <c r="E394">
        <f t="shared" si="32"/>
        <v>-1.1411182959300116E-2</v>
      </c>
      <c r="F394" s="7">
        <f t="shared" si="33"/>
        <v>-1.1476790088391198E-2</v>
      </c>
      <c r="G394">
        <f t="shared" si="34"/>
        <v>4.8786265511758904</v>
      </c>
      <c r="H394">
        <f t="shared" si="34"/>
        <v>13.697031029813296</v>
      </c>
    </row>
    <row r="395" spans="1:8" x14ac:dyDescent="0.35">
      <c r="A395" s="1">
        <f>'4-2'!A395</f>
        <v>42947</v>
      </c>
      <c r="B395">
        <f>'4-2'!C395</f>
        <v>131.30000000000001</v>
      </c>
      <c r="C395" s="5">
        <f>'4-2'!P395</f>
        <v>666940</v>
      </c>
      <c r="D395" s="6">
        <f t="shared" si="31"/>
        <v>1.3500000000000227</v>
      </c>
      <c r="E395">
        <f t="shared" si="32"/>
        <v>1.0388611004232573E-2</v>
      </c>
      <c r="F395" s="7">
        <f t="shared" si="33"/>
        <v>1.0335020221251767E-2</v>
      </c>
      <c r="G395">
        <f t="shared" si="34"/>
        <v>4.8671497610874992</v>
      </c>
      <c r="H395">
        <f t="shared" si="34"/>
        <v>13.684102623491551</v>
      </c>
    </row>
    <row r="396" spans="1:8" x14ac:dyDescent="0.35">
      <c r="A396" s="1">
        <f>'4-2'!A396</f>
        <v>42954</v>
      </c>
      <c r="B396">
        <f>'4-2'!C396</f>
        <v>131.5</v>
      </c>
      <c r="C396" s="5">
        <f>'4-2'!P396</f>
        <v>541600</v>
      </c>
      <c r="D396" s="6">
        <f t="shared" si="31"/>
        <v>0.19999999999998863</v>
      </c>
      <c r="E396">
        <f t="shared" si="32"/>
        <v>1.5232292460014365E-3</v>
      </c>
      <c r="F396" s="7">
        <f t="shared" si="33"/>
        <v>1.5220703090683685E-3</v>
      </c>
      <c r="G396">
        <f t="shared" si="34"/>
        <v>4.877484781308751</v>
      </c>
      <c r="H396">
        <f t="shared" si="34"/>
        <v>13.410455365829076</v>
      </c>
    </row>
    <row r="397" spans="1:8" x14ac:dyDescent="0.35">
      <c r="A397" s="1">
        <f>'4-2'!A397</f>
        <v>42961</v>
      </c>
      <c r="B397">
        <f>'4-2'!C397</f>
        <v>138.6</v>
      </c>
      <c r="C397" s="5">
        <f>'4-2'!P397</f>
        <v>1292050</v>
      </c>
      <c r="D397" s="6">
        <f t="shared" si="31"/>
        <v>7.0999999999999943</v>
      </c>
      <c r="E397">
        <f t="shared" si="32"/>
        <v>5.3992395437262315E-2</v>
      </c>
      <c r="F397" s="7">
        <f t="shared" si="33"/>
        <v>5.258523513798341E-2</v>
      </c>
      <c r="G397">
        <f t="shared" si="34"/>
        <v>4.8790068516178193</v>
      </c>
      <c r="H397">
        <f t="shared" si="34"/>
        <v>13.202283000580202</v>
      </c>
    </row>
    <row r="398" spans="1:8" x14ac:dyDescent="0.35">
      <c r="A398" s="1">
        <f>'4-2'!A398</f>
        <v>42968</v>
      </c>
      <c r="B398">
        <f>'4-2'!C398</f>
        <v>144.9</v>
      </c>
      <c r="C398" s="5">
        <f>'4-2'!P398</f>
        <v>2125500</v>
      </c>
      <c r="D398" s="6">
        <f t="shared" si="31"/>
        <v>6.3000000000000114</v>
      </c>
      <c r="E398">
        <f t="shared" si="32"/>
        <v>4.5454545454545539E-2</v>
      </c>
      <c r="F398" s="7">
        <f t="shared" si="33"/>
        <v>4.4451762570833608E-2</v>
      </c>
      <c r="G398">
        <f t="shared" si="34"/>
        <v>4.9315920867558027</v>
      </c>
      <c r="H398">
        <f t="shared" si="34"/>
        <v>14.071740662266272</v>
      </c>
    </row>
    <row r="399" spans="1:8" x14ac:dyDescent="0.35">
      <c r="A399" s="1">
        <f>'4-2'!A399</f>
        <v>42975</v>
      </c>
      <c r="B399">
        <f>'4-2'!C399</f>
        <v>138.44999999999999</v>
      </c>
      <c r="C399" s="5">
        <f>'4-2'!P399</f>
        <v>1506030</v>
      </c>
      <c r="D399" s="6">
        <f t="shared" si="31"/>
        <v>-6.4500000000000171</v>
      </c>
      <c r="E399">
        <f t="shared" si="32"/>
        <v>-4.4513457556935934E-2</v>
      </c>
      <c r="F399" s="7">
        <f t="shared" si="33"/>
        <v>-4.5534599709665891E-2</v>
      </c>
      <c r="G399">
        <f t="shared" si="34"/>
        <v>4.9760438493266363</v>
      </c>
      <c r="H399">
        <f t="shared" si="34"/>
        <v>14.569517626780982</v>
      </c>
    </row>
    <row r="400" spans="1:8" x14ac:dyDescent="0.35">
      <c r="A400" s="1">
        <f>'4-2'!A400</f>
        <v>42982</v>
      </c>
      <c r="B400">
        <f>'4-2'!C400</f>
        <v>137.69999999999999</v>
      </c>
      <c r="C400" s="5">
        <f>'4-2'!P400</f>
        <v>1191180</v>
      </c>
      <c r="D400" s="6">
        <f t="shared" si="31"/>
        <v>-0.75</v>
      </c>
      <c r="E400">
        <f t="shared" si="32"/>
        <v>-5.417118093174432E-3</v>
      </c>
      <c r="F400" s="7">
        <f t="shared" si="33"/>
        <v>-5.4318438823610649E-3</v>
      </c>
      <c r="G400">
        <f t="shared" si="34"/>
        <v>4.9305092496169705</v>
      </c>
      <c r="H400">
        <f t="shared" si="34"/>
        <v>14.224987607462294</v>
      </c>
    </row>
    <row r="401" spans="1:8" x14ac:dyDescent="0.35">
      <c r="A401" s="1">
        <f>'4-2'!A401</f>
        <v>42989</v>
      </c>
      <c r="B401">
        <f>'4-2'!C401</f>
        <v>145</v>
      </c>
      <c r="C401" s="5">
        <f>'4-2'!P401</f>
        <v>2380990</v>
      </c>
      <c r="D401" s="6">
        <f t="shared" si="31"/>
        <v>7.3000000000000114</v>
      </c>
      <c r="E401">
        <f t="shared" si="32"/>
        <v>5.3013798111837415E-2</v>
      </c>
      <c r="F401" s="7">
        <f t="shared" si="33"/>
        <v>5.165633668596481E-2</v>
      </c>
      <c r="G401">
        <f t="shared" si="34"/>
        <v>4.9250774057346094</v>
      </c>
      <c r="H401">
        <f t="shared" si="34"/>
        <v>13.990454970419179</v>
      </c>
    </row>
    <row r="402" spans="1:8" x14ac:dyDescent="0.35">
      <c r="A402" s="1">
        <f>'4-2'!A402</f>
        <v>42996</v>
      </c>
      <c r="B402">
        <f>'4-2'!C402</f>
        <v>145.85</v>
      </c>
      <c r="C402" s="5">
        <f>'4-2'!P402</f>
        <v>1496460</v>
      </c>
      <c r="D402" s="6">
        <f t="shared" si="31"/>
        <v>0.84999999999999432</v>
      </c>
      <c r="E402">
        <f t="shared" si="32"/>
        <v>5.8620689655172024E-3</v>
      </c>
      <c r="F402" s="7">
        <f t="shared" si="33"/>
        <v>5.8449538931562017E-3</v>
      </c>
      <c r="G402">
        <f t="shared" si="34"/>
        <v>4.9767337424205742</v>
      </c>
      <c r="H402">
        <f t="shared" si="34"/>
        <v>14.683026925544178</v>
      </c>
    </row>
    <row r="403" spans="1:8" x14ac:dyDescent="0.35">
      <c r="A403" s="1">
        <f>'4-2'!A403</f>
        <v>43003</v>
      </c>
      <c r="B403">
        <f>'4-2'!C403</f>
        <v>137.5</v>
      </c>
      <c r="C403" s="5">
        <f>'4-2'!P403</f>
        <v>1673370</v>
      </c>
      <c r="D403" s="6">
        <f t="shared" si="31"/>
        <v>-8.3499999999999943</v>
      </c>
      <c r="E403">
        <f t="shared" si="32"/>
        <v>-5.7250599931436372E-2</v>
      </c>
      <c r="F403" s="7">
        <f t="shared" si="33"/>
        <v>-5.8954779207104124E-2</v>
      </c>
      <c r="G403">
        <f t="shared" si="34"/>
        <v>4.9825786963137304</v>
      </c>
      <c r="H403">
        <f t="shared" si="34"/>
        <v>14.218612876883251</v>
      </c>
    </row>
    <row r="404" spans="1:8" x14ac:dyDescent="0.35">
      <c r="A404" s="1">
        <f>'4-2'!A404</f>
        <v>43010</v>
      </c>
      <c r="B404">
        <f>'4-2'!C404</f>
        <v>137.1</v>
      </c>
      <c r="C404" s="5">
        <f>'4-2'!P404</f>
        <v>949320</v>
      </c>
      <c r="D404" s="6">
        <f t="shared" si="31"/>
        <v>-0.40000000000000568</v>
      </c>
      <c r="E404">
        <f t="shared" si="32"/>
        <v>-2.9090909090909505E-3</v>
      </c>
      <c r="F404" s="7">
        <f t="shared" si="33"/>
        <v>-2.9133305383579611E-3</v>
      </c>
      <c r="G404">
        <f t="shared" si="34"/>
        <v>4.9236239171066263</v>
      </c>
      <c r="H404">
        <f t="shared" si="34"/>
        <v>14.330350115110328</v>
      </c>
    </row>
    <row r="405" spans="1:8" x14ac:dyDescent="0.35">
      <c r="A405" s="1">
        <f>'4-2'!A405</f>
        <v>43017</v>
      </c>
      <c r="B405">
        <f>'4-2'!C405</f>
        <v>136.5</v>
      </c>
      <c r="C405" s="5">
        <f>'4-2'!P405</f>
        <v>601330</v>
      </c>
      <c r="D405" s="6">
        <f t="shared" si="31"/>
        <v>-0.59999999999999432</v>
      </c>
      <c r="E405">
        <f t="shared" si="32"/>
        <v>-4.376367614879609E-3</v>
      </c>
      <c r="F405" s="7">
        <f t="shared" si="33"/>
        <v>-4.3859719432539634E-3</v>
      </c>
      <c r="G405">
        <f t="shared" si="34"/>
        <v>4.9207105865682683</v>
      </c>
      <c r="H405">
        <f t="shared" si="34"/>
        <v>13.763501217803443</v>
      </c>
    </row>
    <row r="406" spans="1:8" x14ac:dyDescent="0.35">
      <c r="A406" s="1">
        <f>'4-2'!A406</f>
        <v>43024</v>
      </c>
      <c r="B406">
        <f>'4-2'!C406</f>
        <v>131.44999999999999</v>
      </c>
      <c r="C406" s="5">
        <f>'4-2'!P406</f>
        <v>902040</v>
      </c>
      <c r="D406" s="6">
        <f t="shared" si="31"/>
        <v>-5.0500000000000114</v>
      </c>
      <c r="E406">
        <f t="shared" si="32"/>
        <v>-3.699633699633708E-2</v>
      </c>
      <c r="F406" s="7">
        <f t="shared" si="33"/>
        <v>-3.7698063449123964E-2</v>
      </c>
      <c r="G406">
        <f t="shared" si="34"/>
        <v>4.9163246146250144</v>
      </c>
      <c r="H406">
        <f t="shared" si="34"/>
        <v>13.306899147683982</v>
      </c>
    </row>
    <row r="407" spans="1:8" x14ac:dyDescent="0.35">
      <c r="A407" s="1">
        <f>'4-2'!A407</f>
        <v>43031</v>
      </c>
      <c r="B407">
        <f>'4-2'!C407</f>
        <v>131.25</v>
      </c>
      <c r="C407" s="5">
        <f>'4-2'!P407</f>
        <v>1317640</v>
      </c>
      <c r="D407" s="6">
        <f t="shared" si="31"/>
        <v>-0.19999999999998863</v>
      </c>
      <c r="E407">
        <f t="shared" si="32"/>
        <v>-1.521491061239929E-3</v>
      </c>
      <c r="F407" s="7">
        <f t="shared" si="33"/>
        <v>-1.5226497041576081E-3</v>
      </c>
      <c r="G407">
        <f t="shared" si="34"/>
        <v>4.8786265511758904</v>
      </c>
      <c r="H407">
        <f t="shared" si="34"/>
        <v>13.712414143959515</v>
      </c>
    </row>
    <row r="408" spans="1:8" x14ac:dyDescent="0.35">
      <c r="A408" s="1">
        <f>'4-2'!A408</f>
        <v>43038</v>
      </c>
      <c r="B408">
        <f>'4-2'!C408</f>
        <v>129.65</v>
      </c>
      <c r="C408" s="5">
        <f>'4-2'!P408</f>
        <v>437430</v>
      </c>
      <c r="D408" s="6">
        <f t="shared" si="31"/>
        <v>-1.5999999999999943</v>
      </c>
      <c r="E408">
        <f t="shared" si="32"/>
        <v>-1.2190476190476147E-2</v>
      </c>
      <c r="F408" s="7">
        <f t="shared" si="33"/>
        <v>-1.2265389487059686E-2</v>
      </c>
      <c r="G408">
        <f t="shared" si="34"/>
        <v>4.8771039014717328</v>
      </c>
      <c r="H408">
        <f t="shared" si="34"/>
        <v>14.091352815611845</v>
      </c>
    </row>
    <row r="409" spans="1:8" x14ac:dyDescent="0.35">
      <c r="A409" s="1">
        <f>'4-2'!A409</f>
        <v>43045</v>
      </c>
      <c r="B409">
        <f>'4-2'!C409</f>
        <v>130.30000000000001</v>
      </c>
      <c r="C409" s="5">
        <f>'4-2'!P409</f>
        <v>2228900</v>
      </c>
      <c r="D409" s="6">
        <f t="shared" si="31"/>
        <v>0.65000000000000568</v>
      </c>
      <c r="E409">
        <f t="shared" si="32"/>
        <v>5.0134978789047871E-3</v>
      </c>
      <c r="F409" s="7">
        <f t="shared" si="33"/>
        <v>5.0009721461261591E-3</v>
      </c>
      <c r="G409">
        <f t="shared" si="34"/>
        <v>4.8648385119846731</v>
      </c>
      <c r="H409">
        <f t="shared" si="34"/>
        <v>12.988671971978441</v>
      </c>
    </row>
    <row r="410" spans="1:8" x14ac:dyDescent="0.35">
      <c r="A410" s="1">
        <f>'4-2'!A410</f>
        <v>43052</v>
      </c>
      <c r="B410">
        <f>'4-2'!C410</f>
        <v>130.44999999999999</v>
      </c>
      <c r="C410" s="5">
        <f>'4-2'!P410</f>
        <v>2080690</v>
      </c>
      <c r="D410" s="6">
        <f t="shared" si="31"/>
        <v>0.14999999999997726</v>
      </c>
      <c r="E410">
        <f t="shared" si="32"/>
        <v>1.1511895625477917E-3</v>
      </c>
      <c r="F410" s="7">
        <f t="shared" si="33"/>
        <v>1.1505274519381103E-3</v>
      </c>
      <c r="G410">
        <f t="shared" si="34"/>
        <v>4.8698394841307993</v>
      </c>
      <c r="H410">
        <f t="shared" si="34"/>
        <v>14.617018748194285</v>
      </c>
    </row>
    <row r="411" spans="1:8" x14ac:dyDescent="0.35">
      <c r="A411" s="1">
        <f>'4-2'!A411</f>
        <v>43059</v>
      </c>
      <c r="B411">
        <f>'4-2'!C411</f>
        <v>129.75</v>
      </c>
      <c r="C411" s="5">
        <f>'4-2'!P411</f>
        <v>1111150</v>
      </c>
      <c r="D411" s="6">
        <f t="shared" si="31"/>
        <v>-0.69999999999998863</v>
      </c>
      <c r="E411">
        <f t="shared" si="32"/>
        <v>-5.3660406285932442E-3</v>
      </c>
      <c r="F411" s="7">
        <f t="shared" si="33"/>
        <v>-5.3804895367397521E-3</v>
      </c>
      <c r="G411">
        <f t="shared" si="34"/>
        <v>4.8709900115827374</v>
      </c>
      <c r="H411">
        <f t="shared" si="34"/>
        <v>14.548210127436246</v>
      </c>
    </row>
    <row r="412" spans="1:8" x14ac:dyDescent="0.35">
      <c r="A412" s="1">
        <f>'4-2'!A412</f>
        <v>43066</v>
      </c>
      <c r="B412">
        <f>'4-2'!C412</f>
        <v>128.5</v>
      </c>
      <c r="C412" s="5">
        <f>'4-2'!P412</f>
        <v>650870</v>
      </c>
      <c r="D412" s="6">
        <f t="shared" si="31"/>
        <v>-1.25</v>
      </c>
      <c r="E412">
        <f t="shared" si="32"/>
        <v>-9.6339113680154135E-3</v>
      </c>
      <c r="F412" s="7">
        <f t="shared" si="33"/>
        <v>-9.6806177107229274E-3</v>
      </c>
      <c r="G412">
        <f t="shared" si="34"/>
        <v>4.8656095220459976</v>
      </c>
      <c r="H412">
        <f t="shared" si="34"/>
        <v>13.920906073009615</v>
      </c>
    </row>
    <row r="413" spans="1:8" x14ac:dyDescent="0.35">
      <c r="A413" s="1">
        <f>'4-2'!A413</f>
        <v>43073</v>
      </c>
      <c r="B413">
        <f>'4-2'!C413</f>
        <v>127.75</v>
      </c>
      <c r="C413" s="5">
        <f>'4-2'!P413</f>
        <v>759620</v>
      </c>
      <c r="D413" s="6">
        <f t="shared" si="31"/>
        <v>-0.75</v>
      </c>
      <c r="E413">
        <f t="shared" si="32"/>
        <v>-5.8365758754863814E-3</v>
      </c>
      <c r="F413" s="7">
        <f t="shared" si="33"/>
        <v>-5.8536752514610768E-3</v>
      </c>
      <c r="G413">
        <f t="shared" si="34"/>
        <v>4.8559289043352747</v>
      </c>
      <c r="H413">
        <f t="shared" si="34"/>
        <v>13.386065208469111</v>
      </c>
    </row>
    <row r="414" spans="1:8" x14ac:dyDescent="0.35">
      <c r="A414" s="1">
        <f>'4-2'!A414</f>
        <v>43080</v>
      </c>
      <c r="B414">
        <f>'4-2'!C414</f>
        <v>127.15</v>
      </c>
      <c r="C414" s="5">
        <f>'4-2'!P414</f>
        <v>992200</v>
      </c>
      <c r="D414" s="6">
        <f t="shared" si="31"/>
        <v>-0.59999999999999432</v>
      </c>
      <c r="E414">
        <f t="shared" si="32"/>
        <v>-4.6966731898238304E-3</v>
      </c>
      <c r="F414" s="7">
        <f t="shared" si="33"/>
        <v>-4.7077372156847375E-3</v>
      </c>
      <c r="G414">
        <f t="shared" si="34"/>
        <v>4.8500752290838136</v>
      </c>
      <c r="H414">
        <f t="shared" si="34"/>
        <v>13.540573587220832</v>
      </c>
    </row>
    <row r="415" spans="1:8" x14ac:dyDescent="0.35">
      <c r="A415" s="1">
        <f>'4-2'!A415</f>
        <v>43087</v>
      </c>
      <c r="B415">
        <f>'4-2'!C415</f>
        <v>121.4</v>
      </c>
      <c r="C415" s="5">
        <f>'4-2'!P415</f>
        <v>1715570</v>
      </c>
      <c r="D415" s="6">
        <f t="shared" si="31"/>
        <v>-5.75</v>
      </c>
      <c r="E415">
        <f t="shared" si="32"/>
        <v>-4.5222178529296102E-2</v>
      </c>
      <c r="F415" s="7">
        <f t="shared" si="33"/>
        <v>-4.6276613242731024E-2</v>
      </c>
      <c r="G415">
        <f t="shared" si="34"/>
        <v>4.8453674918681289</v>
      </c>
      <c r="H415">
        <f t="shared" si="34"/>
        <v>13.807679978849086</v>
      </c>
    </row>
    <row r="416" spans="1:8" x14ac:dyDescent="0.35">
      <c r="A416" s="1">
        <f>'4-2'!A416</f>
        <v>43094</v>
      </c>
      <c r="B416">
        <f>'4-2'!C416</f>
        <v>117.5</v>
      </c>
      <c r="C416" s="5">
        <f>'4-2'!P416</f>
        <v>1229390</v>
      </c>
      <c r="D416" s="6">
        <f t="shared" si="31"/>
        <v>-3.9000000000000057</v>
      </c>
      <c r="E416">
        <f t="shared" si="32"/>
        <v>-3.2125205930807296E-2</v>
      </c>
      <c r="F416" s="7">
        <f t="shared" si="33"/>
        <v>-3.2652545041184311E-2</v>
      </c>
      <c r="G416">
        <f t="shared" si="34"/>
        <v>4.7990908786253978</v>
      </c>
      <c r="H416">
        <f t="shared" si="34"/>
        <v>14.355255944878358</v>
      </c>
    </row>
    <row r="417" spans="1:8" x14ac:dyDescent="0.35">
      <c r="A417" s="1">
        <f>'4-2'!A417</f>
        <v>43101</v>
      </c>
      <c r="B417">
        <f>'4-2'!C417</f>
        <v>121</v>
      </c>
      <c r="C417" s="5">
        <f>'4-2'!P417</f>
        <v>201170</v>
      </c>
      <c r="D417" s="6">
        <f t="shared" si="31"/>
        <v>3.5</v>
      </c>
      <c r="E417">
        <f t="shared" si="32"/>
        <v>2.9787234042553193E-2</v>
      </c>
      <c r="F417" s="7">
        <f t="shared" si="33"/>
        <v>2.9352212012527801E-2</v>
      </c>
      <c r="G417">
        <f t="shared" si="34"/>
        <v>4.7664383335842135</v>
      </c>
      <c r="H417">
        <f t="shared" si="34"/>
        <v>14.022028669372835</v>
      </c>
    </row>
    <row r="418" spans="1:8" x14ac:dyDescent="0.35">
      <c r="A418" s="1">
        <f>'4-2'!A418</f>
        <v>43108</v>
      </c>
      <c r="B418">
        <f>'4-2'!C418</f>
        <v>124.15</v>
      </c>
      <c r="C418" s="5">
        <f>'4-2'!P418</f>
        <v>952590</v>
      </c>
      <c r="D418" s="6">
        <f t="shared" si="31"/>
        <v>3.1500000000000057</v>
      </c>
      <c r="E418">
        <f t="shared" si="32"/>
        <v>2.6033057851239716E-2</v>
      </c>
      <c r="F418" s="7">
        <f t="shared" si="33"/>
        <v>2.5699966357434434E-2</v>
      </c>
      <c r="G418">
        <f t="shared" si="34"/>
        <v>4.7957905455967413</v>
      </c>
      <c r="H418">
        <f t="shared" si="34"/>
        <v>12.211905600722618</v>
      </c>
    </row>
    <row r="419" spans="1:8" x14ac:dyDescent="0.35">
      <c r="A419" s="1">
        <f>'4-2'!A419</f>
        <v>43115</v>
      </c>
      <c r="B419">
        <f>'4-2'!C419</f>
        <v>123.8</v>
      </c>
      <c r="C419" s="5">
        <f>'4-2'!P419</f>
        <v>1069560</v>
      </c>
      <c r="D419" s="6">
        <f t="shared" si="31"/>
        <v>-0.35000000000000853</v>
      </c>
      <c r="E419">
        <f t="shared" si="32"/>
        <v>-2.8191703584374427E-3</v>
      </c>
      <c r="F419" s="7">
        <f t="shared" si="33"/>
        <v>-2.8231517036800824E-3</v>
      </c>
      <c r="G419">
        <f t="shared" si="34"/>
        <v>4.8214905119541758</v>
      </c>
      <c r="H419">
        <f t="shared" si="34"/>
        <v>13.766939869708242</v>
      </c>
    </row>
    <row r="420" spans="1:8" x14ac:dyDescent="0.35">
      <c r="A420" s="1">
        <f>'4-2'!A420</f>
        <v>43122</v>
      </c>
      <c r="B420">
        <f>'4-2'!C420</f>
        <v>128</v>
      </c>
      <c r="C420" s="5">
        <f>'4-2'!P420</f>
        <v>1171260</v>
      </c>
      <c r="D420" s="6">
        <f t="shared" si="31"/>
        <v>4.2000000000000028</v>
      </c>
      <c r="E420">
        <f t="shared" si="32"/>
        <v>3.3925686591276275E-2</v>
      </c>
      <c r="F420" s="7">
        <f t="shared" si="33"/>
        <v>3.3362903669121202E-2</v>
      </c>
      <c r="G420">
        <f t="shared" si="34"/>
        <v>4.8186673602504957</v>
      </c>
      <c r="H420">
        <f t="shared" si="34"/>
        <v>13.882757906912763</v>
      </c>
    </row>
    <row r="421" spans="1:8" x14ac:dyDescent="0.35">
      <c r="A421" s="1">
        <f>'4-2'!A421</f>
        <v>43129</v>
      </c>
      <c r="B421">
        <f>'4-2'!C421</f>
        <v>115.85</v>
      </c>
      <c r="C421" s="5">
        <f>'4-2'!P421</f>
        <v>923450</v>
      </c>
      <c r="D421" s="6">
        <f t="shared" si="31"/>
        <v>-12.150000000000006</v>
      </c>
      <c r="E421">
        <f t="shared" si="32"/>
        <v>-9.4921875000000044E-2</v>
      </c>
      <c r="F421" s="7">
        <f t="shared" si="33"/>
        <v>-9.9734013041231862E-2</v>
      </c>
      <c r="G421">
        <f t="shared" si="34"/>
        <v>4.8520302639196169</v>
      </c>
      <c r="H421">
        <f t="shared" si="34"/>
        <v>13.973590650385194</v>
      </c>
    </row>
    <row r="422" spans="1:8" x14ac:dyDescent="0.35">
      <c r="A422" s="1">
        <f>'4-2'!A422</f>
        <v>43136</v>
      </c>
      <c r="B422">
        <f>'4-2'!C422</f>
        <v>107.65</v>
      </c>
      <c r="C422" s="5">
        <f>'4-2'!P422</f>
        <v>867680</v>
      </c>
      <c r="D422" s="6">
        <f t="shared" si="31"/>
        <v>-8.1999999999999886</v>
      </c>
      <c r="E422">
        <f t="shared" si="32"/>
        <v>-7.0781182563659811E-2</v>
      </c>
      <c r="F422" s="7">
        <f t="shared" si="33"/>
        <v>-7.3411027068012835E-2</v>
      </c>
      <c r="G422">
        <f t="shared" si="34"/>
        <v>4.752296250878385</v>
      </c>
      <c r="H422">
        <f t="shared" si="34"/>
        <v>13.735871935304058</v>
      </c>
    </row>
    <row r="423" spans="1:8" x14ac:dyDescent="0.35">
      <c r="A423" s="1">
        <f>'4-2'!A423</f>
        <v>43143</v>
      </c>
      <c r="B423">
        <f>'4-2'!C423</f>
        <v>107.7</v>
      </c>
      <c r="C423" s="5">
        <f>'4-2'!P423</f>
        <v>546550</v>
      </c>
      <c r="D423" s="6">
        <f t="shared" si="31"/>
        <v>4.9999999999997158E-2</v>
      </c>
      <c r="E423">
        <f t="shared" si="32"/>
        <v>4.6446818392937439E-4</v>
      </c>
      <c r="F423" s="7">
        <f t="shared" si="33"/>
        <v>4.6436035197050529E-4</v>
      </c>
      <c r="G423">
        <f t="shared" si="34"/>
        <v>4.6788852238103722</v>
      </c>
      <c r="H423">
        <f t="shared" si="34"/>
        <v>13.673578262074887</v>
      </c>
    </row>
    <row r="424" spans="1:8" x14ac:dyDescent="0.35">
      <c r="A424" s="1">
        <f>'4-2'!A424</f>
        <v>43150</v>
      </c>
      <c r="B424">
        <f>'4-2'!C424</f>
        <v>105.4</v>
      </c>
      <c r="C424" s="5">
        <f>'4-2'!P424</f>
        <v>516990</v>
      </c>
      <c r="D424" s="6">
        <f t="shared" si="31"/>
        <v>-2.2999999999999972</v>
      </c>
      <c r="E424">
        <f t="shared" si="32"/>
        <v>-2.1355617455895981E-2</v>
      </c>
      <c r="F424" s="7">
        <f t="shared" si="33"/>
        <v>-2.1586948055080768E-2</v>
      </c>
      <c r="G424">
        <f t="shared" si="34"/>
        <v>4.6793495841623427</v>
      </c>
      <c r="H424">
        <f t="shared" si="34"/>
        <v>13.211381073721981</v>
      </c>
    </row>
    <row r="425" spans="1:8" x14ac:dyDescent="0.35">
      <c r="A425" s="1">
        <f>'4-2'!A425</f>
        <v>43157</v>
      </c>
      <c r="B425">
        <f>'4-2'!C425</f>
        <v>102.5</v>
      </c>
      <c r="C425" s="5">
        <f>'4-2'!P425</f>
        <v>786550</v>
      </c>
      <c r="D425" s="6">
        <f t="shared" si="31"/>
        <v>-2.9000000000000057</v>
      </c>
      <c r="E425">
        <f t="shared" si="32"/>
        <v>-2.7514231499051287E-2</v>
      </c>
      <c r="F425" s="7">
        <f t="shared" si="33"/>
        <v>-2.7899837528798876E-2</v>
      </c>
      <c r="G425">
        <f t="shared" si="34"/>
        <v>4.6577626361072619</v>
      </c>
      <c r="H425">
        <f t="shared" si="34"/>
        <v>13.155778810943733</v>
      </c>
    </row>
    <row r="426" spans="1:8" x14ac:dyDescent="0.35">
      <c r="A426" s="1">
        <f>'4-2'!A426</f>
        <v>43164</v>
      </c>
      <c r="B426">
        <f>'4-2'!C426</f>
        <v>102.05</v>
      </c>
      <c r="C426" s="5">
        <f>'4-2'!P426</f>
        <v>792380</v>
      </c>
      <c r="D426" s="6">
        <f t="shared" si="31"/>
        <v>-0.45000000000000284</v>
      </c>
      <c r="E426">
        <f t="shared" si="32"/>
        <v>-4.3902439024390517E-3</v>
      </c>
      <c r="F426" s="7">
        <f t="shared" si="33"/>
        <v>-4.3999093226094743E-3</v>
      </c>
      <c r="G426">
        <f t="shared" si="34"/>
        <v>4.6298627985784631</v>
      </c>
      <c r="H426">
        <f t="shared" si="34"/>
        <v>13.575411572250651</v>
      </c>
    </row>
    <row r="427" spans="1:8" x14ac:dyDescent="0.35">
      <c r="A427" s="1">
        <f>'4-2'!A427</f>
        <v>43171</v>
      </c>
      <c r="B427">
        <f>'4-2'!C427</f>
        <v>100</v>
      </c>
      <c r="C427" s="5">
        <f>'4-2'!P427</f>
        <v>1862990</v>
      </c>
      <c r="D427" s="6">
        <f t="shared" si="31"/>
        <v>-2.0499999999999972</v>
      </c>
      <c r="E427">
        <f t="shared" si="32"/>
        <v>-2.0088192062714328E-2</v>
      </c>
      <c r="F427" s="7">
        <f t="shared" si="33"/>
        <v>-2.029270326776178E-2</v>
      </c>
      <c r="G427">
        <f t="shared" si="34"/>
        <v>4.6254628892558536</v>
      </c>
      <c r="H427">
        <f t="shared" si="34"/>
        <v>13.582796353710114</v>
      </c>
    </row>
    <row r="428" spans="1:8" x14ac:dyDescent="0.35">
      <c r="A428" s="1">
        <f>'4-2'!A428</f>
        <v>43178</v>
      </c>
      <c r="B428">
        <f>'4-2'!C428</f>
        <v>111.05</v>
      </c>
      <c r="C428" s="5">
        <f>'4-2'!P428</f>
        <v>2027550</v>
      </c>
      <c r="D428" s="6">
        <f t="shared" si="31"/>
        <v>11.049999999999997</v>
      </c>
      <c r="E428">
        <f t="shared" si="32"/>
        <v>0.11049999999999997</v>
      </c>
      <c r="F428" s="7">
        <f t="shared" si="33"/>
        <v>0.10481036435234437</v>
      </c>
      <c r="G428">
        <f t="shared" si="34"/>
        <v>4.6051701859880918</v>
      </c>
      <c r="H428">
        <f t="shared" si="34"/>
        <v>14.437693281882792</v>
      </c>
    </row>
    <row r="429" spans="1:8" x14ac:dyDescent="0.35">
      <c r="A429" s="1">
        <f>'4-2'!A429</f>
        <v>43185</v>
      </c>
      <c r="B429">
        <f>'4-2'!C429</f>
        <v>113.25</v>
      </c>
      <c r="C429" s="5">
        <f>'4-2'!P429</f>
        <v>1227080</v>
      </c>
      <c r="D429" s="6">
        <f t="shared" si="31"/>
        <v>2.2000000000000028</v>
      </c>
      <c r="E429">
        <f t="shared" si="32"/>
        <v>1.9810895992796063E-2</v>
      </c>
      <c r="F429" s="7">
        <f t="shared" si="33"/>
        <v>1.961721402270733E-2</v>
      </c>
      <c r="G429">
        <f t="shared" si="34"/>
        <v>4.7099805503404362</v>
      </c>
      <c r="H429">
        <f t="shared" si="34"/>
        <v>14.522338725580083</v>
      </c>
    </row>
    <row r="430" spans="1:8" x14ac:dyDescent="0.35">
      <c r="A430" s="1">
        <f>'4-2'!A430</f>
        <v>43192</v>
      </c>
      <c r="B430">
        <f>'4-2'!C430</f>
        <v>117.5</v>
      </c>
      <c r="C430" s="5">
        <f>'4-2'!P430</f>
        <v>1338860</v>
      </c>
      <c r="D430" s="6">
        <f t="shared" si="31"/>
        <v>4.25</v>
      </c>
      <c r="E430">
        <f t="shared" si="32"/>
        <v>3.7527593818984545E-2</v>
      </c>
      <c r="F430" s="7">
        <f t="shared" si="33"/>
        <v>3.6840569221070041E-2</v>
      </c>
      <c r="G430">
        <f t="shared" si="34"/>
        <v>4.7295977643631435</v>
      </c>
      <c r="H430">
        <f t="shared" si="34"/>
        <v>14.020147921241644</v>
      </c>
    </row>
    <row r="431" spans="1:8" x14ac:dyDescent="0.35">
      <c r="A431" s="1">
        <f>'4-2'!A431</f>
        <v>43199</v>
      </c>
      <c r="B431">
        <f>'4-2'!C431</f>
        <v>121.9</v>
      </c>
      <c r="C431" s="5">
        <f>'4-2'!P431</f>
        <v>1413400</v>
      </c>
      <c r="D431" s="6">
        <f t="shared" si="31"/>
        <v>4.4000000000000057</v>
      </c>
      <c r="E431">
        <f t="shared" si="32"/>
        <v>3.7446808510638349E-2</v>
      </c>
      <c r="F431" s="7">
        <f t="shared" si="33"/>
        <v>3.6762702903012645E-2</v>
      </c>
      <c r="G431">
        <f t="shared" si="34"/>
        <v>4.7664383335842135</v>
      </c>
      <c r="H431">
        <f t="shared" si="34"/>
        <v>14.107329063568452</v>
      </c>
    </row>
    <row r="432" spans="1:8" x14ac:dyDescent="0.35">
      <c r="A432" s="1">
        <f>'4-2'!A432</f>
        <v>43206</v>
      </c>
      <c r="B432">
        <f>'4-2'!C432</f>
        <v>111.6</v>
      </c>
      <c r="C432" s="5">
        <f>'4-2'!P432</f>
        <v>1128160</v>
      </c>
      <c r="D432" s="6">
        <f t="shared" si="31"/>
        <v>-10.300000000000011</v>
      </c>
      <c r="E432">
        <f t="shared" si="32"/>
        <v>-8.4495488105004193E-2</v>
      </c>
      <c r="F432" s="7">
        <f t="shared" si="33"/>
        <v>-8.8279986540015898E-2</v>
      </c>
      <c r="G432">
        <f t="shared" si="34"/>
        <v>4.8032010364872262</v>
      </c>
      <c r="H432">
        <f t="shared" si="34"/>
        <v>14.161508707238891</v>
      </c>
    </row>
    <row r="433" spans="1:8" x14ac:dyDescent="0.35">
      <c r="A433" s="1">
        <f>'4-2'!A433</f>
        <v>43213</v>
      </c>
      <c r="B433">
        <f>'4-2'!C433</f>
        <v>111.75</v>
      </c>
      <c r="C433" s="5">
        <f>'4-2'!P433</f>
        <v>474010</v>
      </c>
      <c r="D433" s="6">
        <f t="shared" si="31"/>
        <v>0.15000000000000568</v>
      </c>
      <c r="E433">
        <f t="shared" si="32"/>
        <v>1.3440860215054274E-3</v>
      </c>
      <c r="F433" s="7">
        <f t="shared" si="33"/>
        <v>1.3431835464681185E-3</v>
      </c>
      <c r="G433">
        <f t="shared" si="34"/>
        <v>4.7149210499472103</v>
      </c>
      <c r="H433">
        <f t="shared" si="34"/>
        <v>13.936098544952868</v>
      </c>
    </row>
    <row r="434" spans="1:8" x14ac:dyDescent="0.35">
      <c r="A434" s="1"/>
      <c r="C434" s="5"/>
    </row>
    <row r="435" spans="1:8" x14ac:dyDescent="0.35">
      <c r="A435" s="1"/>
      <c r="C435" s="5"/>
    </row>
    <row r="436" spans="1:8" x14ac:dyDescent="0.35">
      <c r="A436" s="1"/>
      <c r="C436" s="5"/>
    </row>
    <row r="437" spans="1:8" x14ac:dyDescent="0.35">
      <c r="A437" s="1"/>
      <c r="C437" s="5"/>
    </row>
    <row r="438" spans="1:8" x14ac:dyDescent="0.35">
      <c r="A438" s="1"/>
      <c r="C438" s="5"/>
    </row>
    <row r="439" spans="1:8" x14ac:dyDescent="0.35">
      <c r="A439" s="1"/>
      <c r="C439" s="5"/>
    </row>
    <row r="440" spans="1:8" x14ac:dyDescent="0.35">
      <c r="A440" s="1"/>
      <c r="C440" s="5"/>
    </row>
    <row r="441" spans="1:8" x14ac:dyDescent="0.35">
      <c r="A441" s="1"/>
      <c r="C441" s="5"/>
    </row>
    <row r="442" spans="1:8" x14ac:dyDescent="0.35">
      <c r="A442" s="1"/>
      <c r="C442" s="5"/>
    </row>
    <row r="443" spans="1:8" x14ac:dyDescent="0.35">
      <c r="A443" s="1"/>
      <c r="C443" s="5"/>
    </row>
    <row r="444" spans="1:8" x14ac:dyDescent="0.35">
      <c r="A444" s="1"/>
      <c r="C444" s="5"/>
    </row>
    <row r="445" spans="1:8" x14ac:dyDescent="0.35">
      <c r="A445" s="1"/>
      <c r="C445" s="5"/>
    </row>
    <row r="446" spans="1:8" x14ac:dyDescent="0.35">
      <c r="A446" s="1"/>
      <c r="C446" s="5"/>
    </row>
    <row r="447" spans="1:8" x14ac:dyDescent="0.35">
      <c r="A447" s="1"/>
      <c r="C447" s="5"/>
    </row>
    <row r="448" spans="1:8" x14ac:dyDescent="0.35">
      <c r="A448" s="1"/>
      <c r="C448" s="5"/>
    </row>
    <row r="449" spans="1:3" x14ac:dyDescent="0.35">
      <c r="A449" s="1"/>
      <c r="C449" s="5"/>
    </row>
    <row r="450" spans="1:3" x14ac:dyDescent="0.35">
      <c r="A450" s="1"/>
      <c r="C450" s="5"/>
    </row>
    <row r="451" spans="1:3" x14ac:dyDescent="0.35">
      <c r="A451" s="1"/>
      <c r="C451" s="5"/>
    </row>
    <row r="452" spans="1:3" x14ac:dyDescent="0.35">
      <c r="A452" s="1"/>
      <c r="C452" s="5"/>
    </row>
    <row r="453" spans="1:3" x14ac:dyDescent="0.35">
      <c r="A453" s="1"/>
      <c r="C453" s="5"/>
    </row>
    <row r="454" spans="1:3" x14ac:dyDescent="0.35">
      <c r="A454" s="1"/>
      <c r="C454" s="5"/>
    </row>
    <row r="455" spans="1:3" x14ac:dyDescent="0.35">
      <c r="A455" s="1"/>
      <c r="C455" s="5"/>
    </row>
    <row r="456" spans="1:3" x14ac:dyDescent="0.35">
      <c r="A456" s="1"/>
      <c r="C456" s="5"/>
    </row>
    <row r="457" spans="1:3" x14ac:dyDescent="0.35">
      <c r="A457" s="1"/>
      <c r="C457" s="5"/>
    </row>
    <row r="458" spans="1:3" x14ac:dyDescent="0.35">
      <c r="A458" s="1"/>
      <c r="C458" s="5"/>
    </row>
    <row r="459" spans="1:3" x14ac:dyDescent="0.35">
      <c r="A459" s="1"/>
      <c r="C459" s="5"/>
    </row>
    <row r="460" spans="1:3" x14ac:dyDescent="0.35">
      <c r="A460" s="1"/>
      <c r="C460" s="5"/>
    </row>
    <row r="461" spans="1:3" x14ac:dyDescent="0.35">
      <c r="A461" s="1"/>
      <c r="C461" s="5"/>
    </row>
    <row r="462" spans="1:3" x14ac:dyDescent="0.35">
      <c r="A462" s="1"/>
      <c r="C462" s="5"/>
    </row>
    <row r="463" spans="1:3" x14ac:dyDescent="0.35">
      <c r="A463" s="1"/>
      <c r="C463" s="5"/>
    </row>
    <row r="464" spans="1:3" x14ac:dyDescent="0.35">
      <c r="A464" s="1"/>
      <c r="C464" s="5"/>
    </row>
    <row r="465" spans="1:3" x14ac:dyDescent="0.35">
      <c r="A465" s="1"/>
      <c r="C465" s="5"/>
    </row>
    <row r="466" spans="1:3" x14ac:dyDescent="0.35">
      <c r="A466" s="1"/>
      <c r="C466" s="5"/>
    </row>
    <row r="467" spans="1:3" x14ac:dyDescent="0.35">
      <c r="A467" s="1"/>
      <c r="C467" s="5"/>
    </row>
    <row r="468" spans="1:3" x14ac:dyDescent="0.35">
      <c r="A468" s="1"/>
      <c r="C468" s="5"/>
    </row>
    <row r="469" spans="1:3" x14ac:dyDescent="0.35">
      <c r="A469" s="1"/>
      <c r="C469" s="5"/>
    </row>
    <row r="470" spans="1:3" x14ac:dyDescent="0.35">
      <c r="A470" s="1"/>
      <c r="C470" s="5"/>
    </row>
    <row r="471" spans="1:3" x14ac:dyDescent="0.35">
      <c r="A471" s="1"/>
      <c r="C471" s="5"/>
    </row>
    <row r="472" spans="1:3" x14ac:dyDescent="0.35">
      <c r="A472" s="1"/>
      <c r="C472" s="5"/>
    </row>
    <row r="473" spans="1:3" x14ac:dyDescent="0.35">
      <c r="A473" s="1"/>
      <c r="C473" s="5"/>
    </row>
    <row r="474" spans="1:3" x14ac:dyDescent="0.35">
      <c r="A474" s="1"/>
      <c r="C474" s="5"/>
    </row>
    <row r="475" spans="1:3" x14ac:dyDescent="0.35">
      <c r="A475" s="1"/>
      <c r="C475" s="5"/>
    </row>
    <row r="476" spans="1:3" x14ac:dyDescent="0.35">
      <c r="A476" s="1"/>
      <c r="C476" s="5"/>
    </row>
    <row r="477" spans="1:3" x14ac:dyDescent="0.35">
      <c r="A477" s="1"/>
      <c r="C477" s="5"/>
    </row>
    <row r="478" spans="1:3" x14ac:dyDescent="0.35">
      <c r="A478" s="1"/>
      <c r="C478" s="5"/>
    </row>
    <row r="479" spans="1:3" x14ac:dyDescent="0.35">
      <c r="A479" s="1"/>
      <c r="C479" s="5"/>
    </row>
    <row r="480" spans="1:3" x14ac:dyDescent="0.35">
      <c r="A480" s="1"/>
      <c r="C480" s="5"/>
    </row>
    <row r="481" spans="1:3" x14ac:dyDescent="0.35">
      <c r="A481" s="1"/>
      <c r="C481" s="5"/>
    </row>
    <row r="482" spans="1:3" x14ac:dyDescent="0.35">
      <c r="A482" s="1"/>
      <c r="C482" s="5"/>
    </row>
    <row r="483" spans="1:3" x14ac:dyDescent="0.35">
      <c r="A483" s="1"/>
      <c r="C483" s="5"/>
    </row>
    <row r="484" spans="1:3" x14ac:dyDescent="0.35">
      <c r="A484" s="1"/>
      <c r="C484" s="5"/>
    </row>
    <row r="485" spans="1:3" x14ac:dyDescent="0.35">
      <c r="A485" s="1"/>
      <c r="C485" s="5"/>
    </row>
    <row r="486" spans="1:3" x14ac:dyDescent="0.35">
      <c r="A486" s="1"/>
      <c r="C486" s="5"/>
    </row>
    <row r="487" spans="1:3" x14ac:dyDescent="0.35">
      <c r="A487" s="1"/>
      <c r="C487" s="5"/>
    </row>
    <row r="488" spans="1:3" x14ac:dyDescent="0.35">
      <c r="A488" s="1"/>
      <c r="C488" s="5"/>
    </row>
    <row r="489" spans="1:3" x14ac:dyDescent="0.35">
      <c r="A489" s="1"/>
      <c r="C489" s="5"/>
    </row>
    <row r="490" spans="1:3" x14ac:dyDescent="0.35">
      <c r="A490" s="1"/>
      <c r="C490" s="5"/>
    </row>
    <row r="491" spans="1:3" x14ac:dyDescent="0.35">
      <c r="A491" s="1"/>
      <c r="C491" s="5"/>
    </row>
    <row r="492" spans="1:3" x14ac:dyDescent="0.35">
      <c r="A492" s="1"/>
      <c r="C492" s="5"/>
    </row>
    <row r="493" spans="1:3" x14ac:dyDescent="0.35">
      <c r="A493" s="1"/>
      <c r="C493" s="5"/>
    </row>
    <row r="494" spans="1:3" x14ac:dyDescent="0.35">
      <c r="A494" s="1"/>
      <c r="C494" s="5"/>
    </row>
    <row r="495" spans="1:3" x14ac:dyDescent="0.35">
      <c r="A495" s="1"/>
      <c r="C495" s="5"/>
    </row>
    <row r="496" spans="1:3" x14ac:dyDescent="0.35">
      <c r="A496" s="1"/>
      <c r="C496" s="5"/>
    </row>
    <row r="497" spans="1:3" x14ac:dyDescent="0.35">
      <c r="A497" s="1"/>
      <c r="C497" s="5"/>
    </row>
    <row r="498" spans="1:3" x14ac:dyDescent="0.35">
      <c r="A498" s="1"/>
      <c r="C498" s="5"/>
    </row>
    <row r="499" spans="1:3" x14ac:dyDescent="0.35">
      <c r="A499" s="1"/>
      <c r="C499" s="5"/>
    </row>
    <row r="500" spans="1:3" x14ac:dyDescent="0.35">
      <c r="A500" s="1"/>
      <c r="C500" s="5"/>
    </row>
    <row r="501" spans="1:3" x14ac:dyDescent="0.35">
      <c r="A501" s="1"/>
      <c r="C501" s="5"/>
    </row>
    <row r="502" spans="1:3" x14ac:dyDescent="0.35">
      <c r="A502" s="1"/>
      <c r="C502" s="5"/>
    </row>
    <row r="503" spans="1:3" x14ac:dyDescent="0.35">
      <c r="A503" s="1"/>
      <c r="C503" s="5"/>
    </row>
    <row r="504" spans="1:3" x14ac:dyDescent="0.35">
      <c r="A504" s="1"/>
      <c r="C504" s="5"/>
    </row>
    <row r="505" spans="1:3" x14ac:dyDescent="0.35">
      <c r="A505" s="1"/>
      <c r="C505" s="5"/>
    </row>
    <row r="506" spans="1:3" x14ac:dyDescent="0.35">
      <c r="A506" s="1"/>
      <c r="C506" s="5"/>
    </row>
    <row r="507" spans="1:3" x14ac:dyDescent="0.35">
      <c r="A507" s="1"/>
      <c r="C507" s="5"/>
    </row>
    <row r="508" spans="1:3" x14ac:dyDescent="0.35">
      <c r="A508" s="1"/>
      <c r="C508" s="5"/>
    </row>
    <row r="509" spans="1:3" x14ac:dyDescent="0.35">
      <c r="A509" s="1"/>
      <c r="C509" s="5"/>
    </row>
    <row r="510" spans="1:3" x14ac:dyDescent="0.35">
      <c r="A510" s="1"/>
      <c r="C510" s="5"/>
    </row>
    <row r="511" spans="1:3" x14ac:dyDescent="0.35">
      <c r="A511" s="1"/>
      <c r="C511" s="5"/>
    </row>
    <row r="512" spans="1:3" x14ac:dyDescent="0.35">
      <c r="A512" s="1"/>
      <c r="C512" s="5"/>
    </row>
    <row r="513" spans="1:3" x14ac:dyDescent="0.35">
      <c r="A513" s="1"/>
      <c r="C513" s="5"/>
    </row>
    <row r="514" spans="1:3" x14ac:dyDescent="0.35">
      <c r="A514" s="1"/>
      <c r="C514" s="5"/>
    </row>
    <row r="515" spans="1:3" x14ac:dyDescent="0.35">
      <c r="A515" s="1"/>
      <c r="C515" s="5"/>
    </row>
    <row r="516" spans="1:3" x14ac:dyDescent="0.35">
      <c r="A516" s="1"/>
      <c r="C516" s="5"/>
    </row>
    <row r="517" spans="1:3" x14ac:dyDescent="0.35">
      <c r="A517" s="1"/>
      <c r="C517" s="5"/>
    </row>
    <row r="518" spans="1:3" x14ac:dyDescent="0.35">
      <c r="A518" s="1"/>
      <c r="C518" s="5"/>
    </row>
    <row r="519" spans="1:3" x14ac:dyDescent="0.35">
      <c r="A519" s="1"/>
      <c r="C519" s="5"/>
    </row>
    <row r="520" spans="1:3" x14ac:dyDescent="0.35">
      <c r="A520" s="1"/>
      <c r="C520" s="5"/>
    </row>
    <row r="521" spans="1:3" x14ac:dyDescent="0.35">
      <c r="A521" s="1"/>
      <c r="C521" s="5"/>
    </row>
    <row r="522" spans="1:3" x14ac:dyDescent="0.35">
      <c r="A522" s="1"/>
      <c r="C522" s="5"/>
    </row>
    <row r="523" spans="1:3" x14ac:dyDescent="0.35">
      <c r="A523" s="1"/>
      <c r="C523" s="5"/>
    </row>
    <row r="524" spans="1:3" x14ac:dyDescent="0.35">
      <c r="A524" s="1"/>
      <c r="C524" s="5"/>
    </row>
    <row r="525" spans="1:3" x14ac:dyDescent="0.35">
      <c r="A525" s="1"/>
      <c r="C525" s="5"/>
    </row>
    <row r="526" spans="1:3" x14ac:dyDescent="0.35">
      <c r="A526" s="1"/>
      <c r="C526" s="5"/>
    </row>
    <row r="527" spans="1:3" x14ac:dyDescent="0.35">
      <c r="A527" s="1"/>
      <c r="C527" s="5"/>
    </row>
    <row r="528" spans="1:3" x14ac:dyDescent="0.35">
      <c r="A528" s="1"/>
      <c r="C528" s="5"/>
    </row>
    <row r="529" spans="1:3" x14ac:dyDescent="0.35">
      <c r="A529" s="1"/>
      <c r="C529" s="5"/>
    </row>
    <row r="530" spans="1:3" x14ac:dyDescent="0.35">
      <c r="A530" s="1"/>
      <c r="C530" s="5"/>
    </row>
    <row r="531" spans="1:3" x14ac:dyDescent="0.35">
      <c r="A531" s="1"/>
      <c r="C531" s="5"/>
    </row>
    <row r="532" spans="1:3" x14ac:dyDescent="0.35">
      <c r="A532" s="1"/>
      <c r="C532" s="5"/>
    </row>
    <row r="533" spans="1:3" x14ac:dyDescent="0.35">
      <c r="A533" s="1"/>
      <c r="C533" s="5"/>
    </row>
    <row r="534" spans="1:3" x14ac:dyDescent="0.35">
      <c r="A534" s="1"/>
      <c r="C534" s="5"/>
    </row>
    <row r="535" spans="1:3" x14ac:dyDescent="0.35">
      <c r="A535" s="1"/>
      <c r="C535" s="5"/>
    </row>
    <row r="536" spans="1:3" x14ac:dyDescent="0.35">
      <c r="A536" s="1"/>
      <c r="C536" s="5"/>
    </row>
    <row r="537" spans="1:3" x14ac:dyDescent="0.35">
      <c r="A537" s="1"/>
      <c r="C537" s="5"/>
    </row>
    <row r="538" spans="1:3" x14ac:dyDescent="0.35">
      <c r="A538" s="1"/>
      <c r="C538" s="5"/>
    </row>
    <row r="539" spans="1:3" x14ac:dyDescent="0.35">
      <c r="A539" s="1"/>
      <c r="C539" s="5"/>
    </row>
    <row r="540" spans="1:3" x14ac:dyDescent="0.35">
      <c r="A540" s="1"/>
      <c r="C540" s="5"/>
    </row>
    <row r="541" spans="1:3" x14ac:dyDescent="0.35">
      <c r="A541" s="1"/>
      <c r="C541" s="5"/>
    </row>
    <row r="542" spans="1:3" x14ac:dyDescent="0.35">
      <c r="A542" s="1"/>
      <c r="C542" s="5"/>
    </row>
    <row r="543" spans="1:3" x14ac:dyDescent="0.35">
      <c r="A543" s="1"/>
      <c r="C543" s="5"/>
    </row>
    <row r="544" spans="1:3" x14ac:dyDescent="0.35">
      <c r="A544" s="1"/>
      <c r="C544" s="5"/>
    </row>
    <row r="545" spans="1:3" x14ac:dyDescent="0.35">
      <c r="A545" s="1"/>
      <c r="C545" s="5"/>
    </row>
    <row r="546" spans="1:3" x14ac:dyDescent="0.35">
      <c r="A546" s="1"/>
      <c r="C546" s="5"/>
    </row>
    <row r="547" spans="1:3" x14ac:dyDescent="0.35">
      <c r="A547" s="1"/>
      <c r="C547" s="5"/>
    </row>
    <row r="548" spans="1:3" x14ac:dyDescent="0.35">
      <c r="A548" s="1"/>
      <c r="C548" s="5"/>
    </row>
    <row r="549" spans="1:3" x14ac:dyDescent="0.35">
      <c r="A549" s="1"/>
      <c r="C549" s="5"/>
    </row>
    <row r="550" spans="1:3" x14ac:dyDescent="0.35">
      <c r="A550" s="1"/>
      <c r="C550" s="5"/>
    </row>
    <row r="551" spans="1:3" x14ac:dyDescent="0.35">
      <c r="A551" s="1"/>
      <c r="C551" s="5"/>
    </row>
    <row r="552" spans="1:3" x14ac:dyDescent="0.35">
      <c r="A552" s="1"/>
      <c r="C552" s="5"/>
    </row>
    <row r="553" spans="1:3" x14ac:dyDescent="0.35">
      <c r="A553" s="1"/>
      <c r="C553" s="5"/>
    </row>
    <row r="554" spans="1:3" x14ac:dyDescent="0.35">
      <c r="A554" s="1"/>
      <c r="C554" s="5"/>
    </row>
    <row r="555" spans="1:3" x14ac:dyDescent="0.35">
      <c r="A555" s="1"/>
      <c r="C555" s="5"/>
    </row>
    <row r="556" spans="1:3" x14ac:dyDescent="0.35">
      <c r="A556" s="1"/>
      <c r="C556" s="5"/>
    </row>
    <row r="557" spans="1:3" x14ac:dyDescent="0.35">
      <c r="A557" s="1"/>
      <c r="C557" s="5"/>
    </row>
    <row r="558" spans="1:3" x14ac:dyDescent="0.35">
      <c r="A558" s="1"/>
      <c r="C558" s="5"/>
    </row>
    <row r="559" spans="1:3" x14ac:dyDescent="0.35">
      <c r="A559" s="1"/>
      <c r="C559" s="5"/>
    </row>
    <row r="560" spans="1:3" x14ac:dyDescent="0.35">
      <c r="A560" s="1"/>
      <c r="C560" s="5"/>
    </row>
    <row r="561" spans="1:3" x14ac:dyDescent="0.35">
      <c r="A561" s="1"/>
      <c r="C561" s="5"/>
    </row>
    <row r="562" spans="1:3" x14ac:dyDescent="0.35">
      <c r="A562" s="1"/>
      <c r="C562" s="5"/>
    </row>
    <row r="563" spans="1:3" x14ac:dyDescent="0.35">
      <c r="A563" s="1"/>
      <c r="C563" s="5"/>
    </row>
    <row r="564" spans="1:3" x14ac:dyDescent="0.35">
      <c r="A564" s="1"/>
      <c r="C564" s="5"/>
    </row>
    <row r="565" spans="1:3" x14ac:dyDescent="0.35">
      <c r="A565" s="1"/>
      <c r="C565" s="5"/>
    </row>
    <row r="566" spans="1:3" x14ac:dyDescent="0.35">
      <c r="A566" s="1"/>
      <c r="C566" s="5"/>
    </row>
    <row r="567" spans="1:3" x14ac:dyDescent="0.35">
      <c r="A567" s="1"/>
      <c r="C567" s="5"/>
    </row>
    <row r="568" spans="1:3" x14ac:dyDescent="0.35">
      <c r="A568" s="1"/>
      <c r="C568" s="5"/>
    </row>
    <row r="569" spans="1:3" x14ac:dyDescent="0.35">
      <c r="A569" s="1"/>
      <c r="C569" s="5"/>
    </row>
    <row r="570" spans="1:3" x14ac:dyDescent="0.35">
      <c r="A570" s="1"/>
      <c r="C570" s="5"/>
    </row>
    <row r="571" spans="1:3" x14ac:dyDescent="0.35">
      <c r="A571" s="1"/>
      <c r="C571" s="5"/>
    </row>
    <row r="572" spans="1:3" x14ac:dyDescent="0.35">
      <c r="A572" s="1"/>
      <c r="C572" s="5"/>
    </row>
    <row r="573" spans="1:3" x14ac:dyDescent="0.35">
      <c r="A573" s="1"/>
      <c r="C573" s="5"/>
    </row>
    <row r="574" spans="1:3" x14ac:dyDescent="0.35">
      <c r="A574" s="1"/>
      <c r="C574" s="5"/>
    </row>
    <row r="575" spans="1:3" x14ac:dyDescent="0.35">
      <c r="A575" s="1"/>
      <c r="C575" s="5"/>
    </row>
    <row r="576" spans="1:3" x14ac:dyDescent="0.35">
      <c r="A576" s="1"/>
      <c r="C576" s="5"/>
    </row>
    <row r="577" spans="1:3" x14ac:dyDescent="0.35">
      <c r="A577" s="1"/>
      <c r="C577" s="5"/>
    </row>
    <row r="578" spans="1:3" x14ac:dyDescent="0.35">
      <c r="A578" s="1"/>
      <c r="C578" s="5"/>
    </row>
    <row r="579" spans="1:3" x14ac:dyDescent="0.35">
      <c r="A579" s="1"/>
      <c r="C579" s="5"/>
    </row>
    <row r="580" spans="1:3" x14ac:dyDescent="0.35">
      <c r="A580" s="1"/>
      <c r="C580" s="5"/>
    </row>
    <row r="581" spans="1:3" x14ac:dyDescent="0.35">
      <c r="A581" s="1"/>
      <c r="C581" s="5"/>
    </row>
    <row r="582" spans="1:3" x14ac:dyDescent="0.35">
      <c r="A582" s="1"/>
      <c r="C582" s="5"/>
    </row>
    <row r="583" spans="1:3" x14ac:dyDescent="0.35">
      <c r="A583" s="1"/>
      <c r="C583" s="5"/>
    </row>
    <row r="584" spans="1:3" x14ac:dyDescent="0.35">
      <c r="A584" s="1"/>
      <c r="C584" s="5"/>
    </row>
    <row r="585" spans="1:3" x14ac:dyDescent="0.35">
      <c r="A585" s="1"/>
      <c r="C585" s="5"/>
    </row>
    <row r="586" spans="1:3" x14ac:dyDescent="0.35">
      <c r="A586" s="1"/>
      <c r="C586" s="5"/>
    </row>
    <row r="587" spans="1:3" x14ac:dyDescent="0.35">
      <c r="A587" s="1"/>
      <c r="C587" s="5"/>
    </row>
    <row r="588" spans="1:3" x14ac:dyDescent="0.35">
      <c r="A588" s="1"/>
      <c r="C588" s="5"/>
    </row>
    <row r="589" spans="1:3" x14ac:dyDescent="0.35">
      <c r="A589" s="1"/>
      <c r="C589" s="5"/>
    </row>
    <row r="590" spans="1:3" x14ac:dyDescent="0.35">
      <c r="A590" s="1"/>
      <c r="C590" s="5"/>
    </row>
    <row r="591" spans="1:3" x14ac:dyDescent="0.35">
      <c r="A591" s="1"/>
      <c r="C591" s="5"/>
    </row>
    <row r="592" spans="1:3" x14ac:dyDescent="0.35">
      <c r="A592" s="1"/>
      <c r="C592" s="5"/>
    </row>
    <row r="593" spans="1:3" x14ac:dyDescent="0.35">
      <c r="A593" s="1"/>
      <c r="C593" s="5"/>
    </row>
    <row r="594" spans="1:3" x14ac:dyDescent="0.35">
      <c r="A594" s="1"/>
      <c r="C594" s="5"/>
    </row>
    <row r="595" spans="1:3" x14ac:dyDescent="0.35">
      <c r="A595" s="1"/>
      <c r="C595" s="5"/>
    </row>
    <row r="596" spans="1:3" x14ac:dyDescent="0.35">
      <c r="A596" s="1"/>
      <c r="C596" s="5"/>
    </row>
    <row r="597" spans="1:3" x14ac:dyDescent="0.35">
      <c r="A597" s="1"/>
      <c r="C597" s="5"/>
    </row>
    <row r="598" spans="1:3" x14ac:dyDescent="0.35">
      <c r="A598" s="1"/>
      <c r="C598" s="5"/>
    </row>
    <row r="599" spans="1:3" x14ac:dyDescent="0.35">
      <c r="A599" s="1"/>
      <c r="C599" s="5"/>
    </row>
    <row r="600" spans="1:3" x14ac:dyDescent="0.35">
      <c r="A600" s="1"/>
      <c r="C600" s="5"/>
    </row>
    <row r="601" spans="1:3" x14ac:dyDescent="0.35">
      <c r="A601" s="1"/>
      <c r="C601" s="5"/>
    </row>
    <row r="602" spans="1:3" x14ac:dyDescent="0.35">
      <c r="A602" s="1"/>
      <c r="C602" s="5"/>
    </row>
    <row r="603" spans="1:3" x14ac:dyDescent="0.35">
      <c r="A603" s="1"/>
      <c r="C603" s="5"/>
    </row>
    <row r="604" spans="1:3" x14ac:dyDescent="0.35">
      <c r="A604" s="1"/>
      <c r="C604" s="5"/>
    </row>
    <row r="605" spans="1:3" x14ac:dyDescent="0.35">
      <c r="A605" s="1"/>
      <c r="C605" s="5"/>
    </row>
    <row r="606" spans="1:3" x14ac:dyDescent="0.35">
      <c r="A606" s="1"/>
      <c r="C606" s="5"/>
    </row>
    <row r="607" spans="1:3" x14ac:dyDescent="0.35">
      <c r="A607" s="1"/>
      <c r="C607" s="5"/>
    </row>
    <row r="608" spans="1:3" x14ac:dyDescent="0.35">
      <c r="A608" s="1"/>
      <c r="C608" s="5"/>
    </row>
    <row r="609" spans="1:3" x14ac:dyDescent="0.35">
      <c r="A609" s="1"/>
      <c r="C609" s="5"/>
    </row>
    <row r="610" spans="1:3" x14ac:dyDescent="0.35">
      <c r="A610" s="1"/>
      <c r="C610" s="5"/>
    </row>
    <row r="611" spans="1:3" x14ac:dyDescent="0.35">
      <c r="A611" s="1"/>
      <c r="C611" s="5"/>
    </row>
    <row r="612" spans="1:3" x14ac:dyDescent="0.35">
      <c r="A612" s="1"/>
      <c r="C612" s="5"/>
    </row>
    <row r="613" spans="1:3" x14ac:dyDescent="0.35">
      <c r="A613" s="1"/>
      <c r="C613" s="5"/>
    </row>
    <row r="614" spans="1:3" x14ac:dyDescent="0.35">
      <c r="A614" s="1"/>
      <c r="C614" s="5"/>
    </row>
    <row r="615" spans="1:3" x14ac:dyDescent="0.35">
      <c r="A615" s="1"/>
      <c r="C615" s="5"/>
    </row>
    <row r="616" spans="1:3" x14ac:dyDescent="0.35">
      <c r="A616" s="1"/>
      <c r="C616" s="5"/>
    </row>
    <row r="617" spans="1:3" x14ac:dyDescent="0.35">
      <c r="A617" s="1"/>
      <c r="C617" s="5"/>
    </row>
    <row r="618" spans="1:3" x14ac:dyDescent="0.35">
      <c r="A618" s="1"/>
      <c r="C618" s="5"/>
    </row>
    <row r="619" spans="1:3" x14ac:dyDescent="0.35">
      <c r="A619" s="1"/>
      <c r="C619" s="5"/>
    </row>
    <row r="620" spans="1:3" x14ac:dyDescent="0.35">
      <c r="A620" s="1"/>
      <c r="C620" s="5"/>
    </row>
    <row r="621" spans="1:3" x14ac:dyDescent="0.35">
      <c r="A621" s="1"/>
      <c r="C621" s="5"/>
    </row>
    <row r="622" spans="1:3" x14ac:dyDescent="0.35">
      <c r="A622" s="1"/>
      <c r="C622" s="5"/>
    </row>
    <row r="623" spans="1:3" x14ac:dyDescent="0.35">
      <c r="A623" s="1"/>
      <c r="C623" s="5"/>
    </row>
    <row r="624" spans="1:3" x14ac:dyDescent="0.35">
      <c r="A624" s="1"/>
      <c r="C624" s="5"/>
    </row>
    <row r="625" spans="1:3" x14ac:dyDescent="0.35">
      <c r="A625" s="1"/>
      <c r="C625" s="5"/>
    </row>
    <row r="626" spans="1:3" x14ac:dyDescent="0.35">
      <c r="A626" s="1"/>
      <c r="C626" s="5"/>
    </row>
    <row r="627" spans="1:3" x14ac:dyDescent="0.35">
      <c r="A627" s="1"/>
      <c r="C627" s="5"/>
    </row>
    <row r="628" spans="1:3" x14ac:dyDescent="0.35">
      <c r="A628" s="1"/>
      <c r="C628" s="5"/>
    </row>
    <row r="629" spans="1:3" x14ac:dyDescent="0.35">
      <c r="A629" s="1"/>
      <c r="C629" s="5"/>
    </row>
    <row r="630" spans="1:3" x14ac:dyDescent="0.35">
      <c r="A630" s="1"/>
      <c r="C630" s="5"/>
    </row>
    <row r="631" spans="1:3" x14ac:dyDescent="0.35">
      <c r="A631" s="1"/>
      <c r="C631" s="5"/>
    </row>
    <row r="632" spans="1:3" x14ac:dyDescent="0.35">
      <c r="A632" s="1"/>
      <c r="C632" s="5"/>
    </row>
    <row r="633" spans="1:3" x14ac:dyDescent="0.35">
      <c r="A633" s="1"/>
      <c r="C633" s="5"/>
    </row>
    <row r="634" spans="1:3" x14ac:dyDescent="0.35">
      <c r="A634" s="1"/>
      <c r="C634" s="5"/>
    </row>
    <row r="635" spans="1:3" x14ac:dyDescent="0.35">
      <c r="A635" s="1"/>
      <c r="C635" s="5"/>
    </row>
    <row r="636" spans="1:3" x14ac:dyDescent="0.35">
      <c r="A636" s="1"/>
      <c r="C636" s="5"/>
    </row>
    <row r="637" spans="1:3" x14ac:dyDescent="0.35">
      <c r="A637" s="1"/>
      <c r="C637" s="5"/>
    </row>
    <row r="638" spans="1:3" x14ac:dyDescent="0.35">
      <c r="A638" s="1"/>
      <c r="C638" s="5"/>
    </row>
    <row r="639" spans="1:3" x14ac:dyDescent="0.35">
      <c r="A639" s="1"/>
      <c r="C639" s="5"/>
    </row>
    <row r="640" spans="1:3" x14ac:dyDescent="0.35">
      <c r="A640" s="1"/>
      <c r="C640" s="5"/>
    </row>
  </sheetData>
  <mergeCells count="27">
    <mergeCell ref="Y1:Z2"/>
    <mergeCell ref="AB1:AC2"/>
    <mergeCell ref="D2:D3"/>
    <mergeCell ref="E2:E3"/>
    <mergeCell ref="F2:F3"/>
    <mergeCell ref="G2:G3"/>
    <mergeCell ref="H2:H3"/>
    <mergeCell ref="A1:H1"/>
    <mergeCell ref="J1:K2"/>
    <mergeCell ref="M1:N2"/>
    <mergeCell ref="P1:Q2"/>
    <mergeCell ref="S1:T2"/>
    <mergeCell ref="V1:W2"/>
    <mergeCell ref="AB15:AC20"/>
    <mergeCell ref="J24:K24"/>
    <mergeCell ref="M24:N24"/>
    <mergeCell ref="P24:Q24"/>
    <mergeCell ref="S24:T24"/>
    <mergeCell ref="V24:W24"/>
    <mergeCell ref="Y24:Z24"/>
    <mergeCell ref="AB24:AC24"/>
    <mergeCell ref="J15:K20"/>
    <mergeCell ref="M15:N20"/>
    <mergeCell ref="P15:Q20"/>
    <mergeCell ref="S15:T20"/>
    <mergeCell ref="V15:W20"/>
    <mergeCell ref="Y15:Z20"/>
  </mergeCells>
  <conditionalFormatting sqref="D4:H433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'6'!AC4:AC13</xm:f>
              <xm:sqref>AB15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'6'!Z4:Z13</xm:f>
              <xm:sqref>Y15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'6'!W4:W13</xm:f>
              <xm:sqref>V15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'6'!T4:T13</xm:f>
              <xm:sqref>S15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'6'!Q4:Q13</xm:f>
              <xm:sqref>P15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'6'!N4:N13</xm:f>
              <xm:sqref>M15</xm:sqref>
            </x14:sparkline>
          </x14:sparklines>
        </x14:sparklineGroup>
        <x14:sparklineGroup manualMax="0"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'6'!K4:K13</xm:f>
              <xm:sqref>J15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"/>
  <sheetViews>
    <sheetView workbookViewId="0">
      <selection activeCell="F2" sqref="F2:F3"/>
    </sheetView>
  </sheetViews>
  <sheetFormatPr defaultRowHeight="15.5" x14ac:dyDescent="0.35"/>
  <cols>
    <col min="1" max="1" width="9.9140625" bestFit="1" customWidth="1"/>
    <col min="4" max="4" width="10" bestFit="1" customWidth="1"/>
    <col min="5" max="5" width="10" customWidth="1"/>
  </cols>
  <sheetData>
    <row r="1" spans="1:7" x14ac:dyDescent="0.35">
      <c r="A1" s="60" t="s">
        <v>0</v>
      </c>
      <c r="B1" s="60"/>
      <c r="C1" s="60"/>
      <c r="D1" s="60"/>
      <c r="E1" s="60"/>
      <c r="F1" s="60"/>
      <c r="G1" s="60"/>
    </row>
    <row r="2" spans="1:7" ht="15.65" customHeight="1" x14ac:dyDescent="0.35">
      <c r="B2" s="9" t="s">
        <v>808</v>
      </c>
      <c r="C2" s="9" t="s">
        <v>809</v>
      </c>
      <c r="D2" s="63" t="s">
        <v>2020</v>
      </c>
      <c r="E2" s="63" t="s">
        <v>2050</v>
      </c>
      <c r="F2" s="63" t="s">
        <v>2038</v>
      </c>
      <c r="G2" s="63" t="s">
        <v>2039</v>
      </c>
    </row>
    <row r="3" spans="1:7" x14ac:dyDescent="0.35">
      <c r="A3" s="1">
        <f>'4-2'!A3</f>
        <v>40189</v>
      </c>
      <c r="B3">
        <f>'4-2'!C3</f>
        <v>142</v>
      </c>
      <c r="C3" s="5">
        <f>'4-2'!P3</f>
        <v>18012514</v>
      </c>
      <c r="D3" s="63"/>
      <c r="E3" s="63"/>
      <c r="F3" s="63"/>
      <c r="G3" s="63"/>
    </row>
    <row r="4" spans="1:7" x14ac:dyDescent="0.35">
      <c r="A4" s="1">
        <f>'4-2'!A4</f>
        <v>40196</v>
      </c>
      <c r="B4">
        <f>'4-2'!C4</f>
        <v>135.4</v>
      </c>
      <c r="C4" s="5">
        <f>'4-2'!P4</f>
        <v>10151667</v>
      </c>
      <c r="D4" s="7">
        <f>LN(B4)-LN(B3)</f>
        <v>-4.7593697123086365E-2</v>
      </c>
      <c r="E4" s="7">
        <f>LN(C4)-LN(C3)</f>
        <v>-0.57342881010769986</v>
      </c>
      <c r="F4">
        <f>LN(B3)</f>
        <v>4.9558270576012609</v>
      </c>
      <c r="G4">
        <f>LN(C3)</f>
        <v>16.706577296527641</v>
      </c>
    </row>
    <row r="5" spans="1:7" x14ac:dyDescent="0.35">
      <c r="A5" s="1">
        <f>'4-2'!A5</f>
        <v>40203</v>
      </c>
      <c r="B5">
        <f>'4-2'!C5</f>
        <v>130.97</v>
      </c>
      <c r="C5" s="5">
        <f>'4-2'!P5</f>
        <v>13650622</v>
      </c>
      <c r="D5" s="7">
        <f t="shared" ref="D5:D68" si="0">LN(B5)-LN(B4)</f>
        <v>-3.3265071136862723E-2</v>
      </c>
      <c r="E5" s="7">
        <f t="shared" ref="E5:E68" si="1">LN(C5)-LN(C4)</f>
        <v>0.29614715990269147</v>
      </c>
      <c r="F5">
        <f t="shared" ref="F5:G68" si="2">LN(B4)</f>
        <v>4.9082333604781745</v>
      </c>
      <c r="G5">
        <f t="shared" si="2"/>
        <v>16.133148486419941</v>
      </c>
    </row>
    <row r="6" spans="1:7" x14ac:dyDescent="0.35">
      <c r="A6" s="1">
        <f>'4-2'!A6</f>
        <v>40210</v>
      </c>
      <c r="B6">
        <f>'4-2'!C6</f>
        <v>131.72</v>
      </c>
      <c r="C6" s="5">
        <f>'4-2'!P6</f>
        <v>22094455</v>
      </c>
      <c r="D6" s="7">
        <f t="shared" si="0"/>
        <v>5.7101681668516591E-3</v>
      </c>
      <c r="E6" s="7">
        <f t="shared" si="1"/>
        <v>0.48154158370605415</v>
      </c>
      <c r="F6">
        <f t="shared" si="2"/>
        <v>4.8749682893413118</v>
      </c>
      <c r="G6">
        <f t="shared" si="2"/>
        <v>16.429295646322633</v>
      </c>
    </row>
    <row r="7" spans="1:7" x14ac:dyDescent="0.35">
      <c r="A7" s="1">
        <f>'4-2'!A7</f>
        <v>40217</v>
      </c>
      <c r="B7">
        <f>'4-2'!C7</f>
        <v>133.5</v>
      </c>
      <c r="C7" s="5">
        <f>'4-2'!P7</f>
        <v>12323576</v>
      </c>
      <c r="D7" s="7">
        <f t="shared" si="0"/>
        <v>1.3423020332140823E-2</v>
      </c>
      <c r="E7" s="7">
        <f t="shared" si="1"/>
        <v>-0.58381249633598742</v>
      </c>
      <c r="F7">
        <f t="shared" si="2"/>
        <v>4.8806784575081634</v>
      </c>
      <c r="G7">
        <f t="shared" si="2"/>
        <v>16.910837230028687</v>
      </c>
    </row>
    <row r="8" spans="1:7" x14ac:dyDescent="0.35">
      <c r="A8" s="1">
        <f>'4-2'!A8</f>
        <v>40224</v>
      </c>
      <c r="B8">
        <f>'4-2'!C8</f>
        <v>132.19999999999999</v>
      </c>
      <c r="C8" s="5">
        <f>'4-2'!P8</f>
        <v>16730898</v>
      </c>
      <c r="D8" s="7">
        <f t="shared" si="0"/>
        <v>-9.7855504227180035E-3</v>
      </c>
      <c r="E8" s="7">
        <f t="shared" si="1"/>
        <v>0.30574301386088365</v>
      </c>
      <c r="F8">
        <f t="shared" si="2"/>
        <v>4.8941014778403042</v>
      </c>
      <c r="G8">
        <f t="shared" si="2"/>
        <v>16.327024733692699</v>
      </c>
    </row>
    <row r="9" spans="1:7" x14ac:dyDescent="0.35">
      <c r="A9" s="1">
        <f>'4-2'!A9</f>
        <v>40231</v>
      </c>
      <c r="B9">
        <f>'4-2'!C9</f>
        <v>128.05000000000001</v>
      </c>
      <c r="C9" s="5">
        <f>'4-2'!P9</f>
        <v>9182366</v>
      </c>
      <c r="D9" s="7">
        <f t="shared" si="0"/>
        <v>-3.1895114772051869E-2</v>
      </c>
      <c r="E9" s="7">
        <f t="shared" si="1"/>
        <v>-0.59997228395987179</v>
      </c>
      <c r="F9">
        <f t="shared" si="2"/>
        <v>4.8843159274175862</v>
      </c>
      <c r="G9">
        <f t="shared" si="2"/>
        <v>16.632767747553583</v>
      </c>
    </row>
    <row r="10" spans="1:7" x14ac:dyDescent="0.35">
      <c r="A10" s="1">
        <f>'4-2'!A10</f>
        <v>40238</v>
      </c>
      <c r="B10">
        <f>'4-2'!C10</f>
        <v>124.19</v>
      </c>
      <c r="C10" s="5">
        <f>'4-2'!P10</f>
        <v>36666685</v>
      </c>
      <c r="D10" s="7">
        <f t="shared" si="0"/>
        <v>-3.0608161685592883E-2</v>
      </c>
      <c r="E10" s="7">
        <f t="shared" si="1"/>
        <v>1.3845836714947453</v>
      </c>
      <c r="F10">
        <f t="shared" si="2"/>
        <v>4.8524208126455344</v>
      </c>
      <c r="G10">
        <f t="shared" si="2"/>
        <v>16.032795463593711</v>
      </c>
    </row>
    <row r="11" spans="1:7" x14ac:dyDescent="0.35">
      <c r="A11" s="1">
        <f>'4-2'!A11</f>
        <v>40245</v>
      </c>
      <c r="B11">
        <f>'4-2'!C11</f>
        <v>126.17</v>
      </c>
      <c r="C11" s="5">
        <f>'4-2'!P11</f>
        <v>23276737</v>
      </c>
      <c r="D11" s="7">
        <f t="shared" si="0"/>
        <v>1.5817552979708438E-2</v>
      </c>
      <c r="E11" s="7">
        <f t="shared" si="1"/>
        <v>-0.45441412731496911</v>
      </c>
      <c r="F11">
        <f t="shared" si="2"/>
        <v>4.8218126509599415</v>
      </c>
      <c r="G11">
        <f t="shared" si="2"/>
        <v>17.417379135088456</v>
      </c>
    </row>
    <row r="12" spans="1:7" x14ac:dyDescent="0.35">
      <c r="A12" s="1">
        <f>'4-2'!A12</f>
        <v>40252</v>
      </c>
      <c r="B12">
        <f>'4-2'!C12</f>
        <v>125.48</v>
      </c>
      <c r="C12" s="5">
        <f>'4-2'!P12</f>
        <v>13881986</v>
      </c>
      <c r="D12" s="7">
        <f t="shared" si="0"/>
        <v>-5.4838206171723414E-3</v>
      </c>
      <c r="E12" s="7">
        <f t="shared" si="1"/>
        <v>-0.51686242139254546</v>
      </c>
      <c r="F12">
        <f t="shared" si="2"/>
        <v>4.8376302039396499</v>
      </c>
      <c r="G12">
        <f t="shared" si="2"/>
        <v>16.962965007773487</v>
      </c>
    </row>
    <row r="13" spans="1:7" x14ac:dyDescent="0.35">
      <c r="A13" s="1">
        <f>'4-2'!A13</f>
        <v>40259</v>
      </c>
      <c r="B13">
        <f>'4-2'!C13</f>
        <v>122.49</v>
      </c>
      <c r="C13" s="5">
        <f>'4-2'!P13</f>
        <v>14171780</v>
      </c>
      <c r="D13" s="7">
        <f t="shared" si="0"/>
        <v>-2.411698932288342E-2</v>
      </c>
      <c r="E13" s="7">
        <f t="shared" si="1"/>
        <v>2.0660634898469254E-2</v>
      </c>
      <c r="F13">
        <f t="shared" si="2"/>
        <v>4.8321463833224776</v>
      </c>
      <c r="G13">
        <f t="shared" si="2"/>
        <v>16.446102586380942</v>
      </c>
    </row>
    <row r="14" spans="1:7" x14ac:dyDescent="0.35">
      <c r="A14" s="1">
        <f>'4-2'!A14</f>
        <v>40266</v>
      </c>
      <c r="B14">
        <f>'4-2'!C14</f>
        <v>122.96</v>
      </c>
      <c r="C14" s="5">
        <f>'4-2'!P14</f>
        <v>13985148</v>
      </c>
      <c r="D14" s="7">
        <f t="shared" si="0"/>
        <v>3.8297052307463275E-3</v>
      </c>
      <c r="E14" s="7">
        <f t="shared" si="1"/>
        <v>-1.3256753949960398E-2</v>
      </c>
      <c r="F14">
        <f t="shared" si="2"/>
        <v>4.8080293939995942</v>
      </c>
      <c r="G14">
        <f t="shared" si="2"/>
        <v>16.466763221279411</v>
      </c>
    </row>
    <row r="15" spans="1:7" x14ac:dyDescent="0.35">
      <c r="A15" s="1">
        <f>'4-2'!A15</f>
        <v>40273</v>
      </c>
      <c r="B15">
        <f>'4-2'!C15</f>
        <v>134</v>
      </c>
      <c r="C15" s="5">
        <f>'4-2'!P15</f>
        <v>30019727</v>
      </c>
      <c r="D15" s="7">
        <f t="shared" si="0"/>
        <v>8.5980700720570624E-2</v>
      </c>
      <c r="E15" s="7">
        <f t="shared" si="1"/>
        <v>0.76385882286141538</v>
      </c>
      <c r="F15">
        <f t="shared" si="2"/>
        <v>4.8118590992303405</v>
      </c>
      <c r="G15">
        <f t="shared" si="2"/>
        <v>16.453506467329451</v>
      </c>
    </row>
    <row r="16" spans="1:7" x14ac:dyDescent="0.35">
      <c r="A16" s="1">
        <f>'4-2'!A16</f>
        <v>40280</v>
      </c>
      <c r="B16">
        <f>'4-2'!C16</f>
        <v>130.5</v>
      </c>
      <c r="C16" s="5">
        <f>'4-2'!P16</f>
        <v>17864825</v>
      </c>
      <c r="D16" s="7">
        <f t="shared" si="0"/>
        <v>-2.6466573188162812E-2</v>
      </c>
      <c r="E16" s="7">
        <f t="shared" si="1"/>
        <v>-0.51902103648909304</v>
      </c>
      <c r="F16">
        <f t="shared" si="2"/>
        <v>4.8978397999509111</v>
      </c>
      <c r="G16">
        <f t="shared" si="2"/>
        <v>17.217365290190866</v>
      </c>
    </row>
    <row r="17" spans="1:7" x14ac:dyDescent="0.35">
      <c r="A17" s="1">
        <f>'4-2'!A17</f>
        <v>40287</v>
      </c>
      <c r="B17">
        <f>'4-2'!C17</f>
        <v>126.55</v>
      </c>
      <c r="C17" s="5">
        <f>'4-2'!P17</f>
        <v>12243971</v>
      </c>
      <c r="D17" s="7">
        <f t="shared" si="0"/>
        <v>-3.0735739771615478E-2</v>
      </c>
      <c r="E17" s="7">
        <f t="shared" si="1"/>
        <v>-0.37780004316416083</v>
      </c>
      <c r="F17">
        <f t="shared" si="2"/>
        <v>4.8713732267627483</v>
      </c>
      <c r="G17">
        <f t="shared" si="2"/>
        <v>16.698344253701773</v>
      </c>
    </row>
    <row r="18" spans="1:7" x14ac:dyDescent="0.35">
      <c r="A18" s="1">
        <f>'4-2'!A18</f>
        <v>40294</v>
      </c>
      <c r="B18">
        <f>'4-2'!C18</f>
        <v>125.5</v>
      </c>
      <c r="C18" s="5">
        <f>'4-2'!P18</f>
        <v>9280069</v>
      </c>
      <c r="D18" s="7">
        <f t="shared" si="0"/>
        <v>-8.3317284192938601E-3</v>
      </c>
      <c r="E18" s="7">
        <f t="shared" si="1"/>
        <v>-0.27716467045804194</v>
      </c>
      <c r="F18">
        <f t="shared" si="2"/>
        <v>4.8406374869911328</v>
      </c>
      <c r="G18">
        <f t="shared" si="2"/>
        <v>16.320544210537612</v>
      </c>
    </row>
    <row r="19" spans="1:7" x14ac:dyDescent="0.35">
      <c r="A19" s="1">
        <f>'4-2'!A19</f>
        <v>40301</v>
      </c>
      <c r="B19">
        <f>'4-2'!C19</f>
        <v>109.86</v>
      </c>
      <c r="C19" s="5">
        <f>'4-2'!P19</f>
        <v>10933929</v>
      </c>
      <c r="D19" s="7">
        <f t="shared" si="0"/>
        <v>-0.13309893065736489</v>
      </c>
      <c r="E19" s="7">
        <f t="shared" si="1"/>
        <v>0.16400172482993369</v>
      </c>
      <c r="F19">
        <f t="shared" si="2"/>
        <v>4.832305758571839</v>
      </c>
      <c r="G19">
        <f t="shared" si="2"/>
        <v>16.04337954007957</v>
      </c>
    </row>
    <row r="20" spans="1:7" x14ac:dyDescent="0.35">
      <c r="A20" s="1">
        <f>'4-2'!A20</f>
        <v>40308</v>
      </c>
      <c r="B20">
        <f>'4-2'!C20</f>
        <v>114.91</v>
      </c>
      <c r="C20" s="5">
        <f>'4-2'!P20</f>
        <v>9244181</v>
      </c>
      <c r="D20" s="7">
        <f t="shared" si="0"/>
        <v>4.4942385355068559E-2</v>
      </c>
      <c r="E20" s="7">
        <f t="shared" si="1"/>
        <v>-0.16787643445650602</v>
      </c>
      <c r="F20">
        <f t="shared" si="2"/>
        <v>4.6992068279144741</v>
      </c>
      <c r="G20">
        <f t="shared" si="2"/>
        <v>16.207381264909504</v>
      </c>
    </row>
    <row r="21" spans="1:7" x14ac:dyDescent="0.35">
      <c r="A21" s="1">
        <f>'4-2'!A21</f>
        <v>40315</v>
      </c>
      <c r="B21">
        <f>'4-2'!C21</f>
        <v>97.9</v>
      </c>
      <c r="C21" s="5">
        <f>'4-2'!P21</f>
        <v>13155613</v>
      </c>
      <c r="D21" s="7">
        <f t="shared" si="0"/>
        <v>-0.16020266373307823</v>
      </c>
      <c r="E21" s="7">
        <f t="shared" si="1"/>
        <v>0.35285423916948133</v>
      </c>
      <c r="F21">
        <f t="shared" si="2"/>
        <v>4.7441492132695426</v>
      </c>
      <c r="G21">
        <f t="shared" si="2"/>
        <v>16.039504830452998</v>
      </c>
    </row>
    <row r="22" spans="1:7" x14ac:dyDescent="0.35">
      <c r="A22" s="1">
        <f>'4-2'!A22</f>
        <v>40322</v>
      </c>
      <c r="B22">
        <f>'4-2'!C22</f>
        <v>114.5</v>
      </c>
      <c r="C22" s="5">
        <f>'4-2'!P22</f>
        <v>19305647</v>
      </c>
      <c r="D22" s="7">
        <f t="shared" si="0"/>
        <v>0.15662827345783015</v>
      </c>
      <c r="E22" s="7">
        <f t="shared" si="1"/>
        <v>0.38354913212990738</v>
      </c>
      <c r="F22">
        <f t="shared" si="2"/>
        <v>4.5839465495364644</v>
      </c>
      <c r="G22">
        <f t="shared" si="2"/>
        <v>16.392359069622479</v>
      </c>
    </row>
    <row r="23" spans="1:7" x14ac:dyDescent="0.35">
      <c r="A23" s="1">
        <f>'4-2'!A23</f>
        <v>40329</v>
      </c>
      <c r="B23">
        <f>'4-2'!C23</f>
        <v>117.21</v>
      </c>
      <c r="C23" s="5">
        <f>'4-2'!P23</f>
        <v>16496078</v>
      </c>
      <c r="D23" s="7">
        <f t="shared" si="0"/>
        <v>2.3392374740794253E-2</v>
      </c>
      <c r="E23" s="7">
        <f t="shared" si="1"/>
        <v>-0.15727498810567653</v>
      </c>
      <c r="F23">
        <f t="shared" si="2"/>
        <v>4.7405748229942946</v>
      </c>
      <c r="G23">
        <f t="shared" si="2"/>
        <v>16.775908201752387</v>
      </c>
    </row>
    <row r="24" spans="1:7" x14ac:dyDescent="0.35">
      <c r="A24" s="1">
        <f>'4-2'!A24</f>
        <v>40336</v>
      </c>
      <c r="B24">
        <f>'4-2'!C24</f>
        <v>119.2</v>
      </c>
      <c r="C24" s="5">
        <f>'4-2'!P24</f>
        <v>8230831</v>
      </c>
      <c r="D24" s="7">
        <f t="shared" si="0"/>
        <v>1.6835556896160675E-2</v>
      </c>
      <c r="E24" s="7">
        <f t="shared" si="1"/>
        <v>-0.69523567403732933</v>
      </c>
      <c r="F24">
        <f t="shared" si="2"/>
        <v>4.7639671977350888</v>
      </c>
      <c r="G24">
        <f t="shared" si="2"/>
        <v>16.61863321364671</v>
      </c>
    </row>
    <row r="25" spans="1:7" x14ac:dyDescent="0.35">
      <c r="A25" s="1">
        <f>'4-2'!A25</f>
        <v>40343</v>
      </c>
      <c r="B25">
        <f>'4-2'!C25</f>
        <v>118.8</v>
      </c>
      <c r="C25" s="5">
        <f>'4-2'!P25</f>
        <v>9303569</v>
      </c>
      <c r="D25" s="7">
        <f t="shared" si="0"/>
        <v>-3.3613477027047978E-3</v>
      </c>
      <c r="E25" s="7">
        <f t="shared" si="1"/>
        <v>0.12251110833660839</v>
      </c>
      <c r="F25">
        <f t="shared" si="2"/>
        <v>4.7808027546312495</v>
      </c>
      <c r="G25">
        <f t="shared" si="2"/>
        <v>15.923397539609381</v>
      </c>
    </row>
    <row r="26" spans="1:7" x14ac:dyDescent="0.35">
      <c r="A26" s="1">
        <f>'4-2'!A26</f>
        <v>40350</v>
      </c>
      <c r="B26">
        <f>'4-2'!C26</f>
        <v>116.92</v>
      </c>
      <c r="C26" s="5">
        <f>'4-2'!P26</f>
        <v>6603522</v>
      </c>
      <c r="D26" s="7">
        <f t="shared" si="0"/>
        <v>-1.5951466685499405E-2</v>
      </c>
      <c r="E26" s="7">
        <f t="shared" si="1"/>
        <v>-0.34279494691894996</v>
      </c>
      <c r="F26">
        <f t="shared" si="2"/>
        <v>4.7774414069285447</v>
      </c>
      <c r="G26">
        <f t="shared" si="2"/>
        <v>16.045908647945989</v>
      </c>
    </row>
    <row r="27" spans="1:7" x14ac:dyDescent="0.35">
      <c r="A27" s="1">
        <f>'4-2'!A27</f>
        <v>40357</v>
      </c>
      <c r="B27">
        <f>'4-2'!C27</f>
        <v>114.86</v>
      </c>
      <c r="C27" s="5">
        <f>'4-2'!P27</f>
        <v>9902465</v>
      </c>
      <c r="D27" s="7">
        <f t="shared" si="0"/>
        <v>-1.7775944806895261E-2</v>
      </c>
      <c r="E27" s="7">
        <f t="shared" si="1"/>
        <v>0.40518057298393018</v>
      </c>
      <c r="F27">
        <f t="shared" si="2"/>
        <v>4.7614899402430453</v>
      </c>
      <c r="G27">
        <f t="shared" si="2"/>
        <v>15.703113701027039</v>
      </c>
    </row>
    <row r="28" spans="1:7" x14ac:dyDescent="0.35">
      <c r="A28" s="1">
        <f>'4-2'!A28</f>
        <v>40364</v>
      </c>
      <c r="B28">
        <f>'4-2'!C28</f>
        <v>117.92</v>
      </c>
      <c r="C28" s="5">
        <f>'4-2'!P28</f>
        <v>5621841</v>
      </c>
      <c r="D28" s="7">
        <f t="shared" si="0"/>
        <v>2.6292433004876159E-2</v>
      </c>
      <c r="E28" s="7">
        <f t="shared" si="1"/>
        <v>-0.56612452571255822</v>
      </c>
      <c r="F28">
        <f t="shared" si="2"/>
        <v>4.74371399543615</v>
      </c>
      <c r="G28">
        <f t="shared" si="2"/>
        <v>16.108294274010969</v>
      </c>
    </row>
    <row r="29" spans="1:7" x14ac:dyDescent="0.35">
      <c r="A29" s="1">
        <f>'4-2'!A29</f>
        <v>40371</v>
      </c>
      <c r="B29">
        <f>'4-2'!C29</f>
        <v>122.48</v>
      </c>
      <c r="C29" s="5">
        <f>'4-2'!P29</f>
        <v>9114043</v>
      </c>
      <c r="D29" s="7">
        <f t="shared" si="0"/>
        <v>3.7941322908402242E-2</v>
      </c>
      <c r="E29" s="7">
        <f t="shared" si="1"/>
        <v>0.48315722051266441</v>
      </c>
      <c r="F29">
        <f t="shared" si="2"/>
        <v>4.7700064284410262</v>
      </c>
      <c r="G29">
        <f t="shared" si="2"/>
        <v>15.542169748298411</v>
      </c>
    </row>
    <row r="30" spans="1:7" x14ac:dyDescent="0.35">
      <c r="A30" s="1">
        <f>'4-2'!A30</f>
        <v>40378</v>
      </c>
      <c r="B30">
        <f>'4-2'!C30</f>
        <v>123.89</v>
      </c>
      <c r="C30" s="5">
        <f>'4-2'!P30</f>
        <v>5915873</v>
      </c>
      <c r="D30" s="7">
        <f t="shared" si="0"/>
        <v>1.1446323778218748E-2</v>
      </c>
      <c r="E30" s="7">
        <f t="shared" si="1"/>
        <v>-0.43217733343624509</v>
      </c>
      <c r="F30">
        <f t="shared" si="2"/>
        <v>4.8079477513494284</v>
      </c>
      <c r="G30">
        <f t="shared" si="2"/>
        <v>16.025326968811076</v>
      </c>
    </row>
    <row r="31" spans="1:7" x14ac:dyDescent="0.35">
      <c r="A31" s="1">
        <f>'4-2'!A31</f>
        <v>40385</v>
      </c>
      <c r="B31">
        <f>'4-2'!C31</f>
        <v>127.36</v>
      </c>
      <c r="C31" s="5">
        <f>'4-2'!P31</f>
        <v>12475700</v>
      </c>
      <c r="D31" s="7">
        <f t="shared" si="0"/>
        <v>2.7623646968425675E-2</v>
      </c>
      <c r="E31" s="7">
        <f t="shared" si="1"/>
        <v>0.74614367487724387</v>
      </c>
      <c r="F31">
        <f t="shared" si="2"/>
        <v>4.8193940751276472</v>
      </c>
      <c r="G31">
        <f t="shared" si="2"/>
        <v>15.59314963537483</v>
      </c>
    </row>
    <row r="32" spans="1:7" x14ac:dyDescent="0.35">
      <c r="A32" s="1">
        <f>'4-2'!A32</f>
        <v>40392</v>
      </c>
      <c r="B32">
        <f>'4-2'!C32</f>
        <v>137</v>
      </c>
      <c r="C32" s="5">
        <f>'4-2'!P32</f>
        <v>22428609</v>
      </c>
      <c r="D32" s="7">
        <f t="shared" si="0"/>
        <v>7.2963203732052229E-2</v>
      </c>
      <c r="E32" s="7">
        <f t="shared" si="1"/>
        <v>0.58655457916302822</v>
      </c>
      <c r="F32">
        <f t="shared" si="2"/>
        <v>4.8470177220960728</v>
      </c>
      <c r="G32">
        <f t="shared" si="2"/>
        <v>16.339293310252074</v>
      </c>
    </row>
    <row r="33" spans="1:7" x14ac:dyDescent="0.35">
      <c r="A33" s="1">
        <f>'4-2'!A33</f>
        <v>40399</v>
      </c>
      <c r="B33">
        <f>'4-2'!C33</f>
        <v>139.80000000000001</v>
      </c>
      <c r="C33" s="5">
        <f>'4-2'!P33</f>
        <v>14770042</v>
      </c>
      <c r="D33" s="7">
        <f t="shared" si="0"/>
        <v>2.0231903971584586E-2</v>
      </c>
      <c r="E33" s="7">
        <f t="shared" si="1"/>
        <v>-0.41773639130968832</v>
      </c>
      <c r="F33">
        <f t="shared" si="2"/>
        <v>4.9199809258281251</v>
      </c>
      <c r="G33">
        <f t="shared" si="2"/>
        <v>16.925847889415103</v>
      </c>
    </row>
    <row r="34" spans="1:7" x14ac:dyDescent="0.35">
      <c r="A34" s="1">
        <f>'4-2'!A34</f>
        <v>40406</v>
      </c>
      <c r="B34">
        <f>'4-2'!C34</f>
        <v>141.86000000000001</v>
      </c>
      <c r="C34" s="5">
        <f>'4-2'!P34</f>
        <v>21904868</v>
      </c>
      <c r="D34" s="7">
        <f t="shared" si="0"/>
        <v>1.4627825974231179E-2</v>
      </c>
      <c r="E34" s="7">
        <f t="shared" si="1"/>
        <v>0.39410795508510787</v>
      </c>
      <c r="F34">
        <f t="shared" si="2"/>
        <v>4.9402128297997097</v>
      </c>
      <c r="G34">
        <f t="shared" si="2"/>
        <v>16.508111498105414</v>
      </c>
    </row>
    <row r="35" spans="1:7" x14ac:dyDescent="0.35">
      <c r="A35" s="1">
        <f>'4-2'!A35</f>
        <v>40413</v>
      </c>
      <c r="B35">
        <f>'4-2'!C35</f>
        <v>142.19</v>
      </c>
      <c r="C35" s="5">
        <f>'4-2'!P35</f>
        <v>9412066</v>
      </c>
      <c r="D35" s="7">
        <f t="shared" si="0"/>
        <v>2.3235356343418445E-3</v>
      </c>
      <c r="E35" s="7">
        <f t="shared" si="1"/>
        <v>-0.84471641206102532</v>
      </c>
      <c r="F35">
        <f t="shared" si="2"/>
        <v>4.9548406557739408</v>
      </c>
      <c r="G35">
        <f t="shared" si="2"/>
        <v>16.902219453190522</v>
      </c>
    </row>
    <row r="36" spans="1:7" x14ac:dyDescent="0.35">
      <c r="A36" s="1">
        <f>'4-2'!A36</f>
        <v>40420</v>
      </c>
      <c r="B36">
        <f>'4-2'!C36</f>
        <v>145.54</v>
      </c>
      <c r="C36" s="5">
        <f>'4-2'!P36</f>
        <v>8899553</v>
      </c>
      <c r="D36" s="7">
        <f t="shared" si="0"/>
        <v>2.3286771510657722E-2</v>
      </c>
      <c r="E36" s="7">
        <f t="shared" si="1"/>
        <v>-5.5991432407534347E-2</v>
      </c>
      <c r="F36">
        <f t="shared" si="2"/>
        <v>4.9571641914082827</v>
      </c>
      <c r="G36">
        <f t="shared" si="2"/>
        <v>16.057503041129497</v>
      </c>
    </row>
    <row r="37" spans="1:7" x14ac:dyDescent="0.35">
      <c r="A37" s="1">
        <f>'4-2'!A37</f>
        <v>40427</v>
      </c>
      <c r="B37">
        <f>'4-2'!C37</f>
        <v>146.5</v>
      </c>
      <c r="C37" s="5">
        <f>'4-2'!P37</f>
        <v>8531720</v>
      </c>
      <c r="D37" s="7">
        <f t="shared" si="0"/>
        <v>6.5744655381818617E-3</v>
      </c>
      <c r="E37" s="7">
        <f t="shared" si="1"/>
        <v>-4.2210068314847859E-2</v>
      </c>
      <c r="F37">
        <f t="shared" si="2"/>
        <v>4.9804509629189404</v>
      </c>
      <c r="G37">
        <f t="shared" si="2"/>
        <v>16.001511608721962</v>
      </c>
    </row>
    <row r="38" spans="1:7" x14ac:dyDescent="0.35">
      <c r="A38" s="1">
        <f>'4-2'!A38</f>
        <v>40434</v>
      </c>
      <c r="B38">
        <f>'4-2'!C38</f>
        <v>142.71</v>
      </c>
      <c r="C38" s="5">
        <f>'4-2'!P38</f>
        <v>5905073</v>
      </c>
      <c r="D38" s="7">
        <f t="shared" si="0"/>
        <v>-2.6210829344821995E-2</v>
      </c>
      <c r="E38" s="7">
        <f t="shared" si="1"/>
        <v>-0.36797917046518691</v>
      </c>
      <c r="F38">
        <f t="shared" si="2"/>
        <v>4.9870254284571223</v>
      </c>
      <c r="G38">
        <f t="shared" si="2"/>
        <v>15.959301540407115</v>
      </c>
    </row>
    <row r="39" spans="1:7" x14ac:dyDescent="0.35">
      <c r="A39" s="1">
        <f>'4-2'!A39</f>
        <v>40441</v>
      </c>
      <c r="B39">
        <f>'4-2'!C39</f>
        <v>137.5</v>
      </c>
      <c r="C39" s="5">
        <f>'4-2'!P39</f>
        <v>5949915</v>
      </c>
      <c r="D39" s="7">
        <f t="shared" si="0"/>
        <v>-3.7190682005673992E-2</v>
      </c>
      <c r="E39" s="7">
        <f t="shared" si="1"/>
        <v>7.5651217635570589E-3</v>
      </c>
      <c r="F39">
        <f t="shared" si="2"/>
        <v>4.9608145991123003</v>
      </c>
      <c r="G39">
        <f t="shared" si="2"/>
        <v>15.591322369941928</v>
      </c>
    </row>
    <row r="40" spans="1:7" x14ac:dyDescent="0.35">
      <c r="A40" s="1">
        <f>'4-2'!A40</f>
        <v>40448</v>
      </c>
      <c r="B40">
        <f>'4-2'!C40</f>
        <v>134.19999999999999</v>
      </c>
      <c r="C40" s="5">
        <f>'4-2'!P40</f>
        <v>9299418</v>
      </c>
      <c r="D40" s="7">
        <f t="shared" si="0"/>
        <v>-2.429269256904476E-2</v>
      </c>
      <c r="E40" s="7">
        <f t="shared" si="1"/>
        <v>0.44657488381458954</v>
      </c>
      <c r="F40">
        <f t="shared" si="2"/>
        <v>4.9236239171066263</v>
      </c>
      <c r="G40">
        <f t="shared" si="2"/>
        <v>15.598887491705485</v>
      </c>
    </row>
    <row r="41" spans="1:7" x14ac:dyDescent="0.35">
      <c r="A41" s="1">
        <f>'4-2'!A41</f>
        <v>40455</v>
      </c>
      <c r="B41">
        <f>'4-2'!C41</f>
        <v>134.80000000000001</v>
      </c>
      <c r="C41" s="5">
        <f>'4-2'!P41</f>
        <v>9366936</v>
      </c>
      <c r="D41" s="7">
        <f t="shared" si="0"/>
        <v>4.460973940624946E-3</v>
      </c>
      <c r="E41" s="7">
        <f t="shared" si="1"/>
        <v>7.2342241507890037E-3</v>
      </c>
      <c r="F41">
        <f t="shared" si="2"/>
        <v>4.8993312245375815</v>
      </c>
      <c r="G41">
        <f t="shared" si="2"/>
        <v>16.045462375520074</v>
      </c>
    </row>
    <row r="42" spans="1:7" x14ac:dyDescent="0.35">
      <c r="A42" s="1">
        <f>'4-2'!A42</f>
        <v>40462</v>
      </c>
      <c r="B42">
        <f>'4-2'!C42</f>
        <v>141.88999999999999</v>
      </c>
      <c r="C42" s="5">
        <f>'4-2'!P42</f>
        <v>10907693</v>
      </c>
      <c r="D42" s="7">
        <f t="shared" si="0"/>
        <v>5.1259911041015016E-2</v>
      </c>
      <c r="E42" s="7">
        <f t="shared" si="1"/>
        <v>0.15228227839957498</v>
      </c>
      <c r="F42">
        <f t="shared" si="2"/>
        <v>4.9037921984782065</v>
      </c>
      <c r="G42">
        <f t="shared" si="2"/>
        <v>16.052696599670863</v>
      </c>
    </row>
    <row r="43" spans="1:7" x14ac:dyDescent="0.35">
      <c r="A43" s="1">
        <f>'4-2'!A43</f>
        <v>40469</v>
      </c>
      <c r="B43">
        <f>'4-2'!C43</f>
        <v>142</v>
      </c>
      <c r="C43" s="5">
        <f>'4-2'!P43</f>
        <v>8591826</v>
      </c>
      <c r="D43" s="7">
        <f t="shared" si="0"/>
        <v>7.7494808203937282E-4</v>
      </c>
      <c r="E43" s="7">
        <f t="shared" si="1"/>
        <v>-0.23865703394136517</v>
      </c>
      <c r="F43">
        <f t="shared" si="2"/>
        <v>4.9550521095192215</v>
      </c>
      <c r="G43">
        <f t="shared" si="2"/>
        <v>16.204978878070438</v>
      </c>
    </row>
    <row r="44" spans="1:7" x14ac:dyDescent="0.35">
      <c r="A44" s="1">
        <f>'4-2'!A44</f>
        <v>40476</v>
      </c>
      <c r="B44">
        <f>'4-2'!C44</f>
        <v>153</v>
      </c>
      <c r="C44" s="5">
        <f>'4-2'!P44</f>
        <v>21729239</v>
      </c>
      <c r="D44" s="7">
        <f t="shared" si="0"/>
        <v>7.4610863791174431E-2</v>
      </c>
      <c r="E44" s="7">
        <f t="shared" si="1"/>
        <v>0.92784748678160156</v>
      </c>
      <c r="F44">
        <f t="shared" si="2"/>
        <v>4.9558270576012609</v>
      </c>
      <c r="G44">
        <f t="shared" si="2"/>
        <v>15.966321844129073</v>
      </c>
    </row>
    <row r="45" spans="1:7" x14ac:dyDescent="0.35">
      <c r="A45" s="1">
        <f>'4-2'!A45</f>
        <v>40483</v>
      </c>
      <c r="B45">
        <f>'4-2'!C45</f>
        <v>163.49</v>
      </c>
      <c r="C45" s="5">
        <f>'4-2'!P45</f>
        <v>10297402</v>
      </c>
      <c r="D45" s="7">
        <f t="shared" si="0"/>
        <v>6.6313904994886208E-2</v>
      </c>
      <c r="E45" s="7">
        <f t="shared" si="1"/>
        <v>-0.74676714253661558</v>
      </c>
      <c r="F45">
        <f t="shared" si="2"/>
        <v>5.0304379213924353</v>
      </c>
      <c r="G45">
        <f t="shared" si="2"/>
        <v>16.894169330910675</v>
      </c>
    </row>
    <row r="46" spans="1:7" x14ac:dyDescent="0.35">
      <c r="A46" s="1">
        <f>'4-2'!A46</f>
        <v>40490</v>
      </c>
      <c r="B46">
        <f>'4-2'!C46</f>
        <v>174.57</v>
      </c>
      <c r="C46" s="5">
        <f>'4-2'!P46</f>
        <v>20054446</v>
      </c>
      <c r="D46" s="7">
        <f t="shared" si="0"/>
        <v>6.5573980949366728E-2</v>
      </c>
      <c r="E46" s="7">
        <f t="shared" si="1"/>
        <v>0.6665592443967725</v>
      </c>
      <c r="F46">
        <f t="shared" si="2"/>
        <v>5.0967518263873215</v>
      </c>
      <c r="G46">
        <f t="shared" si="2"/>
        <v>16.147402188374059</v>
      </c>
    </row>
    <row r="47" spans="1:7" x14ac:dyDescent="0.35">
      <c r="A47" s="1">
        <f>'4-2'!A47</f>
        <v>40497</v>
      </c>
      <c r="B47">
        <f>'4-2'!C47</f>
        <v>177.15</v>
      </c>
      <c r="C47" s="5">
        <f>'4-2'!P47</f>
        <v>15891999</v>
      </c>
      <c r="D47" s="7">
        <f t="shared" si="0"/>
        <v>1.4671023974792696E-2</v>
      </c>
      <c r="E47" s="7">
        <f t="shared" si="1"/>
        <v>-0.23263509977894969</v>
      </c>
      <c r="F47">
        <f t="shared" si="2"/>
        <v>5.1623258073366882</v>
      </c>
      <c r="G47">
        <f t="shared" si="2"/>
        <v>16.813961432770832</v>
      </c>
    </row>
    <row r="48" spans="1:7" x14ac:dyDescent="0.35">
      <c r="A48" s="1">
        <f>'4-2'!A48</f>
        <v>40504</v>
      </c>
      <c r="B48">
        <f>'4-2'!C48</f>
        <v>179.03</v>
      </c>
      <c r="C48" s="5">
        <f>'4-2'!P48</f>
        <v>15126100</v>
      </c>
      <c r="D48" s="7">
        <f t="shared" si="0"/>
        <v>1.0556558251701098E-2</v>
      </c>
      <c r="E48" s="7">
        <f t="shared" si="1"/>
        <v>-4.9394046482476028E-2</v>
      </c>
      <c r="F48">
        <f t="shared" si="2"/>
        <v>5.1769968313114809</v>
      </c>
      <c r="G48">
        <f t="shared" si="2"/>
        <v>16.581326332991882</v>
      </c>
    </row>
    <row r="49" spans="1:7" x14ac:dyDescent="0.35">
      <c r="A49" s="1">
        <f>'4-2'!A49</f>
        <v>40511</v>
      </c>
      <c r="B49">
        <f>'4-2'!C49</f>
        <v>194.74</v>
      </c>
      <c r="C49" s="5">
        <f>'4-2'!P49</f>
        <v>22723533</v>
      </c>
      <c r="D49" s="7">
        <f t="shared" si="0"/>
        <v>8.4111945987427994E-2</v>
      </c>
      <c r="E49" s="7">
        <f t="shared" si="1"/>
        <v>0.4069793549792351</v>
      </c>
      <c r="F49">
        <f t="shared" si="2"/>
        <v>5.187553389563182</v>
      </c>
      <c r="G49">
        <f t="shared" si="2"/>
        <v>16.531932286509406</v>
      </c>
    </row>
    <row r="50" spans="1:7" x14ac:dyDescent="0.35">
      <c r="A50" s="1">
        <f>'4-2'!A50</f>
        <v>40518</v>
      </c>
      <c r="B50">
        <f>'4-2'!C50</f>
        <v>206.89</v>
      </c>
      <c r="C50" s="5">
        <f>'4-2'!P50</f>
        <v>18014886</v>
      </c>
      <c r="D50" s="7">
        <f t="shared" si="0"/>
        <v>6.0521915505042045E-2</v>
      </c>
      <c r="E50" s="7">
        <f t="shared" si="1"/>
        <v>-0.23220266740428386</v>
      </c>
      <c r="F50">
        <f t="shared" si="2"/>
        <v>5.27166533555061</v>
      </c>
      <c r="G50">
        <f t="shared" si="2"/>
        <v>16.938911641488641</v>
      </c>
    </row>
    <row r="51" spans="1:7" x14ac:dyDescent="0.35">
      <c r="A51" s="1">
        <f>'4-2'!A51</f>
        <v>40525</v>
      </c>
      <c r="B51">
        <f>'4-2'!C51</f>
        <v>215.09</v>
      </c>
      <c r="C51" s="5">
        <f>'4-2'!P51</f>
        <v>23551674</v>
      </c>
      <c r="D51" s="7">
        <f t="shared" si="0"/>
        <v>3.8869294132689802E-2</v>
      </c>
      <c r="E51" s="7">
        <f t="shared" si="1"/>
        <v>0.26799848461863007</v>
      </c>
      <c r="F51">
        <f t="shared" si="2"/>
        <v>5.3321872510556521</v>
      </c>
      <c r="G51">
        <f t="shared" si="2"/>
        <v>16.706708974084357</v>
      </c>
    </row>
    <row r="52" spans="1:7" x14ac:dyDescent="0.35">
      <c r="A52" s="1">
        <f>'4-2'!A52</f>
        <v>40532</v>
      </c>
      <c r="B52">
        <f>'4-2'!C52</f>
        <v>213.2</v>
      </c>
      <c r="C52" s="5">
        <f>'4-2'!P52</f>
        <v>20826577</v>
      </c>
      <c r="D52" s="7">
        <f t="shared" si="0"/>
        <v>-8.8258528966527194E-3</v>
      </c>
      <c r="E52" s="7">
        <f t="shared" si="1"/>
        <v>-0.12296698926238037</v>
      </c>
      <c r="F52">
        <f t="shared" si="2"/>
        <v>5.3710565451883419</v>
      </c>
      <c r="G52">
        <f t="shared" si="2"/>
        <v>16.974707458702987</v>
      </c>
    </row>
    <row r="53" spans="1:7" x14ac:dyDescent="0.35">
      <c r="A53" s="1">
        <f>'4-2'!A53</f>
        <v>40539</v>
      </c>
      <c r="B53">
        <f>'4-2'!C53</f>
        <v>219.92</v>
      </c>
      <c r="C53" s="5">
        <f>'4-2'!P53</f>
        <v>7321593</v>
      </c>
      <c r="D53" s="7">
        <f t="shared" si="0"/>
        <v>3.1033151565301509E-2</v>
      </c>
      <c r="E53" s="7">
        <f t="shared" si="1"/>
        <v>-1.0454019842287323</v>
      </c>
      <c r="F53">
        <f t="shared" si="2"/>
        <v>5.3622306922916891</v>
      </c>
      <c r="G53">
        <f t="shared" si="2"/>
        <v>16.851740469440607</v>
      </c>
    </row>
    <row r="54" spans="1:7" x14ac:dyDescent="0.35">
      <c r="A54" s="1">
        <f>'4-2'!A54</f>
        <v>40553</v>
      </c>
      <c r="B54">
        <f>'4-2'!C54</f>
        <v>223.75</v>
      </c>
      <c r="C54" s="5">
        <f>'4-2'!P54</f>
        <v>10850369</v>
      </c>
      <c r="D54" s="7">
        <f t="shared" si="0"/>
        <v>1.7265513297973989E-2</v>
      </c>
      <c r="E54" s="7">
        <f t="shared" si="1"/>
        <v>0.39337116137715711</v>
      </c>
      <c r="F54">
        <f t="shared" si="2"/>
        <v>5.3932638438569906</v>
      </c>
      <c r="G54">
        <f t="shared" si="2"/>
        <v>15.806338485211874</v>
      </c>
    </row>
    <row r="55" spans="1:7" x14ac:dyDescent="0.35">
      <c r="A55" s="1">
        <f>'4-2'!A55</f>
        <v>40560</v>
      </c>
      <c r="B55">
        <f>'4-2'!C55</f>
        <v>236.25</v>
      </c>
      <c r="C55" s="5">
        <f>'4-2'!P55</f>
        <v>14529306</v>
      </c>
      <c r="D55" s="7">
        <f t="shared" si="0"/>
        <v>5.4361209218887652E-2</v>
      </c>
      <c r="E55" s="7">
        <f t="shared" si="1"/>
        <v>0.29196862456828399</v>
      </c>
      <c r="F55">
        <f t="shared" si="2"/>
        <v>5.4105293571549646</v>
      </c>
      <c r="G55">
        <f t="shared" si="2"/>
        <v>16.199709646589032</v>
      </c>
    </row>
    <row r="56" spans="1:7" x14ac:dyDescent="0.35">
      <c r="A56" s="1">
        <f>'4-2'!A56</f>
        <v>40567</v>
      </c>
      <c r="B56">
        <f>'4-2'!C56</f>
        <v>227.94</v>
      </c>
      <c r="C56" s="5">
        <f>'4-2'!P56</f>
        <v>14079796</v>
      </c>
      <c r="D56" s="7">
        <f t="shared" si="0"/>
        <v>-3.5808129946262923E-2</v>
      </c>
      <c r="E56" s="7">
        <f t="shared" si="1"/>
        <v>-3.142685120446842E-2</v>
      </c>
      <c r="F56">
        <f t="shared" si="2"/>
        <v>5.4648905663738523</v>
      </c>
      <c r="G56">
        <f t="shared" si="2"/>
        <v>16.491678271157316</v>
      </c>
    </row>
    <row r="57" spans="1:7" x14ac:dyDescent="0.35">
      <c r="A57" s="1">
        <f>'4-2'!A57</f>
        <v>40574</v>
      </c>
      <c r="B57">
        <f>'4-2'!C57</f>
        <v>230.05</v>
      </c>
      <c r="C57" s="5">
        <f>'4-2'!P57</f>
        <v>10877036</v>
      </c>
      <c r="D57" s="7">
        <f t="shared" si="0"/>
        <v>9.2142401738879443E-3</v>
      </c>
      <c r="E57" s="7">
        <f t="shared" si="1"/>
        <v>-0.2580870841461973</v>
      </c>
      <c r="F57">
        <f t="shared" si="2"/>
        <v>5.4290824364275894</v>
      </c>
      <c r="G57">
        <f t="shared" si="2"/>
        <v>16.460251419952847</v>
      </c>
    </row>
    <row r="58" spans="1:7" x14ac:dyDescent="0.35">
      <c r="A58" s="1">
        <f>'4-2'!A58</f>
        <v>40581</v>
      </c>
      <c r="B58">
        <f>'4-2'!C58</f>
        <v>211.52</v>
      </c>
      <c r="C58" s="5">
        <f>'4-2'!P58</f>
        <v>16353029</v>
      </c>
      <c r="D58" s="7">
        <f t="shared" si="0"/>
        <v>-8.3977119938155376E-2</v>
      </c>
      <c r="E58" s="7">
        <f t="shared" si="1"/>
        <v>0.40775936228122234</v>
      </c>
      <c r="F58">
        <f t="shared" si="2"/>
        <v>5.4382966766014773</v>
      </c>
      <c r="G58">
        <f t="shared" si="2"/>
        <v>16.20216433580665</v>
      </c>
    </row>
    <row r="59" spans="1:7" x14ac:dyDescent="0.35">
      <c r="A59" s="1">
        <f>'4-2'!A59</f>
        <v>40588</v>
      </c>
      <c r="B59">
        <f>'4-2'!C59</f>
        <v>224.11</v>
      </c>
      <c r="C59" s="5">
        <f>'4-2'!P59</f>
        <v>14462552</v>
      </c>
      <c r="D59" s="7">
        <f t="shared" si="0"/>
        <v>5.7817446084174939E-2</v>
      </c>
      <c r="E59" s="7">
        <f t="shared" si="1"/>
        <v>-0.12285045210465029</v>
      </c>
      <c r="F59">
        <f t="shared" si="2"/>
        <v>5.3543195566633219</v>
      </c>
      <c r="G59">
        <f t="shared" si="2"/>
        <v>16.609923698087872</v>
      </c>
    </row>
    <row r="60" spans="1:7" x14ac:dyDescent="0.35">
      <c r="A60" s="1">
        <f>'4-2'!A60</f>
        <v>40595</v>
      </c>
      <c r="B60">
        <f>'4-2'!C60</f>
        <v>232.35</v>
      </c>
      <c r="C60" s="5">
        <f>'4-2'!P60</f>
        <v>13733015</v>
      </c>
      <c r="D60" s="7">
        <f t="shared" si="0"/>
        <v>3.610785278349038E-2</v>
      </c>
      <c r="E60" s="7">
        <f t="shared" si="1"/>
        <v>-5.1759900211877152E-2</v>
      </c>
      <c r="F60">
        <f t="shared" si="2"/>
        <v>5.4121370027474969</v>
      </c>
      <c r="G60">
        <f t="shared" si="2"/>
        <v>16.487073245983222</v>
      </c>
    </row>
    <row r="61" spans="1:7" x14ac:dyDescent="0.35">
      <c r="A61" s="1">
        <f>'4-2'!A61</f>
        <v>40602</v>
      </c>
      <c r="B61">
        <f>'4-2'!C61</f>
        <v>239.81</v>
      </c>
      <c r="C61" s="5">
        <f>'4-2'!P61</f>
        <v>17214899</v>
      </c>
      <c r="D61" s="7">
        <f t="shared" si="0"/>
        <v>3.1602087610794527E-2</v>
      </c>
      <c r="E61" s="7">
        <f t="shared" si="1"/>
        <v>0.22597244198973243</v>
      </c>
      <c r="F61">
        <f t="shared" si="2"/>
        <v>5.4482448555309873</v>
      </c>
      <c r="G61">
        <f t="shared" si="2"/>
        <v>16.435313345771345</v>
      </c>
    </row>
    <row r="62" spans="1:7" x14ac:dyDescent="0.35">
      <c r="A62" s="1">
        <f>'4-2'!A62</f>
        <v>40609</v>
      </c>
      <c r="B62">
        <f>'4-2'!C62</f>
        <v>219.96</v>
      </c>
      <c r="C62" s="5">
        <f>'4-2'!P62</f>
        <v>10084680</v>
      </c>
      <c r="D62" s="7">
        <f t="shared" si="0"/>
        <v>-8.6401231502168052E-2</v>
      </c>
      <c r="E62" s="7">
        <f t="shared" si="1"/>
        <v>-0.53475778918655692</v>
      </c>
      <c r="F62">
        <f t="shared" si="2"/>
        <v>5.4798469431417818</v>
      </c>
      <c r="G62">
        <f t="shared" si="2"/>
        <v>16.661285787761077</v>
      </c>
    </row>
    <row r="63" spans="1:7" x14ac:dyDescent="0.35">
      <c r="A63" s="1">
        <f>'4-2'!A63</f>
        <v>40616</v>
      </c>
      <c r="B63">
        <f>'4-2'!C63</f>
        <v>225</v>
      </c>
      <c r="C63" s="5">
        <f>'4-2'!P63</f>
        <v>22506020</v>
      </c>
      <c r="D63" s="7">
        <f t="shared" si="0"/>
        <v>2.2654690564806401E-2</v>
      </c>
      <c r="E63" s="7">
        <f t="shared" si="1"/>
        <v>0.80276538836907818</v>
      </c>
      <c r="F63">
        <f t="shared" si="2"/>
        <v>5.3934457116396137</v>
      </c>
      <c r="G63">
        <f t="shared" si="2"/>
        <v>16.12652799857452</v>
      </c>
    </row>
    <row r="64" spans="1:7" x14ac:dyDescent="0.35">
      <c r="A64" s="1">
        <f>'4-2'!A64</f>
        <v>40623</v>
      </c>
      <c r="B64">
        <f>'4-2'!C64</f>
        <v>232.09</v>
      </c>
      <c r="C64" s="5">
        <f>'4-2'!P64</f>
        <v>12994620</v>
      </c>
      <c r="D64" s="7">
        <f t="shared" si="0"/>
        <v>3.1024825270582923E-2</v>
      </c>
      <c r="E64" s="7">
        <f t="shared" si="1"/>
        <v>-0.54924740332958777</v>
      </c>
      <c r="F64">
        <f t="shared" si="2"/>
        <v>5.4161004022044201</v>
      </c>
      <c r="G64">
        <f t="shared" si="2"/>
        <v>16.929293386943598</v>
      </c>
    </row>
    <row r="65" spans="1:7" x14ac:dyDescent="0.35">
      <c r="A65" s="1">
        <f>'4-2'!A65</f>
        <v>40630</v>
      </c>
      <c r="B65">
        <f>'4-2'!C65</f>
        <v>240.01</v>
      </c>
      <c r="C65" s="5">
        <f>'4-2'!P65</f>
        <v>14233560</v>
      </c>
      <c r="D65" s="7">
        <f t="shared" si="0"/>
        <v>3.3555361665623451E-2</v>
      </c>
      <c r="E65" s="7">
        <f t="shared" si="1"/>
        <v>9.1067130848479394E-2</v>
      </c>
      <c r="F65">
        <f t="shared" si="2"/>
        <v>5.4471252274750031</v>
      </c>
      <c r="G65">
        <f t="shared" si="2"/>
        <v>16.380045983614011</v>
      </c>
    </row>
    <row r="66" spans="1:7" x14ac:dyDescent="0.35">
      <c r="A66" s="1">
        <f>'4-2'!A66</f>
        <v>40637</v>
      </c>
      <c r="B66">
        <f>'4-2'!C66</f>
        <v>244.01</v>
      </c>
      <c r="C66" s="5">
        <f>'4-2'!P66</f>
        <v>15187800</v>
      </c>
      <c r="D66" s="7">
        <f t="shared" si="0"/>
        <v>1.6528618919327442E-2</v>
      </c>
      <c r="E66" s="7">
        <f t="shared" si="1"/>
        <v>6.4889917493882621E-2</v>
      </c>
      <c r="F66">
        <f t="shared" si="2"/>
        <v>5.4806805891406265</v>
      </c>
      <c r="G66">
        <f t="shared" si="2"/>
        <v>16.47111311446249</v>
      </c>
    </row>
    <row r="67" spans="1:7" x14ac:dyDescent="0.35">
      <c r="A67" s="1">
        <f>'4-2'!A67</f>
        <v>40644</v>
      </c>
      <c r="B67">
        <f>'4-2'!C67</f>
        <v>227</v>
      </c>
      <c r="C67" s="5">
        <f>'4-2'!P67</f>
        <v>16438430</v>
      </c>
      <c r="D67" s="7">
        <f t="shared" si="0"/>
        <v>-7.2259190578551014E-2</v>
      </c>
      <c r="E67" s="7">
        <f t="shared" si="1"/>
        <v>7.9129412292182622E-2</v>
      </c>
      <c r="F67">
        <f t="shared" si="2"/>
        <v>5.4972092080599539</v>
      </c>
      <c r="G67">
        <f t="shared" si="2"/>
        <v>16.536003031956373</v>
      </c>
    </row>
    <row r="68" spans="1:7" x14ac:dyDescent="0.35">
      <c r="A68" s="1">
        <f>'4-2'!A68</f>
        <v>40651</v>
      </c>
      <c r="B68">
        <f>'4-2'!C68</f>
        <v>234.3</v>
      </c>
      <c r="C68" s="5">
        <f>'4-2'!P68</f>
        <v>10859920</v>
      </c>
      <c r="D68" s="7">
        <f t="shared" si="0"/>
        <v>3.1652328032347299E-2</v>
      </c>
      <c r="E68" s="7">
        <f t="shared" si="1"/>
        <v>-0.41454293828812894</v>
      </c>
      <c r="F68">
        <f t="shared" si="2"/>
        <v>5.4249500174814029</v>
      </c>
      <c r="G68">
        <f t="shared" si="2"/>
        <v>16.615132444248555</v>
      </c>
    </row>
    <row r="69" spans="1:7" x14ac:dyDescent="0.35">
      <c r="A69" s="1">
        <f>'4-2'!A69</f>
        <v>40658</v>
      </c>
      <c r="B69">
        <f>'4-2'!C69</f>
        <v>228.6</v>
      </c>
      <c r="C69" s="5">
        <f>'4-2'!P69</f>
        <v>9767380</v>
      </c>
      <c r="D69" s="7">
        <f t="shared" ref="D69:D132" si="3">LN(B69)-LN(B68)</f>
        <v>-2.4628594153040417E-2</v>
      </c>
      <c r="E69" s="7">
        <f t="shared" ref="E69:E132" si="4">LN(C69)-LN(C68)</f>
        <v>-0.1060306857656883</v>
      </c>
      <c r="F69">
        <f t="shared" ref="F69:G132" si="5">LN(B68)</f>
        <v>5.4566023455137502</v>
      </c>
      <c r="G69">
        <f t="shared" si="5"/>
        <v>16.200589505960426</v>
      </c>
    </row>
    <row r="70" spans="1:7" x14ac:dyDescent="0.35">
      <c r="A70" s="1">
        <f>'4-2'!A70</f>
        <v>40665</v>
      </c>
      <c r="B70">
        <f>'4-2'!C70</f>
        <v>215.54</v>
      </c>
      <c r="C70" s="5">
        <f>'4-2'!P70</f>
        <v>12627060</v>
      </c>
      <c r="D70" s="7">
        <f t="shared" si="3"/>
        <v>-5.8827244192023898E-2</v>
      </c>
      <c r="E70" s="7">
        <f t="shared" si="4"/>
        <v>0.25679386793729009</v>
      </c>
      <c r="F70">
        <f t="shared" si="5"/>
        <v>5.4319737513607098</v>
      </c>
      <c r="G70">
        <f t="shared" si="5"/>
        <v>16.094558820194738</v>
      </c>
    </row>
    <row r="71" spans="1:7" x14ac:dyDescent="0.35">
      <c r="A71" s="1">
        <f>'4-2'!A71</f>
        <v>40672</v>
      </c>
      <c r="B71">
        <f>'4-2'!C71</f>
        <v>218.15</v>
      </c>
      <c r="C71" s="5">
        <f>'4-2'!P71</f>
        <v>12084170</v>
      </c>
      <c r="D71" s="7">
        <f t="shared" si="3"/>
        <v>1.203639240093235E-2</v>
      </c>
      <c r="E71" s="7">
        <f t="shared" si="4"/>
        <v>-4.3945798552943671E-2</v>
      </c>
      <c r="F71">
        <f t="shared" si="5"/>
        <v>5.3731465071686859</v>
      </c>
      <c r="G71">
        <f t="shared" si="5"/>
        <v>16.351352688132028</v>
      </c>
    </row>
    <row r="72" spans="1:7" x14ac:dyDescent="0.35">
      <c r="A72" s="1">
        <f>'4-2'!A72</f>
        <v>40679</v>
      </c>
      <c r="B72">
        <f>'4-2'!C72</f>
        <v>217.18</v>
      </c>
      <c r="C72" s="5">
        <f>'4-2'!P72</f>
        <v>14763500</v>
      </c>
      <c r="D72" s="7">
        <f t="shared" si="3"/>
        <v>-4.4563967808635141E-3</v>
      </c>
      <c r="E72" s="7">
        <f t="shared" si="4"/>
        <v>0.20026158681853801</v>
      </c>
      <c r="F72">
        <f t="shared" si="5"/>
        <v>5.3851828995696183</v>
      </c>
      <c r="G72">
        <f t="shared" si="5"/>
        <v>16.307406889579084</v>
      </c>
    </row>
    <row r="73" spans="1:7" x14ac:dyDescent="0.35">
      <c r="A73" s="1">
        <f>'4-2'!A73</f>
        <v>40686</v>
      </c>
      <c r="B73">
        <f>'4-2'!C73</f>
        <v>233</v>
      </c>
      <c r="C73" s="5">
        <f>'4-2'!P73</f>
        <v>21819290</v>
      </c>
      <c r="D73" s="7">
        <f t="shared" si="3"/>
        <v>7.0311950776945409E-2</v>
      </c>
      <c r="E73" s="7">
        <f t="shared" si="4"/>
        <v>0.39063652248708536</v>
      </c>
      <c r="F73">
        <f t="shared" si="5"/>
        <v>5.3807265027887548</v>
      </c>
      <c r="G73">
        <f t="shared" si="5"/>
        <v>16.507668476397622</v>
      </c>
    </row>
    <row r="74" spans="1:7" x14ac:dyDescent="0.35">
      <c r="A74" s="1">
        <f>'4-2'!A74</f>
        <v>40693</v>
      </c>
      <c r="B74">
        <f>'4-2'!C74</f>
        <v>239.32</v>
      </c>
      <c r="C74" s="5">
        <f>'4-2'!P74</f>
        <v>20197790</v>
      </c>
      <c r="D74" s="7">
        <f t="shared" si="3"/>
        <v>2.6763114956130707E-2</v>
      </c>
      <c r="E74" s="7">
        <f t="shared" si="4"/>
        <v>-7.7221248439133916E-2</v>
      </c>
      <c r="F74">
        <f t="shared" si="5"/>
        <v>5.4510384535657002</v>
      </c>
      <c r="G74">
        <f t="shared" si="5"/>
        <v>16.898304998884708</v>
      </c>
    </row>
    <row r="75" spans="1:7" x14ac:dyDescent="0.35">
      <c r="A75" s="1">
        <f>'4-2'!A75</f>
        <v>40700</v>
      </c>
      <c r="B75">
        <f>'4-2'!C75</f>
        <v>248.7</v>
      </c>
      <c r="C75" s="5">
        <f>'4-2'!P75</f>
        <v>18371420</v>
      </c>
      <c r="D75" s="7">
        <f t="shared" si="3"/>
        <v>3.8445782287528374E-2</v>
      </c>
      <c r="E75" s="7">
        <f t="shared" si="4"/>
        <v>-9.4776996296189964E-2</v>
      </c>
      <c r="F75">
        <f t="shared" si="5"/>
        <v>5.4778015685218309</v>
      </c>
      <c r="G75">
        <f t="shared" si="5"/>
        <v>16.821083750445574</v>
      </c>
    </row>
    <row r="76" spans="1:7" x14ac:dyDescent="0.35">
      <c r="A76" s="1">
        <f>'4-2'!A76</f>
        <v>40707</v>
      </c>
      <c r="B76">
        <f>'4-2'!C76</f>
        <v>232.77</v>
      </c>
      <c r="C76" s="5">
        <f>'4-2'!P76</f>
        <v>20745600</v>
      </c>
      <c r="D76" s="7">
        <f t="shared" si="3"/>
        <v>-6.6196509235391332E-2</v>
      </c>
      <c r="E76" s="7">
        <f t="shared" si="4"/>
        <v>0.12153797981342862</v>
      </c>
      <c r="F76">
        <f t="shared" si="5"/>
        <v>5.5162473508093592</v>
      </c>
      <c r="G76">
        <f t="shared" si="5"/>
        <v>16.726306754149384</v>
      </c>
    </row>
    <row r="77" spans="1:7" x14ac:dyDescent="0.35">
      <c r="A77" s="1">
        <f>'4-2'!A77</f>
        <v>40714</v>
      </c>
      <c r="B77">
        <f>'4-2'!C77</f>
        <v>237.75</v>
      </c>
      <c r="C77" s="5">
        <f>'4-2'!P77</f>
        <v>16055930</v>
      </c>
      <c r="D77" s="7">
        <f t="shared" si="3"/>
        <v>2.1168859851531607E-2</v>
      </c>
      <c r="E77" s="7">
        <f t="shared" si="4"/>
        <v>-0.25625592425491206</v>
      </c>
      <c r="F77">
        <f t="shared" si="5"/>
        <v>5.4500508415739679</v>
      </c>
      <c r="G77">
        <f t="shared" si="5"/>
        <v>16.847844733962813</v>
      </c>
    </row>
    <row r="78" spans="1:7" x14ac:dyDescent="0.35">
      <c r="A78" s="1">
        <f>'4-2'!A78</f>
        <v>40721</v>
      </c>
      <c r="B78">
        <f>'4-2'!C78</f>
        <v>245.5</v>
      </c>
      <c r="C78" s="5">
        <f>'4-2'!P78</f>
        <v>19869300</v>
      </c>
      <c r="D78" s="7">
        <f t="shared" si="3"/>
        <v>3.207724580907545E-2</v>
      </c>
      <c r="E78" s="7">
        <f t="shared" si="4"/>
        <v>0.21309757521111905</v>
      </c>
      <c r="F78">
        <f t="shared" si="5"/>
        <v>5.4712197014254995</v>
      </c>
      <c r="G78">
        <f t="shared" si="5"/>
        <v>16.591588809707901</v>
      </c>
    </row>
    <row r="79" spans="1:7" x14ac:dyDescent="0.35">
      <c r="A79" s="1">
        <f>'4-2'!A79</f>
        <v>40728</v>
      </c>
      <c r="B79">
        <f>'4-2'!C79</f>
        <v>260.3</v>
      </c>
      <c r="C79" s="5">
        <f>'4-2'!P79</f>
        <v>38789370</v>
      </c>
      <c r="D79" s="7">
        <f t="shared" si="3"/>
        <v>5.853786476594447E-2</v>
      </c>
      <c r="E79" s="7">
        <f t="shared" si="4"/>
        <v>0.66897041306593508</v>
      </c>
      <c r="F79">
        <f t="shared" si="5"/>
        <v>5.503296947234575</v>
      </c>
      <c r="G79">
        <f t="shared" si="5"/>
        <v>16.80468638491902</v>
      </c>
    </row>
    <row r="80" spans="1:7" x14ac:dyDescent="0.35">
      <c r="A80" s="1">
        <f>'4-2'!A80</f>
        <v>40735</v>
      </c>
      <c r="B80">
        <f>'4-2'!C80</f>
        <v>269.39999999999998</v>
      </c>
      <c r="C80" s="5">
        <f>'4-2'!P80</f>
        <v>15038010</v>
      </c>
      <c r="D80" s="7">
        <f t="shared" si="3"/>
        <v>3.4362451975743724E-2</v>
      </c>
      <c r="E80" s="7">
        <f t="shared" si="4"/>
        <v>-0.94756524408301956</v>
      </c>
      <c r="F80">
        <f t="shared" si="5"/>
        <v>5.5618348120005194</v>
      </c>
      <c r="G80">
        <f t="shared" si="5"/>
        <v>17.473656797984955</v>
      </c>
    </row>
    <row r="81" spans="1:7" x14ac:dyDescent="0.35">
      <c r="A81" s="1">
        <f>'4-2'!A81</f>
        <v>40742</v>
      </c>
      <c r="B81">
        <f>'4-2'!C81</f>
        <v>277.8</v>
      </c>
      <c r="C81" s="5">
        <f>'4-2'!P81</f>
        <v>13049450</v>
      </c>
      <c r="D81" s="7">
        <f t="shared" si="3"/>
        <v>3.0704166343980432E-2</v>
      </c>
      <c r="E81" s="7">
        <f t="shared" si="4"/>
        <v>-0.14183500865097898</v>
      </c>
      <c r="F81">
        <f t="shared" si="5"/>
        <v>5.5961972639762632</v>
      </c>
      <c r="G81">
        <f t="shared" si="5"/>
        <v>16.526091553901935</v>
      </c>
    </row>
    <row r="82" spans="1:7" x14ac:dyDescent="0.35">
      <c r="A82" s="1">
        <f>'4-2'!A82</f>
        <v>40749</v>
      </c>
      <c r="B82">
        <f>'4-2'!C82</f>
        <v>270.45</v>
      </c>
      <c r="C82" s="5">
        <f>'4-2'!P82</f>
        <v>11608890</v>
      </c>
      <c r="D82" s="7">
        <f t="shared" si="3"/>
        <v>-2.6814192002807324E-2</v>
      </c>
      <c r="E82" s="7">
        <f t="shared" si="4"/>
        <v>-0.11697480338268562</v>
      </c>
      <c r="F82">
        <f t="shared" si="5"/>
        <v>5.6269014303202436</v>
      </c>
      <c r="G82">
        <f t="shared" si="5"/>
        <v>16.384256545250956</v>
      </c>
    </row>
    <row r="83" spans="1:7" x14ac:dyDescent="0.35">
      <c r="A83" s="1">
        <f>'4-2'!A83</f>
        <v>40756</v>
      </c>
      <c r="B83">
        <f>'4-2'!C83</f>
        <v>253.2</v>
      </c>
      <c r="C83" s="5">
        <f>'4-2'!P83</f>
        <v>22795110</v>
      </c>
      <c r="D83" s="7">
        <f t="shared" si="3"/>
        <v>-6.5907548047415609E-2</v>
      </c>
      <c r="E83" s="7">
        <f t="shared" si="4"/>
        <v>0.67477485536941728</v>
      </c>
      <c r="F83">
        <f t="shared" si="5"/>
        <v>5.6000872383174363</v>
      </c>
      <c r="G83">
        <f t="shared" si="5"/>
        <v>16.26728174186827</v>
      </c>
    </row>
    <row r="84" spans="1:7" x14ac:dyDescent="0.35">
      <c r="A84" s="1">
        <f>'4-2'!A84</f>
        <v>40763</v>
      </c>
      <c r="B84">
        <f>'4-2'!C84</f>
        <v>255.32</v>
      </c>
      <c r="C84" s="5">
        <f>'4-2'!P84</f>
        <v>37537740</v>
      </c>
      <c r="D84" s="7">
        <f t="shared" si="3"/>
        <v>8.33797011783588E-3</v>
      </c>
      <c r="E84" s="7">
        <f t="shared" si="4"/>
        <v>0.49880078762198821</v>
      </c>
      <c r="F84">
        <f t="shared" si="5"/>
        <v>5.5341796902700207</v>
      </c>
      <c r="G84">
        <f t="shared" si="5"/>
        <v>16.942056597237688</v>
      </c>
    </row>
    <row r="85" spans="1:7" x14ac:dyDescent="0.35">
      <c r="A85" s="1">
        <f>'4-2'!A85</f>
        <v>40770</v>
      </c>
      <c r="B85">
        <f>'4-2'!C85</f>
        <v>252.51</v>
      </c>
      <c r="C85" s="5">
        <f>'4-2'!P85</f>
        <v>20839180</v>
      </c>
      <c r="D85" s="7">
        <f t="shared" si="3"/>
        <v>-1.1066808496262404E-2</v>
      </c>
      <c r="E85" s="7">
        <f t="shared" si="4"/>
        <v>-0.58851195819319457</v>
      </c>
      <c r="F85">
        <f t="shared" si="5"/>
        <v>5.5425176603878565</v>
      </c>
      <c r="G85">
        <f t="shared" si="5"/>
        <v>17.440857384859676</v>
      </c>
    </row>
    <row r="86" spans="1:7" x14ac:dyDescent="0.35">
      <c r="A86" s="1">
        <f>'4-2'!A86</f>
        <v>40777</v>
      </c>
      <c r="B86">
        <f>'4-2'!C86</f>
        <v>264.5</v>
      </c>
      <c r="C86" s="5">
        <f>'4-2'!P86</f>
        <v>17783090</v>
      </c>
      <c r="D86" s="7">
        <f t="shared" si="3"/>
        <v>4.6390399406759819E-2</v>
      </c>
      <c r="E86" s="7">
        <f t="shared" si="4"/>
        <v>-0.15858686294016167</v>
      </c>
      <c r="F86">
        <f t="shared" si="5"/>
        <v>5.5314508518915941</v>
      </c>
      <c r="G86">
        <f t="shared" si="5"/>
        <v>16.852345426666481</v>
      </c>
    </row>
    <row r="87" spans="1:7" x14ac:dyDescent="0.35">
      <c r="A87" s="1">
        <f>'4-2'!A87</f>
        <v>40784</v>
      </c>
      <c r="B87">
        <f>'4-2'!C87</f>
        <v>281.16000000000003</v>
      </c>
      <c r="C87" s="5">
        <f>'4-2'!P87</f>
        <v>17462990</v>
      </c>
      <c r="D87" s="7">
        <f t="shared" si="3"/>
        <v>6.1082651009351174E-2</v>
      </c>
      <c r="E87" s="7">
        <f t="shared" si="4"/>
        <v>-1.8164221443797146E-2</v>
      </c>
      <c r="F87">
        <f t="shared" si="5"/>
        <v>5.577841251298354</v>
      </c>
      <c r="G87">
        <f t="shared" si="5"/>
        <v>16.69375856372632</v>
      </c>
    </row>
    <row r="88" spans="1:7" x14ac:dyDescent="0.35">
      <c r="A88" s="1">
        <f>'4-2'!A88</f>
        <v>40791</v>
      </c>
      <c r="B88">
        <f>'4-2'!C88</f>
        <v>276.02999999999997</v>
      </c>
      <c r="C88" s="5">
        <f>'4-2'!P88</f>
        <v>14044140</v>
      </c>
      <c r="D88" s="7">
        <f t="shared" si="3"/>
        <v>-1.8414346845325724E-2</v>
      </c>
      <c r="E88" s="7">
        <f t="shared" si="4"/>
        <v>-0.21787855739185602</v>
      </c>
      <c r="F88">
        <f t="shared" si="5"/>
        <v>5.6389239023077051</v>
      </c>
      <c r="G88">
        <f t="shared" si="5"/>
        <v>16.675594342282523</v>
      </c>
    </row>
    <row r="89" spans="1:7" x14ac:dyDescent="0.35">
      <c r="A89" s="1">
        <f>'4-2'!A89</f>
        <v>40798</v>
      </c>
      <c r="B89">
        <f>'4-2'!C89</f>
        <v>289.64999999999998</v>
      </c>
      <c r="C89" s="5">
        <f>'4-2'!P89</f>
        <v>20034540</v>
      </c>
      <c r="D89" s="7">
        <f t="shared" si="3"/>
        <v>4.8163742080253868E-2</v>
      </c>
      <c r="E89" s="7">
        <f t="shared" si="4"/>
        <v>0.35525255707781866</v>
      </c>
      <c r="F89">
        <f t="shared" si="5"/>
        <v>5.6205095554623794</v>
      </c>
      <c r="G89">
        <f t="shared" si="5"/>
        <v>16.457715784890667</v>
      </c>
    </row>
    <row r="90" spans="1:7" x14ac:dyDescent="0.35">
      <c r="A90" s="1">
        <f>'4-2'!A90</f>
        <v>40805</v>
      </c>
      <c r="B90">
        <f>'4-2'!C90</f>
        <v>236</v>
      </c>
      <c r="C90" s="5">
        <f>'4-2'!P90</f>
        <v>29530050</v>
      </c>
      <c r="D90" s="7">
        <f t="shared" si="3"/>
        <v>-0.20484149251702277</v>
      </c>
      <c r="E90" s="7">
        <f t="shared" si="4"/>
        <v>0.38795060494354772</v>
      </c>
      <c r="F90">
        <f t="shared" si="5"/>
        <v>5.6686732975426333</v>
      </c>
      <c r="G90">
        <f t="shared" si="5"/>
        <v>16.812968341968485</v>
      </c>
    </row>
    <row r="91" spans="1:7" x14ac:dyDescent="0.35">
      <c r="A91" s="1">
        <f>'4-2'!A91</f>
        <v>40812</v>
      </c>
      <c r="B91">
        <f>'4-2'!C91</f>
        <v>223</v>
      </c>
      <c r="C91" s="5">
        <f>'4-2'!P91</f>
        <v>37517460</v>
      </c>
      <c r="D91" s="7">
        <f t="shared" si="3"/>
        <v>-5.6660033565491652E-2</v>
      </c>
      <c r="E91" s="7">
        <f t="shared" si="4"/>
        <v>0.23939803567055762</v>
      </c>
      <c r="F91">
        <f t="shared" si="5"/>
        <v>5.4638318050256105</v>
      </c>
      <c r="G91">
        <f t="shared" si="5"/>
        <v>17.200918946912033</v>
      </c>
    </row>
    <row r="92" spans="1:7" x14ac:dyDescent="0.35">
      <c r="A92" s="1">
        <f>'4-2'!A92</f>
        <v>40819</v>
      </c>
      <c r="B92">
        <f>'4-2'!C92</f>
        <v>238.82</v>
      </c>
      <c r="C92" s="5">
        <f>'4-2'!P92</f>
        <v>38789370</v>
      </c>
      <c r="D92" s="7">
        <f t="shared" si="3"/>
        <v>6.8538358645120034E-2</v>
      </c>
      <c r="E92" s="7">
        <f t="shared" si="4"/>
        <v>3.3339815402364081E-2</v>
      </c>
      <c r="F92">
        <f t="shared" si="5"/>
        <v>5.4071717714601188</v>
      </c>
      <c r="G92">
        <f t="shared" si="5"/>
        <v>17.440316982582591</v>
      </c>
    </row>
    <row r="93" spans="1:7" x14ac:dyDescent="0.35">
      <c r="A93" s="1">
        <f>'4-2'!A93</f>
        <v>40826</v>
      </c>
      <c r="B93">
        <f>'4-2'!C93</f>
        <v>247.08</v>
      </c>
      <c r="C93" s="5">
        <f>'4-2'!P93</f>
        <v>38789370</v>
      </c>
      <c r="D93" s="7">
        <f t="shared" si="3"/>
        <v>3.400204072245927E-2</v>
      </c>
      <c r="E93" s="7">
        <f t="shared" si="4"/>
        <v>0</v>
      </c>
      <c r="F93">
        <f t="shared" si="5"/>
        <v>5.4757101301052389</v>
      </c>
      <c r="G93">
        <f t="shared" si="5"/>
        <v>17.473656797984955</v>
      </c>
    </row>
    <row r="94" spans="1:7" x14ac:dyDescent="0.35">
      <c r="A94" s="1">
        <f>'4-2'!A94</f>
        <v>40833</v>
      </c>
      <c r="B94">
        <f>'4-2'!C94</f>
        <v>247.58</v>
      </c>
      <c r="C94" s="5">
        <f>'4-2'!P94</f>
        <v>26449030</v>
      </c>
      <c r="D94" s="7">
        <f t="shared" si="3"/>
        <v>2.0215912759660171E-3</v>
      </c>
      <c r="E94" s="7">
        <f t="shared" si="4"/>
        <v>-0.38292675535670639</v>
      </c>
      <c r="F94">
        <f t="shared" si="5"/>
        <v>5.5097121708276982</v>
      </c>
      <c r="G94">
        <f t="shared" si="5"/>
        <v>17.473656797984955</v>
      </c>
    </row>
    <row r="95" spans="1:7" x14ac:dyDescent="0.35">
      <c r="A95" s="1">
        <f>'4-2'!A95</f>
        <v>40840</v>
      </c>
      <c r="B95">
        <f>'4-2'!C95</f>
        <v>272.19</v>
      </c>
      <c r="C95" s="5">
        <f>'4-2'!P95</f>
        <v>26440530</v>
      </c>
      <c r="D95" s="7">
        <f t="shared" si="3"/>
        <v>9.4766589745982621E-2</v>
      </c>
      <c r="E95" s="7">
        <f t="shared" si="4"/>
        <v>-3.2142449561689546E-4</v>
      </c>
      <c r="F95">
        <f t="shared" si="5"/>
        <v>5.5117337621036642</v>
      </c>
      <c r="G95">
        <f t="shared" si="5"/>
        <v>17.090730042628248</v>
      </c>
    </row>
    <row r="96" spans="1:7" x14ac:dyDescent="0.35">
      <c r="A96" s="1">
        <f>'4-2'!A96</f>
        <v>40847</v>
      </c>
      <c r="B96">
        <f>'4-2'!C96</f>
        <v>262.52999999999997</v>
      </c>
      <c r="C96" s="5">
        <f>'4-2'!P96</f>
        <v>30472200</v>
      </c>
      <c r="D96" s="7">
        <f t="shared" si="3"/>
        <v>-3.613499063379777E-2</v>
      </c>
      <c r="E96" s="7">
        <f t="shared" si="4"/>
        <v>0.14191673238887503</v>
      </c>
      <c r="F96">
        <f t="shared" si="5"/>
        <v>5.6065003518496468</v>
      </c>
      <c r="G96">
        <f t="shared" si="5"/>
        <v>17.090408618132631</v>
      </c>
    </row>
    <row r="97" spans="1:7" x14ac:dyDescent="0.35">
      <c r="A97" s="1">
        <f>'4-2'!A97</f>
        <v>40854</v>
      </c>
      <c r="B97">
        <f>'4-2'!C97</f>
        <v>246.75</v>
      </c>
      <c r="C97" s="5">
        <f>'4-2'!P97</f>
        <v>23426900</v>
      </c>
      <c r="D97" s="7">
        <f t="shared" si="3"/>
        <v>-6.1989682902257925E-2</v>
      </c>
      <c r="E97" s="7">
        <f t="shared" si="4"/>
        <v>-0.26292985779668498</v>
      </c>
      <c r="F97">
        <f t="shared" si="5"/>
        <v>5.570365361215849</v>
      </c>
      <c r="G97">
        <f t="shared" si="5"/>
        <v>17.232325350521506</v>
      </c>
    </row>
    <row r="98" spans="1:7" x14ac:dyDescent="0.35">
      <c r="A98" s="1">
        <f>'4-2'!A98</f>
        <v>40861</v>
      </c>
      <c r="B98">
        <f>'4-2'!C98</f>
        <v>245.02</v>
      </c>
      <c r="C98" s="5">
        <f>'4-2'!P98</f>
        <v>23964190</v>
      </c>
      <c r="D98" s="7">
        <f t="shared" si="3"/>
        <v>-7.0358384475666114E-3</v>
      </c>
      <c r="E98" s="7">
        <f t="shared" si="4"/>
        <v>2.2675697989207322E-2</v>
      </c>
      <c r="F98">
        <f t="shared" si="5"/>
        <v>5.5083756783135911</v>
      </c>
      <c r="G98">
        <f t="shared" si="5"/>
        <v>16.969395492724821</v>
      </c>
    </row>
    <row r="99" spans="1:7" x14ac:dyDescent="0.35">
      <c r="A99" s="1">
        <f>'4-2'!A99</f>
        <v>40868</v>
      </c>
      <c r="B99">
        <f>'4-2'!C99</f>
        <v>233.75</v>
      </c>
      <c r="C99" s="5">
        <f>'4-2'!P99</f>
        <v>36759510</v>
      </c>
      <c r="D99" s="7">
        <f t="shared" si="3"/>
        <v>-4.708767169722794E-2</v>
      </c>
      <c r="E99" s="7">
        <f t="shared" si="4"/>
        <v>0.42783633494268969</v>
      </c>
      <c r="F99">
        <f t="shared" si="5"/>
        <v>5.5013398398660245</v>
      </c>
      <c r="G99">
        <f t="shared" si="5"/>
        <v>16.992071190714029</v>
      </c>
    </row>
    <row r="100" spans="1:7" x14ac:dyDescent="0.35">
      <c r="A100" s="1">
        <f>'4-2'!A100</f>
        <v>40875</v>
      </c>
      <c r="B100">
        <f>'4-2'!C100</f>
        <v>238.57</v>
      </c>
      <c r="C100" s="5">
        <f>'4-2'!P100</f>
        <v>28126450</v>
      </c>
      <c r="D100" s="7">
        <f t="shared" si="3"/>
        <v>2.0410600144810331E-2</v>
      </c>
      <c r="E100" s="7">
        <f t="shared" si="4"/>
        <v>-0.26768655294124599</v>
      </c>
      <c r="F100">
        <f t="shared" si="5"/>
        <v>5.4542521681687965</v>
      </c>
      <c r="G100">
        <f t="shared" si="5"/>
        <v>17.419907525656718</v>
      </c>
    </row>
    <row r="101" spans="1:7" x14ac:dyDescent="0.35">
      <c r="A101" s="1">
        <f>'4-2'!A101</f>
        <v>40882</v>
      </c>
      <c r="B101">
        <f>'4-2'!C101</f>
        <v>213.75</v>
      </c>
      <c r="C101" s="5">
        <f>'4-2'!P101</f>
        <v>28772170</v>
      </c>
      <c r="D101" s="7">
        <f t="shared" si="3"/>
        <v>-0.1098556604967369</v>
      </c>
      <c r="E101" s="7">
        <f t="shared" si="4"/>
        <v>2.2698185758631695E-2</v>
      </c>
      <c r="F101">
        <f t="shared" si="5"/>
        <v>5.4746627683136069</v>
      </c>
      <c r="G101">
        <f t="shared" si="5"/>
        <v>17.152220972715472</v>
      </c>
    </row>
    <row r="102" spans="1:7" x14ac:dyDescent="0.35">
      <c r="A102" s="1">
        <f>'4-2'!A102</f>
        <v>40889</v>
      </c>
      <c r="B102">
        <f>'4-2'!C102</f>
        <v>224</v>
      </c>
      <c r="C102" s="5">
        <f>'4-2'!P102</f>
        <v>38789370</v>
      </c>
      <c r="D102" s="7">
        <f t="shared" si="3"/>
        <v>4.6838944038169572E-2</v>
      </c>
      <c r="E102" s="7">
        <f t="shared" si="4"/>
        <v>0.29873763951085053</v>
      </c>
      <c r="F102">
        <f t="shared" si="5"/>
        <v>5.36480710781687</v>
      </c>
      <c r="G102">
        <f t="shared" si="5"/>
        <v>17.174919158474104</v>
      </c>
    </row>
    <row r="103" spans="1:7" x14ac:dyDescent="0.35">
      <c r="A103" s="1">
        <f>'4-2'!A103</f>
        <v>40896</v>
      </c>
      <c r="B103">
        <f>'4-2'!C103</f>
        <v>226.38</v>
      </c>
      <c r="C103" s="5">
        <f>'4-2'!P103</f>
        <v>35860430</v>
      </c>
      <c r="D103" s="7">
        <f t="shared" si="3"/>
        <v>1.056895134923419E-2</v>
      </c>
      <c r="E103" s="7">
        <f t="shared" si="4"/>
        <v>-7.8511780839178869E-2</v>
      </c>
      <c r="F103">
        <f t="shared" si="5"/>
        <v>5.4116460518550396</v>
      </c>
      <c r="G103">
        <f t="shared" si="5"/>
        <v>17.473656797984955</v>
      </c>
    </row>
    <row r="104" spans="1:7" x14ac:dyDescent="0.35">
      <c r="A104" s="1">
        <f>'4-2'!A104</f>
        <v>40903</v>
      </c>
      <c r="B104">
        <f>'4-2'!C104</f>
        <v>231.5</v>
      </c>
      <c r="C104" s="5">
        <f>'4-2'!P104</f>
        <v>10850060</v>
      </c>
      <c r="D104" s="7">
        <f t="shared" si="3"/>
        <v>2.2364870322014951E-2</v>
      </c>
      <c r="E104" s="7">
        <f t="shared" si="4"/>
        <v>-1.1954638492564058</v>
      </c>
      <c r="F104">
        <f t="shared" si="5"/>
        <v>5.4222150032042737</v>
      </c>
      <c r="G104">
        <f t="shared" si="5"/>
        <v>17.395145017145776</v>
      </c>
    </row>
    <row r="105" spans="1:7" x14ac:dyDescent="0.35">
      <c r="A105" s="1">
        <f>'4-2'!A105</f>
        <v>40910</v>
      </c>
      <c r="B105">
        <f>'4-2'!C105</f>
        <v>230.27</v>
      </c>
      <c r="C105" s="5">
        <f>'4-2'!P105</f>
        <v>9016650</v>
      </c>
      <c r="D105" s="7">
        <f t="shared" si="3"/>
        <v>-5.327340056760832E-3</v>
      </c>
      <c r="E105" s="7">
        <f t="shared" si="4"/>
        <v>-0.18509774173125848</v>
      </c>
      <c r="F105">
        <f t="shared" si="5"/>
        <v>5.4445798735262887</v>
      </c>
      <c r="G105">
        <f t="shared" si="5"/>
        <v>16.19968116788937</v>
      </c>
    </row>
    <row r="106" spans="1:7" x14ac:dyDescent="0.35">
      <c r="A106" s="1">
        <f>'4-2'!A106</f>
        <v>40917</v>
      </c>
      <c r="B106">
        <f>'4-2'!C106</f>
        <v>224.51</v>
      </c>
      <c r="C106" s="5">
        <f>'4-2'!P106</f>
        <v>24252510</v>
      </c>
      <c r="D106" s="7">
        <f t="shared" si="3"/>
        <v>-2.5332283849404114E-2</v>
      </c>
      <c r="E106" s="7">
        <f t="shared" si="4"/>
        <v>0.98944724898800374</v>
      </c>
      <c r="F106">
        <f t="shared" si="5"/>
        <v>5.4392525334695279</v>
      </c>
      <c r="G106">
        <f t="shared" si="5"/>
        <v>16.014583426158111</v>
      </c>
    </row>
    <row r="107" spans="1:7" x14ac:dyDescent="0.35">
      <c r="A107" s="1">
        <f>'4-2'!A107</f>
        <v>40924</v>
      </c>
      <c r="B107">
        <f>'4-2'!C107</f>
        <v>222.49</v>
      </c>
      <c r="C107" s="5">
        <f>'4-2'!P107</f>
        <v>17045060</v>
      </c>
      <c r="D107" s="7">
        <f t="shared" si="3"/>
        <v>-9.0380928440572106E-3</v>
      </c>
      <c r="E107" s="7">
        <f t="shared" si="4"/>
        <v>-0.3526596915043001</v>
      </c>
      <c r="F107">
        <f t="shared" si="5"/>
        <v>5.4139202496201237</v>
      </c>
      <c r="G107">
        <f t="shared" si="5"/>
        <v>17.004030675146115</v>
      </c>
    </row>
    <row r="108" spans="1:7" x14ac:dyDescent="0.35">
      <c r="A108" s="1">
        <f>'4-2'!A108</f>
        <v>40931</v>
      </c>
      <c r="B108">
        <f>'4-2'!C108</f>
        <v>215.3</v>
      </c>
      <c r="C108" s="5">
        <f>'4-2'!P108</f>
        <v>26546620</v>
      </c>
      <c r="D108" s="7">
        <f t="shared" si="3"/>
        <v>-3.2849752405748944E-2</v>
      </c>
      <c r="E108" s="7">
        <f t="shared" si="4"/>
        <v>0.44304200693820306</v>
      </c>
      <c r="F108">
        <f t="shared" si="5"/>
        <v>5.4048821567760665</v>
      </c>
      <c r="G108">
        <f t="shared" si="5"/>
        <v>16.651370983641815</v>
      </c>
    </row>
    <row r="109" spans="1:7" x14ac:dyDescent="0.35">
      <c r="A109" s="1">
        <f>'4-2'!A109</f>
        <v>40938</v>
      </c>
      <c r="B109">
        <f>'4-2'!C109</f>
        <v>228.93</v>
      </c>
      <c r="C109" s="5">
        <f>'4-2'!P109</f>
        <v>21895570</v>
      </c>
      <c r="D109" s="7">
        <f t="shared" si="3"/>
        <v>6.138387559933367E-2</v>
      </c>
      <c r="E109" s="7">
        <f t="shared" si="4"/>
        <v>-0.19261809936029906</v>
      </c>
      <c r="F109">
        <f t="shared" si="5"/>
        <v>5.3720324043703176</v>
      </c>
      <c r="G109">
        <f t="shared" si="5"/>
        <v>17.094412990580018</v>
      </c>
    </row>
    <row r="110" spans="1:7" x14ac:dyDescent="0.35">
      <c r="A110" s="1">
        <f>'4-2'!A110</f>
        <v>40945</v>
      </c>
      <c r="B110">
        <f>'4-2'!C110</f>
        <v>221.99</v>
      </c>
      <c r="C110" s="5">
        <f>'4-2'!P110</f>
        <v>17270780</v>
      </c>
      <c r="D110" s="7">
        <f t="shared" si="3"/>
        <v>-3.0783944156975274E-2</v>
      </c>
      <c r="E110" s="7">
        <f t="shared" si="4"/>
        <v>-0.23726827709070974</v>
      </c>
      <c r="F110">
        <f t="shared" si="5"/>
        <v>5.4334162799696513</v>
      </c>
      <c r="G110">
        <f t="shared" si="5"/>
        <v>16.901794891219719</v>
      </c>
    </row>
    <row r="111" spans="1:7" x14ac:dyDescent="0.35">
      <c r="A111" s="1">
        <f>'4-2'!A111</f>
        <v>40952</v>
      </c>
      <c r="B111">
        <f>'4-2'!C111</f>
        <v>239.5</v>
      </c>
      <c r="C111" s="5">
        <f>'4-2'!P111</f>
        <v>26385100</v>
      </c>
      <c r="D111" s="7">
        <f t="shared" si="3"/>
        <v>7.5921081038293536E-2</v>
      </c>
      <c r="E111" s="7">
        <f t="shared" si="4"/>
        <v>0.42378340071793019</v>
      </c>
      <c r="F111">
        <f t="shared" si="5"/>
        <v>5.402632335812676</v>
      </c>
      <c r="G111">
        <f t="shared" si="5"/>
        <v>16.664526614129009</v>
      </c>
    </row>
    <row r="112" spans="1:7" x14ac:dyDescent="0.35">
      <c r="A112" s="1">
        <f>'4-2'!A112</f>
        <v>40959</v>
      </c>
      <c r="B112">
        <f>'4-2'!C112</f>
        <v>243</v>
      </c>
      <c r="C112" s="5">
        <f>'4-2'!P112</f>
        <v>14301890</v>
      </c>
      <c r="D112" s="7">
        <f t="shared" si="3"/>
        <v>1.4508026489578718E-2</v>
      </c>
      <c r="E112" s="7">
        <f t="shared" si="4"/>
        <v>-0.61240776051803536</v>
      </c>
      <c r="F112">
        <f t="shared" si="5"/>
        <v>5.4785534168509695</v>
      </c>
      <c r="G112">
        <f t="shared" si="5"/>
        <v>17.08831001484694</v>
      </c>
    </row>
    <row r="113" spans="1:7" x14ac:dyDescent="0.35">
      <c r="A113" s="1">
        <f>'4-2'!A113</f>
        <v>40966</v>
      </c>
      <c r="B113">
        <f>'4-2'!C113</f>
        <v>236.15</v>
      </c>
      <c r="C113" s="5">
        <f>'4-2'!P113</f>
        <v>15612950</v>
      </c>
      <c r="D113" s="7">
        <f t="shared" si="3"/>
        <v>-2.8594246998421724E-2</v>
      </c>
      <c r="E113" s="7">
        <f t="shared" si="4"/>
        <v>8.7709001730136293E-2</v>
      </c>
      <c r="F113">
        <f t="shared" si="5"/>
        <v>5.4930614433405482</v>
      </c>
      <c r="G113">
        <f t="shared" si="5"/>
        <v>16.475902254328904</v>
      </c>
    </row>
    <row r="114" spans="1:7" x14ac:dyDescent="0.35">
      <c r="A114" s="1">
        <f>'4-2'!A114</f>
        <v>40973</v>
      </c>
      <c r="B114">
        <f>'4-2'!C114</f>
        <v>235.26</v>
      </c>
      <c r="C114" s="5">
        <f>'4-2'!P114</f>
        <v>10214150</v>
      </c>
      <c r="D114" s="7">
        <f t="shared" si="3"/>
        <v>-3.7759108098311955E-3</v>
      </c>
      <c r="E114" s="7">
        <f t="shared" si="4"/>
        <v>-0.42432668425167464</v>
      </c>
      <c r="F114">
        <f t="shared" si="5"/>
        <v>5.4644671963421265</v>
      </c>
      <c r="G114">
        <f t="shared" si="5"/>
        <v>16.56361125605904</v>
      </c>
    </row>
    <row r="115" spans="1:7" x14ac:dyDescent="0.35">
      <c r="A115" s="1">
        <f>'4-2'!A115</f>
        <v>40980</v>
      </c>
      <c r="B115">
        <f>'4-2'!C115</f>
        <v>225.73</v>
      </c>
      <c r="C115" s="5">
        <f>'4-2'!P115</f>
        <v>29924470</v>
      </c>
      <c r="D115" s="7">
        <f t="shared" si="3"/>
        <v>-4.1351690736808777E-2</v>
      </c>
      <c r="E115" s="7">
        <f t="shared" si="4"/>
        <v>1.0749025265000789</v>
      </c>
      <c r="F115">
        <f t="shared" si="5"/>
        <v>5.4606912855322953</v>
      </c>
      <c r="G115">
        <f t="shared" si="5"/>
        <v>16.139284571807366</v>
      </c>
    </row>
    <row r="116" spans="1:7" x14ac:dyDescent="0.35">
      <c r="A116" s="1">
        <f>'4-2'!A116</f>
        <v>40987</v>
      </c>
      <c r="B116">
        <f>'4-2'!C116</f>
        <v>224.85</v>
      </c>
      <c r="C116" s="5">
        <f>'4-2'!P116</f>
        <v>19788310</v>
      </c>
      <c r="D116" s="7">
        <f t="shared" si="3"/>
        <v>-3.9060815787701486E-3</v>
      </c>
      <c r="E116" s="7">
        <f t="shared" si="4"/>
        <v>-0.41358518104018316</v>
      </c>
      <c r="F116">
        <f t="shared" si="5"/>
        <v>5.4193395947954865</v>
      </c>
      <c r="G116">
        <f t="shared" si="5"/>
        <v>17.214187098307445</v>
      </c>
    </row>
    <row r="117" spans="1:7" x14ac:dyDescent="0.35">
      <c r="A117" s="1">
        <f>'4-2'!A117</f>
        <v>40994</v>
      </c>
      <c r="B117">
        <f>'4-2'!C117</f>
        <v>222.5</v>
      </c>
      <c r="C117" s="5">
        <f>'4-2'!P117</f>
        <v>14497940</v>
      </c>
      <c r="D117" s="7">
        <f t="shared" si="3"/>
        <v>-1.0506411610421651E-2</v>
      </c>
      <c r="E117" s="7">
        <f t="shared" si="4"/>
        <v>-0.31108478893472835</v>
      </c>
      <c r="F117">
        <f t="shared" si="5"/>
        <v>5.4154335132167164</v>
      </c>
      <c r="G117">
        <f t="shared" si="5"/>
        <v>16.800601917267262</v>
      </c>
    </row>
    <row r="118" spans="1:7" x14ac:dyDescent="0.35">
      <c r="A118" s="1">
        <f>'4-2'!A118</f>
        <v>41001</v>
      </c>
      <c r="B118">
        <f>'4-2'!C118</f>
        <v>215.98</v>
      </c>
      <c r="C118" s="5">
        <f>'4-2'!P118</f>
        <v>15132060</v>
      </c>
      <c r="D118" s="7">
        <f t="shared" si="3"/>
        <v>-2.9741290801680975E-2</v>
      </c>
      <c r="E118" s="7">
        <f t="shared" si="4"/>
        <v>4.2809101501720903E-2</v>
      </c>
      <c r="F118">
        <f t="shared" si="5"/>
        <v>5.4049271016062947</v>
      </c>
      <c r="G118">
        <f t="shared" si="5"/>
        <v>16.489517128332533</v>
      </c>
    </row>
    <row r="119" spans="1:7" x14ac:dyDescent="0.35">
      <c r="A119" s="1">
        <f>'4-2'!A119</f>
        <v>41008</v>
      </c>
      <c r="B119">
        <f>'4-2'!C119</f>
        <v>221.78</v>
      </c>
      <c r="C119" s="5">
        <f>'4-2'!P119</f>
        <v>13604410</v>
      </c>
      <c r="D119" s="7">
        <f t="shared" si="3"/>
        <v>2.6500088720456283E-2</v>
      </c>
      <c r="E119" s="7">
        <f t="shared" si="4"/>
        <v>-0.10642166698452726</v>
      </c>
      <c r="F119">
        <f t="shared" si="5"/>
        <v>5.3751858108046138</v>
      </c>
      <c r="G119">
        <f t="shared" si="5"/>
        <v>16.532326229834254</v>
      </c>
    </row>
    <row r="120" spans="1:7" x14ac:dyDescent="0.35">
      <c r="A120" s="1">
        <f>'4-2'!A120</f>
        <v>41015</v>
      </c>
      <c r="B120">
        <f>'4-2'!C120</f>
        <v>222.98</v>
      </c>
      <c r="C120" s="5">
        <f>'4-2'!P120</f>
        <v>15051240</v>
      </c>
      <c r="D120" s="7">
        <f t="shared" si="3"/>
        <v>5.3961818143557494E-3</v>
      </c>
      <c r="E120" s="7">
        <f t="shared" si="4"/>
        <v>0.10106637494197201</v>
      </c>
      <c r="F120">
        <f t="shared" si="5"/>
        <v>5.4016858995250701</v>
      </c>
      <c r="G120">
        <f t="shared" si="5"/>
        <v>16.425904562849727</v>
      </c>
    </row>
    <row r="121" spans="1:7" x14ac:dyDescent="0.35">
      <c r="A121" s="1">
        <f>'4-2'!A121</f>
        <v>41022</v>
      </c>
      <c r="B121">
        <f>'4-2'!C121</f>
        <v>221.96</v>
      </c>
      <c r="C121" s="5">
        <f>'4-2'!P121</f>
        <v>16347280</v>
      </c>
      <c r="D121" s="7">
        <f t="shared" si="3"/>
        <v>-4.5848958817256147E-3</v>
      </c>
      <c r="E121" s="7">
        <f t="shared" si="4"/>
        <v>8.2601142820067253E-2</v>
      </c>
      <c r="F121">
        <f t="shared" si="5"/>
        <v>5.4070820813394258</v>
      </c>
      <c r="G121">
        <f t="shared" si="5"/>
        <v>16.526970937791699</v>
      </c>
    </row>
    <row r="122" spans="1:7" x14ac:dyDescent="0.35">
      <c r="A122" s="1">
        <f>'4-2'!A122</f>
        <v>41029</v>
      </c>
      <c r="B122">
        <f>'4-2'!C122</f>
        <v>212.6</v>
      </c>
      <c r="C122" s="5">
        <f>'4-2'!P122</f>
        <v>10220070</v>
      </c>
      <c r="D122" s="7">
        <f t="shared" si="3"/>
        <v>-4.3084719549852935E-2</v>
      </c>
      <c r="E122" s="7">
        <f t="shared" si="4"/>
        <v>-0.46970808858032242</v>
      </c>
      <c r="F122">
        <f t="shared" si="5"/>
        <v>5.4024971854577002</v>
      </c>
      <c r="G122">
        <f t="shared" si="5"/>
        <v>16.609572080611766</v>
      </c>
    </row>
    <row r="123" spans="1:7" x14ac:dyDescent="0.35">
      <c r="A123" s="1">
        <f>'4-2'!A123</f>
        <v>41036</v>
      </c>
      <c r="B123">
        <f>'4-2'!C123</f>
        <v>218.01</v>
      </c>
      <c r="C123" s="5">
        <f>'4-2'!P123</f>
        <v>9247520</v>
      </c>
      <c r="D123" s="7">
        <f t="shared" si="3"/>
        <v>2.5128467388807252E-2</v>
      </c>
      <c r="E123" s="7">
        <f t="shared" si="4"/>
        <v>-9.9998026598349554E-2</v>
      </c>
      <c r="F123">
        <f t="shared" si="5"/>
        <v>5.3594124659078473</v>
      </c>
      <c r="G123">
        <f t="shared" si="5"/>
        <v>16.139863992031444</v>
      </c>
    </row>
    <row r="124" spans="1:7" x14ac:dyDescent="0.35">
      <c r="A124" s="1">
        <f>'4-2'!A124</f>
        <v>41043</v>
      </c>
      <c r="B124">
        <f>'4-2'!C124</f>
        <v>217.61</v>
      </c>
      <c r="C124" s="5">
        <f>'4-2'!P124</f>
        <v>17795480</v>
      </c>
      <c r="D124" s="7">
        <f t="shared" si="3"/>
        <v>-1.8364634884528996E-3</v>
      </c>
      <c r="E124" s="7">
        <f t="shared" si="4"/>
        <v>0.65458908499861224</v>
      </c>
      <c r="F124">
        <f t="shared" si="5"/>
        <v>5.3845409332966545</v>
      </c>
      <c r="G124">
        <f t="shared" si="5"/>
        <v>16.039865965433094</v>
      </c>
    </row>
    <row r="125" spans="1:7" x14ac:dyDescent="0.35">
      <c r="A125" s="1">
        <f>'4-2'!A125</f>
        <v>41050</v>
      </c>
      <c r="B125">
        <f>'4-2'!C125</f>
        <v>223.01</v>
      </c>
      <c r="C125" s="5">
        <f>'4-2'!P125</f>
        <v>20514040</v>
      </c>
      <c r="D125" s="7">
        <f t="shared" si="3"/>
        <v>2.4512143695824662E-2</v>
      </c>
      <c r="E125" s="7">
        <f t="shared" si="4"/>
        <v>0.14216503730376573</v>
      </c>
      <c r="F125">
        <f t="shared" si="5"/>
        <v>5.3827044698082016</v>
      </c>
      <c r="G125">
        <f t="shared" si="5"/>
        <v>16.694455050431706</v>
      </c>
    </row>
    <row r="126" spans="1:7" x14ac:dyDescent="0.35">
      <c r="A126" s="1">
        <f>'4-2'!A126</f>
        <v>41057</v>
      </c>
      <c r="B126">
        <f>'4-2'!C126</f>
        <v>233.92</v>
      </c>
      <c r="C126" s="5">
        <f>'4-2'!P126</f>
        <v>26681610</v>
      </c>
      <c r="D126" s="7">
        <f t="shared" si="3"/>
        <v>4.776256305738702E-2</v>
      </c>
      <c r="E126" s="7">
        <f t="shared" si="4"/>
        <v>0.26286503428313424</v>
      </c>
      <c r="F126">
        <f t="shared" si="5"/>
        <v>5.4072166135040263</v>
      </c>
      <c r="G126">
        <f t="shared" si="5"/>
        <v>16.836620087735472</v>
      </c>
    </row>
    <row r="127" spans="1:7" x14ac:dyDescent="0.35">
      <c r="A127" s="1">
        <f>'4-2'!A127</f>
        <v>41064</v>
      </c>
      <c r="B127">
        <f>'4-2'!C127</f>
        <v>229.6</v>
      </c>
      <c r="C127" s="5">
        <f>'4-2'!P127</f>
        <v>16774940</v>
      </c>
      <c r="D127" s="7">
        <f t="shared" si="3"/>
        <v>-1.8640512116001595E-2</v>
      </c>
      <c r="E127" s="7">
        <f t="shared" si="4"/>
        <v>-0.46408845795410159</v>
      </c>
      <c r="F127">
        <f t="shared" si="5"/>
        <v>5.4549791765614133</v>
      </c>
      <c r="G127">
        <f t="shared" si="5"/>
        <v>17.099485122018606</v>
      </c>
    </row>
    <row r="128" spans="1:7" x14ac:dyDescent="0.35">
      <c r="A128" s="1">
        <f>'4-2'!A128</f>
        <v>41071</v>
      </c>
      <c r="B128">
        <f>'4-2'!C128</f>
        <v>238.25</v>
      </c>
      <c r="C128" s="5">
        <f>'4-2'!P128</f>
        <v>24944390</v>
      </c>
      <c r="D128" s="7">
        <f t="shared" si="3"/>
        <v>3.6981878088900189E-2</v>
      </c>
      <c r="E128" s="7">
        <f t="shared" si="4"/>
        <v>0.39676284111541449</v>
      </c>
      <c r="F128">
        <f t="shared" si="5"/>
        <v>5.4363386644454117</v>
      </c>
      <c r="G128">
        <f t="shared" si="5"/>
        <v>16.635396664064505</v>
      </c>
    </row>
    <row r="129" spans="1:7" x14ac:dyDescent="0.35">
      <c r="A129" s="1">
        <f>'4-2'!A129</f>
        <v>41078</v>
      </c>
      <c r="B129">
        <f>'4-2'!C129</f>
        <v>228.07</v>
      </c>
      <c r="C129" s="5">
        <f>'4-2'!P129</f>
        <v>15557550</v>
      </c>
      <c r="D129" s="7">
        <f t="shared" si="3"/>
        <v>-4.3667943156253664E-2</v>
      </c>
      <c r="E129" s="7">
        <f t="shared" si="4"/>
        <v>-0.47210289587559373</v>
      </c>
      <c r="F129">
        <f t="shared" si="5"/>
        <v>5.4733205425343119</v>
      </c>
      <c r="G129">
        <f t="shared" si="5"/>
        <v>17.032159505179919</v>
      </c>
    </row>
    <row r="130" spans="1:7" x14ac:dyDescent="0.35">
      <c r="A130" s="1">
        <f>'4-2'!A130</f>
        <v>41085</v>
      </c>
      <c r="B130">
        <f>'4-2'!C130</f>
        <v>248.42</v>
      </c>
      <c r="C130" s="5">
        <f>'4-2'!P130</f>
        <v>16966400</v>
      </c>
      <c r="D130" s="7">
        <f t="shared" si="3"/>
        <v>8.5468262737989242E-2</v>
      </c>
      <c r="E130" s="7">
        <f t="shared" si="4"/>
        <v>8.6688866332462311E-2</v>
      </c>
      <c r="F130">
        <f t="shared" si="5"/>
        <v>5.4296525993780582</v>
      </c>
      <c r="G130">
        <f t="shared" si="5"/>
        <v>16.560056609304326</v>
      </c>
    </row>
    <row r="131" spans="1:7" x14ac:dyDescent="0.35">
      <c r="A131" s="1">
        <f>'4-2'!A131</f>
        <v>41092</v>
      </c>
      <c r="B131">
        <f>'4-2'!C131</f>
        <v>259</v>
      </c>
      <c r="C131" s="5">
        <f>'4-2'!P131</f>
        <v>15910590</v>
      </c>
      <c r="D131" s="7">
        <f t="shared" si="3"/>
        <v>4.1707199583489896E-2</v>
      </c>
      <c r="E131" s="7">
        <f t="shared" si="4"/>
        <v>-6.4249992415174262E-2</v>
      </c>
      <c r="F131">
        <f t="shared" si="5"/>
        <v>5.5151208621160475</v>
      </c>
      <c r="G131">
        <f t="shared" si="5"/>
        <v>16.646745475636788</v>
      </c>
    </row>
    <row r="132" spans="1:7" x14ac:dyDescent="0.35">
      <c r="A132" s="1">
        <f>'4-2'!A132</f>
        <v>41099</v>
      </c>
      <c r="B132">
        <f>'4-2'!C132</f>
        <v>259.5</v>
      </c>
      <c r="C132" s="5">
        <f>'4-2'!P132</f>
        <v>15843900</v>
      </c>
      <c r="D132" s="7">
        <f t="shared" si="3"/>
        <v>1.9286409064056542E-3</v>
      </c>
      <c r="E132" s="7">
        <f t="shared" si="4"/>
        <v>-4.2003570550761538E-3</v>
      </c>
      <c r="F132">
        <f t="shared" si="5"/>
        <v>5.5568280616995374</v>
      </c>
      <c r="G132">
        <f t="shared" si="5"/>
        <v>16.582495483221614</v>
      </c>
    </row>
    <row r="133" spans="1:7" x14ac:dyDescent="0.35">
      <c r="A133" s="1">
        <f>'4-2'!A133</f>
        <v>41106</v>
      </c>
      <c r="B133">
        <f>'4-2'!C133</f>
        <v>272.58999999999997</v>
      </c>
      <c r="C133" s="5">
        <f>'4-2'!P133</f>
        <v>14724830</v>
      </c>
      <c r="D133" s="7">
        <f t="shared" ref="D133:D196" si="6">LN(B133)-LN(B132)</f>
        <v>4.9212132197856029E-2</v>
      </c>
      <c r="E133" s="7">
        <f t="shared" ref="E133:E196" si="7">LN(C133)-LN(C132)</f>
        <v>-7.3249383722767902E-2</v>
      </c>
      <c r="F133">
        <f t="shared" ref="F133:G196" si="8">LN(B132)</f>
        <v>5.558756702605943</v>
      </c>
      <c r="G133">
        <f t="shared" si="8"/>
        <v>16.578295126166537</v>
      </c>
    </row>
    <row r="134" spans="1:7" x14ac:dyDescent="0.35">
      <c r="A134" s="1">
        <f>'4-2'!A134</f>
        <v>41113</v>
      </c>
      <c r="B134">
        <f>'4-2'!C134</f>
        <v>267.75</v>
      </c>
      <c r="C134" s="5">
        <f>'4-2'!P134</f>
        <v>13098360</v>
      </c>
      <c r="D134" s="7">
        <f t="shared" si="6"/>
        <v>-1.7915125475941096E-2</v>
      </c>
      <c r="E134" s="7">
        <f t="shared" si="7"/>
        <v>-0.11704815294910986</v>
      </c>
      <c r="F134">
        <f t="shared" si="8"/>
        <v>5.607968834803799</v>
      </c>
      <c r="G134">
        <f t="shared" si="8"/>
        <v>16.50504574244377</v>
      </c>
    </row>
    <row r="135" spans="1:7" x14ac:dyDescent="0.35">
      <c r="A135" s="1">
        <f>'4-2'!A135</f>
        <v>41120</v>
      </c>
      <c r="B135">
        <f>'4-2'!C135</f>
        <v>267.89999999999998</v>
      </c>
      <c r="C135" s="5">
        <f>'4-2'!P135</f>
        <v>12922210</v>
      </c>
      <c r="D135" s="7">
        <f t="shared" si="6"/>
        <v>5.6006722270485199E-4</v>
      </c>
      <c r="E135" s="7">
        <f t="shared" si="7"/>
        <v>-1.3539495172185667E-2</v>
      </c>
      <c r="F135">
        <f t="shared" si="8"/>
        <v>5.5900537093278579</v>
      </c>
      <c r="G135">
        <f t="shared" si="8"/>
        <v>16.38799758949466</v>
      </c>
    </row>
    <row r="136" spans="1:7" x14ac:dyDescent="0.35">
      <c r="A136" s="1">
        <f>'4-2'!A136</f>
        <v>41127</v>
      </c>
      <c r="B136">
        <f>'4-2'!C136</f>
        <v>258.11</v>
      </c>
      <c r="C136" s="5">
        <f>'4-2'!P136</f>
        <v>14646100</v>
      </c>
      <c r="D136" s="7">
        <f t="shared" si="6"/>
        <v>-3.7227925903942527E-2</v>
      </c>
      <c r="E136" s="7">
        <f t="shared" si="7"/>
        <v>0.1252265520601803</v>
      </c>
      <c r="F136">
        <f t="shared" si="8"/>
        <v>5.5906137765505628</v>
      </c>
      <c r="G136">
        <f t="shared" si="8"/>
        <v>16.374458094322474</v>
      </c>
    </row>
    <row r="137" spans="1:7" x14ac:dyDescent="0.35">
      <c r="A137" s="1">
        <f>'4-2'!A137</f>
        <v>41134</v>
      </c>
      <c r="B137">
        <f>'4-2'!C137</f>
        <v>257.12</v>
      </c>
      <c r="C137" s="5">
        <f>'4-2'!P137</f>
        <v>10566130</v>
      </c>
      <c r="D137" s="7">
        <f t="shared" si="6"/>
        <v>-3.8429486574180771E-3</v>
      </c>
      <c r="E137" s="7">
        <f t="shared" si="7"/>
        <v>-0.32652048613657314</v>
      </c>
      <c r="F137">
        <f t="shared" si="8"/>
        <v>5.5533858506466203</v>
      </c>
      <c r="G137">
        <f t="shared" si="8"/>
        <v>16.499684646382654</v>
      </c>
    </row>
    <row r="138" spans="1:7" x14ac:dyDescent="0.35">
      <c r="A138" s="1">
        <f>'4-2'!A138</f>
        <v>41141</v>
      </c>
      <c r="B138">
        <f>'4-2'!C138</f>
        <v>258.57</v>
      </c>
      <c r="C138" s="5">
        <f>'4-2'!P138</f>
        <v>10984620</v>
      </c>
      <c r="D138" s="7">
        <f t="shared" si="6"/>
        <v>5.6235483382156559E-3</v>
      </c>
      <c r="E138" s="7">
        <f t="shared" si="7"/>
        <v>3.8842510330120206E-2</v>
      </c>
      <c r="F138">
        <f t="shared" si="8"/>
        <v>5.5495429019892022</v>
      </c>
      <c r="G138">
        <f t="shared" si="8"/>
        <v>16.173164160246081</v>
      </c>
    </row>
    <row r="139" spans="1:7" x14ac:dyDescent="0.35">
      <c r="A139" s="1">
        <f>'4-2'!A139</f>
        <v>41148</v>
      </c>
      <c r="B139">
        <f>'4-2'!C139</f>
        <v>247</v>
      </c>
      <c r="C139" s="5">
        <f>'4-2'!P139</f>
        <v>10483980</v>
      </c>
      <c r="D139" s="7">
        <f t="shared" si="6"/>
        <v>-4.5778113699440404E-2</v>
      </c>
      <c r="E139" s="7">
        <f t="shared" si="7"/>
        <v>-4.6647734821416265E-2</v>
      </c>
      <c r="F139">
        <f t="shared" si="8"/>
        <v>5.5551664503274178</v>
      </c>
      <c r="G139">
        <f t="shared" si="8"/>
        <v>16.212006670576201</v>
      </c>
    </row>
    <row r="140" spans="1:7" x14ac:dyDescent="0.35">
      <c r="A140" s="1">
        <f>'4-2'!A140</f>
        <v>41155</v>
      </c>
      <c r="B140">
        <f>'4-2'!C140</f>
        <v>257.68</v>
      </c>
      <c r="C140" s="5">
        <f>'4-2'!P140</f>
        <v>13687560</v>
      </c>
      <c r="D140" s="7">
        <f t="shared" si="6"/>
        <v>4.2330168394966172E-2</v>
      </c>
      <c r="E140" s="7">
        <f t="shared" si="7"/>
        <v>0.26663901333824569</v>
      </c>
      <c r="F140">
        <f t="shared" si="8"/>
        <v>5.5093883366279774</v>
      </c>
      <c r="G140">
        <f t="shared" si="8"/>
        <v>16.165358935754785</v>
      </c>
    </row>
    <row r="141" spans="1:7" x14ac:dyDescent="0.35">
      <c r="A141" s="1">
        <f>'4-2'!A141</f>
        <v>41162</v>
      </c>
      <c r="B141">
        <f>'4-2'!C141</f>
        <v>257.01</v>
      </c>
      <c r="C141" s="5">
        <f>'4-2'!P141</f>
        <v>22804230</v>
      </c>
      <c r="D141" s="7">
        <f t="shared" si="6"/>
        <v>-2.6035103788810687E-3</v>
      </c>
      <c r="E141" s="7">
        <f t="shared" si="7"/>
        <v>0.5104586539395477</v>
      </c>
      <c r="F141">
        <f t="shared" si="8"/>
        <v>5.5517185050229436</v>
      </c>
      <c r="G141">
        <f t="shared" si="8"/>
        <v>16.431997949093031</v>
      </c>
    </row>
    <row r="142" spans="1:7" x14ac:dyDescent="0.35">
      <c r="A142" s="1">
        <f>'4-2'!A142</f>
        <v>41169</v>
      </c>
      <c r="B142">
        <f>'4-2'!C142</f>
        <v>265.81</v>
      </c>
      <c r="C142" s="5">
        <f>'4-2'!P142</f>
        <v>38789370</v>
      </c>
      <c r="D142" s="7">
        <f t="shared" si="6"/>
        <v>3.3666773199767519E-2</v>
      </c>
      <c r="E142" s="7">
        <f t="shared" si="7"/>
        <v>0.53120019495237614</v>
      </c>
      <c r="F142">
        <f t="shared" si="8"/>
        <v>5.5491149946440625</v>
      </c>
      <c r="G142">
        <f t="shared" si="8"/>
        <v>16.942456603032578</v>
      </c>
    </row>
    <row r="143" spans="1:7" x14ac:dyDescent="0.35">
      <c r="A143" s="1">
        <f>'4-2'!A143</f>
        <v>41176</v>
      </c>
      <c r="B143">
        <f>'4-2'!C143</f>
        <v>257.52999999999997</v>
      </c>
      <c r="C143" s="5">
        <f>'4-2'!P143</f>
        <v>12744680</v>
      </c>
      <c r="D143" s="7">
        <f t="shared" si="6"/>
        <v>-3.1645549671833528E-2</v>
      </c>
      <c r="E143" s="7">
        <f t="shared" si="7"/>
        <v>-1.1130323103932547</v>
      </c>
      <c r="F143">
        <f t="shared" si="8"/>
        <v>5.5827817678438301</v>
      </c>
      <c r="G143">
        <f t="shared" si="8"/>
        <v>17.473656797984955</v>
      </c>
    </row>
    <row r="144" spans="1:7" x14ac:dyDescent="0.35">
      <c r="A144" s="1">
        <f>'4-2'!A144</f>
        <v>41183</v>
      </c>
      <c r="B144">
        <f>'4-2'!C144</f>
        <v>256.05</v>
      </c>
      <c r="C144" s="5">
        <f>'4-2'!P144</f>
        <v>13752000</v>
      </c>
      <c r="D144" s="7">
        <f t="shared" si="6"/>
        <v>-5.7634802634369819E-3</v>
      </c>
      <c r="E144" s="7">
        <f t="shared" si="7"/>
        <v>7.6070338453121167E-2</v>
      </c>
      <c r="F144">
        <f t="shared" si="8"/>
        <v>5.5511362181719965</v>
      </c>
      <c r="G144">
        <f t="shared" si="8"/>
        <v>16.3606244875917</v>
      </c>
    </row>
    <row r="145" spans="1:7" x14ac:dyDescent="0.35">
      <c r="A145" s="1">
        <f>'4-2'!A145</f>
        <v>41190</v>
      </c>
      <c r="B145">
        <f>'4-2'!C145</f>
        <v>251.25</v>
      </c>
      <c r="C145" s="5">
        <f>'4-2'!P145</f>
        <v>8329190</v>
      </c>
      <c r="D145" s="7">
        <f t="shared" si="6"/>
        <v>-1.8924278535274119E-2</v>
      </c>
      <c r="E145" s="7">
        <f t="shared" si="7"/>
        <v>-0.50141805552536134</v>
      </c>
      <c r="F145">
        <f t="shared" si="8"/>
        <v>5.5453727379085596</v>
      </c>
      <c r="G145">
        <f t="shared" si="8"/>
        <v>16.436694826044821</v>
      </c>
    </row>
    <row r="146" spans="1:7" x14ac:dyDescent="0.35">
      <c r="A146" s="1">
        <f>'4-2'!A146</f>
        <v>41197</v>
      </c>
      <c r="B146">
        <f>'4-2'!C146</f>
        <v>240.01</v>
      </c>
      <c r="C146" s="5">
        <f>'4-2'!P146</f>
        <v>21054690</v>
      </c>
      <c r="D146" s="7">
        <f t="shared" si="6"/>
        <v>-4.5767870232658936E-2</v>
      </c>
      <c r="E146" s="7">
        <f t="shared" si="7"/>
        <v>0.92735712560669192</v>
      </c>
      <c r="F146">
        <f t="shared" si="8"/>
        <v>5.5264484593732854</v>
      </c>
      <c r="G146">
        <f t="shared" si="8"/>
        <v>15.93527677051946</v>
      </c>
    </row>
    <row r="147" spans="1:7" x14ac:dyDescent="0.35">
      <c r="A147" s="1">
        <f>'4-2'!A147</f>
        <v>41204</v>
      </c>
      <c r="B147">
        <f>'4-2'!C147</f>
        <v>242.79</v>
      </c>
      <c r="C147" s="5">
        <f>'4-2'!P147</f>
        <v>12410530</v>
      </c>
      <c r="D147" s="7">
        <f t="shared" si="6"/>
        <v>1.1516283035093444E-2</v>
      </c>
      <c r="E147" s="7">
        <f t="shared" si="7"/>
        <v>-0.52857803236334533</v>
      </c>
      <c r="F147">
        <f t="shared" si="8"/>
        <v>5.4806805891406265</v>
      </c>
      <c r="G147">
        <f t="shared" si="8"/>
        <v>16.862633896126152</v>
      </c>
    </row>
    <row r="148" spans="1:7" x14ac:dyDescent="0.35">
      <c r="A148" s="1">
        <f>'4-2'!A148</f>
        <v>41211</v>
      </c>
      <c r="B148">
        <f>'4-2'!C148</f>
        <v>247.02</v>
      </c>
      <c r="C148" s="5">
        <f>'4-2'!P148</f>
        <v>12100370</v>
      </c>
      <c r="D148" s="7">
        <f t="shared" si="6"/>
        <v>1.7272432834148255E-2</v>
      </c>
      <c r="E148" s="7">
        <f t="shared" si="7"/>
        <v>-2.5309275150952715E-2</v>
      </c>
      <c r="F148">
        <f t="shared" si="8"/>
        <v>5.4921968721757199</v>
      </c>
      <c r="G148">
        <f t="shared" si="8"/>
        <v>16.334055863762806</v>
      </c>
    </row>
    <row r="149" spans="1:7" x14ac:dyDescent="0.35">
      <c r="A149" s="1">
        <f>'4-2'!A149</f>
        <v>41218</v>
      </c>
      <c r="B149">
        <f>'4-2'!C149</f>
        <v>230.5</v>
      </c>
      <c r="C149" s="5">
        <f>'4-2'!P149</f>
        <v>13331550</v>
      </c>
      <c r="D149" s="7">
        <f t="shared" si="6"/>
        <v>-6.9218442573165007E-2</v>
      </c>
      <c r="E149" s="7">
        <f t="shared" si="7"/>
        <v>9.6897375852918799E-2</v>
      </c>
      <c r="F149">
        <f t="shared" si="8"/>
        <v>5.5094693050098682</v>
      </c>
      <c r="G149">
        <f t="shared" si="8"/>
        <v>16.308746588611854</v>
      </c>
    </row>
    <row r="150" spans="1:7" x14ac:dyDescent="0.35">
      <c r="A150" s="1">
        <f>'4-2'!A150</f>
        <v>41225</v>
      </c>
      <c r="B150">
        <f>'4-2'!C150</f>
        <v>229</v>
      </c>
      <c r="C150" s="5">
        <f>'4-2'!P150</f>
        <v>14108300</v>
      </c>
      <c r="D150" s="7">
        <f t="shared" si="6"/>
        <v>-6.5288588824632399E-3</v>
      </c>
      <c r="E150" s="7">
        <f t="shared" si="7"/>
        <v>5.6629870177982156E-2</v>
      </c>
      <c r="F150">
        <f t="shared" si="8"/>
        <v>5.4402508624367032</v>
      </c>
      <c r="G150">
        <f t="shared" si="8"/>
        <v>16.405643964464772</v>
      </c>
    </row>
    <row r="151" spans="1:7" x14ac:dyDescent="0.35">
      <c r="A151" s="1">
        <f>'4-2'!A151</f>
        <v>41232</v>
      </c>
      <c r="B151">
        <f>'4-2'!C151</f>
        <v>233.89</v>
      </c>
      <c r="C151" s="5">
        <f>'4-2'!P151</f>
        <v>9345670</v>
      </c>
      <c r="D151" s="7">
        <f t="shared" si="6"/>
        <v>2.1128915808562354E-2</v>
      </c>
      <c r="E151" s="7">
        <f t="shared" si="7"/>
        <v>-0.41185014224682703</v>
      </c>
      <c r="F151">
        <f t="shared" si="8"/>
        <v>5.43372200355424</v>
      </c>
      <c r="G151">
        <f t="shared" si="8"/>
        <v>16.462273834642755</v>
      </c>
    </row>
    <row r="152" spans="1:7" x14ac:dyDescent="0.35">
      <c r="A152" s="1">
        <f>'4-2'!A152</f>
        <v>41239</v>
      </c>
      <c r="B152">
        <f>'4-2'!C152</f>
        <v>230.2</v>
      </c>
      <c r="C152" s="5">
        <f>'4-2'!P152</f>
        <v>8133630</v>
      </c>
      <c r="D152" s="7">
        <f t="shared" si="6"/>
        <v>-1.5902423075019989E-2</v>
      </c>
      <c r="E152" s="7">
        <f t="shared" si="7"/>
        <v>-0.13890581605598307</v>
      </c>
      <c r="F152">
        <f t="shared" si="8"/>
        <v>5.4548509193628023</v>
      </c>
      <c r="G152">
        <f t="shared" si="8"/>
        <v>16.050423692395928</v>
      </c>
    </row>
    <row r="153" spans="1:7" x14ac:dyDescent="0.35">
      <c r="A153" s="1">
        <f>'4-2'!A153</f>
        <v>41246</v>
      </c>
      <c r="B153">
        <f>'4-2'!C153</f>
        <v>234.5</v>
      </c>
      <c r="C153" s="5">
        <f>'4-2'!P153</f>
        <v>13520020</v>
      </c>
      <c r="D153" s="7">
        <f t="shared" si="6"/>
        <v>1.8507091598551462E-2</v>
      </c>
      <c r="E153" s="7">
        <f t="shared" si="7"/>
        <v>0.50816423152799395</v>
      </c>
      <c r="F153">
        <f t="shared" si="8"/>
        <v>5.4389484962877823</v>
      </c>
      <c r="G153">
        <f t="shared" si="8"/>
        <v>15.911517876339945</v>
      </c>
    </row>
    <row r="154" spans="1:7" x14ac:dyDescent="0.35">
      <c r="A154" s="1">
        <f>'4-2'!A154</f>
        <v>41253</v>
      </c>
      <c r="B154">
        <f>'4-2'!C154</f>
        <v>244.45</v>
      </c>
      <c r="C154" s="5">
        <f>'4-2'!P154</f>
        <v>12381110</v>
      </c>
      <c r="D154" s="7">
        <f t="shared" si="6"/>
        <v>4.1555201138320896E-2</v>
      </c>
      <c r="E154" s="7">
        <f t="shared" si="7"/>
        <v>-8.7999625923362856E-2</v>
      </c>
      <c r="F154">
        <f t="shared" si="8"/>
        <v>5.4574555878863338</v>
      </c>
      <c r="G154">
        <f t="shared" si="8"/>
        <v>16.419682107867938</v>
      </c>
    </row>
    <row r="155" spans="1:7" x14ac:dyDescent="0.35">
      <c r="A155" s="1">
        <f>'4-2'!A155</f>
        <v>41260</v>
      </c>
      <c r="B155">
        <f>'4-2'!C155</f>
        <v>236</v>
      </c>
      <c r="C155" s="5">
        <f>'4-2'!P155</f>
        <v>12611220</v>
      </c>
      <c r="D155" s="7">
        <f t="shared" si="6"/>
        <v>-3.5178983999044178E-2</v>
      </c>
      <c r="E155" s="7">
        <f t="shared" si="7"/>
        <v>1.8414969928894465E-2</v>
      </c>
      <c r="F155">
        <f t="shared" si="8"/>
        <v>5.4990107890246547</v>
      </c>
      <c r="G155">
        <f t="shared" si="8"/>
        <v>16.331682481944576</v>
      </c>
    </row>
    <row r="156" spans="1:7" x14ac:dyDescent="0.35">
      <c r="A156" s="1">
        <f>'4-2'!A156</f>
        <v>41267</v>
      </c>
      <c r="B156">
        <f>'4-2'!C156</f>
        <v>234.75</v>
      </c>
      <c r="C156" s="5">
        <f>'4-2'!P156</f>
        <v>5660490</v>
      </c>
      <c r="D156" s="7">
        <f t="shared" si="6"/>
        <v>-5.3106869372383514E-3</v>
      </c>
      <c r="E156" s="7">
        <f t="shared" si="7"/>
        <v>-0.8010764330031197</v>
      </c>
      <c r="F156">
        <f t="shared" si="8"/>
        <v>5.4638318050256105</v>
      </c>
      <c r="G156">
        <f t="shared" si="8"/>
        <v>16.35009745187347</v>
      </c>
    </row>
    <row r="157" spans="1:7" x14ac:dyDescent="0.35">
      <c r="A157" s="1">
        <f>'4-2'!A157</f>
        <v>41281</v>
      </c>
      <c r="B157">
        <f>'4-2'!C157</f>
        <v>231.38</v>
      </c>
      <c r="C157" s="5">
        <f>'4-2'!P157</f>
        <v>9811470</v>
      </c>
      <c r="D157" s="7">
        <f t="shared" si="6"/>
        <v>-1.4459737487629631E-2</v>
      </c>
      <c r="E157" s="7">
        <f t="shared" si="7"/>
        <v>0.55004164854004323</v>
      </c>
      <c r="F157">
        <f t="shared" si="8"/>
        <v>5.4585211180883721</v>
      </c>
      <c r="G157">
        <f t="shared" si="8"/>
        <v>15.54902101887035</v>
      </c>
    </row>
    <row r="158" spans="1:7" x14ac:dyDescent="0.35">
      <c r="A158" s="1">
        <f>'4-2'!A158</f>
        <v>41288</v>
      </c>
      <c r="B158">
        <f>'4-2'!C158</f>
        <v>230</v>
      </c>
      <c r="C158" s="5">
        <f>'4-2'!P158</f>
        <v>12650960</v>
      </c>
      <c r="D158" s="7">
        <f t="shared" si="6"/>
        <v>-5.9820716775469407E-3</v>
      </c>
      <c r="E158" s="7">
        <f t="shared" si="7"/>
        <v>0.25418099217602474</v>
      </c>
      <c r="F158">
        <f t="shared" si="8"/>
        <v>5.4440613806007425</v>
      </c>
      <c r="G158">
        <f t="shared" si="8"/>
        <v>16.099062667410394</v>
      </c>
    </row>
    <row r="159" spans="1:7" x14ac:dyDescent="0.35">
      <c r="A159" s="1">
        <f>'4-2'!A159</f>
        <v>41295</v>
      </c>
      <c r="B159">
        <f>'4-2'!C159</f>
        <v>231.08</v>
      </c>
      <c r="C159" s="5">
        <f>'4-2'!P159</f>
        <v>11164780</v>
      </c>
      <c r="D159" s="7">
        <f t="shared" si="6"/>
        <v>4.6846619898692765E-3</v>
      </c>
      <c r="E159" s="7">
        <f t="shared" si="7"/>
        <v>-0.12496892095765588</v>
      </c>
      <c r="F159">
        <f t="shared" si="8"/>
        <v>5.4380793089231956</v>
      </c>
      <c r="G159">
        <f t="shared" si="8"/>
        <v>16.353243659586418</v>
      </c>
    </row>
    <row r="160" spans="1:7" x14ac:dyDescent="0.35">
      <c r="A160" s="1">
        <f>'4-2'!A160</f>
        <v>41302</v>
      </c>
      <c r="B160">
        <f>'4-2'!C160</f>
        <v>235.5</v>
      </c>
      <c r="C160" s="5">
        <f>'4-2'!P160</f>
        <v>22440410</v>
      </c>
      <c r="D160" s="7">
        <f t="shared" si="6"/>
        <v>1.8946942543407452E-2</v>
      </c>
      <c r="E160" s="7">
        <f t="shared" si="7"/>
        <v>0.69809917076783634</v>
      </c>
      <c r="F160">
        <f t="shared" si="8"/>
        <v>5.4427639709130649</v>
      </c>
      <c r="G160">
        <f t="shared" si="8"/>
        <v>16.228274738628762</v>
      </c>
    </row>
    <row r="161" spans="1:7" x14ac:dyDescent="0.35">
      <c r="A161" s="1">
        <f>'4-2'!A161</f>
        <v>41309</v>
      </c>
      <c r="B161">
        <f>'4-2'!C161</f>
        <v>231</v>
      </c>
      <c r="C161" s="5">
        <f>'4-2'!P161</f>
        <v>14775060</v>
      </c>
      <c r="D161" s="7">
        <f t="shared" si="6"/>
        <v>-1.9293202934679066E-2</v>
      </c>
      <c r="E161" s="7">
        <f t="shared" si="7"/>
        <v>-0.41792272723470347</v>
      </c>
      <c r="F161">
        <f t="shared" si="8"/>
        <v>5.4617109134564723</v>
      </c>
      <c r="G161">
        <f t="shared" si="8"/>
        <v>16.926373909396599</v>
      </c>
    </row>
    <row r="162" spans="1:7" x14ac:dyDescent="0.35">
      <c r="A162" s="1">
        <f>'4-2'!A162</f>
        <v>41316</v>
      </c>
      <c r="B162">
        <f>'4-2'!C162</f>
        <v>231.57</v>
      </c>
      <c r="C162" s="5">
        <f>'4-2'!P162</f>
        <v>13709870</v>
      </c>
      <c r="D162" s="7">
        <f t="shared" si="6"/>
        <v>2.4644931080786137E-3</v>
      </c>
      <c r="E162" s="7">
        <f t="shared" si="7"/>
        <v>-7.4824612798185086E-2</v>
      </c>
      <c r="F162">
        <f t="shared" si="8"/>
        <v>5.4424177105217932</v>
      </c>
      <c r="G162">
        <f t="shared" si="8"/>
        <v>16.508451182161895</v>
      </c>
    </row>
    <row r="163" spans="1:7" x14ac:dyDescent="0.35">
      <c r="A163" s="1">
        <f>'4-2'!A163</f>
        <v>41323</v>
      </c>
      <c r="B163">
        <f>'4-2'!C163</f>
        <v>228.82</v>
      </c>
      <c r="C163" s="5">
        <f>'4-2'!P163</f>
        <v>9778050</v>
      </c>
      <c r="D163" s="7">
        <f t="shared" si="6"/>
        <v>-1.1946535357074239E-2</v>
      </c>
      <c r="E163" s="7">
        <f t="shared" si="7"/>
        <v>-0.33797593373590828</v>
      </c>
      <c r="F163">
        <f t="shared" si="8"/>
        <v>5.4448822036298719</v>
      </c>
      <c r="G163">
        <f t="shared" si="8"/>
        <v>16.43362656936371</v>
      </c>
    </row>
    <row r="164" spans="1:7" x14ac:dyDescent="0.35">
      <c r="A164" s="1">
        <f>'4-2'!A164</f>
        <v>41330</v>
      </c>
      <c r="B164">
        <f>'4-2'!C164</f>
        <v>233.37</v>
      </c>
      <c r="C164" s="5">
        <f>'4-2'!P164</f>
        <v>10124160</v>
      </c>
      <c r="D164" s="7">
        <f t="shared" si="6"/>
        <v>1.9689508613994988E-2</v>
      </c>
      <c r="E164" s="7">
        <f t="shared" si="7"/>
        <v>3.4784568924493442E-2</v>
      </c>
      <c r="F164">
        <f t="shared" si="8"/>
        <v>5.4329356682727976</v>
      </c>
      <c r="G164">
        <f t="shared" si="8"/>
        <v>16.095650635627802</v>
      </c>
    </row>
    <row r="165" spans="1:7" x14ac:dyDescent="0.35">
      <c r="A165" s="1">
        <f>'4-2'!A165</f>
        <v>41337</v>
      </c>
      <c r="B165">
        <f>'4-2'!C165</f>
        <v>231.19</v>
      </c>
      <c r="C165" s="5">
        <f>'4-2'!P165</f>
        <v>6711440</v>
      </c>
      <c r="D165" s="7">
        <f t="shared" si="6"/>
        <v>-9.3852936191467506E-3</v>
      </c>
      <c r="E165" s="7">
        <f t="shared" si="7"/>
        <v>-0.41111111356173957</v>
      </c>
      <c r="F165">
        <f t="shared" si="8"/>
        <v>5.4526251768867926</v>
      </c>
      <c r="G165">
        <f t="shared" si="8"/>
        <v>16.130435204552295</v>
      </c>
    </row>
    <row r="166" spans="1:7" x14ac:dyDescent="0.35">
      <c r="A166" s="1">
        <f>'4-2'!A166</f>
        <v>41344</v>
      </c>
      <c r="B166">
        <f>'4-2'!C166</f>
        <v>231.57</v>
      </c>
      <c r="C166" s="5">
        <f>'4-2'!P166</f>
        <v>12748550</v>
      </c>
      <c r="D166" s="7">
        <f t="shared" si="6"/>
        <v>1.6423203622260019E-3</v>
      </c>
      <c r="E166" s="7">
        <f t="shared" si="7"/>
        <v>0.6416040066207227</v>
      </c>
      <c r="F166">
        <f t="shared" si="8"/>
        <v>5.4432398832676459</v>
      </c>
      <c r="G166">
        <f t="shared" si="8"/>
        <v>15.719324090990556</v>
      </c>
    </row>
    <row r="167" spans="1:7" x14ac:dyDescent="0.35">
      <c r="A167" s="1">
        <f>'4-2'!A167</f>
        <v>41351</v>
      </c>
      <c r="B167">
        <f>'4-2'!C167</f>
        <v>229.81</v>
      </c>
      <c r="C167" s="5">
        <f>'4-2'!P167</f>
        <v>13742330</v>
      </c>
      <c r="D167" s="7">
        <f t="shared" si="6"/>
        <v>-7.6293230610575691E-3</v>
      </c>
      <c r="E167" s="7">
        <f t="shared" si="7"/>
        <v>7.5063310645315795E-2</v>
      </c>
      <c r="F167">
        <f t="shared" si="8"/>
        <v>5.4448822036298719</v>
      </c>
      <c r="G167">
        <f t="shared" si="8"/>
        <v>16.360928097611279</v>
      </c>
    </row>
    <row r="168" spans="1:7" x14ac:dyDescent="0.35">
      <c r="A168" s="1">
        <f>'4-2'!A168</f>
        <v>41358</v>
      </c>
      <c r="B168">
        <f>'4-2'!C168</f>
        <v>231.87</v>
      </c>
      <c r="C168" s="5">
        <f>'4-2'!P168</f>
        <v>8258050</v>
      </c>
      <c r="D168" s="7">
        <f t="shared" si="6"/>
        <v>8.9239892180748015E-3</v>
      </c>
      <c r="E168" s="7">
        <f t="shared" si="7"/>
        <v>-0.50929236811194833</v>
      </c>
      <c r="F168">
        <f t="shared" si="8"/>
        <v>5.4372528805688143</v>
      </c>
      <c r="G168">
        <f t="shared" si="8"/>
        <v>16.435991408256594</v>
      </c>
    </row>
    <row r="169" spans="1:7" x14ac:dyDescent="0.35">
      <c r="A169" s="1">
        <f>'4-2'!A169</f>
        <v>41365</v>
      </c>
      <c r="B169">
        <f>'4-2'!C169</f>
        <v>235.44</v>
      </c>
      <c r="C169" s="5">
        <f>'4-2'!P169</f>
        <v>8638140</v>
      </c>
      <c r="D169" s="7">
        <f t="shared" si="6"/>
        <v>1.527923413832788E-2</v>
      </c>
      <c r="E169" s="7">
        <f t="shared" si="7"/>
        <v>4.4998799682227641E-2</v>
      </c>
      <c r="F169">
        <f t="shared" si="8"/>
        <v>5.4461768697868891</v>
      </c>
      <c r="G169">
        <f t="shared" si="8"/>
        <v>15.926699040144646</v>
      </c>
    </row>
    <row r="170" spans="1:7" x14ac:dyDescent="0.35">
      <c r="A170" s="1">
        <f>'4-2'!A170</f>
        <v>41372</v>
      </c>
      <c r="B170">
        <f>'4-2'!C170</f>
        <v>227.04</v>
      </c>
      <c r="C170" s="5">
        <f>'4-2'!P170</f>
        <v>16097580</v>
      </c>
      <c r="D170" s="7">
        <f t="shared" si="6"/>
        <v>-3.6329890513484564E-2</v>
      </c>
      <c r="E170" s="7">
        <f t="shared" si="7"/>
        <v>0.62248166827104612</v>
      </c>
      <c r="F170">
        <f t="shared" si="8"/>
        <v>5.461456103925217</v>
      </c>
      <c r="G170">
        <f t="shared" si="8"/>
        <v>15.971697839826874</v>
      </c>
    </row>
    <row r="171" spans="1:7" x14ac:dyDescent="0.35">
      <c r="A171" s="1">
        <f>'4-2'!A171</f>
        <v>41379</v>
      </c>
      <c r="B171">
        <f>'4-2'!C171</f>
        <v>233.2</v>
      </c>
      <c r="C171" s="5">
        <f>'4-2'!P171</f>
        <v>36839590</v>
      </c>
      <c r="D171" s="7">
        <f t="shared" si="6"/>
        <v>2.6770241064604683E-2</v>
      </c>
      <c r="E171" s="7">
        <f t="shared" si="7"/>
        <v>0.82790413198414825</v>
      </c>
      <c r="F171">
        <f t="shared" si="8"/>
        <v>5.4251262134117324</v>
      </c>
      <c r="G171">
        <f t="shared" si="8"/>
        <v>16.59417950809792</v>
      </c>
    </row>
    <row r="172" spans="1:7" x14ac:dyDescent="0.35">
      <c r="A172" s="1">
        <f>'4-2'!A172</f>
        <v>41386</v>
      </c>
      <c r="B172">
        <f>'4-2'!C172</f>
        <v>227.3</v>
      </c>
      <c r="C172" s="5">
        <f>'4-2'!P172</f>
        <v>26297450</v>
      </c>
      <c r="D172" s="7">
        <f t="shared" si="6"/>
        <v>-2.5625723617839213E-2</v>
      </c>
      <c r="E172" s="7">
        <f t="shared" si="7"/>
        <v>-0.33710110580972596</v>
      </c>
      <c r="F172">
        <f t="shared" si="8"/>
        <v>5.4518964544763371</v>
      </c>
      <c r="G172">
        <f t="shared" si="8"/>
        <v>17.422083640082068</v>
      </c>
    </row>
    <row r="173" spans="1:7" x14ac:dyDescent="0.35">
      <c r="A173" s="1">
        <f>'4-2'!A173</f>
        <v>41393</v>
      </c>
      <c r="B173">
        <f>'4-2'!C173</f>
        <v>226.99</v>
      </c>
      <c r="C173" s="5">
        <f>'4-2'!P173</f>
        <v>10810680</v>
      </c>
      <c r="D173" s="7">
        <f t="shared" si="6"/>
        <v>-1.3647672108874076E-3</v>
      </c>
      <c r="E173" s="7">
        <f t="shared" si="7"/>
        <v>-0.88893744191751622</v>
      </c>
      <c r="F173">
        <f t="shared" si="8"/>
        <v>5.4262707308584979</v>
      </c>
      <c r="G173">
        <f t="shared" si="8"/>
        <v>17.084982534272342</v>
      </c>
    </row>
    <row r="174" spans="1:7" x14ac:dyDescent="0.35">
      <c r="A174" s="1">
        <f>'4-2'!A174</f>
        <v>41400</v>
      </c>
      <c r="B174">
        <f>'4-2'!C174</f>
        <v>228.81</v>
      </c>
      <c r="C174" s="5">
        <f>'4-2'!P174</f>
        <v>7722280</v>
      </c>
      <c r="D174" s="7">
        <f t="shared" si="6"/>
        <v>7.9860011966461641E-3</v>
      </c>
      <c r="E174" s="7">
        <f t="shared" si="7"/>
        <v>-0.33642487716962677</v>
      </c>
      <c r="F174">
        <f t="shared" si="8"/>
        <v>5.4249059636476105</v>
      </c>
      <c r="G174">
        <f t="shared" si="8"/>
        <v>16.196045092354826</v>
      </c>
    </row>
    <row r="175" spans="1:7" x14ac:dyDescent="0.35">
      <c r="A175" s="1">
        <f>'4-2'!A175</f>
        <v>41407</v>
      </c>
      <c r="B175">
        <f>'4-2'!C175</f>
        <v>226.81</v>
      </c>
      <c r="C175" s="5">
        <f>'4-2'!P175</f>
        <v>7989050</v>
      </c>
      <c r="D175" s="7">
        <f t="shared" si="6"/>
        <v>-8.7793022519120356E-3</v>
      </c>
      <c r="E175" s="7">
        <f t="shared" si="7"/>
        <v>3.3962196864978367E-2</v>
      </c>
      <c r="F175">
        <f t="shared" si="8"/>
        <v>5.4328919648442566</v>
      </c>
      <c r="G175">
        <f t="shared" si="8"/>
        <v>15.859620215185199</v>
      </c>
    </row>
    <row r="176" spans="1:7" x14ac:dyDescent="0.35">
      <c r="A176" s="1">
        <f>'4-2'!A176</f>
        <v>41414</v>
      </c>
      <c r="B176">
        <f>'4-2'!C176</f>
        <v>227.6</v>
      </c>
      <c r="C176" s="5">
        <f>'4-2'!P176</f>
        <v>25768520</v>
      </c>
      <c r="D176" s="7">
        <f t="shared" si="6"/>
        <v>3.4770396598311493E-3</v>
      </c>
      <c r="E176" s="7">
        <f t="shared" si="7"/>
        <v>1.1710817378076808</v>
      </c>
      <c r="F176">
        <f t="shared" si="8"/>
        <v>5.4241126625923446</v>
      </c>
      <c r="G176">
        <f t="shared" si="8"/>
        <v>15.893582412050177</v>
      </c>
    </row>
    <row r="177" spans="1:7" x14ac:dyDescent="0.35">
      <c r="A177" s="1">
        <f>'4-2'!A177</f>
        <v>41421</v>
      </c>
      <c r="B177">
        <f>'4-2'!C177</f>
        <v>230.62</v>
      </c>
      <c r="C177" s="5">
        <f>'4-2'!P177</f>
        <v>38789370</v>
      </c>
      <c r="D177" s="7">
        <f t="shared" si="6"/>
        <v>1.318163209079426E-2</v>
      </c>
      <c r="E177" s="7">
        <f t="shared" si="7"/>
        <v>0.40899264812709646</v>
      </c>
      <c r="F177">
        <f t="shared" si="8"/>
        <v>5.4275897022521757</v>
      </c>
      <c r="G177">
        <f t="shared" si="8"/>
        <v>17.064664149857858</v>
      </c>
    </row>
    <row r="178" spans="1:7" x14ac:dyDescent="0.35">
      <c r="A178" s="1">
        <f>'4-2'!A178</f>
        <v>41428</v>
      </c>
      <c r="B178">
        <f>'4-2'!C178</f>
        <v>230.6</v>
      </c>
      <c r="C178" s="5">
        <f>'4-2'!P178</f>
        <v>28395760</v>
      </c>
      <c r="D178" s="7">
        <f t="shared" si="6"/>
        <v>-8.6726508011558678E-5</v>
      </c>
      <c r="E178" s="7">
        <f t="shared" si="7"/>
        <v>-0.31190640177389284</v>
      </c>
      <c r="F178">
        <f t="shared" si="8"/>
        <v>5.44077133434297</v>
      </c>
      <c r="G178">
        <f t="shared" si="8"/>
        <v>17.473656797984955</v>
      </c>
    </row>
    <row r="179" spans="1:7" x14ac:dyDescent="0.35">
      <c r="A179" s="1">
        <f>'4-2'!A179</f>
        <v>41435</v>
      </c>
      <c r="B179">
        <f>'4-2'!C179</f>
        <v>223.75</v>
      </c>
      <c r="C179" s="5">
        <f>'4-2'!P179</f>
        <v>23441990</v>
      </c>
      <c r="D179" s="7">
        <f t="shared" si="6"/>
        <v>-3.0155250679993806E-2</v>
      </c>
      <c r="E179" s="7">
        <f t="shared" si="7"/>
        <v>-0.19171097953065086</v>
      </c>
      <c r="F179">
        <f t="shared" si="8"/>
        <v>5.4406846078349584</v>
      </c>
      <c r="G179">
        <f t="shared" si="8"/>
        <v>17.161750396211062</v>
      </c>
    </row>
    <row r="180" spans="1:7" x14ac:dyDescent="0.35">
      <c r="A180" s="1">
        <f>'4-2'!A180</f>
        <v>41442</v>
      </c>
      <c r="B180">
        <f>'4-2'!C180</f>
        <v>222.97</v>
      </c>
      <c r="C180" s="5">
        <f>'4-2'!P180</f>
        <v>28180290</v>
      </c>
      <c r="D180" s="7">
        <f t="shared" si="6"/>
        <v>-3.4921238926850506E-3</v>
      </c>
      <c r="E180" s="7">
        <f t="shared" si="7"/>
        <v>0.18409393868796187</v>
      </c>
      <c r="F180">
        <f t="shared" si="8"/>
        <v>5.4105293571549646</v>
      </c>
      <c r="G180">
        <f t="shared" si="8"/>
        <v>16.970039416680411</v>
      </c>
    </row>
    <row r="181" spans="1:7" x14ac:dyDescent="0.35">
      <c r="A181" s="1">
        <f>'4-2'!A181</f>
        <v>41449</v>
      </c>
      <c r="B181">
        <f>'4-2'!C181</f>
        <v>219.75</v>
      </c>
      <c r="C181" s="5">
        <f>'4-2'!P181</f>
        <v>38517500</v>
      </c>
      <c r="D181" s="7">
        <f t="shared" si="6"/>
        <v>-1.45466966969936E-2</v>
      </c>
      <c r="E181" s="7">
        <f t="shared" si="7"/>
        <v>0.31248988606969519</v>
      </c>
      <c r="F181">
        <f t="shared" si="8"/>
        <v>5.4070372332622796</v>
      </c>
      <c r="G181">
        <f t="shared" si="8"/>
        <v>17.154133355368373</v>
      </c>
    </row>
    <row r="182" spans="1:7" x14ac:dyDescent="0.35">
      <c r="A182" s="1">
        <f>'4-2'!A182</f>
        <v>41456</v>
      </c>
      <c r="B182">
        <f>'4-2'!C182</f>
        <v>220.39</v>
      </c>
      <c r="C182" s="5">
        <f>'4-2'!P182</f>
        <v>22148290</v>
      </c>
      <c r="D182" s="7">
        <f t="shared" si="6"/>
        <v>2.9081676333140294E-3</v>
      </c>
      <c r="E182" s="7">
        <f t="shared" si="7"/>
        <v>-0.55335239086572585</v>
      </c>
      <c r="F182">
        <f t="shared" si="8"/>
        <v>5.392490536565286</v>
      </c>
      <c r="G182">
        <f t="shared" si="8"/>
        <v>17.466623241438068</v>
      </c>
    </row>
    <row r="183" spans="1:7" x14ac:dyDescent="0.35">
      <c r="A183" s="1">
        <f>'4-2'!A183</f>
        <v>41463</v>
      </c>
      <c r="B183">
        <f>'4-2'!C183</f>
        <v>217.3</v>
      </c>
      <c r="C183" s="5">
        <f>'4-2'!P183</f>
        <v>24794220</v>
      </c>
      <c r="D183" s="7">
        <f t="shared" si="6"/>
        <v>-1.4119816936216445E-2</v>
      </c>
      <c r="E183" s="7">
        <f t="shared" si="7"/>
        <v>0.11285026888298333</v>
      </c>
      <c r="F183">
        <f t="shared" si="8"/>
        <v>5.3953987041986</v>
      </c>
      <c r="G183">
        <f t="shared" si="8"/>
        <v>16.913270850572342</v>
      </c>
    </row>
    <row r="184" spans="1:7" x14ac:dyDescent="0.35">
      <c r="A184" s="1">
        <f>'4-2'!A184</f>
        <v>41470</v>
      </c>
      <c r="B184">
        <f>'4-2'!C184</f>
        <v>215.32</v>
      </c>
      <c r="C184" s="5">
        <f>'4-2'!P184</f>
        <v>29389350</v>
      </c>
      <c r="D184" s="7">
        <f t="shared" si="6"/>
        <v>-9.1535935696267501E-3</v>
      </c>
      <c r="E184" s="7">
        <f t="shared" si="7"/>
        <v>0.17002180232909225</v>
      </c>
      <c r="F184">
        <f t="shared" si="8"/>
        <v>5.3812788872623836</v>
      </c>
      <c r="G184">
        <f t="shared" si="8"/>
        <v>17.026121119455325</v>
      </c>
    </row>
    <row r="185" spans="1:7" x14ac:dyDescent="0.35">
      <c r="A185" s="1">
        <f>'4-2'!A185</f>
        <v>41477</v>
      </c>
      <c r="B185">
        <f>'4-2'!C185</f>
        <v>190.4</v>
      </c>
      <c r="C185" s="5">
        <f>'4-2'!P185</f>
        <v>38789370</v>
      </c>
      <c r="D185" s="7">
        <f t="shared" si="6"/>
        <v>-0.12299817133549151</v>
      </c>
      <c r="E185" s="7">
        <f t="shared" si="7"/>
        <v>0.27751387620053691</v>
      </c>
      <c r="F185">
        <f t="shared" si="8"/>
        <v>5.3721252936927568</v>
      </c>
      <c r="G185">
        <f t="shared" si="8"/>
        <v>17.196142921784418</v>
      </c>
    </row>
    <row r="186" spans="1:7" x14ac:dyDescent="0.35">
      <c r="A186" s="1">
        <f>'4-2'!A186</f>
        <v>41484</v>
      </c>
      <c r="B186">
        <f>'4-2'!C186</f>
        <v>158.91</v>
      </c>
      <c r="C186" s="5">
        <f>'4-2'!P186</f>
        <v>38789370</v>
      </c>
      <c r="D186" s="7">
        <f t="shared" si="6"/>
        <v>-0.18078911813272036</v>
      </c>
      <c r="E186" s="7">
        <f t="shared" si="7"/>
        <v>0</v>
      </c>
      <c r="F186">
        <f t="shared" si="8"/>
        <v>5.2491271223572653</v>
      </c>
      <c r="G186">
        <f t="shared" si="8"/>
        <v>17.473656797984955</v>
      </c>
    </row>
    <row r="187" spans="1:7" x14ac:dyDescent="0.35">
      <c r="A187" s="1">
        <f>'4-2'!A187</f>
        <v>41491</v>
      </c>
      <c r="B187">
        <f>'4-2'!C187</f>
        <v>165.36</v>
      </c>
      <c r="C187" s="5">
        <f>'4-2'!P187</f>
        <v>38789370</v>
      </c>
      <c r="D187" s="7">
        <f t="shared" si="6"/>
        <v>3.9786911148968152E-2</v>
      </c>
      <c r="E187" s="7">
        <f t="shared" si="7"/>
        <v>0</v>
      </c>
      <c r="F187">
        <f t="shared" si="8"/>
        <v>5.0683380042245449</v>
      </c>
      <c r="G187">
        <f t="shared" si="8"/>
        <v>17.473656797984955</v>
      </c>
    </row>
    <row r="188" spans="1:7" x14ac:dyDescent="0.35">
      <c r="A188" s="1">
        <f>'4-2'!A188</f>
        <v>41498</v>
      </c>
      <c r="B188">
        <f>'4-2'!C188</f>
        <v>160.01</v>
      </c>
      <c r="C188" s="5">
        <f>'4-2'!P188</f>
        <v>26015670</v>
      </c>
      <c r="D188" s="7">
        <f t="shared" si="6"/>
        <v>-3.2888602092730146E-2</v>
      </c>
      <c r="E188" s="7">
        <f t="shared" si="7"/>
        <v>-0.39944719123757366</v>
      </c>
      <c r="F188">
        <f t="shared" si="8"/>
        <v>5.1081249153735131</v>
      </c>
      <c r="G188">
        <f t="shared" si="8"/>
        <v>17.473656797984955</v>
      </c>
    </row>
    <row r="189" spans="1:7" x14ac:dyDescent="0.35">
      <c r="A189" s="1">
        <f>'4-2'!A189</f>
        <v>41505</v>
      </c>
      <c r="B189">
        <f>'4-2'!C189</f>
        <v>163.18</v>
      </c>
      <c r="C189" s="5">
        <f>'4-2'!P189</f>
        <v>21912560</v>
      </c>
      <c r="D189" s="7">
        <f t="shared" si="6"/>
        <v>1.9617572719870857E-2</v>
      </c>
      <c r="E189" s="7">
        <f t="shared" si="7"/>
        <v>-0.17163906037635357</v>
      </c>
      <c r="F189">
        <f t="shared" si="8"/>
        <v>5.075236313280783</v>
      </c>
      <c r="G189">
        <f t="shared" si="8"/>
        <v>17.074209606747381</v>
      </c>
    </row>
    <row r="190" spans="1:7" x14ac:dyDescent="0.35">
      <c r="A190" s="1">
        <f>'4-2'!A190</f>
        <v>41512</v>
      </c>
      <c r="B190">
        <f>'4-2'!C190</f>
        <v>158.5</v>
      </c>
      <c r="C190" s="5">
        <f>'4-2'!P190</f>
        <v>23855850</v>
      </c>
      <c r="D190" s="7">
        <f t="shared" si="6"/>
        <v>-2.90992926833189E-2</v>
      </c>
      <c r="E190" s="7">
        <f t="shared" si="7"/>
        <v>8.4969481869503483E-2</v>
      </c>
      <c r="F190">
        <f t="shared" si="8"/>
        <v>5.0948538860006538</v>
      </c>
      <c r="G190">
        <f t="shared" si="8"/>
        <v>16.902570546371027</v>
      </c>
    </row>
    <row r="191" spans="1:7" x14ac:dyDescent="0.35">
      <c r="A191" s="1">
        <f>'4-2'!A191</f>
        <v>41519</v>
      </c>
      <c r="B191">
        <f>'4-2'!C191</f>
        <v>162.80000000000001</v>
      </c>
      <c r="C191" s="5">
        <f>'4-2'!P191</f>
        <v>19471870</v>
      </c>
      <c r="D191" s="7">
        <f t="shared" si="6"/>
        <v>2.6767860251105446E-2</v>
      </c>
      <c r="E191" s="7">
        <f t="shared" si="7"/>
        <v>-0.20305861030645289</v>
      </c>
      <c r="F191">
        <f t="shared" si="8"/>
        <v>5.0657545933173349</v>
      </c>
      <c r="G191">
        <f t="shared" si="8"/>
        <v>16.987540028240531</v>
      </c>
    </row>
    <row r="192" spans="1:7" x14ac:dyDescent="0.35">
      <c r="A192" s="1">
        <f>'4-2'!A192</f>
        <v>41526</v>
      </c>
      <c r="B192">
        <f>'4-2'!C192</f>
        <v>177.8</v>
      </c>
      <c r="C192" s="5">
        <f>'4-2'!P192</f>
        <v>38789370</v>
      </c>
      <c r="D192" s="7">
        <f t="shared" si="6"/>
        <v>8.8136869511363791E-2</v>
      </c>
      <c r="E192" s="7">
        <f t="shared" si="7"/>
        <v>0.68917538005087664</v>
      </c>
      <c r="F192">
        <f t="shared" si="8"/>
        <v>5.0925224535684404</v>
      </c>
      <c r="G192">
        <f t="shared" si="8"/>
        <v>16.784481417934078</v>
      </c>
    </row>
    <row r="193" spans="1:7" x14ac:dyDescent="0.35">
      <c r="A193" s="1">
        <f>'4-2'!A193</f>
        <v>41533</v>
      </c>
      <c r="B193">
        <f>'4-2'!C193</f>
        <v>177.62</v>
      </c>
      <c r="C193" s="5">
        <f>'4-2'!P193</f>
        <v>38789370</v>
      </c>
      <c r="D193" s="7">
        <f t="shared" si="6"/>
        <v>-1.0128862494465096E-3</v>
      </c>
      <c r="E193" s="7">
        <f t="shared" si="7"/>
        <v>0</v>
      </c>
      <c r="F193">
        <f t="shared" si="8"/>
        <v>5.1806593230798041</v>
      </c>
      <c r="G193">
        <f t="shared" si="8"/>
        <v>17.473656797984955</v>
      </c>
    </row>
    <row r="194" spans="1:7" x14ac:dyDescent="0.35">
      <c r="A194" s="1">
        <f>'4-2'!A194</f>
        <v>41540</v>
      </c>
      <c r="B194">
        <f>'4-2'!C194</f>
        <v>171.51</v>
      </c>
      <c r="C194" s="5">
        <f>'4-2'!P194</f>
        <v>38789370</v>
      </c>
      <c r="D194" s="7">
        <f t="shared" si="6"/>
        <v>-3.5004862886368393E-2</v>
      </c>
      <c r="E194" s="7">
        <f t="shared" si="7"/>
        <v>0</v>
      </c>
      <c r="F194">
        <f t="shared" si="8"/>
        <v>5.1796464368303576</v>
      </c>
      <c r="G194">
        <f t="shared" si="8"/>
        <v>17.473656797984955</v>
      </c>
    </row>
    <row r="195" spans="1:7" x14ac:dyDescent="0.35">
      <c r="A195" s="1">
        <f>'4-2'!A195</f>
        <v>41547</v>
      </c>
      <c r="B195">
        <f>'4-2'!C195</f>
        <v>169.35</v>
      </c>
      <c r="C195" s="5">
        <f>'4-2'!P195</f>
        <v>19478950</v>
      </c>
      <c r="D195" s="7">
        <f t="shared" si="6"/>
        <v>-1.26739946802088E-2</v>
      </c>
      <c r="E195" s="7">
        <f t="shared" si="7"/>
        <v>-0.68881184469639933</v>
      </c>
      <c r="F195">
        <f t="shared" si="8"/>
        <v>5.1446415739439892</v>
      </c>
      <c r="G195">
        <f t="shared" si="8"/>
        <v>17.473656797984955</v>
      </c>
    </row>
    <row r="196" spans="1:7" x14ac:dyDescent="0.35">
      <c r="A196" s="1">
        <f>'4-2'!A196</f>
        <v>41554</v>
      </c>
      <c r="B196">
        <f>'4-2'!C196</f>
        <v>167.93</v>
      </c>
      <c r="C196" s="5">
        <f>'4-2'!P196</f>
        <v>21987070</v>
      </c>
      <c r="D196" s="7">
        <f t="shared" si="6"/>
        <v>-8.4203533568638633E-3</v>
      </c>
      <c r="E196" s="7">
        <f t="shared" si="7"/>
        <v>0.12112015798193099</v>
      </c>
      <c r="F196">
        <f t="shared" si="8"/>
        <v>5.1319675792637804</v>
      </c>
      <c r="G196">
        <f t="shared" si="8"/>
        <v>16.784844953288555</v>
      </c>
    </row>
    <row r="197" spans="1:7" x14ac:dyDescent="0.35">
      <c r="A197" s="1">
        <f>'4-2'!A197</f>
        <v>41561</v>
      </c>
      <c r="B197">
        <f>'4-2'!C197</f>
        <v>173.76</v>
      </c>
      <c r="C197" s="5">
        <f>'4-2'!P197</f>
        <v>23252470</v>
      </c>
      <c r="D197" s="7">
        <f t="shared" ref="D197:D260" si="9">LN(B197)-LN(B196)</f>
        <v>3.4127810838653794E-2</v>
      </c>
      <c r="E197" s="7">
        <f t="shared" ref="E197:E260" si="10">LN(C197)-LN(C196)</f>
        <v>5.5956809643589622E-2</v>
      </c>
      <c r="F197">
        <f t="shared" ref="F197:G260" si="11">LN(B196)</f>
        <v>5.1235472259069166</v>
      </c>
      <c r="G197">
        <f t="shared" si="11"/>
        <v>16.905965111270486</v>
      </c>
    </row>
    <row r="198" spans="1:7" x14ac:dyDescent="0.35">
      <c r="A198" s="1">
        <f>'4-2'!A198</f>
        <v>41568</v>
      </c>
      <c r="B198">
        <f>'4-2'!C198</f>
        <v>173.85</v>
      </c>
      <c r="C198" s="5">
        <f>'4-2'!P198</f>
        <v>29277150</v>
      </c>
      <c r="D198" s="7">
        <f t="shared" si="9"/>
        <v>5.1782170829994811E-4</v>
      </c>
      <c r="E198" s="7">
        <f t="shared" si="10"/>
        <v>0.23039598534027306</v>
      </c>
      <c r="F198">
        <f t="shared" si="11"/>
        <v>5.1576750367455704</v>
      </c>
      <c r="G198">
        <f t="shared" si="11"/>
        <v>16.961921920914076</v>
      </c>
    </row>
    <row r="199" spans="1:7" x14ac:dyDescent="0.35">
      <c r="A199" s="1">
        <f>'4-2'!A199</f>
        <v>41575</v>
      </c>
      <c r="B199">
        <f>'4-2'!C199</f>
        <v>170.95</v>
      </c>
      <c r="C199" s="5">
        <f>'4-2'!P199</f>
        <v>14798680</v>
      </c>
      <c r="D199" s="7">
        <f t="shared" si="9"/>
        <v>-1.6821742368559711E-2</v>
      </c>
      <c r="E199" s="7">
        <f t="shared" si="10"/>
        <v>-0.68226936068678867</v>
      </c>
      <c r="F199">
        <f t="shared" si="11"/>
        <v>5.1581928584538703</v>
      </c>
      <c r="G199">
        <f t="shared" si="11"/>
        <v>17.192317906254349</v>
      </c>
    </row>
    <row r="200" spans="1:7" x14ac:dyDescent="0.35">
      <c r="A200" s="1">
        <f>'4-2'!A200</f>
        <v>41582</v>
      </c>
      <c r="B200">
        <f>'4-2'!C200</f>
        <v>168.75</v>
      </c>
      <c r="C200" s="5">
        <f>'4-2'!P200</f>
        <v>19548830</v>
      </c>
      <c r="D200" s="7">
        <f t="shared" si="9"/>
        <v>-1.2952786332671273E-2</v>
      </c>
      <c r="E200" s="7">
        <f t="shared" si="10"/>
        <v>0.27837745048989859</v>
      </c>
      <c r="F200">
        <f t="shared" si="11"/>
        <v>5.1413711160853106</v>
      </c>
      <c r="G200">
        <f t="shared" si="11"/>
        <v>16.51004854556756</v>
      </c>
    </row>
    <row r="201" spans="1:7" x14ac:dyDescent="0.35">
      <c r="A201" s="1">
        <f>'4-2'!A201</f>
        <v>41589</v>
      </c>
      <c r="B201">
        <f>'4-2'!C201</f>
        <v>175.28</v>
      </c>
      <c r="C201" s="5">
        <f>'4-2'!P201</f>
        <v>20834240</v>
      </c>
      <c r="D201" s="7">
        <f t="shared" si="9"/>
        <v>3.7966365534571445E-2</v>
      </c>
      <c r="E201" s="7">
        <f t="shared" si="10"/>
        <v>6.3682349034092312E-2</v>
      </c>
      <c r="F201">
        <f t="shared" si="11"/>
        <v>5.1284183297526393</v>
      </c>
      <c r="G201">
        <f t="shared" si="11"/>
        <v>16.788425996057459</v>
      </c>
    </row>
    <row r="202" spans="1:7" x14ac:dyDescent="0.35">
      <c r="A202" s="1">
        <f>'4-2'!A202</f>
        <v>41596</v>
      </c>
      <c r="B202">
        <f>'4-2'!C202</f>
        <v>168.71</v>
      </c>
      <c r="C202" s="5">
        <f>'4-2'!P202</f>
        <v>30758140</v>
      </c>
      <c r="D202" s="7">
        <f t="shared" si="9"/>
        <v>-3.8203430669327076E-2</v>
      </c>
      <c r="E202" s="7">
        <f t="shared" si="10"/>
        <v>0.38955688754145257</v>
      </c>
      <c r="F202">
        <f t="shared" si="11"/>
        <v>5.1663846952872108</v>
      </c>
      <c r="G202">
        <f t="shared" si="11"/>
        <v>16.852108345091551</v>
      </c>
    </row>
    <row r="203" spans="1:7" x14ac:dyDescent="0.35">
      <c r="A203" s="1">
        <f>'4-2'!A203</f>
        <v>41603</v>
      </c>
      <c r="B203">
        <f>'4-2'!C203</f>
        <v>164.98</v>
      </c>
      <c r="C203" s="5">
        <f>'4-2'!P203</f>
        <v>18045450</v>
      </c>
      <c r="D203" s="7">
        <f t="shared" si="9"/>
        <v>-2.2357010185298343E-2</v>
      </c>
      <c r="E203" s="7">
        <f t="shared" si="10"/>
        <v>-0.53326109922905474</v>
      </c>
      <c r="F203">
        <f t="shared" si="11"/>
        <v>5.1281812646178837</v>
      </c>
      <c r="G203">
        <f t="shared" si="11"/>
        <v>17.241665232633004</v>
      </c>
    </row>
    <row r="204" spans="1:7" x14ac:dyDescent="0.35">
      <c r="A204" s="1">
        <f>'4-2'!A204</f>
        <v>41610</v>
      </c>
      <c r="B204">
        <f>'4-2'!C204</f>
        <v>167.78</v>
      </c>
      <c r="C204" s="5">
        <f>'4-2'!P204</f>
        <v>25745390</v>
      </c>
      <c r="D204" s="7">
        <f t="shared" si="9"/>
        <v>1.6829342985563045E-2</v>
      </c>
      <c r="E204" s="7">
        <f t="shared" si="10"/>
        <v>0.35536200651623062</v>
      </c>
      <c r="F204">
        <f t="shared" si="11"/>
        <v>5.1058242544325854</v>
      </c>
      <c r="G204">
        <f t="shared" si="11"/>
        <v>16.708404133403949</v>
      </c>
    </row>
    <row r="205" spans="1:7" x14ac:dyDescent="0.35">
      <c r="A205" s="1">
        <f>'4-2'!A205</f>
        <v>41617</v>
      </c>
      <c r="B205">
        <f>'4-2'!C205</f>
        <v>166.38</v>
      </c>
      <c r="C205" s="5">
        <f>'4-2'!P205</f>
        <v>14763020</v>
      </c>
      <c r="D205" s="7">
        <f t="shared" si="9"/>
        <v>-8.3792685624066721E-3</v>
      </c>
      <c r="E205" s="7">
        <f t="shared" si="10"/>
        <v>-0.55613017666667375</v>
      </c>
      <c r="F205">
        <f t="shared" si="11"/>
        <v>5.1226535974181484</v>
      </c>
      <c r="G205">
        <f t="shared" si="11"/>
        <v>17.06376613992018</v>
      </c>
    </row>
    <row r="206" spans="1:7" x14ac:dyDescent="0.35">
      <c r="A206" s="1">
        <f>'4-2'!A206</f>
        <v>41624</v>
      </c>
      <c r="B206">
        <f>'4-2'!C206</f>
        <v>175.44</v>
      </c>
      <c r="C206" s="5">
        <f>'4-2'!P206</f>
        <v>18735980</v>
      </c>
      <c r="D206" s="7">
        <f t="shared" si="9"/>
        <v>5.3022775253890764E-2</v>
      </c>
      <c r="E206" s="7">
        <f t="shared" si="10"/>
        <v>0.2383203341018536</v>
      </c>
      <c r="F206">
        <f t="shared" si="11"/>
        <v>5.1142743288557417</v>
      </c>
      <c r="G206">
        <f t="shared" si="11"/>
        <v>16.507635963253506</v>
      </c>
    </row>
    <row r="207" spans="1:7" x14ac:dyDescent="0.35">
      <c r="A207" s="1">
        <f>'4-2'!A207</f>
        <v>41631</v>
      </c>
      <c r="B207">
        <f>'4-2'!C207</f>
        <v>172.49</v>
      </c>
      <c r="C207" s="5">
        <f>'4-2'!P207</f>
        <v>11601040</v>
      </c>
      <c r="D207" s="7">
        <f t="shared" si="9"/>
        <v>-1.695784033309522E-2</v>
      </c>
      <c r="E207" s="7">
        <f t="shared" si="10"/>
        <v>-0.4793509901251376</v>
      </c>
      <c r="F207">
        <f t="shared" si="11"/>
        <v>5.1672971041096325</v>
      </c>
      <c r="G207">
        <f t="shared" si="11"/>
        <v>16.74595629735536</v>
      </c>
    </row>
    <row r="208" spans="1:7" x14ac:dyDescent="0.35">
      <c r="A208" s="1">
        <f>'4-2'!A208</f>
        <v>41638</v>
      </c>
      <c r="B208">
        <f>'4-2'!C208</f>
        <v>172</v>
      </c>
      <c r="C208" s="5">
        <f>'4-2'!P208</f>
        <v>3186720</v>
      </c>
      <c r="D208" s="7">
        <f t="shared" si="9"/>
        <v>-2.8447869630845446E-3</v>
      </c>
      <c r="E208" s="7">
        <f t="shared" si="10"/>
        <v>-1.2921025746091264</v>
      </c>
      <c r="F208">
        <f t="shared" si="11"/>
        <v>5.1503392637765373</v>
      </c>
      <c r="G208">
        <f t="shared" si="11"/>
        <v>16.266605307230222</v>
      </c>
    </row>
    <row r="209" spans="1:7" x14ac:dyDescent="0.35">
      <c r="A209" s="1">
        <f>'4-2'!A209</f>
        <v>41645</v>
      </c>
      <c r="B209">
        <f>'4-2'!C209</f>
        <v>167.38</v>
      </c>
      <c r="C209" s="5">
        <f>'4-2'!P209</f>
        <v>9398500</v>
      </c>
      <c r="D209" s="7">
        <f t="shared" si="9"/>
        <v>-2.722780020872495E-2</v>
      </c>
      <c r="E209" s="7">
        <f t="shared" si="10"/>
        <v>1.081557927417693</v>
      </c>
      <c r="F209">
        <f t="shared" si="11"/>
        <v>5.1474944768134527</v>
      </c>
      <c r="G209">
        <f t="shared" si="11"/>
        <v>14.974502732621096</v>
      </c>
    </row>
    <row r="210" spans="1:7" x14ac:dyDescent="0.35">
      <c r="A210" s="1">
        <f>'4-2'!A210</f>
        <v>41652</v>
      </c>
      <c r="B210">
        <f>'4-2'!C210</f>
        <v>183</v>
      </c>
      <c r="C210" s="5">
        <f>'4-2'!P210</f>
        <v>38789370</v>
      </c>
      <c r="D210" s="7">
        <f t="shared" si="9"/>
        <v>8.9219476236693573E-2</v>
      </c>
      <c r="E210" s="7">
        <f t="shared" si="10"/>
        <v>1.4175961379461661</v>
      </c>
      <c r="F210">
        <f t="shared" si="11"/>
        <v>5.1202666766047278</v>
      </c>
      <c r="G210">
        <f t="shared" si="11"/>
        <v>16.056060660038789</v>
      </c>
    </row>
    <row r="211" spans="1:7" x14ac:dyDescent="0.35">
      <c r="A211" s="1">
        <f>'4-2'!A211</f>
        <v>41659</v>
      </c>
      <c r="B211">
        <f>'4-2'!C211</f>
        <v>182.65</v>
      </c>
      <c r="C211" s="5">
        <f>'4-2'!P211</f>
        <v>22224290</v>
      </c>
      <c r="D211" s="7">
        <f t="shared" si="9"/>
        <v>-1.9143996001300678E-3</v>
      </c>
      <c r="E211" s="7">
        <f t="shared" si="10"/>
        <v>-0.55696040513774747</v>
      </c>
      <c r="F211">
        <f t="shared" si="11"/>
        <v>5.2094861528414214</v>
      </c>
      <c r="G211">
        <f t="shared" si="11"/>
        <v>17.473656797984955</v>
      </c>
    </row>
    <row r="212" spans="1:7" x14ac:dyDescent="0.35">
      <c r="A212" s="1">
        <f>'4-2'!A212</f>
        <v>41666</v>
      </c>
      <c r="B212">
        <f>'4-2'!C212</f>
        <v>171.06</v>
      </c>
      <c r="C212" s="5">
        <f>'4-2'!P212</f>
        <v>33422700</v>
      </c>
      <c r="D212" s="7">
        <f t="shared" si="9"/>
        <v>-6.5557381088655831E-2</v>
      </c>
      <c r="E212" s="7">
        <f t="shared" si="10"/>
        <v>0.40804947496712174</v>
      </c>
      <c r="F212">
        <f t="shared" si="11"/>
        <v>5.2075717532412913</v>
      </c>
      <c r="G212">
        <f t="shared" si="11"/>
        <v>16.916696392847207</v>
      </c>
    </row>
    <row r="213" spans="1:7" x14ac:dyDescent="0.35">
      <c r="A213" s="1">
        <f>'4-2'!A213</f>
        <v>41673</v>
      </c>
      <c r="B213">
        <f>'4-2'!C213</f>
        <v>178.08</v>
      </c>
      <c r="C213" s="5">
        <f>'4-2'!P213</f>
        <v>16917130</v>
      </c>
      <c r="D213" s="7">
        <f t="shared" si="9"/>
        <v>4.0218515374599306E-2</v>
      </c>
      <c r="E213" s="7">
        <f t="shared" si="10"/>
        <v>-0.68090859180878383</v>
      </c>
      <c r="F213">
        <f t="shared" si="11"/>
        <v>5.1420143721526355</v>
      </c>
      <c r="G213">
        <f t="shared" si="11"/>
        <v>17.324745867814329</v>
      </c>
    </row>
    <row r="214" spans="1:7" x14ac:dyDescent="0.35">
      <c r="A214" s="1">
        <f>'4-2'!A214</f>
        <v>41680</v>
      </c>
      <c r="B214">
        <f>'4-2'!C214</f>
        <v>171.73</v>
      </c>
      <c r="C214" s="5">
        <f>'4-2'!P214</f>
        <v>12592790</v>
      </c>
      <c r="D214" s="7">
        <f t="shared" si="9"/>
        <v>-3.6309411531464164E-2</v>
      </c>
      <c r="E214" s="7">
        <f t="shared" si="10"/>
        <v>-0.29520229008767984</v>
      </c>
      <c r="F214">
        <f t="shared" si="11"/>
        <v>5.1822328875272348</v>
      </c>
      <c r="G214">
        <f t="shared" si="11"/>
        <v>16.643837276005545</v>
      </c>
    </row>
    <row r="215" spans="1:7" x14ac:dyDescent="0.35">
      <c r="A215" s="1">
        <f>'4-2'!A215</f>
        <v>41687</v>
      </c>
      <c r="B215">
        <f>'4-2'!C215</f>
        <v>170.3</v>
      </c>
      <c r="C215" s="5">
        <f>'4-2'!P215</f>
        <v>10854930</v>
      </c>
      <c r="D215" s="7">
        <f t="shared" si="9"/>
        <v>-8.3618883271281419E-3</v>
      </c>
      <c r="E215" s="7">
        <f t="shared" si="10"/>
        <v>-0.14850507328530682</v>
      </c>
      <c r="F215">
        <f t="shared" si="11"/>
        <v>5.1459234759957706</v>
      </c>
      <c r="G215">
        <f t="shared" si="11"/>
        <v>16.348634985917865</v>
      </c>
    </row>
    <row r="216" spans="1:7" x14ac:dyDescent="0.35">
      <c r="A216" s="1">
        <f>'4-2'!A216</f>
        <v>41694</v>
      </c>
      <c r="B216">
        <f>'4-2'!C216</f>
        <v>164.3</v>
      </c>
      <c r="C216" s="5">
        <f>'4-2'!P216</f>
        <v>12093580</v>
      </c>
      <c r="D216" s="7">
        <f t="shared" si="9"/>
        <v>-3.586756262541968E-2</v>
      </c>
      <c r="E216" s="7">
        <f t="shared" si="10"/>
        <v>0.10805537861542902</v>
      </c>
      <c r="F216">
        <f t="shared" si="11"/>
        <v>5.1375615876686425</v>
      </c>
      <c r="G216">
        <f t="shared" si="11"/>
        <v>16.200129912632558</v>
      </c>
    </row>
    <row r="217" spans="1:7" x14ac:dyDescent="0.35">
      <c r="A217" s="1">
        <f>'4-2'!A217</f>
        <v>41701</v>
      </c>
      <c r="B217">
        <f>'4-2'!C217</f>
        <v>166.01</v>
      </c>
      <c r="C217" s="5">
        <f>'4-2'!P217</f>
        <v>38710910</v>
      </c>
      <c r="D217" s="7">
        <f t="shared" si="9"/>
        <v>1.0354002462761969E-2</v>
      </c>
      <c r="E217" s="7">
        <f t="shared" si="10"/>
        <v>1.1634467391669645</v>
      </c>
      <c r="F217">
        <f t="shared" si="11"/>
        <v>5.1016940250432228</v>
      </c>
      <c r="G217">
        <f t="shared" si="11"/>
        <v>16.308185291247987</v>
      </c>
    </row>
    <row r="218" spans="1:7" x14ac:dyDescent="0.35">
      <c r="A218" s="1">
        <f>'4-2'!A218</f>
        <v>41708</v>
      </c>
      <c r="B218">
        <f>'4-2'!C218</f>
        <v>156.19999999999999</v>
      </c>
      <c r="C218" s="5">
        <f>'4-2'!P218</f>
        <v>18027280</v>
      </c>
      <c r="D218" s="7">
        <f t="shared" si="9"/>
        <v>-6.0910790100399126E-2</v>
      </c>
      <c r="E218" s="7">
        <f t="shared" si="10"/>
        <v>-0.76423530629423198</v>
      </c>
      <c r="F218">
        <f t="shared" si="11"/>
        <v>5.1120480275059847</v>
      </c>
      <c r="G218">
        <f t="shared" si="11"/>
        <v>17.471632030414952</v>
      </c>
    </row>
    <row r="219" spans="1:7" x14ac:dyDescent="0.35">
      <c r="A219" s="1">
        <f>'4-2'!A219</f>
        <v>41715</v>
      </c>
      <c r="B219">
        <f>'4-2'!C219</f>
        <v>161.21</v>
      </c>
      <c r="C219" s="5">
        <f>'4-2'!P219</f>
        <v>29855980</v>
      </c>
      <c r="D219" s="7">
        <f t="shared" si="9"/>
        <v>3.1570625482321368E-2</v>
      </c>
      <c r="E219" s="7">
        <f t="shared" si="10"/>
        <v>0.50449898862616394</v>
      </c>
      <c r="F219">
        <f t="shared" si="11"/>
        <v>5.0511372374055856</v>
      </c>
      <c r="G219">
        <f t="shared" si="11"/>
        <v>16.70739672412072</v>
      </c>
    </row>
    <row r="220" spans="1:7" x14ac:dyDescent="0.35">
      <c r="A220" s="1">
        <f>'4-2'!A220</f>
        <v>41722</v>
      </c>
      <c r="B220">
        <f>'4-2'!C220</f>
        <v>166.05</v>
      </c>
      <c r="C220" s="5">
        <f>'4-2'!P220</f>
        <v>22479630</v>
      </c>
      <c r="D220" s="7">
        <f t="shared" si="9"/>
        <v>2.9581084934848789E-2</v>
      </c>
      <c r="E220" s="7">
        <f t="shared" si="10"/>
        <v>-0.28377558896730548</v>
      </c>
      <c r="F220">
        <f t="shared" si="11"/>
        <v>5.082707862887907</v>
      </c>
      <c r="G220">
        <f t="shared" si="11"/>
        <v>17.211895712746884</v>
      </c>
    </row>
    <row r="221" spans="1:7" x14ac:dyDescent="0.35">
      <c r="A221" s="1">
        <f>'4-2'!A221</f>
        <v>41729</v>
      </c>
      <c r="B221">
        <f>'4-2'!C221</f>
        <v>166.78</v>
      </c>
      <c r="C221" s="5">
        <f>'4-2'!P221</f>
        <v>17003160</v>
      </c>
      <c r="D221" s="7">
        <f t="shared" si="9"/>
        <v>4.3866308360831496E-3</v>
      </c>
      <c r="E221" s="7">
        <f t="shared" si="10"/>
        <v>-0.27921035668013161</v>
      </c>
      <c r="F221">
        <f t="shared" si="11"/>
        <v>5.1122889478227558</v>
      </c>
      <c r="G221">
        <f t="shared" si="11"/>
        <v>16.928120123779578</v>
      </c>
    </row>
    <row r="222" spans="1:7" x14ac:dyDescent="0.35">
      <c r="A222" s="1">
        <f>'4-2'!A222</f>
        <v>41736</v>
      </c>
      <c r="B222">
        <f>'4-2'!C222</f>
        <v>166.13</v>
      </c>
      <c r="C222" s="5">
        <f>'4-2'!P222</f>
        <v>14297680</v>
      </c>
      <c r="D222" s="7">
        <f t="shared" si="9"/>
        <v>-3.9049642604513934E-3</v>
      </c>
      <c r="E222" s="7">
        <f t="shared" si="10"/>
        <v>-0.17330192279351664</v>
      </c>
      <c r="F222">
        <f t="shared" si="11"/>
        <v>5.1166755786588389</v>
      </c>
      <c r="G222">
        <f t="shared" si="11"/>
        <v>16.648909767099447</v>
      </c>
    </row>
    <row r="223" spans="1:7" x14ac:dyDescent="0.35">
      <c r="A223" s="1">
        <f>'4-2'!A223</f>
        <v>41743</v>
      </c>
      <c r="B223">
        <f>'4-2'!C223</f>
        <v>160.66999999999999</v>
      </c>
      <c r="C223" s="5">
        <f>'4-2'!P223</f>
        <v>10309660</v>
      </c>
      <c r="D223" s="7">
        <f t="shared" si="9"/>
        <v>-3.3418042343144272E-2</v>
      </c>
      <c r="E223" s="7">
        <f t="shared" si="10"/>
        <v>-0.32701596654812448</v>
      </c>
      <c r="F223">
        <f t="shared" si="11"/>
        <v>5.1127706143983875</v>
      </c>
      <c r="G223">
        <f t="shared" si="11"/>
        <v>16.47560784430593</v>
      </c>
    </row>
    <row r="224" spans="1:7" x14ac:dyDescent="0.35">
      <c r="A224" s="1">
        <f>'4-2'!A224</f>
        <v>41750</v>
      </c>
      <c r="B224">
        <f>'4-2'!C224</f>
        <v>150.69999999999999</v>
      </c>
      <c r="C224" s="5">
        <f>'4-2'!P224</f>
        <v>14874300</v>
      </c>
      <c r="D224" s="7">
        <f t="shared" si="9"/>
        <v>-6.4061466422793423E-2</v>
      </c>
      <c r="E224" s="7">
        <f t="shared" si="10"/>
        <v>0.36655357170733183</v>
      </c>
      <c r="F224">
        <f t="shared" si="11"/>
        <v>5.0793525720552433</v>
      </c>
      <c r="G224">
        <f t="shared" si="11"/>
        <v>16.148591877757806</v>
      </c>
    </row>
    <row r="225" spans="1:7" x14ac:dyDescent="0.35">
      <c r="A225" s="1">
        <f>'4-2'!A225</f>
        <v>41757</v>
      </c>
      <c r="B225">
        <f>'4-2'!C225</f>
        <v>158.94</v>
      </c>
      <c r="C225" s="5">
        <f>'4-2'!P225</f>
        <v>9108810</v>
      </c>
      <c r="D225" s="7">
        <f t="shared" si="9"/>
        <v>5.3235666879583476E-2</v>
      </c>
      <c r="E225" s="7">
        <f t="shared" si="10"/>
        <v>-0.49039281444733263</v>
      </c>
      <c r="F225">
        <f t="shared" si="11"/>
        <v>5.0152911056324498</v>
      </c>
      <c r="G225">
        <f t="shared" si="11"/>
        <v>16.515145449465138</v>
      </c>
    </row>
    <row r="226" spans="1:7" x14ac:dyDescent="0.35">
      <c r="A226" s="1">
        <f>'4-2'!A226</f>
        <v>41764</v>
      </c>
      <c r="B226">
        <f>'4-2'!C226</f>
        <v>156.30000000000001</v>
      </c>
      <c r="C226" s="5">
        <f>'4-2'!P226</f>
        <v>9603250</v>
      </c>
      <c r="D226" s="7">
        <f t="shared" si="9"/>
        <v>-1.6749535084602307E-2</v>
      </c>
      <c r="E226" s="7">
        <f t="shared" si="10"/>
        <v>5.2859505794625505E-2</v>
      </c>
      <c r="F226">
        <f t="shared" si="11"/>
        <v>5.0685267725120333</v>
      </c>
      <c r="G226">
        <f t="shared" si="11"/>
        <v>16.024752635017805</v>
      </c>
    </row>
    <row r="227" spans="1:7" x14ac:dyDescent="0.35">
      <c r="A227" s="1">
        <f>'4-2'!A227</f>
        <v>41771</v>
      </c>
      <c r="B227">
        <f>'4-2'!C227</f>
        <v>163.5</v>
      </c>
      <c r="C227" s="5">
        <f>'4-2'!P227</f>
        <v>14643710</v>
      </c>
      <c r="D227" s="7">
        <f t="shared" si="9"/>
        <v>4.5035752909877047E-2</v>
      </c>
      <c r="E227" s="7">
        <f t="shared" si="10"/>
        <v>0.42190930888132172</v>
      </c>
      <c r="F227">
        <f t="shared" si="11"/>
        <v>5.051777237427431</v>
      </c>
      <c r="G227">
        <f t="shared" si="11"/>
        <v>16.07761214081243</v>
      </c>
    </row>
    <row r="228" spans="1:7" x14ac:dyDescent="0.35">
      <c r="A228" s="1">
        <f>'4-2'!A228</f>
        <v>41778</v>
      </c>
      <c r="B228">
        <f>'4-2'!C228</f>
        <v>163.32</v>
      </c>
      <c r="C228" s="5">
        <f>'4-2'!P228</f>
        <v>14507080</v>
      </c>
      <c r="D228" s="7">
        <f t="shared" si="9"/>
        <v>-1.1015238859330978E-3</v>
      </c>
      <c r="E228" s="7">
        <f t="shared" si="10"/>
        <v>-9.3740856087478619E-3</v>
      </c>
      <c r="F228">
        <f t="shared" si="11"/>
        <v>5.0968129903373081</v>
      </c>
      <c r="G228">
        <f t="shared" si="11"/>
        <v>16.499521449693752</v>
      </c>
    </row>
    <row r="229" spans="1:7" x14ac:dyDescent="0.35">
      <c r="A229" s="1">
        <f>'4-2'!A229</f>
        <v>41785</v>
      </c>
      <c r="B229">
        <f>'4-2'!C229</f>
        <v>155.06</v>
      </c>
      <c r="C229" s="5">
        <f>'4-2'!P229</f>
        <v>10362300</v>
      </c>
      <c r="D229" s="7">
        <f t="shared" si="9"/>
        <v>-5.1899327660562378E-2</v>
      </c>
      <c r="E229" s="7">
        <f t="shared" si="10"/>
        <v>-0.33646258620745328</v>
      </c>
      <c r="F229">
        <f t="shared" si="11"/>
        <v>5.095711466451375</v>
      </c>
      <c r="G229">
        <f t="shared" si="11"/>
        <v>16.490147364085004</v>
      </c>
    </row>
    <row r="230" spans="1:7" x14ac:dyDescent="0.35">
      <c r="A230" s="1">
        <f>'4-2'!A230</f>
        <v>41792</v>
      </c>
      <c r="B230">
        <f>'4-2'!C230</f>
        <v>156.99</v>
      </c>
      <c r="C230" s="5">
        <f>'4-2'!P230</f>
        <v>10649850</v>
      </c>
      <c r="D230" s="7">
        <f t="shared" si="9"/>
        <v>1.2369970261413954E-2</v>
      </c>
      <c r="E230" s="7">
        <f t="shared" si="10"/>
        <v>2.7371587635926176E-2</v>
      </c>
      <c r="F230">
        <f t="shared" si="11"/>
        <v>5.0438121387908126</v>
      </c>
      <c r="G230">
        <f t="shared" si="11"/>
        <v>16.153684777877551</v>
      </c>
    </row>
    <row r="231" spans="1:7" x14ac:dyDescent="0.35">
      <c r="A231" s="1">
        <f>'4-2'!A231</f>
        <v>41799</v>
      </c>
      <c r="B231">
        <f>'4-2'!C231</f>
        <v>155.28</v>
      </c>
      <c r="C231" s="5">
        <f>'4-2'!P231</f>
        <v>13024370</v>
      </c>
      <c r="D231" s="7">
        <f t="shared" si="9"/>
        <v>-1.0952170191472099E-2</v>
      </c>
      <c r="E231" s="7">
        <f t="shared" si="10"/>
        <v>0.20127641039836064</v>
      </c>
      <c r="F231">
        <f t="shared" si="11"/>
        <v>5.0561821090522265</v>
      </c>
      <c r="G231">
        <f t="shared" si="11"/>
        <v>16.181056365513477</v>
      </c>
    </row>
    <row r="232" spans="1:7" x14ac:dyDescent="0.35">
      <c r="A232" s="1">
        <f>'4-2'!A232</f>
        <v>41806</v>
      </c>
      <c r="B232">
        <f>'4-2'!C232</f>
        <v>151.6</v>
      </c>
      <c r="C232" s="5">
        <f>'4-2'!P232</f>
        <v>25999360</v>
      </c>
      <c r="D232" s="7">
        <f t="shared" si="9"/>
        <v>-2.3984465652483244E-2</v>
      </c>
      <c r="E232" s="7">
        <f t="shared" si="10"/>
        <v>0.69124970438634037</v>
      </c>
      <c r="F232">
        <f t="shared" si="11"/>
        <v>5.0452299388607544</v>
      </c>
      <c r="G232">
        <f t="shared" si="11"/>
        <v>16.382332775911838</v>
      </c>
    </row>
    <row r="233" spans="1:7" x14ac:dyDescent="0.35">
      <c r="A233" s="1">
        <f>'4-2'!A233</f>
        <v>41813</v>
      </c>
      <c r="B233">
        <f>'4-2'!C233</f>
        <v>157.1</v>
      </c>
      <c r="C233" s="5">
        <f>'4-2'!P233</f>
        <v>24261680</v>
      </c>
      <c r="D233" s="7">
        <f t="shared" si="9"/>
        <v>3.5637072053304131E-2</v>
      </c>
      <c r="E233" s="7">
        <f t="shared" si="10"/>
        <v>-6.9173771421755958E-2</v>
      </c>
      <c r="F233">
        <f t="shared" si="11"/>
        <v>5.0212454732082712</v>
      </c>
      <c r="G233">
        <f t="shared" si="11"/>
        <v>17.073582480298178</v>
      </c>
    </row>
    <row r="234" spans="1:7" x14ac:dyDescent="0.35">
      <c r="A234" s="1">
        <f>'4-2'!A234</f>
        <v>41820</v>
      </c>
      <c r="B234">
        <f>'4-2'!C234</f>
        <v>158.25</v>
      </c>
      <c r="C234" s="5">
        <f>'4-2'!P234</f>
        <v>16931360</v>
      </c>
      <c r="D234" s="7">
        <f t="shared" si="9"/>
        <v>7.293515762710534E-3</v>
      </c>
      <c r="E234" s="7">
        <f t="shared" si="10"/>
        <v>-0.35973062721967253</v>
      </c>
      <c r="F234">
        <f t="shared" si="11"/>
        <v>5.0568825452615753</v>
      </c>
      <c r="G234">
        <f t="shared" si="11"/>
        <v>17.004408708876422</v>
      </c>
    </row>
    <row r="235" spans="1:7" x14ac:dyDescent="0.35">
      <c r="A235" s="1">
        <f>'4-2'!A235</f>
        <v>41827</v>
      </c>
      <c r="B235">
        <f>'4-2'!C235</f>
        <v>154</v>
      </c>
      <c r="C235" s="5">
        <f>'4-2'!P235</f>
        <v>12139930</v>
      </c>
      <c r="D235" s="7">
        <f t="shared" si="9"/>
        <v>-2.7223458610656337E-2</v>
      </c>
      <c r="E235" s="7">
        <f t="shared" si="10"/>
        <v>-0.33266750414034973</v>
      </c>
      <c r="F235">
        <f t="shared" si="11"/>
        <v>5.0641760610242859</v>
      </c>
      <c r="G235">
        <f t="shared" si="11"/>
        <v>16.64467808165675</v>
      </c>
    </row>
    <row r="236" spans="1:7" x14ac:dyDescent="0.35">
      <c r="A236" s="1">
        <f>'4-2'!A236</f>
        <v>41834</v>
      </c>
      <c r="B236">
        <f>'4-2'!C236</f>
        <v>145.94</v>
      </c>
      <c r="C236" s="5">
        <f>'4-2'!P236</f>
        <v>12718590</v>
      </c>
      <c r="D236" s="7">
        <f t="shared" si="9"/>
        <v>-5.3757024076155346E-2</v>
      </c>
      <c r="E236" s="7">
        <f t="shared" si="10"/>
        <v>4.6564683159036946E-2</v>
      </c>
      <c r="F236">
        <f t="shared" si="11"/>
        <v>5.0369526024136295</v>
      </c>
      <c r="G236">
        <f t="shared" si="11"/>
        <v>16.3120105775164</v>
      </c>
    </row>
    <row r="237" spans="1:7" x14ac:dyDescent="0.35">
      <c r="A237" s="1">
        <f>'4-2'!A237</f>
        <v>41841</v>
      </c>
      <c r="B237">
        <f>'4-2'!C237</f>
        <v>144</v>
      </c>
      <c r="C237" s="5">
        <f>'4-2'!P237</f>
        <v>15026810</v>
      </c>
      <c r="D237" s="7">
        <f t="shared" si="9"/>
        <v>-1.3382278761473465E-2</v>
      </c>
      <c r="E237" s="7">
        <f t="shared" si="10"/>
        <v>0.16677123634485724</v>
      </c>
      <c r="F237">
        <f t="shared" si="11"/>
        <v>4.9831955783374742</v>
      </c>
      <c r="G237">
        <f t="shared" si="11"/>
        <v>16.358575260675437</v>
      </c>
    </row>
    <row r="238" spans="1:7" x14ac:dyDescent="0.35">
      <c r="A238" s="1">
        <f>'4-2'!A238</f>
        <v>41848</v>
      </c>
      <c r="B238">
        <f>'4-2'!C238</f>
        <v>135.37</v>
      </c>
      <c r="C238" s="5">
        <f>'4-2'!P238</f>
        <v>13956170</v>
      </c>
      <c r="D238" s="7">
        <f t="shared" si="9"/>
        <v>-6.1801529378305631E-2</v>
      </c>
      <c r="E238" s="7">
        <f t="shared" si="10"/>
        <v>-7.3914234664954392E-2</v>
      </c>
      <c r="F238">
        <f t="shared" si="11"/>
        <v>4.9698132995760007</v>
      </c>
      <c r="G238">
        <f t="shared" si="11"/>
        <v>16.525346497020294</v>
      </c>
    </row>
    <row r="239" spans="1:7" x14ac:dyDescent="0.35">
      <c r="A239" s="1">
        <f>'4-2'!A239</f>
        <v>41855</v>
      </c>
      <c r="B239">
        <f>'4-2'!C239</f>
        <v>138.36000000000001</v>
      </c>
      <c r="C239" s="5">
        <f>'4-2'!P239</f>
        <v>10314660</v>
      </c>
      <c r="D239" s="7">
        <f t="shared" si="9"/>
        <v>2.1847213871272864E-2</v>
      </c>
      <c r="E239" s="7">
        <f t="shared" si="10"/>
        <v>-0.30235552011735223</v>
      </c>
      <c r="F239">
        <f t="shared" si="11"/>
        <v>4.9080117701976951</v>
      </c>
      <c r="G239">
        <f t="shared" si="11"/>
        <v>16.45143226235534</v>
      </c>
    </row>
    <row r="240" spans="1:7" x14ac:dyDescent="0.35">
      <c r="A240" s="1">
        <f>'4-2'!A240</f>
        <v>41862</v>
      </c>
      <c r="B240">
        <f>'4-2'!C240</f>
        <v>142.63</v>
      </c>
      <c r="C240" s="5">
        <f>'4-2'!P240</f>
        <v>9936060</v>
      </c>
      <c r="D240" s="7">
        <f t="shared" si="9"/>
        <v>3.0394880466363183E-2</v>
      </c>
      <c r="E240" s="7">
        <f t="shared" si="10"/>
        <v>-3.739562045348066E-2</v>
      </c>
      <c r="F240">
        <f t="shared" si="11"/>
        <v>4.9298589840689679</v>
      </c>
      <c r="G240">
        <f t="shared" si="11"/>
        <v>16.149076742237988</v>
      </c>
    </row>
    <row r="241" spans="1:7" x14ac:dyDescent="0.35">
      <c r="A241" s="1">
        <f>'4-2'!A241</f>
        <v>41869</v>
      </c>
      <c r="B241">
        <f>'4-2'!C241</f>
        <v>143.51</v>
      </c>
      <c r="C241" s="5">
        <f>'4-2'!P241</f>
        <v>8250940</v>
      </c>
      <c r="D241" s="7">
        <f t="shared" si="9"/>
        <v>6.1508546475090853E-3</v>
      </c>
      <c r="E241" s="7">
        <f t="shared" si="10"/>
        <v>-0.18584343057030317</v>
      </c>
      <c r="F241">
        <f t="shared" si="11"/>
        <v>4.9602538645353311</v>
      </c>
      <c r="G241">
        <f t="shared" si="11"/>
        <v>16.111681121784507</v>
      </c>
    </row>
    <row r="242" spans="1:7" x14ac:dyDescent="0.35">
      <c r="A242" s="1">
        <f>'4-2'!A242</f>
        <v>41876</v>
      </c>
      <c r="B242">
        <f>'4-2'!C242</f>
        <v>133.57</v>
      </c>
      <c r="C242" s="5">
        <f>'4-2'!P242</f>
        <v>11617700</v>
      </c>
      <c r="D242" s="7">
        <f t="shared" si="9"/>
        <v>-7.1779034193826696E-2</v>
      </c>
      <c r="E242" s="7">
        <f t="shared" si="10"/>
        <v>0.34220266398667398</v>
      </c>
      <c r="F242">
        <f t="shared" si="11"/>
        <v>4.9664047191828402</v>
      </c>
      <c r="G242">
        <f t="shared" si="11"/>
        <v>15.925837691214204</v>
      </c>
    </row>
    <row r="243" spans="1:7" x14ac:dyDescent="0.35">
      <c r="A243" s="1">
        <f>'4-2'!A243</f>
        <v>41883</v>
      </c>
      <c r="B243">
        <f>'4-2'!C243</f>
        <v>141.79</v>
      </c>
      <c r="C243" s="5">
        <f>'4-2'!P243</f>
        <v>17707720</v>
      </c>
      <c r="D243" s="7">
        <f t="shared" si="9"/>
        <v>5.9721404760453289E-2</v>
      </c>
      <c r="E243" s="7">
        <f t="shared" si="10"/>
        <v>0.42147090544593269</v>
      </c>
      <c r="F243">
        <f t="shared" si="11"/>
        <v>4.8946256849890135</v>
      </c>
      <c r="G243">
        <f t="shared" si="11"/>
        <v>16.268040355200878</v>
      </c>
    </row>
    <row r="244" spans="1:7" x14ac:dyDescent="0.35">
      <c r="A244" s="1">
        <f>'4-2'!A244</f>
        <v>41890</v>
      </c>
      <c r="B244">
        <f>'4-2'!C244</f>
        <v>139.52000000000001</v>
      </c>
      <c r="C244" s="5">
        <f>'4-2'!P244</f>
        <v>8725340</v>
      </c>
      <c r="D244" s="7">
        <f t="shared" si="9"/>
        <v>-1.6139129588797374E-2</v>
      </c>
      <c r="E244" s="7">
        <f t="shared" si="10"/>
        <v>-0.70776926687192088</v>
      </c>
      <c r="F244">
        <f t="shared" si="11"/>
        <v>4.9543470897494668</v>
      </c>
      <c r="G244">
        <f t="shared" si="11"/>
        <v>16.68951126064681</v>
      </c>
    </row>
    <row r="245" spans="1:7" x14ac:dyDescent="0.35">
      <c r="A245" s="1">
        <f>'4-2'!A245</f>
        <v>41897</v>
      </c>
      <c r="B245">
        <f>'4-2'!C245</f>
        <v>145.91</v>
      </c>
      <c r="C245" s="5">
        <f>'4-2'!P245</f>
        <v>26273570</v>
      </c>
      <c r="D245" s="7">
        <f t="shared" si="9"/>
        <v>4.4782033115261299E-2</v>
      </c>
      <c r="E245" s="7">
        <f t="shared" si="10"/>
        <v>1.1023320551135853</v>
      </c>
      <c r="F245">
        <f t="shared" si="11"/>
        <v>4.9382079601606694</v>
      </c>
      <c r="G245">
        <f t="shared" si="11"/>
        <v>15.981741993774889</v>
      </c>
    </row>
    <row r="246" spans="1:7" x14ac:dyDescent="0.35">
      <c r="A246" s="1">
        <f>'4-2'!A246</f>
        <v>41904</v>
      </c>
      <c r="B246">
        <f>'4-2'!C246</f>
        <v>140</v>
      </c>
      <c r="C246" s="5">
        <f>'4-2'!P246</f>
        <v>16201420</v>
      </c>
      <c r="D246" s="7">
        <f t="shared" si="9"/>
        <v>-4.1347570666626865E-2</v>
      </c>
      <c r="E246" s="7">
        <f t="shared" si="10"/>
        <v>-0.48346459820628951</v>
      </c>
      <c r="F246">
        <f t="shared" si="11"/>
        <v>4.9829899932759307</v>
      </c>
      <c r="G246">
        <f t="shared" si="11"/>
        <v>17.084074048888475</v>
      </c>
    </row>
    <row r="247" spans="1:7" x14ac:dyDescent="0.35">
      <c r="A247" s="1">
        <f>'4-2'!A247</f>
        <v>41911</v>
      </c>
      <c r="B247">
        <f>'4-2'!C247</f>
        <v>140.5</v>
      </c>
      <c r="C247" s="5">
        <f>'4-2'!P247</f>
        <v>14801430</v>
      </c>
      <c r="D247" s="7">
        <f t="shared" si="9"/>
        <v>3.5650661644970327E-3</v>
      </c>
      <c r="E247" s="7">
        <f t="shared" si="10"/>
        <v>-9.0375094993788707E-2</v>
      </c>
      <c r="F247">
        <f t="shared" si="11"/>
        <v>4.9416424226093039</v>
      </c>
      <c r="G247">
        <f t="shared" si="11"/>
        <v>16.600609450682185</v>
      </c>
    </row>
    <row r="248" spans="1:7" x14ac:dyDescent="0.35">
      <c r="A248" s="1">
        <f>'4-2'!A248</f>
        <v>41918</v>
      </c>
      <c r="B248">
        <f>'4-2'!C248</f>
        <v>138</v>
      </c>
      <c r="C248" s="5">
        <f>'4-2'!P248</f>
        <v>15265020</v>
      </c>
      <c r="D248" s="7">
        <f t="shared" si="9"/>
        <v>-1.795380361659582E-2</v>
      </c>
      <c r="E248" s="7">
        <f t="shared" si="10"/>
        <v>3.0840138648560611E-2</v>
      </c>
      <c r="F248">
        <f t="shared" si="11"/>
        <v>4.9452074887738009</v>
      </c>
      <c r="G248">
        <f t="shared" si="11"/>
        <v>16.510234355688397</v>
      </c>
    </row>
    <row r="249" spans="1:7" x14ac:dyDescent="0.35">
      <c r="A249" s="1">
        <f>'4-2'!A249</f>
        <v>41925</v>
      </c>
      <c r="B249">
        <f>'4-2'!C249</f>
        <v>139</v>
      </c>
      <c r="C249" s="5">
        <f>'4-2'!P249</f>
        <v>12202080</v>
      </c>
      <c r="D249" s="7">
        <f t="shared" si="9"/>
        <v>7.2202479734864156E-3</v>
      </c>
      <c r="E249" s="7">
        <f t="shared" si="10"/>
        <v>-0.22395750736226816</v>
      </c>
      <c r="F249">
        <f t="shared" si="11"/>
        <v>4.9272536851572051</v>
      </c>
      <c r="G249">
        <f t="shared" si="11"/>
        <v>16.541074494336957</v>
      </c>
    </row>
    <row r="250" spans="1:7" x14ac:dyDescent="0.35">
      <c r="A250" s="1">
        <f>'4-2'!A250</f>
        <v>41932</v>
      </c>
      <c r="B250">
        <f>'4-2'!C250</f>
        <v>137.5</v>
      </c>
      <c r="C250" s="5">
        <f>'4-2'!P250</f>
        <v>10222790</v>
      </c>
      <c r="D250" s="7">
        <f t="shared" si="9"/>
        <v>-1.0850016024065212E-2</v>
      </c>
      <c r="E250" s="7">
        <f t="shared" si="10"/>
        <v>-0.17698688736181367</v>
      </c>
      <c r="F250">
        <f t="shared" si="11"/>
        <v>4.9344739331306915</v>
      </c>
      <c r="G250">
        <f t="shared" si="11"/>
        <v>16.317116986974689</v>
      </c>
    </row>
    <row r="251" spans="1:7" x14ac:dyDescent="0.35">
      <c r="A251" s="1">
        <f>'4-2'!A251</f>
        <v>41939</v>
      </c>
      <c r="B251">
        <f>'4-2'!C251</f>
        <v>154</v>
      </c>
      <c r="C251" s="5">
        <f>'4-2'!P251</f>
        <v>20673660</v>
      </c>
      <c r="D251" s="7">
        <f t="shared" si="9"/>
        <v>0.11332868530700324</v>
      </c>
      <c r="E251" s="7">
        <f t="shared" si="10"/>
        <v>0.70424088458515399</v>
      </c>
      <c r="F251">
        <f t="shared" si="11"/>
        <v>4.9236239171066263</v>
      </c>
      <c r="G251">
        <f t="shared" si="11"/>
        <v>16.140130099612875</v>
      </c>
    </row>
    <row r="252" spans="1:7" x14ac:dyDescent="0.35">
      <c r="A252" s="1">
        <f>'4-2'!A252</f>
        <v>41946</v>
      </c>
      <c r="B252">
        <f>'4-2'!C252</f>
        <v>164.1</v>
      </c>
      <c r="C252" s="5">
        <f>'4-2'!P252</f>
        <v>18920800</v>
      </c>
      <c r="D252" s="7">
        <f t="shared" si="9"/>
        <v>6.3523395682415718E-2</v>
      </c>
      <c r="E252" s="7">
        <f t="shared" si="10"/>
        <v>-8.8598580205839994E-2</v>
      </c>
      <c r="F252">
        <f t="shared" si="11"/>
        <v>5.0369526024136295</v>
      </c>
      <c r="G252">
        <f t="shared" si="11"/>
        <v>16.844370984198029</v>
      </c>
    </row>
    <row r="253" spans="1:7" x14ac:dyDescent="0.35">
      <c r="A253" s="1">
        <f>'4-2'!A253</f>
        <v>41953</v>
      </c>
      <c r="B253">
        <f>'4-2'!C253</f>
        <v>174.2</v>
      </c>
      <c r="C253" s="5">
        <f>'4-2'!P253</f>
        <v>22171580</v>
      </c>
      <c r="D253" s="7">
        <f t="shared" si="9"/>
        <v>5.9728066322357165E-2</v>
      </c>
      <c r="E253" s="7">
        <f t="shared" si="10"/>
        <v>0.15854944253947423</v>
      </c>
      <c r="F253">
        <f t="shared" si="11"/>
        <v>5.1004759980960452</v>
      </c>
      <c r="G253">
        <f t="shared" si="11"/>
        <v>16.755772403992189</v>
      </c>
    </row>
    <row r="254" spans="1:7" x14ac:dyDescent="0.35">
      <c r="A254" s="1">
        <f>'4-2'!A254</f>
        <v>41960</v>
      </c>
      <c r="B254">
        <f>'4-2'!C254</f>
        <v>129.55000000000001</v>
      </c>
      <c r="C254" s="5">
        <f>'4-2'!P254</f>
        <v>38789370</v>
      </c>
      <c r="D254" s="7">
        <f t="shared" si="9"/>
        <v>-0.2961371574102829</v>
      </c>
      <c r="E254" s="7">
        <f t="shared" si="10"/>
        <v>0.55933495145329104</v>
      </c>
      <c r="F254">
        <f t="shared" si="11"/>
        <v>5.1602040644184024</v>
      </c>
      <c r="G254">
        <f t="shared" si="11"/>
        <v>16.914321846531664</v>
      </c>
    </row>
    <row r="255" spans="1:7" x14ac:dyDescent="0.35">
      <c r="A255" s="1">
        <f>'4-2'!A255</f>
        <v>41967</v>
      </c>
      <c r="B255">
        <f>'4-2'!C255</f>
        <v>132.80000000000001</v>
      </c>
      <c r="C255" s="5">
        <f>'4-2'!P255</f>
        <v>36758950</v>
      </c>
      <c r="D255" s="7">
        <f t="shared" si="9"/>
        <v>2.4777330034214451E-2</v>
      </c>
      <c r="E255" s="7">
        <f t="shared" si="10"/>
        <v>-5.3764506597289596E-2</v>
      </c>
      <c r="F255">
        <f t="shared" si="11"/>
        <v>4.8640669070081195</v>
      </c>
      <c r="G255">
        <f t="shared" si="11"/>
        <v>17.473656797984955</v>
      </c>
    </row>
    <row r="256" spans="1:7" x14ac:dyDescent="0.35">
      <c r="A256" s="1">
        <f>'4-2'!A256</f>
        <v>41974</v>
      </c>
      <c r="B256">
        <f>'4-2'!C256</f>
        <v>134</v>
      </c>
      <c r="C256" s="5">
        <f>'4-2'!P256</f>
        <v>20934160</v>
      </c>
      <c r="D256" s="7">
        <f t="shared" si="9"/>
        <v>8.9955629085771704E-3</v>
      </c>
      <c r="E256" s="7">
        <f t="shared" si="10"/>
        <v>-0.56299945895121439</v>
      </c>
      <c r="F256">
        <f t="shared" si="11"/>
        <v>4.888844237042334</v>
      </c>
      <c r="G256">
        <f t="shared" si="11"/>
        <v>17.419892291387665</v>
      </c>
    </row>
    <row r="257" spans="1:7" x14ac:dyDescent="0.35">
      <c r="A257" s="1">
        <f>'4-2'!A257</f>
        <v>41981</v>
      </c>
      <c r="B257">
        <f>'4-2'!C257</f>
        <v>116.7</v>
      </c>
      <c r="C257" s="5">
        <f>'4-2'!P257</f>
        <v>24384040</v>
      </c>
      <c r="D257" s="7">
        <f t="shared" si="9"/>
        <v>-0.13823326065840114</v>
      </c>
      <c r="E257" s="7">
        <f t="shared" si="10"/>
        <v>0.1525465454506616</v>
      </c>
      <c r="F257">
        <f t="shared" si="11"/>
        <v>4.8978397999509111</v>
      </c>
      <c r="G257">
        <f t="shared" si="11"/>
        <v>16.856892832436451</v>
      </c>
    </row>
    <row r="258" spans="1:7" x14ac:dyDescent="0.35">
      <c r="A258" s="1">
        <f>'4-2'!A258</f>
        <v>41988</v>
      </c>
      <c r="B258">
        <f>'4-2'!C258</f>
        <v>136.30000000000001</v>
      </c>
      <c r="C258" s="5">
        <f>'4-2'!P258</f>
        <v>36389070</v>
      </c>
      <c r="D258" s="7">
        <f t="shared" si="9"/>
        <v>0.15525179940997713</v>
      </c>
      <c r="E258" s="7">
        <f t="shared" si="10"/>
        <v>0.40033963490310143</v>
      </c>
      <c r="F258">
        <f t="shared" si="11"/>
        <v>4.75960653929251</v>
      </c>
      <c r="G258">
        <f t="shared" si="11"/>
        <v>17.009439377887112</v>
      </c>
    </row>
    <row r="259" spans="1:7" x14ac:dyDescent="0.35">
      <c r="A259" s="1">
        <f>'4-2'!A259</f>
        <v>41995</v>
      </c>
      <c r="B259">
        <f>'4-2'!C259</f>
        <v>133.25</v>
      </c>
      <c r="C259" s="5">
        <f>'4-2'!P259</f>
        <v>10564830</v>
      </c>
      <c r="D259" s="7">
        <f t="shared" si="9"/>
        <v>-2.2631275656532779E-2</v>
      </c>
      <c r="E259" s="7">
        <f t="shared" si="10"/>
        <v>-1.2367378947534462</v>
      </c>
      <c r="F259">
        <f t="shared" si="11"/>
        <v>4.9148583387024871</v>
      </c>
      <c r="G259">
        <f t="shared" si="11"/>
        <v>17.409779012790214</v>
      </c>
    </row>
    <row r="260" spans="1:7" x14ac:dyDescent="0.35">
      <c r="A260" s="1">
        <f>'4-2'!A260</f>
        <v>42002</v>
      </c>
      <c r="B260">
        <f>'4-2'!C260</f>
        <v>128.4</v>
      </c>
      <c r="C260" s="5">
        <f>'4-2'!P260</f>
        <v>4723790</v>
      </c>
      <c r="D260" s="7">
        <f t="shared" si="9"/>
        <v>-3.7076671790093663E-2</v>
      </c>
      <c r="E260" s="7">
        <f t="shared" si="10"/>
        <v>-0.80491911657814619</v>
      </c>
      <c r="F260">
        <f t="shared" si="11"/>
        <v>4.8922270630459543</v>
      </c>
      <c r="G260">
        <f t="shared" si="11"/>
        <v>16.173041118036767</v>
      </c>
    </row>
    <row r="261" spans="1:7" x14ac:dyDescent="0.35">
      <c r="A261" s="1">
        <f>'4-2'!A261</f>
        <v>42009</v>
      </c>
      <c r="B261">
        <f>'4-2'!C261</f>
        <v>135.75</v>
      </c>
      <c r="C261" s="5">
        <f>'4-2'!P261</f>
        <v>8481330</v>
      </c>
      <c r="D261" s="7">
        <f t="shared" ref="D261:D324" si="12">LN(B261)-LN(B260)</f>
        <v>5.566456755818372E-2</v>
      </c>
      <c r="E261" s="7">
        <f t="shared" ref="E261:E324" si="13">LN(C261)-LN(C260)</f>
        <v>0.58525583363405786</v>
      </c>
      <c r="F261">
        <f t="shared" ref="F261:G324" si="14">LN(B260)</f>
        <v>4.8551503912558607</v>
      </c>
      <c r="G261">
        <f t="shared" si="14"/>
        <v>15.368122001458621</v>
      </c>
    </row>
    <row r="262" spans="1:7" x14ac:dyDescent="0.35">
      <c r="A262" s="1">
        <f>'4-2'!A262</f>
        <v>42016</v>
      </c>
      <c r="B262">
        <f>'4-2'!C262</f>
        <v>136</v>
      </c>
      <c r="C262" s="5">
        <f>'4-2'!P262</f>
        <v>11048240</v>
      </c>
      <c r="D262" s="7">
        <f t="shared" si="12"/>
        <v>1.8399269220079617E-3</v>
      </c>
      <c r="E262" s="7">
        <f t="shared" si="13"/>
        <v>0.26440386213148592</v>
      </c>
      <c r="F262">
        <f t="shared" si="14"/>
        <v>4.9108149588140444</v>
      </c>
      <c r="G262">
        <f t="shared" si="14"/>
        <v>15.953377835092679</v>
      </c>
    </row>
    <row r="263" spans="1:7" x14ac:dyDescent="0.35">
      <c r="A263" s="1">
        <f>'4-2'!A263</f>
        <v>42023</v>
      </c>
      <c r="B263">
        <f>'4-2'!C263</f>
        <v>156</v>
      </c>
      <c r="C263" s="5">
        <f>'4-2'!P263</f>
        <v>20804230</v>
      </c>
      <c r="D263" s="7">
        <f t="shared" si="12"/>
        <v>0.13720112151348474</v>
      </c>
      <c r="E263" s="7">
        <f t="shared" si="13"/>
        <v>0.63288519215605987</v>
      </c>
      <c r="F263">
        <f t="shared" si="14"/>
        <v>4.9126548857360524</v>
      </c>
      <c r="G263">
        <f t="shared" si="14"/>
        <v>16.217781697224165</v>
      </c>
    </row>
    <row r="264" spans="1:7" x14ac:dyDescent="0.35">
      <c r="A264" s="1">
        <f>'4-2'!A264</f>
        <v>42030</v>
      </c>
      <c r="B264">
        <f>'4-2'!C264</f>
        <v>174.7</v>
      </c>
      <c r="C264" s="5">
        <f>'4-2'!P264</f>
        <v>38789370</v>
      </c>
      <c r="D264" s="7">
        <f t="shared" si="12"/>
        <v>0.11321420989047404</v>
      </c>
      <c r="E264" s="7">
        <f t="shared" si="13"/>
        <v>0.62298990860472969</v>
      </c>
      <c r="F264">
        <f t="shared" si="14"/>
        <v>5.0498560072495371</v>
      </c>
      <c r="G264">
        <f t="shared" si="14"/>
        <v>16.850666889380225</v>
      </c>
    </row>
    <row r="265" spans="1:7" x14ac:dyDescent="0.35">
      <c r="A265" s="1">
        <f>'4-2'!A265</f>
        <v>42037</v>
      </c>
      <c r="B265">
        <f>'4-2'!C265</f>
        <v>173.05</v>
      </c>
      <c r="C265" s="5">
        <f>'4-2'!P265</f>
        <v>22236570</v>
      </c>
      <c r="D265" s="7">
        <f t="shared" si="12"/>
        <v>-9.4896470586576243E-3</v>
      </c>
      <c r="E265" s="7">
        <f t="shared" si="13"/>
        <v>-0.55640800915115207</v>
      </c>
      <c r="F265">
        <f t="shared" si="14"/>
        <v>5.1630702171400111</v>
      </c>
      <c r="G265">
        <f t="shared" si="14"/>
        <v>17.473656797984955</v>
      </c>
    </row>
    <row r="266" spans="1:7" x14ac:dyDescent="0.35">
      <c r="A266" s="1">
        <f>'4-2'!A266</f>
        <v>42044</v>
      </c>
      <c r="B266">
        <f>'4-2'!C266</f>
        <v>185.7</v>
      </c>
      <c r="C266" s="5">
        <f>'4-2'!P266</f>
        <v>17928940</v>
      </c>
      <c r="D266" s="7">
        <f t="shared" si="12"/>
        <v>7.055189827730679E-2</v>
      </c>
      <c r="E266" s="7">
        <f t="shared" si="13"/>
        <v>-0.21532206379538721</v>
      </c>
      <c r="F266">
        <f t="shared" si="14"/>
        <v>5.1535805700813535</v>
      </c>
      <c r="G266">
        <f t="shared" si="14"/>
        <v>16.917248788833803</v>
      </c>
    </row>
    <row r="267" spans="1:7" x14ac:dyDescent="0.35">
      <c r="A267" s="1">
        <f>'4-2'!A267</f>
        <v>42051</v>
      </c>
      <c r="B267">
        <f>'4-2'!C267</f>
        <v>177.8</v>
      </c>
      <c r="C267" s="5">
        <f>'4-2'!P267</f>
        <v>14844870</v>
      </c>
      <c r="D267" s="7">
        <f t="shared" si="12"/>
        <v>-4.3473145278856151E-2</v>
      </c>
      <c r="E267" s="7">
        <f t="shared" si="13"/>
        <v>-0.18876181605405407</v>
      </c>
      <c r="F267">
        <f t="shared" si="14"/>
        <v>5.2241324683586603</v>
      </c>
      <c r="G267">
        <f t="shared" si="14"/>
        <v>16.701926725038415</v>
      </c>
    </row>
    <row r="268" spans="1:7" x14ac:dyDescent="0.35">
      <c r="A268" s="1">
        <f>'4-2'!A268</f>
        <v>42058</v>
      </c>
      <c r="B268">
        <f>'4-2'!C268</f>
        <v>169.75</v>
      </c>
      <c r="C268" s="5">
        <f>'4-2'!P268</f>
        <v>9624110</v>
      </c>
      <c r="D268" s="7">
        <f t="shared" si="12"/>
        <v>-4.6332556640998668E-2</v>
      </c>
      <c r="E268" s="7">
        <f t="shared" si="13"/>
        <v>-0.43338294265409161</v>
      </c>
      <c r="F268">
        <f t="shared" si="14"/>
        <v>5.1806593230798041</v>
      </c>
      <c r="G268">
        <f t="shared" si="14"/>
        <v>16.513164908984361</v>
      </c>
    </row>
    <row r="269" spans="1:7" x14ac:dyDescent="0.35">
      <c r="A269" s="1">
        <f>'4-2'!A269</f>
        <v>42065</v>
      </c>
      <c r="B269">
        <f>'4-2'!C269</f>
        <v>180.55</v>
      </c>
      <c r="C269" s="5">
        <f>'4-2'!P269</f>
        <v>18402460</v>
      </c>
      <c r="D269" s="7">
        <f t="shared" si="12"/>
        <v>6.1680981284661485E-2</v>
      </c>
      <c r="E269" s="7">
        <f t="shared" si="13"/>
        <v>0.64821294296465126</v>
      </c>
      <c r="F269">
        <f t="shared" si="14"/>
        <v>5.1343267664388055</v>
      </c>
      <c r="G269">
        <f t="shared" si="14"/>
        <v>16.07978196633027</v>
      </c>
    </row>
    <row r="270" spans="1:7" x14ac:dyDescent="0.35">
      <c r="A270" s="1">
        <f>'4-2'!A270</f>
        <v>42072</v>
      </c>
      <c r="B270">
        <f>'4-2'!C270</f>
        <v>161.19999999999999</v>
      </c>
      <c r="C270" s="5">
        <f>'4-2'!P270</f>
        <v>13568140</v>
      </c>
      <c r="D270" s="7">
        <f t="shared" si="12"/>
        <v>-0.1133619176509395</v>
      </c>
      <c r="E270" s="7">
        <f t="shared" si="13"/>
        <v>-0.30475995393810607</v>
      </c>
      <c r="F270">
        <f t="shared" si="14"/>
        <v>5.196007747723467</v>
      </c>
      <c r="G270">
        <f t="shared" si="14"/>
        <v>16.727994909294921</v>
      </c>
    </row>
    <row r="271" spans="1:7" x14ac:dyDescent="0.35">
      <c r="A271" s="1">
        <f>'4-2'!A271</f>
        <v>42079</v>
      </c>
      <c r="B271">
        <f>'4-2'!C271</f>
        <v>158</v>
      </c>
      <c r="C271" s="5">
        <f>'4-2'!P271</f>
        <v>13473440</v>
      </c>
      <c r="D271" s="7">
        <f t="shared" si="12"/>
        <v>-2.0050797045560564E-2</v>
      </c>
      <c r="E271" s="7">
        <f t="shared" si="13"/>
        <v>-7.0040572436802506E-3</v>
      </c>
      <c r="F271">
        <f t="shared" si="14"/>
        <v>5.0826458300725275</v>
      </c>
      <c r="G271">
        <f t="shared" si="14"/>
        <v>16.423234955356815</v>
      </c>
    </row>
    <row r="272" spans="1:7" x14ac:dyDescent="0.35">
      <c r="A272" s="1">
        <f>'4-2'!A272</f>
        <v>42086</v>
      </c>
      <c r="B272">
        <f>'4-2'!C272</f>
        <v>146.05000000000001</v>
      </c>
      <c r="C272" s="5">
        <f>'4-2'!P272</f>
        <v>8780040</v>
      </c>
      <c r="D272" s="7">
        <f t="shared" si="12"/>
        <v>-7.8646004193216434E-2</v>
      </c>
      <c r="E272" s="7">
        <f t="shared" si="13"/>
        <v>-0.42823937670355683</v>
      </c>
      <c r="F272">
        <f t="shared" si="14"/>
        <v>5.0625950330269669</v>
      </c>
      <c r="G272">
        <f t="shared" si="14"/>
        <v>16.416230898113135</v>
      </c>
    </row>
    <row r="273" spans="1:7" x14ac:dyDescent="0.35">
      <c r="A273" s="1">
        <f>'4-2'!A273</f>
        <v>42093</v>
      </c>
      <c r="B273">
        <f>'4-2'!C273</f>
        <v>161.69999999999999</v>
      </c>
      <c r="C273" s="5">
        <f>'4-2'!P273</f>
        <v>9504550</v>
      </c>
      <c r="D273" s="7">
        <f t="shared" si="12"/>
        <v>0.10179373774931033</v>
      </c>
      <c r="E273" s="7">
        <f t="shared" si="13"/>
        <v>7.9289667870929392E-2</v>
      </c>
      <c r="F273">
        <f t="shared" si="14"/>
        <v>4.9839490288337505</v>
      </c>
      <c r="G273">
        <f t="shared" si="14"/>
        <v>15.987991521409578</v>
      </c>
    </row>
    <row r="274" spans="1:7" x14ac:dyDescent="0.35">
      <c r="A274" s="1">
        <f>'4-2'!A274</f>
        <v>42100</v>
      </c>
      <c r="B274">
        <f>'4-2'!C274</f>
        <v>162</v>
      </c>
      <c r="C274" s="5">
        <f>'4-2'!P274</f>
        <v>10226890</v>
      </c>
      <c r="D274" s="7">
        <f t="shared" si="12"/>
        <v>1.8535686493228454E-3</v>
      </c>
      <c r="E274" s="7">
        <f t="shared" si="13"/>
        <v>7.3249894607421595E-2</v>
      </c>
      <c r="F274">
        <f t="shared" si="14"/>
        <v>5.0857427665830608</v>
      </c>
      <c r="G274">
        <f t="shared" si="14"/>
        <v>16.067281189280507</v>
      </c>
    </row>
    <row r="275" spans="1:7" x14ac:dyDescent="0.35">
      <c r="A275" s="1">
        <f>'4-2'!A275</f>
        <v>42107</v>
      </c>
      <c r="B275">
        <f>'4-2'!C275</f>
        <v>154.5</v>
      </c>
      <c r="C275" s="5">
        <f>'4-2'!P275</f>
        <v>14668220</v>
      </c>
      <c r="D275" s="7">
        <f t="shared" si="12"/>
        <v>-4.7402238894583171E-2</v>
      </c>
      <c r="E275" s="7">
        <f t="shared" si="13"/>
        <v>0.36066272280943323</v>
      </c>
      <c r="F275">
        <f t="shared" si="14"/>
        <v>5.0875963352323836</v>
      </c>
      <c r="G275">
        <f t="shared" si="14"/>
        <v>16.140531083887929</v>
      </c>
    </row>
    <row r="276" spans="1:7" x14ac:dyDescent="0.35">
      <c r="A276" s="1">
        <f>'4-2'!A276</f>
        <v>42114</v>
      </c>
      <c r="B276">
        <f>'4-2'!C276</f>
        <v>154.5</v>
      </c>
      <c r="C276" s="5">
        <f>'4-2'!P276</f>
        <v>18809350</v>
      </c>
      <c r="D276" s="7">
        <f t="shared" si="12"/>
        <v>0</v>
      </c>
      <c r="E276" s="7">
        <f t="shared" si="13"/>
        <v>0.24867083789558819</v>
      </c>
      <c r="F276">
        <f t="shared" si="14"/>
        <v>5.0401940963378005</v>
      </c>
      <c r="G276">
        <f t="shared" si="14"/>
        <v>16.501193806697362</v>
      </c>
    </row>
    <row r="277" spans="1:7" x14ac:dyDescent="0.35">
      <c r="A277" s="1">
        <f>'4-2'!A277</f>
        <v>42121</v>
      </c>
      <c r="B277">
        <f>'4-2'!C277</f>
        <v>151.05000000000001</v>
      </c>
      <c r="C277" s="5">
        <f>'4-2'!P277</f>
        <v>8547680</v>
      </c>
      <c r="D277" s="7">
        <f t="shared" si="12"/>
        <v>-2.2583188505119089E-2</v>
      </c>
      <c r="E277" s="7">
        <f t="shared" si="13"/>
        <v>-0.78869418552996962</v>
      </c>
      <c r="F277">
        <f t="shared" si="14"/>
        <v>5.0401940963378005</v>
      </c>
      <c r="G277">
        <f t="shared" si="14"/>
        <v>16.74986464459295</v>
      </c>
    </row>
    <row r="278" spans="1:7" x14ac:dyDescent="0.35">
      <c r="A278" s="1">
        <f>'4-2'!A278</f>
        <v>42128</v>
      </c>
      <c r="B278">
        <f>'4-2'!C278</f>
        <v>154.15</v>
      </c>
      <c r="C278" s="5">
        <f>'4-2'!P278</f>
        <v>8331510</v>
      </c>
      <c r="D278" s="7">
        <f t="shared" si="12"/>
        <v>2.0315246499477801E-2</v>
      </c>
      <c r="E278" s="7">
        <f t="shared" si="13"/>
        <v>-2.5615188838827407E-2</v>
      </c>
      <c r="F278">
        <f t="shared" si="14"/>
        <v>5.0176109078326814</v>
      </c>
      <c r="G278">
        <f t="shared" si="14"/>
        <v>15.961170459062981</v>
      </c>
    </row>
    <row r="279" spans="1:7" x14ac:dyDescent="0.35">
      <c r="A279" s="1">
        <f>'4-2'!A279</f>
        <v>42135</v>
      </c>
      <c r="B279">
        <f>'4-2'!C279</f>
        <v>156.9</v>
      </c>
      <c r="C279" s="5">
        <f>'4-2'!P279</f>
        <v>8473570</v>
      </c>
      <c r="D279" s="7">
        <f t="shared" si="12"/>
        <v>1.7682505406828142E-2</v>
      </c>
      <c r="E279" s="7">
        <f t="shared" si="13"/>
        <v>1.6907195206441017E-2</v>
      </c>
      <c r="F279">
        <f t="shared" si="14"/>
        <v>5.0379261543321592</v>
      </c>
      <c r="G279">
        <f t="shared" si="14"/>
        <v>15.935555270224153</v>
      </c>
    </row>
    <row r="280" spans="1:7" x14ac:dyDescent="0.35">
      <c r="A280" s="1">
        <f>'4-2'!A280</f>
        <v>42142</v>
      </c>
      <c r="B280">
        <f>'4-2'!C280</f>
        <v>155.4</v>
      </c>
      <c r="C280" s="5">
        <f>'4-2'!P280</f>
        <v>12906520</v>
      </c>
      <c r="D280" s="7">
        <f t="shared" si="12"/>
        <v>-9.6062218054404624E-3</v>
      </c>
      <c r="E280" s="7">
        <f t="shared" si="13"/>
        <v>0.42078070257301725</v>
      </c>
      <c r="F280">
        <f t="shared" si="14"/>
        <v>5.0556086597389873</v>
      </c>
      <c r="G280">
        <f t="shared" si="14"/>
        <v>15.952462465430594</v>
      </c>
    </row>
    <row r="281" spans="1:7" x14ac:dyDescent="0.35">
      <c r="A281" s="1">
        <f>'4-2'!A281</f>
        <v>42149</v>
      </c>
      <c r="B281">
        <f>'4-2'!C281</f>
        <v>140.4</v>
      </c>
      <c r="C281" s="5">
        <f>'4-2'!P281</f>
        <v>38789370</v>
      </c>
      <c r="D281" s="7">
        <f t="shared" si="12"/>
        <v>-0.10150694634183566</v>
      </c>
      <c r="E281" s="7">
        <f t="shared" si="13"/>
        <v>1.1004136299813432</v>
      </c>
      <c r="F281">
        <f t="shared" si="14"/>
        <v>5.0460024379335469</v>
      </c>
      <c r="G281">
        <f t="shared" si="14"/>
        <v>16.373243168003611</v>
      </c>
    </row>
    <row r="282" spans="1:7" x14ac:dyDescent="0.35">
      <c r="A282" s="1">
        <f>'4-2'!A282</f>
        <v>42156</v>
      </c>
      <c r="B282">
        <f>'4-2'!C282</f>
        <v>150.6</v>
      </c>
      <c r="C282" s="5">
        <f>'4-2'!P282</f>
        <v>34680350</v>
      </c>
      <c r="D282" s="7">
        <f t="shared" si="12"/>
        <v>7.0131823774081781E-2</v>
      </c>
      <c r="E282" s="7">
        <f t="shared" si="13"/>
        <v>-0.11197299588706144</v>
      </c>
      <c r="F282">
        <f t="shared" si="14"/>
        <v>4.9444954915917112</v>
      </c>
      <c r="G282">
        <f t="shared" si="14"/>
        <v>17.473656797984955</v>
      </c>
    </row>
    <row r="283" spans="1:7" x14ac:dyDescent="0.35">
      <c r="A283" s="1">
        <f>'4-2'!A283</f>
        <v>42163</v>
      </c>
      <c r="B283">
        <f>'4-2'!C283</f>
        <v>150.30000000000001</v>
      </c>
      <c r="C283" s="5">
        <f>'4-2'!P283</f>
        <v>9855280</v>
      </c>
      <c r="D283" s="7">
        <f t="shared" si="12"/>
        <v>-1.9940186068643229E-3</v>
      </c>
      <c r="E283" s="7">
        <f t="shared" si="13"/>
        <v>-1.2581658919589316</v>
      </c>
      <c r="F283">
        <f t="shared" si="14"/>
        <v>5.014627315365793</v>
      </c>
      <c r="G283">
        <f t="shared" si="14"/>
        <v>17.361683802097893</v>
      </c>
    </row>
    <row r="284" spans="1:7" x14ac:dyDescent="0.35">
      <c r="A284" s="1">
        <f>'4-2'!A284</f>
        <v>42170</v>
      </c>
      <c r="B284">
        <f>'4-2'!C284</f>
        <v>149.4</v>
      </c>
      <c r="C284" s="5">
        <f>'4-2'!P284</f>
        <v>13040410</v>
      </c>
      <c r="D284" s="7">
        <f t="shared" si="12"/>
        <v>-6.0060240602117787E-3</v>
      </c>
      <c r="E284" s="7">
        <f t="shared" si="13"/>
        <v>0.2800456455473288</v>
      </c>
      <c r="F284">
        <f t="shared" si="14"/>
        <v>5.0126332967589287</v>
      </c>
      <c r="G284">
        <f t="shared" si="14"/>
        <v>16.103517910138962</v>
      </c>
    </row>
    <row r="285" spans="1:7" x14ac:dyDescent="0.35">
      <c r="A285" s="1">
        <f>'4-2'!A285</f>
        <v>42177</v>
      </c>
      <c r="B285">
        <f>'4-2'!C285</f>
        <v>144.35</v>
      </c>
      <c r="C285" s="5">
        <f>'4-2'!P285</f>
        <v>19723430</v>
      </c>
      <c r="D285" s="7">
        <f t="shared" si="12"/>
        <v>-3.4386366589773232E-2</v>
      </c>
      <c r="E285" s="7">
        <f t="shared" si="13"/>
        <v>0.41375427141879584</v>
      </c>
      <c r="F285">
        <f t="shared" si="14"/>
        <v>5.0066272726987169</v>
      </c>
      <c r="G285">
        <f t="shared" si="14"/>
        <v>16.38356355568629</v>
      </c>
    </row>
    <row r="286" spans="1:7" x14ac:dyDescent="0.35">
      <c r="A286" s="1">
        <f>'4-2'!A286</f>
        <v>42184</v>
      </c>
      <c r="B286">
        <f>'4-2'!C286</f>
        <v>146.05000000000001</v>
      </c>
      <c r="C286" s="5">
        <f>'4-2'!P286</f>
        <v>9096280</v>
      </c>
      <c r="D286" s="7">
        <f t="shared" si="12"/>
        <v>1.1708122724806813E-2</v>
      </c>
      <c r="E286" s="7">
        <f t="shared" si="13"/>
        <v>-0.77394173040470449</v>
      </c>
      <c r="F286">
        <f t="shared" si="14"/>
        <v>4.9722409061089436</v>
      </c>
      <c r="G286">
        <f t="shared" si="14"/>
        <v>16.797317827105086</v>
      </c>
    </row>
    <row r="287" spans="1:7" x14ac:dyDescent="0.35">
      <c r="A287" s="1">
        <f>'4-2'!A287</f>
        <v>42191</v>
      </c>
      <c r="B287">
        <f>'4-2'!C287</f>
        <v>145.85</v>
      </c>
      <c r="C287" s="5">
        <f>'4-2'!P287</f>
        <v>11867470</v>
      </c>
      <c r="D287" s="7">
        <f t="shared" si="12"/>
        <v>-1.3703325200200567E-3</v>
      </c>
      <c r="E287" s="7">
        <f t="shared" si="13"/>
        <v>0.26593550479166694</v>
      </c>
      <c r="F287">
        <f t="shared" si="14"/>
        <v>4.9839490288337505</v>
      </c>
      <c r="G287">
        <f t="shared" si="14"/>
        <v>16.023376096700382</v>
      </c>
    </row>
    <row r="288" spans="1:7" x14ac:dyDescent="0.35">
      <c r="A288" s="1">
        <f>'4-2'!A288</f>
        <v>42198</v>
      </c>
      <c r="B288">
        <f>'4-2'!C288</f>
        <v>153.6</v>
      </c>
      <c r="C288" s="5">
        <f>'4-2'!P288</f>
        <v>9006330</v>
      </c>
      <c r="D288" s="7">
        <f t="shared" si="12"/>
        <v>5.1773124399841386E-2</v>
      </c>
      <c r="E288" s="7">
        <f t="shared" si="13"/>
        <v>-0.27587338008119744</v>
      </c>
      <c r="F288">
        <f t="shared" si="14"/>
        <v>4.9825786963137304</v>
      </c>
      <c r="G288">
        <f t="shared" si="14"/>
        <v>16.289311601492049</v>
      </c>
    </row>
    <row r="289" spans="1:7" x14ac:dyDescent="0.35">
      <c r="A289" s="1">
        <f>'4-2'!A289</f>
        <v>42205</v>
      </c>
      <c r="B289">
        <f>'4-2'!C289</f>
        <v>146.55000000000001</v>
      </c>
      <c r="C289" s="5">
        <f>'4-2'!P289</f>
        <v>7621940</v>
      </c>
      <c r="D289" s="7">
        <f t="shared" si="12"/>
        <v>-4.6985153556669879E-2</v>
      </c>
      <c r="E289" s="7">
        <f t="shared" si="13"/>
        <v>-0.16689673297551266</v>
      </c>
      <c r="F289">
        <f t="shared" si="14"/>
        <v>5.0343518207135718</v>
      </c>
      <c r="G289">
        <f t="shared" si="14"/>
        <v>16.013438221410851</v>
      </c>
    </row>
    <row r="290" spans="1:7" x14ac:dyDescent="0.35">
      <c r="A290" s="1">
        <f>'4-2'!A290</f>
        <v>42212</v>
      </c>
      <c r="B290">
        <f>'4-2'!C290</f>
        <v>162.30000000000001</v>
      </c>
      <c r="C290" s="5">
        <f>'4-2'!P290</f>
        <v>9862420</v>
      </c>
      <c r="D290" s="7">
        <f t="shared" si="12"/>
        <v>0.1020798073636433</v>
      </c>
      <c r="E290" s="7">
        <f t="shared" si="13"/>
        <v>0.2577006441344416</v>
      </c>
      <c r="F290">
        <f t="shared" si="14"/>
        <v>4.9873666671569019</v>
      </c>
      <c r="G290">
        <f t="shared" si="14"/>
        <v>15.846541488435339</v>
      </c>
    </row>
    <row r="291" spans="1:7" x14ac:dyDescent="0.35">
      <c r="A291" s="1">
        <f>'4-2'!A291</f>
        <v>42219</v>
      </c>
      <c r="B291">
        <f>'4-2'!C291</f>
        <v>180.45</v>
      </c>
      <c r="C291" s="5">
        <f>'4-2'!P291</f>
        <v>21664900</v>
      </c>
      <c r="D291" s="7">
        <f t="shared" si="12"/>
        <v>0.10600725656825194</v>
      </c>
      <c r="E291" s="7">
        <f t="shared" si="13"/>
        <v>0.7869618648360408</v>
      </c>
      <c r="F291">
        <f t="shared" si="14"/>
        <v>5.0894464745205452</v>
      </c>
      <c r="G291">
        <f t="shared" si="14"/>
        <v>16.10424213256978</v>
      </c>
    </row>
    <row r="292" spans="1:7" x14ac:dyDescent="0.35">
      <c r="A292" s="1">
        <f>'4-2'!A292</f>
        <v>42226</v>
      </c>
      <c r="B292">
        <f>'4-2'!C292</f>
        <v>190.75</v>
      </c>
      <c r="C292" s="5">
        <f>'4-2'!P292</f>
        <v>17669530</v>
      </c>
      <c r="D292" s="7">
        <f t="shared" si="12"/>
        <v>5.5509939075768955E-2</v>
      </c>
      <c r="E292" s="7">
        <f t="shared" si="13"/>
        <v>-0.20385175221864671</v>
      </c>
      <c r="F292">
        <f t="shared" si="14"/>
        <v>5.1954537310887972</v>
      </c>
      <c r="G292">
        <f t="shared" si="14"/>
        <v>16.891203997405821</v>
      </c>
    </row>
    <row r="293" spans="1:7" x14ac:dyDescent="0.35">
      <c r="A293" s="1">
        <f>'4-2'!A293</f>
        <v>42233</v>
      </c>
      <c r="B293">
        <f>'4-2'!C293</f>
        <v>197.25</v>
      </c>
      <c r="C293" s="5">
        <f>'4-2'!P293</f>
        <v>15753760</v>
      </c>
      <c r="D293" s="7">
        <f t="shared" si="12"/>
        <v>3.3508289561417826E-2</v>
      </c>
      <c r="E293" s="7">
        <f t="shared" si="13"/>
        <v>-0.11476262028403639</v>
      </c>
      <c r="F293">
        <f t="shared" si="14"/>
        <v>5.2509636701645661</v>
      </c>
      <c r="G293">
        <f t="shared" si="14"/>
        <v>16.687352245187174</v>
      </c>
    </row>
    <row r="294" spans="1:7" x14ac:dyDescent="0.35">
      <c r="A294" s="1">
        <f>'4-2'!A294</f>
        <v>42240</v>
      </c>
      <c r="B294">
        <f>'4-2'!C294</f>
        <v>201.7</v>
      </c>
      <c r="C294" s="5">
        <f>'4-2'!P294</f>
        <v>33945520</v>
      </c>
      <c r="D294" s="7">
        <f t="shared" si="12"/>
        <v>2.2309485234182524E-2</v>
      </c>
      <c r="E294" s="7">
        <f t="shared" si="13"/>
        <v>0.76767781959562953</v>
      </c>
      <c r="F294">
        <f t="shared" si="14"/>
        <v>5.2844719597259839</v>
      </c>
      <c r="G294">
        <f t="shared" si="14"/>
        <v>16.572589624903138</v>
      </c>
    </row>
    <row r="295" spans="1:7" x14ac:dyDescent="0.35">
      <c r="A295" s="1">
        <f>'4-2'!A295</f>
        <v>42247</v>
      </c>
      <c r="B295">
        <f>'4-2'!C295</f>
        <v>204.9</v>
      </c>
      <c r="C295" s="5">
        <f>'4-2'!P295</f>
        <v>10691870</v>
      </c>
      <c r="D295" s="7">
        <f t="shared" si="12"/>
        <v>1.5740610284687762E-2</v>
      </c>
      <c r="E295" s="7">
        <f t="shared" si="13"/>
        <v>-1.1552732469550087</v>
      </c>
      <c r="F295">
        <f t="shared" si="14"/>
        <v>5.3067814449601665</v>
      </c>
      <c r="G295">
        <f t="shared" si="14"/>
        <v>17.340267444498767</v>
      </c>
    </row>
    <row r="296" spans="1:7" x14ac:dyDescent="0.35">
      <c r="A296" s="1">
        <f>'4-2'!A296</f>
        <v>42254</v>
      </c>
      <c r="B296">
        <f>'4-2'!C296</f>
        <v>207.45</v>
      </c>
      <c r="C296" s="5">
        <f>'4-2'!P296</f>
        <v>6708820</v>
      </c>
      <c r="D296" s="7">
        <f t="shared" si="12"/>
        <v>1.2368291534022191E-2</v>
      </c>
      <c r="E296" s="7">
        <f t="shared" si="13"/>
        <v>-0.46606056099049198</v>
      </c>
      <c r="F296">
        <f t="shared" si="14"/>
        <v>5.3225220552448542</v>
      </c>
      <c r="G296">
        <f t="shared" si="14"/>
        <v>16.184994197543759</v>
      </c>
    </row>
    <row r="297" spans="1:7" x14ac:dyDescent="0.35">
      <c r="A297" s="1">
        <f>'4-2'!A297</f>
        <v>42261</v>
      </c>
      <c r="B297">
        <f>'4-2'!C297</f>
        <v>200.7</v>
      </c>
      <c r="C297" s="5">
        <f>'4-2'!P297</f>
        <v>9768530</v>
      </c>
      <c r="D297" s="7">
        <f t="shared" si="12"/>
        <v>-3.3079090976584347E-2</v>
      </c>
      <c r="E297" s="7">
        <f t="shared" si="13"/>
        <v>0.37574291555171513</v>
      </c>
      <c r="F297">
        <f t="shared" si="14"/>
        <v>5.3348903467788764</v>
      </c>
      <c r="G297">
        <f t="shared" si="14"/>
        <v>15.718933636553267</v>
      </c>
    </row>
    <row r="298" spans="1:7" x14ac:dyDescent="0.35">
      <c r="A298" s="1">
        <f>'4-2'!A298</f>
        <v>42268</v>
      </c>
      <c r="B298">
        <f>'4-2'!C298</f>
        <v>185.05</v>
      </c>
      <c r="C298" s="5">
        <f>'4-2'!P298</f>
        <v>14218590</v>
      </c>
      <c r="D298" s="7">
        <f t="shared" si="12"/>
        <v>-8.1185196970126938E-2</v>
      </c>
      <c r="E298" s="7">
        <f t="shared" si="13"/>
        <v>0.3753842691999516</v>
      </c>
      <c r="F298">
        <f t="shared" si="14"/>
        <v>5.3018112558022921</v>
      </c>
      <c r="G298">
        <f t="shared" si="14"/>
        <v>16.094676552104982</v>
      </c>
    </row>
    <row r="299" spans="1:7" x14ac:dyDescent="0.35">
      <c r="A299" s="1">
        <f>'4-2'!A299</f>
        <v>42275</v>
      </c>
      <c r="B299">
        <f>'4-2'!C299</f>
        <v>182.75</v>
      </c>
      <c r="C299" s="5">
        <f>'4-2'!P299</f>
        <v>17199750</v>
      </c>
      <c r="D299" s="7">
        <f t="shared" si="12"/>
        <v>-1.2506960202276929E-2</v>
      </c>
      <c r="E299" s="7">
        <f t="shared" si="13"/>
        <v>0.19034458548939526</v>
      </c>
      <c r="F299">
        <f t="shared" si="14"/>
        <v>5.2206260588321651</v>
      </c>
      <c r="G299">
        <f t="shared" si="14"/>
        <v>16.470060821304934</v>
      </c>
    </row>
    <row r="300" spans="1:7" x14ac:dyDescent="0.35">
      <c r="A300" s="1">
        <f>'4-2'!A300</f>
        <v>42282</v>
      </c>
      <c r="B300">
        <f>'4-2'!C300</f>
        <v>186.1</v>
      </c>
      <c r="C300" s="5">
        <f>'4-2'!P300</f>
        <v>11685490</v>
      </c>
      <c r="D300" s="7">
        <f t="shared" si="12"/>
        <v>1.8165065018316717E-2</v>
      </c>
      <c r="E300" s="7">
        <f t="shared" si="13"/>
        <v>-0.38654694761489239</v>
      </c>
      <c r="F300">
        <f t="shared" si="14"/>
        <v>5.2081190986298882</v>
      </c>
      <c r="G300">
        <f t="shared" si="14"/>
        <v>16.660405406794329</v>
      </c>
    </row>
    <row r="301" spans="1:7" x14ac:dyDescent="0.35">
      <c r="A301" s="1">
        <f>'4-2'!A301</f>
        <v>42289</v>
      </c>
      <c r="B301">
        <f>'4-2'!C301</f>
        <v>175.35</v>
      </c>
      <c r="C301" s="5">
        <f>'4-2'!P301</f>
        <v>10402640</v>
      </c>
      <c r="D301" s="7">
        <f t="shared" si="12"/>
        <v>-5.9500187062018206E-2</v>
      </c>
      <c r="E301" s="7">
        <f t="shared" si="13"/>
        <v>-0.11628828112747414</v>
      </c>
      <c r="F301">
        <f t="shared" si="14"/>
        <v>5.2262841636482049</v>
      </c>
      <c r="G301">
        <f t="shared" si="14"/>
        <v>16.273858459179436</v>
      </c>
    </row>
    <row r="302" spans="1:7" x14ac:dyDescent="0.35">
      <c r="A302" s="1">
        <f>'4-2'!A302</f>
        <v>42296</v>
      </c>
      <c r="B302">
        <f>'4-2'!C302</f>
        <v>156.15</v>
      </c>
      <c r="C302" s="5">
        <f>'4-2'!P302</f>
        <v>38789370</v>
      </c>
      <c r="D302" s="7">
        <f t="shared" si="12"/>
        <v>-0.11596689285709871</v>
      </c>
      <c r="E302" s="7">
        <f t="shared" si="13"/>
        <v>1.3160866199329924</v>
      </c>
      <c r="F302">
        <f t="shared" si="14"/>
        <v>5.1667839765861867</v>
      </c>
      <c r="G302">
        <f t="shared" si="14"/>
        <v>16.157570178051962</v>
      </c>
    </row>
    <row r="303" spans="1:7" x14ac:dyDescent="0.35">
      <c r="A303" s="1">
        <f>'4-2'!A303</f>
        <v>42303</v>
      </c>
      <c r="B303">
        <f>'4-2'!C303</f>
        <v>155</v>
      </c>
      <c r="C303" s="5">
        <f>'4-2'!P303</f>
        <v>14813450</v>
      </c>
      <c r="D303" s="7">
        <f t="shared" si="12"/>
        <v>-7.3919668098412217E-3</v>
      </c>
      <c r="E303" s="7">
        <f t="shared" si="13"/>
        <v>-0.96261068816079742</v>
      </c>
      <c r="F303">
        <f t="shared" si="14"/>
        <v>5.050817083729088</v>
      </c>
      <c r="G303">
        <f t="shared" si="14"/>
        <v>17.473656797984955</v>
      </c>
    </row>
    <row r="304" spans="1:7" x14ac:dyDescent="0.35">
      <c r="A304" s="1">
        <f>'4-2'!A304</f>
        <v>42310</v>
      </c>
      <c r="B304">
        <f>'4-2'!C304</f>
        <v>156.35</v>
      </c>
      <c r="C304" s="5">
        <f>'4-2'!P304</f>
        <v>9169940</v>
      </c>
      <c r="D304" s="7">
        <f t="shared" si="12"/>
        <v>8.6719669846031522E-3</v>
      </c>
      <c r="E304" s="7">
        <f t="shared" si="13"/>
        <v>-0.47960480868816191</v>
      </c>
      <c r="F304">
        <f t="shared" si="14"/>
        <v>5.0434251169192468</v>
      </c>
      <c r="G304">
        <f t="shared" si="14"/>
        <v>16.511046109824157</v>
      </c>
    </row>
    <row r="305" spans="1:7" x14ac:dyDescent="0.35">
      <c r="A305" s="1">
        <f>'4-2'!A305</f>
        <v>42317</v>
      </c>
      <c r="B305">
        <f>'4-2'!C305</f>
        <v>164.5</v>
      </c>
      <c r="C305" s="5">
        <f>'4-2'!P305</f>
        <v>12334040</v>
      </c>
      <c r="D305" s="7">
        <f t="shared" si="12"/>
        <v>5.081348630157656E-2</v>
      </c>
      <c r="E305" s="7">
        <f t="shared" si="13"/>
        <v>0.29643217646026443</v>
      </c>
      <c r="F305">
        <f t="shared" si="14"/>
        <v>5.0520970839038499</v>
      </c>
      <c r="G305">
        <f t="shared" si="14"/>
        <v>16.031441301135995</v>
      </c>
    </row>
    <row r="306" spans="1:7" x14ac:dyDescent="0.35">
      <c r="A306" s="1">
        <f>'4-2'!A306</f>
        <v>42324</v>
      </c>
      <c r="B306">
        <f>'4-2'!C306</f>
        <v>169</v>
      </c>
      <c r="C306" s="5">
        <f>'4-2'!P306</f>
        <v>16953590</v>
      </c>
      <c r="D306" s="7">
        <f t="shared" si="12"/>
        <v>2.6988144717646989E-2</v>
      </c>
      <c r="E306" s="7">
        <f t="shared" si="13"/>
        <v>0.31811669117817587</v>
      </c>
      <c r="F306">
        <f t="shared" si="14"/>
        <v>5.1029105702054265</v>
      </c>
      <c r="G306">
        <f t="shared" si="14"/>
        <v>16.32787347759626</v>
      </c>
    </row>
    <row r="307" spans="1:7" x14ac:dyDescent="0.35">
      <c r="A307" s="1">
        <f>'4-2'!A307</f>
        <v>42331</v>
      </c>
      <c r="B307">
        <f>'4-2'!C307</f>
        <v>175.7</v>
      </c>
      <c r="C307" s="5">
        <f>'4-2'!P307</f>
        <v>20888980</v>
      </c>
      <c r="D307" s="7">
        <f t="shared" si="12"/>
        <v>3.8879280269977556E-2</v>
      </c>
      <c r="E307" s="7">
        <f t="shared" si="13"/>
        <v>0.20874213637618411</v>
      </c>
      <c r="F307">
        <f t="shared" si="14"/>
        <v>5.1298987149230735</v>
      </c>
      <c r="G307">
        <f t="shared" si="14"/>
        <v>16.645990168774436</v>
      </c>
    </row>
    <row r="308" spans="1:7" x14ac:dyDescent="0.35">
      <c r="A308" s="1">
        <f>'4-2'!A308</f>
        <v>42338</v>
      </c>
      <c r="B308">
        <f>'4-2'!C308</f>
        <v>177.5</v>
      </c>
      <c r="C308" s="5">
        <f>'4-2'!P308</f>
        <v>11928460</v>
      </c>
      <c r="D308" s="7">
        <f t="shared" si="12"/>
        <v>1.019261372241953E-2</v>
      </c>
      <c r="E308" s="7">
        <f t="shared" si="13"/>
        <v>-0.56029460574584533</v>
      </c>
      <c r="F308">
        <f t="shared" si="14"/>
        <v>5.168777995193051</v>
      </c>
      <c r="G308">
        <f t="shared" si="14"/>
        <v>16.85473230515062</v>
      </c>
    </row>
    <row r="309" spans="1:7" x14ac:dyDescent="0.35">
      <c r="A309" s="1">
        <f>'4-2'!A309</f>
        <v>42345</v>
      </c>
      <c r="B309">
        <f>'4-2'!C309</f>
        <v>181.95</v>
      </c>
      <c r="C309" s="5">
        <f>'4-2'!P309</f>
        <v>9117950</v>
      </c>
      <c r="D309" s="7">
        <f t="shared" si="12"/>
        <v>2.4761315142698415E-2</v>
      </c>
      <c r="E309" s="7">
        <f t="shared" si="13"/>
        <v>-0.26868214332298379</v>
      </c>
      <c r="F309">
        <f t="shared" si="14"/>
        <v>5.1789706089154706</v>
      </c>
      <c r="G309">
        <f t="shared" si="14"/>
        <v>16.294437699404774</v>
      </c>
    </row>
    <row r="310" spans="1:7" x14ac:dyDescent="0.35">
      <c r="A310" s="1">
        <f>'4-2'!A310</f>
        <v>42352</v>
      </c>
      <c r="B310">
        <f>'4-2'!C310</f>
        <v>184.05</v>
      </c>
      <c r="C310" s="5">
        <f>'4-2'!P310</f>
        <v>11497620</v>
      </c>
      <c r="D310" s="7">
        <f t="shared" si="12"/>
        <v>1.1475535766861E-2</v>
      </c>
      <c r="E310" s="7">
        <f t="shared" si="13"/>
        <v>0.23189505931149412</v>
      </c>
      <c r="F310">
        <f t="shared" si="14"/>
        <v>5.203731924058169</v>
      </c>
      <c r="G310">
        <f t="shared" si="14"/>
        <v>16.025755556081791</v>
      </c>
    </row>
    <row r="311" spans="1:7" x14ac:dyDescent="0.35">
      <c r="A311" s="1">
        <f>'4-2'!A311</f>
        <v>42359</v>
      </c>
      <c r="B311">
        <f>'4-2'!C311</f>
        <v>178.95</v>
      </c>
      <c r="C311" s="5">
        <f>'4-2'!P311</f>
        <v>5671080</v>
      </c>
      <c r="D311" s="7">
        <f t="shared" si="12"/>
        <v>-2.8101022612995408E-2</v>
      </c>
      <c r="E311" s="7">
        <f t="shared" si="13"/>
        <v>-0.70676048163715954</v>
      </c>
      <c r="F311">
        <f t="shared" si="14"/>
        <v>5.21520745982503</v>
      </c>
      <c r="G311">
        <f t="shared" si="14"/>
        <v>16.257650615393285</v>
      </c>
    </row>
    <row r="312" spans="1:7" x14ac:dyDescent="0.35">
      <c r="A312" s="1">
        <f>'4-2'!A312</f>
        <v>42366</v>
      </c>
      <c r="B312">
        <f>'4-2'!C312</f>
        <v>177</v>
      </c>
      <c r="C312" s="5">
        <f>'4-2'!P312</f>
        <v>1865930</v>
      </c>
      <c r="D312" s="7">
        <f t="shared" si="12"/>
        <v>-1.095670463820575E-2</v>
      </c>
      <c r="E312" s="7">
        <f t="shared" si="13"/>
        <v>-1.1116199874679857</v>
      </c>
      <c r="F312">
        <f t="shared" si="14"/>
        <v>5.1871064372120346</v>
      </c>
      <c r="G312">
        <f t="shared" si="14"/>
        <v>15.550890133756125</v>
      </c>
    </row>
    <row r="313" spans="1:7" x14ac:dyDescent="0.35">
      <c r="A313" s="1">
        <f>'4-2'!A313</f>
        <v>42373</v>
      </c>
      <c r="B313">
        <f>'4-2'!C313</f>
        <v>178</v>
      </c>
      <c r="C313" s="5">
        <f>'4-2'!P313</f>
        <v>2243330</v>
      </c>
      <c r="D313" s="7">
        <f t="shared" si="12"/>
        <v>5.6338177182562177E-3</v>
      </c>
      <c r="E313" s="7">
        <f t="shared" si="13"/>
        <v>0.18420178077945693</v>
      </c>
      <c r="F313">
        <f t="shared" si="14"/>
        <v>5.1761497325738288</v>
      </c>
      <c r="G313">
        <f t="shared" si="14"/>
        <v>14.439270146288139</v>
      </c>
    </row>
    <row r="314" spans="1:7" x14ac:dyDescent="0.35">
      <c r="A314" s="1">
        <f>'4-2'!A314</f>
        <v>42380</v>
      </c>
      <c r="B314">
        <f>'4-2'!C314</f>
        <v>178.35</v>
      </c>
      <c r="C314" s="5">
        <f>'4-2'!P314</f>
        <v>7304400</v>
      </c>
      <c r="D314" s="7">
        <f t="shared" si="12"/>
        <v>1.9643615128153158E-3</v>
      </c>
      <c r="E314" s="7">
        <f t="shared" si="13"/>
        <v>1.1805155372024192</v>
      </c>
      <c r="F314">
        <f t="shared" si="14"/>
        <v>5.181783550292085</v>
      </c>
      <c r="G314">
        <f t="shared" si="14"/>
        <v>14.623471927067596</v>
      </c>
    </row>
    <row r="315" spans="1:7" x14ac:dyDescent="0.35">
      <c r="A315" s="1">
        <f>'4-2'!A315</f>
        <v>42387</v>
      </c>
      <c r="B315">
        <f>'4-2'!C315</f>
        <v>173.75</v>
      </c>
      <c r="C315" s="5">
        <f>'4-2'!P315</f>
        <v>7382600</v>
      </c>
      <c r="D315" s="7">
        <f t="shared" si="12"/>
        <v>-2.6130427359999153E-2</v>
      </c>
      <c r="E315" s="7">
        <f t="shared" si="13"/>
        <v>1.0648973785361449E-2</v>
      </c>
      <c r="F315">
        <f t="shared" si="14"/>
        <v>5.1837479118049004</v>
      </c>
      <c r="G315">
        <f t="shared" si="14"/>
        <v>15.803987464270016</v>
      </c>
    </row>
    <row r="316" spans="1:7" x14ac:dyDescent="0.35">
      <c r="A316" s="1">
        <f>'4-2'!A316</f>
        <v>42394</v>
      </c>
      <c r="B316">
        <f>'4-2'!C316</f>
        <v>172.55</v>
      </c>
      <c r="C316" s="5">
        <f>'4-2'!P316</f>
        <v>4417160</v>
      </c>
      <c r="D316" s="7">
        <f t="shared" si="12"/>
        <v>-6.9304349008882937E-3</v>
      </c>
      <c r="E316" s="7">
        <f t="shared" si="13"/>
        <v>-0.51362892445154351</v>
      </c>
      <c r="F316">
        <f t="shared" si="14"/>
        <v>5.1576174844449012</v>
      </c>
      <c r="G316">
        <f t="shared" si="14"/>
        <v>15.814636438055377</v>
      </c>
    </row>
    <row r="317" spans="1:7" x14ac:dyDescent="0.35">
      <c r="A317" s="1">
        <f>'4-2'!A317</f>
        <v>42401</v>
      </c>
      <c r="B317">
        <f>'4-2'!C317</f>
        <v>170.9</v>
      </c>
      <c r="C317" s="5">
        <f>'4-2'!P317</f>
        <v>3181750</v>
      </c>
      <c r="D317" s="7">
        <f t="shared" si="12"/>
        <v>-9.6084594224672415E-3</v>
      </c>
      <c r="E317" s="7">
        <f t="shared" si="13"/>
        <v>-0.32806559574953909</v>
      </c>
      <c r="F317">
        <f t="shared" si="14"/>
        <v>5.1506870495440129</v>
      </c>
      <c r="G317">
        <f t="shared" si="14"/>
        <v>15.301007513603833</v>
      </c>
    </row>
    <row r="318" spans="1:7" x14ac:dyDescent="0.35">
      <c r="A318" s="1">
        <f>'4-2'!A318</f>
        <v>42408</v>
      </c>
      <c r="B318">
        <f>'4-2'!C318</f>
        <v>163.95</v>
      </c>
      <c r="C318" s="5">
        <f>'4-2'!P318</f>
        <v>4123960</v>
      </c>
      <c r="D318" s="7">
        <f t="shared" si="12"/>
        <v>-4.1517086830888061E-2</v>
      </c>
      <c r="E318" s="7">
        <f t="shared" si="13"/>
        <v>0.25938250689660691</v>
      </c>
      <c r="F318">
        <f t="shared" si="14"/>
        <v>5.1410785901215457</v>
      </c>
      <c r="G318">
        <f t="shared" si="14"/>
        <v>14.972941917854294</v>
      </c>
    </row>
    <row r="319" spans="1:7" x14ac:dyDescent="0.35">
      <c r="A319" s="1">
        <f>'4-2'!A319</f>
        <v>42415</v>
      </c>
      <c r="B319">
        <f>'4-2'!C319</f>
        <v>160.44999999999999</v>
      </c>
      <c r="C319" s="5">
        <f>'4-2'!P319</f>
        <v>6324110</v>
      </c>
      <c r="D319" s="7">
        <f t="shared" si="12"/>
        <v>-2.1579135734791421E-2</v>
      </c>
      <c r="E319" s="7">
        <f t="shared" si="13"/>
        <v>0.42755544646371924</v>
      </c>
      <c r="F319">
        <f t="shared" si="14"/>
        <v>5.0995615032906576</v>
      </c>
      <c r="G319">
        <f t="shared" si="14"/>
        <v>15.232324424750901</v>
      </c>
    </row>
    <row r="320" spans="1:7" x14ac:dyDescent="0.35">
      <c r="A320" s="1">
        <f>'4-2'!A320</f>
        <v>42422</v>
      </c>
      <c r="B320">
        <f>'4-2'!C320</f>
        <v>161.85</v>
      </c>
      <c r="C320" s="5">
        <f>'4-2'!P320</f>
        <v>7717960</v>
      </c>
      <c r="D320" s="7">
        <f t="shared" si="12"/>
        <v>8.6876128163870803E-3</v>
      </c>
      <c r="E320" s="7">
        <f t="shared" si="13"/>
        <v>0.19918076716183464</v>
      </c>
      <c r="F320">
        <f t="shared" si="14"/>
        <v>5.0779823675558662</v>
      </c>
      <c r="G320">
        <f t="shared" si="14"/>
        <v>15.659879871214621</v>
      </c>
    </row>
    <row r="321" spans="1:7" x14ac:dyDescent="0.35">
      <c r="A321" s="1">
        <f>'4-2'!A321</f>
        <v>42429</v>
      </c>
      <c r="B321">
        <f>'4-2'!C321</f>
        <v>162.30000000000001</v>
      </c>
      <c r="C321" s="5">
        <f>'4-2'!P321</f>
        <v>7542910</v>
      </c>
      <c r="D321" s="7">
        <f t="shared" si="12"/>
        <v>2.7764941482919525E-3</v>
      </c>
      <c r="E321" s="7">
        <f t="shared" si="13"/>
        <v>-2.2942031204074453E-2</v>
      </c>
      <c r="F321">
        <f t="shared" si="14"/>
        <v>5.0866699803722533</v>
      </c>
      <c r="G321">
        <f t="shared" si="14"/>
        <v>15.859060638376455</v>
      </c>
    </row>
    <row r="322" spans="1:7" x14ac:dyDescent="0.35">
      <c r="A322" s="1">
        <f>'4-2'!A322</f>
        <v>42436</v>
      </c>
      <c r="B322">
        <f>'4-2'!C322</f>
        <v>168.85</v>
      </c>
      <c r="C322" s="5">
        <f>'4-2'!P322</f>
        <v>5872000</v>
      </c>
      <c r="D322" s="7">
        <f t="shared" si="12"/>
        <v>3.9564272311031878E-2</v>
      </c>
      <c r="E322" s="7">
        <f t="shared" si="13"/>
        <v>-0.25041275789589257</v>
      </c>
      <c r="F322">
        <f t="shared" si="14"/>
        <v>5.0894464745205452</v>
      </c>
      <c r="G322">
        <f t="shared" si="14"/>
        <v>15.836118607172381</v>
      </c>
    </row>
    <row r="323" spans="1:7" x14ac:dyDescent="0.35">
      <c r="A323" s="1">
        <f>'4-2'!A323</f>
        <v>42443</v>
      </c>
      <c r="B323">
        <f>'4-2'!C323</f>
        <v>159.19999999999999</v>
      </c>
      <c r="C323" s="5">
        <f>'4-2'!P323</f>
        <v>8828270</v>
      </c>
      <c r="D323" s="7">
        <f t="shared" si="12"/>
        <v>-5.884947342129454E-2</v>
      </c>
      <c r="E323" s="7">
        <f t="shared" si="13"/>
        <v>0.40776378111843137</v>
      </c>
      <c r="F323">
        <f t="shared" si="14"/>
        <v>5.1290107468315771</v>
      </c>
      <c r="G323">
        <f t="shared" si="14"/>
        <v>15.585705849276488</v>
      </c>
    </row>
    <row r="324" spans="1:7" x14ac:dyDescent="0.35">
      <c r="A324" s="1">
        <f>'4-2'!A324</f>
        <v>42450</v>
      </c>
      <c r="B324">
        <f>'4-2'!C324</f>
        <v>165.45</v>
      </c>
      <c r="C324" s="5">
        <f>'4-2'!P324</f>
        <v>7772120</v>
      </c>
      <c r="D324" s="7">
        <f t="shared" si="12"/>
        <v>3.8507760957338988E-2</v>
      </c>
      <c r="E324" s="7">
        <f t="shared" si="13"/>
        <v>-0.12741610099347511</v>
      </c>
      <c r="F324">
        <f t="shared" si="14"/>
        <v>5.0701612734102826</v>
      </c>
      <c r="G324">
        <f t="shared" si="14"/>
        <v>15.99346963039492</v>
      </c>
    </row>
    <row r="325" spans="1:7" x14ac:dyDescent="0.35">
      <c r="A325" s="1">
        <f>'4-2'!A325</f>
        <v>42457</v>
      </c>
      <c r="B325">
        <f>'4-2'!C325</f>
        <v>163.95</v>
      </c>
      <c r="C325" s="5">
        <f>'4-2'!P325</f>
        <v>17313580</v>
      </c>
      <c r="D325" s="7">
        <f t="shared" ref="D325:D388" si="15">LN(B325)-LN(B324)</f>
        <v>-9.1075310769639373E-3</v>
      </c>
      <c r="E325" s="7">
        <f t="shared" ref="E325:E388" si="16">LN(C325)-LN(C324)</f>
        <v>0.80094819323614885</v>
      </c>
      <c r="F325">
        <f t="shared" ref="F325:G388" si="17">LN(B324)</f>
        <v>5.1086690343676215</v>
      </c>
      <c r="G325">
        <f t="shared" si="17"/>
        <v>15.866053529401444</v>
      </c>
    </row>
    <row r="326" spans="1:7" x14ac:dyDescent="0.35">
      <c r="A326" s="1">
        <f>'4-2'!A326</f>
        <v>42464</v>
      </c>
      <c r="B326">
        <f>'4-2'!C326</f>
        <v>164.35</v>
      </c>
      <c r="C326" s="5">
        <f>'4-2'!P326</f>
        <v>4317570</v>
      </c>
      <c r="D326" s="7">
        <f t="shared" si="15"/>
        <v>2.4367968195706524E-3</v>
      </c>
      <c r="E326" s="7">
        <f t="shared" si="16"/>
        <v>-1.3887984206797768</v>
      </c>
      <c r="F326">
        <f t="shared" si="17"/>
        <v>5.0995615032906576</v>
      </c>
      <c r="G326">
        <f t="shared" si="17"/>
        <v>16.667001722637593</v>
      </c>
    </row>
    <row r="327" spans="1:7" x14ac:dyDescent="0.35">
      <c r="A327" s="1">
        <f>'4-2'!A327</f>
        <v>42471</v>
      </c>
      <c r="B327">
        <f>'4-2'!C327</f>
        <v>163.69999999999999</v>
      </c>
      <c r="C327" s="5">
        <f>'4-2'!P327</f>
        <v>4425240</v>
      </c>
      <c r="D327" s="7">
        <f t="shared" si="15"/>
        <v>-3.9628157331392799E-3</v>
      </c>
      <c r="E327" s="7">
        <f t="shared" si="16"/>
        <v>2.4631770283697563E-2</v>
      </c>
      <c r="F327">
        <f t="shared" si="17"/>
        <v>5.1019983001102283</v>
      </c>
      <c r="G327">
        <f t="shared" si="17"/>
        <v>15.278203301957817</v>
      </c>
    </row>
    <row r="328" spans="1:7" x14ac:dyDescent="0.35">
      <c r="A328" s="1">
        <f>'4-2'!A328</f>
        <v>42478</v>
      </c>
      <c r="B328">
        <f>'4-2'!C328</f>
        <v>164.7</v>
      </c>
      <c r="C328" s="5">
        <f>'4-2'!P328</f>
        <v>4319110</v>
      </c>
      <c r="D328" s="7">
        <f t="shared" si="15"/>
        <v>6.0901528065055999E-3</v>
      </c>
      <c r="E328" s="7">
        <f t="shared" si="16"/>
        <v>-2.4275151764468816E-2</v>
      </c>
      <c r="F328">
        <f t="shared" si="17"/>
        <v>5.098035484377089</v>
      </c>
      <c r="G328">
        <f t="shared" si="17"/>
        <v>15.302835072241514</v>
      </c>
    </row>
    <row r="329" spans="1:7" x14ac:dyDescent="0.35">
      <c r="A329" s="1">
        <f>'4-2'!A329</f>
        <v>42485</v>
      </c>
      <c r="B329">
        <f>'4-2'!C329</f>
        <v>163.4</v>
      </c>
      <c r="C329" s="5">
        <f>'4-2'!P329</f>
        <v>3363460</v>
      </c>
      <c r="D329" s="7">
        <f t="shared" si="15"/>
        <v>-7.9244547576919899E-3</v>
      </c>
      <c r="E329" s="7">
        <f t="shared" si="16"/>
        <v>-0.25007915647397816</v>
      </c>
      <c r="F329">
        <f t="shared" si="17"/>
        <v>5.1041256371835946</v>
      </c>
      <c r="G329">
        <f t="shared" si="17"/>
        <v>15.278559920477045</v>
      </c>
    </row>
    <row r="330" spans="1:7" x14ac:dyDescent="0.35">
      <c r="A330" s="1">
        <f>'4-2'!A330</f>
        <v>42492</v>
      </c>
      <c r="B330">
        <f>'4-2'!C330</f>
        <v>164.3</v>
      </c>
      <c r="C330" s="5">
        <f>'4-2'!P330</f>
        <v>3626470</v>
      </c>
      <c r="D330" s="7">
        <f t="shared" si="15"/>
        <v>5.4928426173201927E-3</v>
      </c>
      <c r="E330" s="7">
        <f t="shared" si="16"/>
        <v>7.5289517309329312E-2</v>
      </c>
      <c r="F330">
        <f t="shared" si="17"/>
        <v>5.0962011824259026</v>
      </c>
      <c r="G330">
        <f t="shared" si="17"/>
        <v>15.028480764003067</v>
      </c>
    </row>
    <row r="331" spans="1:7" x14ac:dyDescent="0.35">
      <c r="A331" s="1">
        <f>'4-2'!A331</f>
        <v>42499</v>
      </c>
      <c r="B331">
        <f>'4-2'!C331</f>
        <v>163.75</v>
      </c>
      <c r="C331" s="5">
        <f>'4-2'!P331</f>
        <v>2831520</v>
      </c>
      <c r="D331" s="7">
        <f t="shared" si="15"/>
        <v>-3.3531505278618923E-3</v>
      </c>
      <c r="E331" s="7">
        <f t="shared" si="16"/>
        <v>-0.24744605340738524</v>
      </c>
      <c r="F331">
        <f t="shared" si="17"/>
        <v>5.1016940250432228</v>
      </c>
      <c r="G331">
        <f t="shared" si="17"/>
        <v>15.103770281312396</v>
      </c>
    </row>
    <row r="332" spans="1:7" x14ac:dyDescent="0.35">
      <c r="A332" s="1">
        <f>'4-2'!A332</f>
        <v>42506</v>
      </c>
      <c r="B332">
        <f>'4-2'!C332</f>
        <v>169</v>
      </c>
      <c r="C332" s="5">
        <f>'4-2'!P332</f>
        <v>8632150</v>
      </c>
      <c r="D332" s="7">
        <f t="shared" si="15"/>
        <v>3.155784040771259E-2</v>
      </c>
      <c r="E332" s="7">
        <f t="shared" si="16"/>
        <v>1.1146799350652277</v>
      </c>
      <c r="F332">
        <f t="shared" si="17"/>
        <v>5.0983408745153609</v>
      </c>
      <c r="G332">
        <f t="shared" si="17"/>
        <v>14.856324227905011</v>
      </c>
    </row>
    <row r="333" spans="1:7" x14ac:dyDescent="0.35">
      <c r="A333" s="1">
        <f>'4-2'!A333</f>
        <v>42513</v>
      </c>
      <c r="B333">
        <f>'4-2'!C333</f>
        <v>171.05</v>
      </c>
      <c r="C333" s="5">
        <f>'4-2'!P333</f>
        <v>7138530</v>
      </c>
      <c r="D333" s="7">
        <f t="shared" si="15"/>
        <v>1.2057196500540712E-2</v>
      </c>
      <c r="E333" s="7">
        <f t="shared" si="16"/>
        <v>-0.18998673220409401</v>
      </c>
      <c r="F333">
        <f t="shared" si="17"/>
        <v>5.1298987149230735</v>
      </c>
      <c r="G333">
        <f t="shared" si="17"/>
        <v>15.971004162970239</v>
      </c>
    </row>
    <row r="334" spans="1:7" x14ac:dyDescent="0.35">
      <c r="A334" s="1">
        <f>'4-2'!A334</f>
        <v>42520</v>
      </c>
      <c r="B334">
        <f>'4-2'!C334</f>
        <v>173.45</v>
      </c>
      <c r="C334" s="5">
        <f>'4-2'!P334</f>
        <v>4803780</v>
      </c>
      <c r="D334" s="7">
        <f t="shared" si="15"/>
        <v>1.3933461992144736E-2</v>
      </c>
      <c r="E334" s="7">
        <f t="shared" si="16"/>
        <v>-0.39610376480345622</v>
      </c>
      <c r="F334">
        <f t="shared" si="17"/>
        <v>5.1419559114236142</v>
      </c>
      <c r="G334">
        <f t="shared" si="17"/>
        <v>15.781017430766145</v>
      </c>
    </row>
    <row r="335" spans="1:7" x14ac:dyDescent="0.35">
      <c r="A335" s="1">
        <f>'4-2'!A335</f>
        <v>42527</v>
      </c>
      <c r="B335">
        <f>'4-2'!C335</f>
        <v>175.4</v>
      </c>
      <c r="C335" s="5">
        <f>'4-2'!P335</f>
        <v>4564520</v>
      </c>
      <c r="D335" s="7">
        <f t="shared" si="15"/>
        <v>1.1179706522323585E-2</v>
      </c>
      <c r="E335" s="7">
        <f t="shared" si="16"/>
        <v>-5.1089747344091663E-2</v>
      </c>
      <c r="F335">
        <f t="shared" si="17"/>
        <v>5.1558893734157589</v>
      </c>
      <c r="G335">
        <f t="shared" si="17"/>
        <v>15.384913665962689</v>
      </c>
    </row>
    <row r="336" spans="1:7" x14ac:dyDescent="0.35">
      <c r="A336" s="1">
        <f>'4-2'!A336</f>
        <v>42534</v>
      </c>
      <c r="B336">
        <f>'4-2'!C336</f>
        <v>190</v>
      </c>
      <c r="C336" s="5">
        <f>'4-2'!P336</f>
        <v>14857570</v>
      </c>
      <c r="D336" s="7">
        <f t="shared" si="15"/>
        <v>7.9954992222403654E-2</v>
      </c>
      <c r="E336" s="7">
        <f t="shared" si="16"/>
        <v>1.1801961390184648</v>
      </c>
      <c r="F336">
        <f t="shared" si="17"/>
        <v>5.1670690799380825</v>
      </c>
      <c r="G336">
        <f t="shared" si="17"/>
        <v>15.333823918618597</v>
      </c>
    </row>
    <row r="337" spans="1:7" x14ac:dyDescent="0.35">
      <c r="A337" s="1">
        <f>'4-2'!A337</f>
        <v>42541</v>
      </c>
      <c r="B337">
        <f>'4-2'!C337</f>
        <v>180</v>
      </c>
      <c r="C337" s="5">
        <f>'4-2'!P337</f>
        <v>4098330</v>
      </c>
      <c r="D337" s="7">
        <f t="shared" si="15"/>
        <v>-5.4067221270275745E-2</v>
      </c>
      <c r="E337" s="7">
        <f t="shared" si="16"/>
        <v>-1.2879299260118273</v>
      </c>
      <c r="F337">
        <f t="shared" si="17"/>
        <v>5.2470240721604862</v>
      </c>
      <c r="G337">
        <f t="shared" si="17"/>
        <v>16.514020057637062</v>
      </c>
    </row>
    <row r="338" spans="1:7" x14ac:dyDescent="0.35">
      <c r="A338" s="1">
        <f>'4-2'!A338</f>
        <v>42548</v>
      </c>
      <c r="B338">
        <f>'4-2'!C338</f>
        <v>177</v>
      </c>
      <c r="C338" s="5">
        <f>'4-2'!P338</f>
        <v>3098300</v>
      </c>
      <c r="D338" s="7">
        <f t="shared" si="15"/>
        <v>-1.6807118316381597E-2</v>
      </c>
      <c r="E338" s="7">
        <f t="shared" si="16"/>
        <v>-0.27972599968583189</v>
      </c>
      <c r="F338">
        <f t="shared" si="17"/>
        <v>5.1929568508902104</v>
      </c>
      <c r="G338">
        <f t="shared" si="17"/>
        <v>15.226090131625234</v>
      </c>
    </row>
    <row r="339" spans="1:7" x14ac:dyDescent="0.35">
      <c r="A339" s="1">
        <f>'4-2'!A339</f>
        <v>42555</v>
      </c>
      <c r="B339">
        <f>'4-2'!C339</f>
        <v>182</v>
      </c>
      <c r="C339" s="5">
        <f>'4-2'!P339</f>
        <v>3495950</v>
      </c>
      <c r="D339" s="7">
        <f t="shared" si="15"/>
        <v>2.7856954502966325E-2</v>
      </c>
      <c r="E339" s="7">
        <f t="shared" si="16"/>
        <v>0.12075158165638911</v>
      </c>
      <c r="F339">
        <f t="shared" si="17"/>
        <v>5.1761497325738288</v>
      </c>
      <c r="G339">
        <f t="shared" si="17"/>
        <v>14.946364131939402</v>
      </c>
    </row>
    <row r="340" spans="1:7" x14ac:dyDescent="0.35">
      <c r="A340" s="1">
        <f>'4-2'!A340</f>
        <v>42562</v>
      </c>
      <c r="B340">
        <f>'4-2'!C340</f>
        <v>180.65</v>
      </c>
      <c r="C340" s="5">
        <f>'4-2'!P340</f>
        <v>2854800</v>
      </c>
      <c r="D340" s="7">
        <f t="shared" si="15"/>
        <v>-7.4452294831459653E-3</v>
      </c>
      <c r="E340" s="7">
        <f t="shared" si="16"/>
        <v>-0.20260336751674224</v>
      </c>
      <c r="F340">
        <f t="shared" si="17"/>
        <v>5.2040066870767951</v>
      </c>
      <c r="G340">
        <f t="shared" si="17"/>
        <v>15.067115713595792</v>
      </c>
    </row>
    <row r="341" spans="1:7" x14ac:dyDescent="0.35">
      <c r="A341" s="1">
        <f>'4-2'!A341</f>
        <v>42569</v>
      </c>
      <c r="B341">
        <f>'4-2'!C341</f>
        <v>181.2</v>
      </c>
      <c r="C341" s="5">
        <f>'4-2'!P341</f>
        <v>1536000</v>
      </c>
      <c r="D341" s="7">
        <f t="shared" si="15"/>
        <v>3.0399360152300048E-3</v>
      </c>
      <c r="E341" s="7">
        <f t="shared" si="16"/>
        <v>-0.61982015338929486</v>
      </c>
      <c r="F341">
        <f t="shared" si="17"/>
        <v>5.1965614575936492</v>
      </c>
      <c r="G341">
        <f t="shared" si="17"/>
        <v>14.864512346079049</v>
      </c>
    </row>
    <row r="342" spans="1:7" x14ac:dyDescent="0.35">
      <c r="A342" s="1">
        <f>'4-2'!A342</f>
        <v>42576</v>
      </c>
      <c r="B342">
        <f>'4-2'!C342</f>
        <v>186.1</v>
      </c>
      <c r="C342" s="5">
        <f>'4-2'!P342</f>
        <v>5374460</v>
      </c>
      <c r="D342" s="7">
        <f t="shared" si="15"/>
        <v>2.6682770039325732E-2</v>
      </c>
      <c r="E342" s="7">
        <f t="shared" si="16"/>
        <v>1.2524764691250088</v>
      </c>
      <c r="F342">
        <f t="shared" si="17"/>
        <v>5.1996013936088792</v>
      </c>
      <c r="G342">
        <f t="shared" si="17"/>
        <v>14.244692192689755</v>
      </c>
    </row>
    <row r="343" spans="1:7" x14ac:dyDescent="0.35">
      <c r="A343" s="1">
        <f>'4-2'!A343</f>
        <v>42583</v>
      </c>
      <c r="B343">
        <f>'4-2'!C343</f>
        <v>184.85</v>
      </c>
      <c r="C343" s="5">
        <f>'4-2'!P343</f>
        <v>2605470</v>
      </c>
      <c r="D343" s="7">
        <f t="shared" si="15"/>
        <v>-6.7394782655636476E-3</v>
      </c>
      <c r="E343" s="7">
        <f t="shared" si="16"/>
        <v>-0.72404502265442261</v>
      </c>
      <c r="F343">
        <f t="shared" si="17"/>
        <v>5.2262841636482049</v>
      </c>
      <c r="G343">
        <f t="shared" si="17"/>
        <v>15.497168661814763</v>
      </c>
    </row>
    <row r="344" spans="1:7" x14ac:dyDescent="0.35">
      <c r="A344" s="1">
        <f>'4-2'!A344</f>
        <v>42590</v>
      </c>
      <c r="B344">
        <f>'4-2'!C344</f>
        <v>187.85</v>
      </c>
      <c r="C344" s="5">
        <f>'4-2'!P344</f>
        <v>3473830</v>
      </c>
      <c r="D344" s="7">
        <f t="shared" si="15"/>
        <v>1.6099086637336946E-2</v>
      </c>
      <c r="E344" s="7">
        <f t="shared" si="16"/>
        <v>0.2876446504801855</v>
      </c>
      <c r="F344">
        <f t="shared" si="17"/>
        <v>5.2195446853826413</v>
      </c>
      <c r="G344">
        <f t="shared" si="17"/>
        <v>14.773123639160341</v>
      </c>
    </row>
    <row r="345" spans="1:7" x14ac:dyDescent="0.35">
      <c r="A345" s="1">
        <f>'4-2'!A345</f>
        <v>42597</v>
      </c>
      <c r="B345">
        <f>'4-2'!C345</f>
        <v>190.15</v>
      </c>
      <c r="C345" s="5">
        <f>'4-2'!P345</f>
        <v>4426220</v>
      </c>
      <c r="D345" s="7">
        <f t="shared" si="15"/>
        <v>1.2169462354290062E-2</v>
      </c>
      <c r="E345" s="7">
        <f t="shared" si="16"/>
        <v>0.2422882149983554</v>
      </c>
      <c r="F345">
        <f t="shared" si="17"/>
        <v>5.2356437720199782</v>
      </c>
      <c r="G345">
        <f t="shared" si="17"/>
        <v>15.060768289640526</v>
      </c>
    </row>
    <row r="346" spans="1:7" x14ac:dyDescent="0.35">
      <c r="A346" s="1">
        <f>'4-2'!A346</f>
        <v>42604</v>
      </c>
      <c r="B346">
        <f>'4-2'!C346</f>
        <v>191.4</v>
      </c>
      <c r="C346" s="5">
        <f>'4-2'!P346</f>
        <v>3271130</v>
      </c>
      <c r="D346" s="7">
        <f t="shared" si="15"/>
        <v>6.552244644585592E-3</v>
      </c>
      <c r="E346" s="7">
        <f t="shared" si="16"/>
        <v>-0.30241045571030156</v>
      </c>
      <c r="F346">
        <f t="shared" si="17"/>
        <v>5.2478132343742683</v>
      </c>
      <c r="G346">
        <f t="shared" si="17"/>
        <v>15.303056504638882</v>
      </c>
    </row>
    <row r="347" spans="1:7" x14ac:dyDescent="0.35">
      <c r="A347" s="1">
        <f>'4-2'!A347</f>
        <v>42611</v>
      </c>
      <c r="B347">
        <f>'4-2'!C347</f>
        <v>194</v>
      </c>
      <c r="C347" s="5">
        <f>'4-2'!P347</f>
        <v>3294650</v>
      </c>
      <c r="D347" s="7">
        <f t="shared" si="15"/>
        <v>1.3492680044474348E-2</v>
      </c>
      <c r="E347" s="7">
        <f t="shared" si="16"/>
        <v>7.1644498004559409E-3</v>
      </c>
      <c r="F347">
        <f t="shared" si="17"/>
        <v>5.2543654790188539</v>
      </c>
      <c r="G347">
        <f t="shared" si="17"/>
        <v>15.00064604892858</v>
      </c>
    </row>
    <row r="348" spans="1:7" x14ac:dyDescent="0.35">
      <c r="A348" s="1">
        <f>'4-2'!A348</f>
        <v>42618</v>
      </c>
      <c r="B348">
        <f>'4-2'!C348</f>
        <v>190</v>
      </c>
      <c r="C348" s="5">
        <f>'4-2'!P348</f>
        <v>6380430</v>
      </c>
      <c r="D348" s="7">
        <f t="shared" si="15"/>
        <v>-2.0834086902842053E-2</v>
      </c>
      <c r="E348" s="7">
        <f t="shared" si="16"/>
        <v>0.66093555243990743</v>
      </c>
      <c r="F348">
        <f t="shared" si="17"/>
        <v>5.2678581590633282</v>
      </c>
      <c r="G348">
        <f t="shared" si="17"/>
        <v>15.007810498729036</v>
      </c>
    </row>
    <row r="349" spans="1:7" x14ac:dyDescent="0.35">
      <c r="A349" s="1">
        <f>'4-2'!A349</f>
        <v>42625</v>
      </c>
      <c r="B349">
        <f>'4-2'!C349</f>
        <v>184</v>
      </c>
      <c r="C349" s="5">
        <f>'4-2'!P349</f>
        <v>20181460</v>
      </c>
      <c r="D349" s="7">
        <f t="shared" si="15"/>
        <v>-3.2088314551500297E-2</v>
      </c>
      <c r="E349" s="7">
        <f t="shared" si="16"/>
        <v>1.1515288679639983</v>
      </c>
      <c r="F349">
        <f t="shared" si="17"/>
        <v>5.2470240721604862</v>
      </c>
      <c r="G349">
        <f t="shared" si="17"/>
        <v>15.668746051168943</v>
      </c>
    </row>
    <row r="350" spans="1:7" x14ac:dyDescent="0.35">
      <c r="A350" s="1">
        <f>'4-2'!A350</f>
        <v>42632</v>
      </c>
      <c r="B350">
        <f>'4-2'!C350</f>
        <v>181.05</v>
      </c>
      <c r="C350" s="5">
        <f>'4-2'!P350</f>
        <v>4473180</v>
      </c>
      <c r="D350" s="7">
        <f t="shared" si="15"/>
        <v>-1.6162521397335539E-2</v>
      </c>
      <c r="E350" s="7">
        <f t="shared" si="16"/>
        <v>-1.5066647960789297</v>
      </c>
      <c r="F350">
        <f t="shared" si="17"/>
        <v>5.2149357576089859</v>
      </c>
      <c r="G350">
        <f t="shared" si="17"/>
        <v>16.820274919132942</v>
      </c>
    </row>
    <row r="351" spans="1:7" x14ac:dyDescent="0.35">
      <c r="A351" s="1">
        <f>'4-2'!A351</f>
        <v>42639</v>
      </c>
      <c r="B351">
        <f>'4-2'!C351</f>
        <v>178.2</v>
      </c>
      <c r="C351" s="5">
        <f>'4-2'!P351</f>
        <v>2206890</v>
      </c>
      <c r="D351" s="7">
        <f t="shared" si="15"/>
        <v>-1.5866721174941034E-2</v>
      </c>
      <c r="E351" s="7">
        <f t="shared" si="16"/>
        <v>-0.70651528047094736</v>
      </c>
      <c r="F351">
        <f t="shared" si="17"/>
        <v>5.1987732362116503</v>
      </c>
      <c r="G351">
        <f t="shared" si="17"/>
        <v>15.313610123054012</v>
      </c>
    </row>
    <row r="352" spans="1:7" x14ac:dyDescent="0.35">
      <c r="A352" s="1">
        <f>'4-2'!A352</f>
        <v>42646</v>
      </c>
      <c r="B352">
        <f>'4-2'!C352</f>
        <v>174.35</v>
      </c>
      <c r="C352" s="5">
        <f>'4-2'!P352</f>
        <v>2462360</v>
      </c>
      <c r="D352" s="7">
        <f t="shared" si="15"/>
        <v>-2.1841741915048729E-2</v>
      </c>
      <c r="E352" s="7">
        <f t="shared" si="16"/>
        <v>0.10953595503725744</v>
      </c>
      <c r="F352">
        <f t="shared" si="17"/>
        <v>5.1829065150367093</v>
      </c>
      <c r="G352">
        <f t="shared" si="17"/>
        <v>14.607094842583065</v>
      </c>
    </row>
    <row r="353" spans="1:7" x14ac:dyDescent="0.35">
      <c r="A353" s="1">
        <f>'4-2'!A353</f>
        <v>42653</v>
      </c>
      <c r="B353">
        <f>'4-2'!C353</f>
        <v>166</v>
      </c>
      <c r="C353" s="5">
        <f>'4-2'!P353</f>
        <v>4130710</v>
      </c>
      <c r="D353" s="7">
        <f t="shared" si="15"/>
        <v>-4.9076984765116904E-2</v>
      </c>
      <c r="E353" s="7">
        <f t="shared" si="16"/>
        <v>0.51732906537450596</v>
      </c>
      <c r="F353">
        <f t="shared" si="17"/>
        <v>5.1610647731216606</v>
      </c>
      <c r="G353">
        <f t="shared" si="17"/>
        <v>14.716630797620322</v>
      </c>
    </row>
    <row r="354" spans="1:7" x14ac:dyDescent="0.35">
      <c r="A354" s="1">
        <f>'4-2'!A354</f>
        <v>42660</v>
      </c>
      <c r="B354">
        <f>'4-2'!C354</f>
        <v>165.6</v>
      </c>
      <c r="C354" s="5">
        <f>'4-2'!P354</f>
        <v>2335250</v>
      </c>
      <c r="D354" s="7">
        <f t="shared" si="15"/>
        <v>-2.4125464053845747E-3</v>
      </c>
      <c r="E354" s="7">
        <f t="shared" si="16"/>
        <v>-0.5703303532597328</v>
      </c>
      <c r="F354">
        <f t="shared" si="17"/>
        <v>5.1119877883565437</v>
      </c>
      <c r="G354">
        <f t="shared" si="17"/>
        <v>15.233959862994828</v>
      </c>
    </row>
    <row r="355" spans="1:7" x14ac:dyDescent="0.35">
      <c r="A355" s="1">
        <f>'4-2'!A355</f>
        <v>42667</v>
      </c>
      <c r="B355">
        <f>'4-2'!C355</f>
        <v>166</v>
      </c>
      <c r="C355" s="5">
        <f>'4-2'!P355</f>
        <v>1586500</v>
      </c>
      <c r="D355" s="7">
        <f t="shared" si="15"/>
        <v>2.4125464053845747E-3</v>
      </c>
      <c r="E355" s="7">
        <f t="shared" si="16"/>
        <v>-0.38658861972970726</v>
      </c>
      <c r="F355">
        <f t="shared" si="17"/>
        <v>5.1095752419511591</v>
      </c>
      <c r="G355">
        <f t="shared" si="17"/>
        <v>14.663629509735095</v>
      </c>
    </row>
    <row r="356" spans="1:7" x14ac:dyDescent="0.35">
      <c r="A356" s="1">
        <f>'4-2'!A356</f>
        <v>42674</v>
      </c>
      <c r="B356">
        <f>'4-2'!C356</f>
        <v>166.2</v>
      </c>
      <c r="C356" s="5">
        <f>'4-2'!P356</f>
        <v>1467870</v>
      </c>
      <c r="D356" s="7">
        <f t="shared" si="15"/>
        <v>1.204094064804373E-3</v>
      </c>
      <c r="E356" s="7">
        <f t="shared" si="16"/>
        <v>-7.7717961628401611E-2</v>
      </c>
      <c r="F356">
        <f t="shared" si="17"/>
        <v>5.1119877883565437</v>
      </c>
      <c r="G356">
        <f t="shared" si="17"/>
        <v>14.277040890005388</v>
      </c>
    </row>
    <row r="357" spans="1:7" x14ac:dyDescent="0.35">
      <c r="A357" s="1">
        <f>'4-2'!A357</f>
        <v>42681</v>
      </c>
      <c r="B357">
        <f>'4-2'!C357</f>
        <v>167.4</v>
      </c>
      <c r="C357" s="5">
        <f>'4-2'!P357</f>
        <v>3258390</v>
      </c>
      <c r="D357" s="7">
        <f t="shared" si="15"/>
        <v>7.1942756340268588E-3</v>
      </c>
      <c r="E357" s="7">
        <f t="shared" si="16"/>
        <v>0.79742083794372753</v>
      </c>
      <c r="F357">
        <f t="shared" si="17"/>
        <v>5.113191882421348</v>
      </c>
      <c r="G357">
        <f t="shared" si="17"/>
        <v>14.199322928376986</v>
      </c>
    </row>
    <row r="358" spans="1:7" x14ac:dyDescent="0.35">
      <c r="A358" s="1">
        <f>'4-2'!A358</f>
        <v>42688</v>
      </c>
      <c r="B358">
        <f>'4-2'!C358</f>
        <v>167</v>
      </c>
      <c r="C358" s="5">
        <f>'4-2'!P358</f>
        <v>1374380</v>
      </c>
      <c r="D358" s="7">
        <f t="shared" si="15"/>
        <v>-2.392345638619453E-3</v>
      </c>
      <c r="E358" s="7">
        <f t="shared" si="16"/>
        <v>-0.86323048801888902</v>
      </c>
      <c r="F358">
        <f t="shared" si="17"/>
        <v>5.1203861580553749</v>
      </c>
      <c r="G358">
        <f t="shared" si="17"/>
        <v>14.996743766320714</v>
      </c>
    </row>
    <row r="359" spans="1:7" x14ac:dyDescent="0.35">
      <c r="A359" s="1">
        <f>'4-2'!A359</f>
        <v>42695</v>
      </c>
      <c r="B359">
        <f>'4-2'!C359</f>
        <v>167.4</v>
      </c>
      <c r="C359" s="5">
        <f>'4-2'!P359</f>
        <v>1003040</v>
      </c>
      <c r="D359" s="7">
        <f t="shared" si="15"/>
        <v>2.392345638619453E-3</v>
      </c>
      <c r="E359" s="7">
        <f t="shared" si="16"/>
        <v>-0.3149673317940298</v>
      </c>
      <c r="F359">
        <f t="shared" si="17"/>
        <v>5.1179938124167554</v>
      </c>
      <c r="G359">
        <f t="shared" si="17"/>
        <v>14.133513278301825</v>
      </c>
    </row>
    <row r="360" spans="1:7" x14ac:dyDescent="0.35">
      <c r="A360" s="1">
        <f>'4-2'!A360</f>
        <v>42702</v>
      </c>
      <c r="B360">
        <f>'4-2'!C360</f>
        <v>167.2</v>
      </c>
      <c r="C360" s="5">
        <f>'4-2'!P360</f>
        <v>2169810</v>
      </c>
      <c r="D360" s="7">
        <f t="shared" si="15"/>
        <v>-1.1954574047736699E-3</v>
      </c>
      <c r="E360" s="7">
        <f t="shared" si="16"/>
        <v>0.77160421757177033</v>
      </c>
      <c r="F360">
        <f t="shared" si="17"/>
        <v>5.1203861580553749</v>
      </c>
      <c r="G360">
        <f t="shared" si="17"/>
        <v>13.818545946507795</v>
      </c>
    </row>
    <row r="361" spans="1:7" x14ac:dyDescent="0.35">
      <c r="A361" s="1">
        <f>'4-2'!A361</f>
        <v>42709</v>
      </c>
      <c r="B361">
        <f>'4-2'!C361</f>
        <v>167.85</v>
      </c>
      <c r="C361" s="5">
        <f>'4-2'!P361</f>
        <v>2315600</v>
      </c>
      <c r="D361" s="7">
        <f t="shared" si="15"/>
        <v>3.8800227754425265E-3</v>
      </c>
      <c r="E361" s="7">
        <f t="shared" si="16"/>
        <v>6.5029227107421761E-2</v>
      </c>
      <c r="F361">
        <f t="shared" si="17"/>
        <v>5.1191907006506012</v>
      </c>
      <c r="G361">
        <f t="shared" si="17"/>
        <v>14.590150164079565</v>
      </c>
    </row>
    <row r="362" spans="1:7" x14ac:dyDescent="0.35">
      <c r="A362" s="1">
        <f>'4-2'!A362</f>
        <v>42716</v>
      </c>
      <c r="B362">
        <f>'4-2'!C362</f>
        <v>168.6</v>
      </c>
      <c r="C362" s="5">
        <f>'4-2'!P362</f>
        <v>6638580</v>
      </c>
      <c r="D362" s="7">
        <f t="shared" si="15"/>
        <v>4.4583221417111574E-3</v>
      </c>
      <c r="E362" s="7">
        <f t="shared" si="16"/>
        <v>1.0532292519736117</v>
      </c>
      <c r="F362">
        <f t="shared" si="17"/>
        <v>5.1230707234260437</v>
      </c>
      <c r="G362">
        <f t="shared" si="17"/>
        <v>14.655179391186987</v>
      </c>
    </row>
    <row r="363" spans="1:7" x14ac:dyDescent="0.35">
      <c r="A363" s="1">
        <f>'4-2'!A363</f>
        <v>42723</v>
      </c>
      <c r="B363">
        <f>'4-2'!C363</f>
        <v>166.25</v>
      </c>
      <c r="C363" s="5">
        <f>'4-2'!P363</f>
        <v>1862870</v>
      </c>
      <c r="D363" s="7">
        <f t="shared" si="15"/>
        <v>-1.4036366031791481E-2</v>
      </c>
      <c r="E363" s="7">
        <f t="shared" si="16"/>
        <v>-1.2707797759364574</v>
      </c>
      <c r="F363">
        <f t="shared" si="17"/>
        <v>5.1275290455677549</v>
      </c>
      <c r="G363">
        <f t="shared" si="17"/>
        <v>15.708408643160599</v>
      </c>
    </row>
    <row r="364" spans="1:7" x14ac:dyDescent="0.35">
      <c r="A364" s="1">
        <f>'4-2'!A364</f>
        <v>42730</v>
      </c>
      <c r="B364">
        <f>'4-2'!C364</f>
        <v>165.2</v>
      </c>
      <c r="C364" s="5">
        <f>'4-2'!P364</f>
        <v>739200</v>
      </c>
      <c r="D364" s="7">
        <f t="shared" si="15"/>
        <v>-6.3358184490853731E-3</v>
      </c>
      <c r="E364" s="7">
        <f t="shared" si="16"/>
        <v>-0.92430506791452949</v>
      </c>
      <c r="F364">
        <f t="shared" si="17"/>
        <v>5.1134926795359634</v>
      </c>
      <c r="G364">
        <f t="shared" si="17"/>
        <v>14.437628867224142</v>
      </c>
    </row>
    <row r="365" spans="1:7" x14ac:dyDescent="0.35">
      <c r="A365" s="1">
        <f>'4-2'!A365</f>
        <v>42737</v>
      </c>
      <c r="B365">
        <f>'4-2'!C365</f>
        <v>165</v>
      </c>
      <c r="C365" s="5">
        <f>'4-2'!P365</f>
        <v>456810</v>
      </c>
      <c r="D365" s="7">
        <f t="shared" si="15"/>
        <v>-1.2113871862977632E-3</v>
      </c>
      <c r="E365" s="7">
        <f t="shared" si="16"/>
        <v>-0.48130097080672485</v>
      </c>
      <c r="F365">
        <f t="shared" si="17"/>
        <v>5.1071568610868781</v>
      </c>
      <c r="G365">
        <f t="shared" si="17"/>
        <v>13.513323799309612</v>
      </c>
    </row>
    <row r="366" spans="1:7" x14ac:dyDescent="0.35">
      <c r="A366" s="1">
        <f>'4-2'!A366</f>
        <v>42744</v>
      </c>
      <c r="B366">
        <f>'4-2'!C366</f>
        <v>165.25</v>
      </c>
      <c r="C366" s="5">
        <f>'4-2'!P366</f>
        <v>958230</v>
      </c>
      <c r="D366" s="7">
        <f t="shared" si="15"/>
        <v>1.5140048312156651E-3</v>
      </c>
      <c r="E366" s="7">
        <f t="shared" si="16"/>
        <v>0.74082028314198389</v>
      </c>
      <c r="F366">
        <f t="shared" si="17"/>
        <v>5.1059454739005803</v>
      </c>
      <c r="G366">
        <f t="shared" si="17"/>
        <v>13.032022828502887</v>
      </c>
    </row>
    <row r="367" spans="1:7" x14ac:dyDescent="0.35">
      <c r="A367" s="1">
        <f>'4-2'!A367</f>
        <v>42751</v>
      </c>
      <c r="B367">
        <f>'4-2'!C367</f>
        <v>169.75</v>
      </c>
      <c r="C367" s="5">
        <f>'4-2'!P367</f>
        <v>2287810</v>
      </c>
      <c r="D367" s="7">
        <f t="shared" si="15"/>
        <v>2.6867287707009524E-2</v>
      </c>
      <c r="E367" s="7">
        <f t="shared" si="16"/>
        <v>0.87026247443073856</v>
      </c>
      <c r="F367">
        <f t="shared" si="17"/>
        <v>5.107459478731796</v>
      </c>
      <c r="G367">
        <f t="shared" si="17"/>
        <v>13.772843111644871</v>
      </c>
    </row>
    <row r="368" spans="1:7" x14ac:dyDescent="0.35">
      <c r="A368" s="1">
        <f>'4-2'!A368</f>
        <v>42758</v>
      </c>
      <c r="B368">
        <f>'4-2'!C368</f>
        <v>170</v>
      </c>
      <c r="C368" s="5">
        <f>'4-2'!P368</f>
        <v>1728790</v>
      </c>
      <c r="D368" s="7">
        <f t="shared" si="15"/>
        <v>1.4716706114565881E-3</v>
      </c>
      <c r="E368" s="7">
        <f t="shared" si="16"/>
        <v>-0.28017328627661797</v>
      </c>
      <c r="F368">
        <f t="shared" si="17"/>
        <v>5.1343267664388055</v>
      </c>
      <c r="G368">
        <f t="shared" si="17"/>
        <v>14.64310558607561</v>
      </c>
    </row>
    <row r="369" spans="1:7" x14ac:dyDescent="0.35">
      <c r="A369" s="1">
        <f>'4-2'!A369</f>
        <v>42765</v>
      </c>
      <c r="B369">
        <f>'4-2'!C369</f>
        <v>168.25</v>
      </c>
      <c r="C369" s="5">
        <f>'4-2'!P369</f>
        <v>999190</v>
      </c>
      <c r="D369" s="7">
        <f t="shared" si="15"/>
        <v>-1.0347468525425008E-2</v>
      </c>
      <c r="E369" s="7">
        <f t="shared" si="16"/>
        <v>-0.54823207006197272</v>
      </c>
      <c r="F369">
        <f t="shared" si="17"/>
        <v>5.1357984370502621</v>
      </c>
      <c r="G369">
        <f t="shared" si="17"/>
        <v>14.362932299798992</v>
      </c>
    </row>
    <row r="370" spans="1:7" x14ac:dyDescent="0.35">
      <c r="A370" s="1">
        <f>'4-2'!A370</f>
        <v>42772</v>
      </c>
      <c r="B370">
        <f>'4-2'!C370</f>
        <v>169</v>
      </c>
      <c r="C370" s="5">
        <f>'4-2'!P370</f>
        <v>1224930</v>
      </c>
      <c r="D370" s="7">
        <f t="shared" si="15"/>
        <v>4.4477463982364185E-3</v>
      </c>
      <c r="E370" s="7">
        <f t="shared" si="16"/>
        <v>0.20369402773408751</v>
      </c>
      <c r="F370">
        <f t="shared" si="17"/>
        <v>5.1254509685248371</v>
      </c>
      <c r="G370">
        <f t="shared" si="17"/>
        <v>13.814700229737019</v>
      </c>
    </row>
    <row r="371" spans="1:7" x14ac:dyDescent="0.35">
      <c r="A371" s="1">
        <f>'4-2'!A371</f>
        <v>42779</v>
      </c>
      <c r="B371">
        <f>'4-2'!C371</f>
        <v>167.1</v>
      </c>
      <c r="C371" s="5">
        <f>'4-2'!P371</f>
        <v>930230</v>
      </c>
      <c r="D371" s="7">
        <f t="shared" si="15"/>
        <v>-1.1306279321725121E-2</v>
      </c>
      <c r="E371" s="7">
        <f t="shared" si="16"/>
        <v>-0.27520711109023921</v>
      </c>
      <c r="F371">
        <f t="shared" si="17"/>
        <v>5.1298987149230735</v>
      </c>
      <c r="G371">
        <f t="shared" si="17"/>
        <v>14.018394257471106</v>
      </c>
    </row>
    <row r="372" spans="1:7" x14ac:dyDescent="0.35">
      <c r="A372" s="1">
        <f>'4-2'!A372</f>
        <v>42786</v>
      </c>
      <c r="B372">
        <f>'4-2'!C372</f>
        <v>166.3</v>
      </c>
      <c r="C372" s="5">
        <f>'4-2'!P372</f>
        <v>1965210</v>
      </c>
      <c r="D372" s="7">
        <f t="shared" si="15"/>
        <v>-4.7990494024663377E-3</v>
      </c>
      <c r="E372" s="7">
        <f t="shared" si="16"/>
        <v>0.74792252142342264</v>
      </c>
      <c r="F372">
        <f t="shared" si="17"/>
        <v>5.1185924356013484</v>
      </c>
      <c r="G372">
        <f t="shared" si="17"/>
        <v>13.743187146380867</v>
      </c>
    </row>
    <row r="373" spans="1:7" x14ac:dyDescent="0.35">
      <c r="A373" s="1">
        <f>'4-2'!A373</f>
        <v>42793</v>
      </c>
      <c r="B373">
        <f>'4-2'!C373</f>
        <v>167</v>
      </c>
      <c r="C373" s="5">
        <f>'4-2'!P373</f>
        <v>2265220</v>
      </c>
      <c r="D373" s="7">
        <f t="shared" si="15"/>
        <v>4.2004262178734209E-3</v>
      </c>
      <c r="E373" s="7">
        <f t="shared" si="16"/>
        <v>0.14207277462097068</v>
      </c>
      <c r="F373">
        <f t="shared" si="17"/>
        <v>5.113793386198882</v>
      </c>
      <c r="G373">
        <f t="shared" si="17"/>
        <v>14.49110966780429</v>
      </c>
    </row>
    <row r="374" spans="1:7" x14ac:dyDescent="0.35">
      <c r="A374" s="1">
        <f>'4-2'!A374</f>
        <v>42800</v>
      </c>
      <c r="B374">
        <f>'4-2'!C374</f>
        <v>167.15</v>
      </c>
      <c r="C374" s="5">
        <f>'4-2'!P374</f>
        <v>1055870</v>
      </c>
      <c r="D374" s="7">
        <f t="shared" si="15"/>
        <v>8.9780044935228176E-4</v>
      </c>
      <c r="E374" s="7">
        <f t="shared" si="16"/>
        <v>-0.76330681281569568</v>
      </c>
      <c r="F374">
        <f t="shared" si="17"/>
        <v>5.1179938124167554</v>
      </c>
      <c r="G374">
        <f t="shared" si="17"/>
        <v>14.633182442425261</v>
      </c>
    </row>
    <row r="375" spans="1:7" x14ac:dyDescent="0.35">
      <c r="A375" s="1">
        <f>'4-2'!A375</f>
        <v>42807</v>
      </c>
      <c r="B375">
        <f>'4-2'!C375</f>
        <v>168.75</v>
      </c>
      <c r="C375" s="5">
        <f>'4-2'!P375</f>
        <v>1164920</v>
      </c>
      <c r="D375" s="7">
        <f t="shared" si="15"/>
        <v>9.5267168865316165E-3</v>
      </c>
      <c r="E375" s="7">
        <f t="shared" si="16"/>
        <v>9.8287343486616052E-2</v>
      </c>
      <c r="F375">
        <f t="shared" si="17"/>
        <v>5.1188916128661077</v>
      </c>
      <c r="G375">
        <f t="shared" si="17"/>
        <v>13.869875629609565</v>
      </c>
    </row>
    <row r="376" spans="1:7" x14ac:dyDescent="0.35">
      <c r="A376" s="1">
        <f>'4-2'!A376</f>
        <v>42814</v>
      </c>
      <c r="B376">
        <f>'4-2'!C376</f>
        <v>167</v>
      </c>
      <c r="C376" s="5">
        <f>'4-2'!P376</f>
        <v>864990</v>
      </c>
      <c r="D376" s="7">
        <f t="shared" si="15"/>
        <v>-1.0424517335883898E-2</v>
      </c>
      <c r="E376" s="7">
        <f t="shared" si="16"/>
        <v>-0.29768974794263237</v>
      </c>
      <c r="F376">
        <f t="shared" si="17"/>
        <v>5.1284183297526393</v>
      </c>
      <c r="G376">
        <f t="shared" si="17"/>
        <v>13.968162973096181</v>
      </c>
    </row>
    <row r="377" spans="1:7" x14ac:dyDescent="0.35">
      <c r="A377" s="1">
        <f>'4-2'!A377</f>
        <v>42821</v>
      </c>
      <c r="B377">
        <f>'4-2'!C377</f>
        <v>163.1</v>
      </c>
      <c r="C377" s="5">
        <f>'4-2'!P377</f>
        <v>3641380</v>
      </c>
      <c r="D377" s="7">
        <f t="shared" si="15"/>
        <v>-2.3630302789787727E-2</v>
      </c>
      <c r="E377" s="7">
        <f t="shared" si="16"/>
        <v>1.4374000634903332</v>
      </c>
      <c r="F377">
        <f t="shared" si="17"/>
        <v>5.1179938124167554</v>
      </c>
      <c r="G377">
        <f t="shared" si="17"/>
        <v>13.670473225153549</v>
      </c>
    </row>
    <row r="378" spans="1:7" x14ac:dyDescent="0.35">
      <c r="A378" s="1">
        <f>'4-2'!A378</f>
        <v>42828</v>
      </c>
      <c r="B378">
        <f>'4-2'!C378</f>
        <v>160.94999999999999</v>
      </c>
      <c r="C378" s="5">
        <f>'4-2'!P378</f>
        <v>1209260</v>
      </c>
      <c r="D378" s="7">
        <f t="shared" si="15"/>
        <v>-1.3269751882150516E-2</v>
      </c>
      <c r="E378" s="7">
        <f t="shared" si="16"/>
        <v>-1.1023541284042562</v>
      </c>
      <c r="F378">
        <f t="shared" si="17"/>
        <v>5.0943635096269677</v>
      </c>
      <c r="G378">
        <f t="shared" si="17"/>
        <v>15.107873288643882</v>
      </c>
    </row>
    <row r="379" spans="1:7" x14ac:dyDescent="0.35">
      <c r="A379" s="1">
        <f>'4-2'!A379</f>
        <v>42835</v>
      </c>
      <c r="B379">
        <f>'4-2'!C379</f>
        <v>160.05000000000001</v>
      </c>
      <c r="C379" s="5">
        <f>'4-2'!P379</f>
        <v>1378090</v>
      </c>
      <c r="D379" s="7">
        <f t="shared" si="15"/>
        <v>-5.6074913289450024E-3</v>
      </c>
      <c r="E379" s="7">
        <f t="shared" si="16"/>
        <v>0.13068988022981998</v>
      </c>
      <c r="F379">
        <f t="shared" si="17"/>
        <v>5.0810937577448172</v>
      </c>
      <c r="G379">
        <f t="shared" si="17"/>
        <v>14.005519160239626</v>
      </c>
    </row>
    <row r="380" spans="1:7" x14ac:dyDescent="0.35">
      <c r="A380" s="1">
        <f>'4-2'!A380</f>
        <v>42842</v>
      </c>
      <c r="B380">
        <f>'4-2'!C380</f>
        <v>151.80000000000001</v>
      </c>
      <c r="C380" s="5">
        <f>'4-2'!P380</f>
        <v>818990</v>
      </c>
      <c r="D380" s="7">
        <f t="shared" si="15"/>
        <v>-5.2922401454342349E-2</v>
      </c>
      <c r="E380" s="7">
        <f t="shared" si="16"/>
        <v>-0.52038188772099225</v>
      </c>
      <c r="F380">
        <f t="shared" si="17"/>
        <v>5.0754862664158722</v>
      </c>
      <c r="G380">
        <f t="shared" si="17"/>
        <v>14.136209040469446</v>
      </c>
    </row>
    <row r="381" spans="1:7" x14ac:dyDescent="0.35">
      <c r="A381" s="1">
        <f>'4-2'!A381</f>
        <v>42849</v>
      </c>
      <c r="B381">
        <f>'4-2'!C381</f>
        <v>149.9</v>
      </c>
      <c r="C381" s="5">
        <f>'4-2'!P381</f>
        <v>1293010</v>
      </c>
      <c r="D381" s="7">
        <f t="shared" si="15"/>
        <v>-1.2595459852978053E-2</v>
      </c>
      <c r="E381" s="7">
        <f t="shared" si="16"/>
        <v>0.45665623892768359</v>
      </c>
      <c r="F381">
        <f t="shared" si="17"/>
        <v>5.0225638649615298</v>
      </c>
      <c r="G381">
        <f t="shared" si="17"/>
        <v>13.615827152748453</v>
      </c>
    </row>
    <row r="382" spans="1:7" x14ac:dyDescent="0.35">
      <c r="A382" s="1">
        <f>'4-2'!A382</f>
        <v>42856</v>
      </c>
      <c r="B382">
        <f>'4-2'!C382</f>
        <v>156.94999999999999</v>
      </c>
      <c r="C382" s="5">
        <f>'4-2'!P382</f>
        <v>1315520</v>
      </c>
      <c r="D382" s="7">
        <f t="shared" si="15"/>
        <v>4.5958878179410689E-2</v>
      </c>
      <c r="E382" s="7">
        <f t="shared" si="16"/>
        <v>1.7259191015513764E-2</v>
      </c>
      <c r="F382">
        <f t="shared" si="17"/>
        <v>5.0099684051085518</v>
      </c>
      <c r="G382">
        <f t="shared" si="17"/>
        <v>14.072483391676137</v>
      </c>
    </row>
    <row r="383" spans="1:7" x14ac:dyDescent="0.35">
      <c r="A383" s="1">
        <f>'4-2'!A383</f>
        <v>42863</v>
      </c>
      <c r="B383">
        <f>'4-2'!C383</f>
        <v>148.55000000000001</v>
      </c>
      <c r="C383" s="5">
        <f>'4-2'!P383</f>
        <v>1414120</v>
      </c>
      <c r="D383" s="7">
        <f t="shared" si="15"/>
        <v>-5.5005681379345361E-2</v>
      </c>
      <c r="E383" s="7">
        <f t="shared" si="16"/>
        <v>7.2275404775540508E-2</v>
      </c>
      <c r="F383">
        <f t="shared" si="17"/>
        <v>5.0559272832879625</v>
      </c>
      <c r="G383">
        <f t="shared" si="17"/>
        <v>14.089742582691651</v>
      </c>
    </row>
    <row r="384" spans="1:7" x14ac:dyDescent="0.35">
      <c r="A384" s="1">
        <f>'4-2'!A384</f>
        <v>42870</v>
      </c>
      <c r="B384">
        <f>'4-2'!C384</f>
        <v>141.55000000000001</v>
      </c>
      <c r="C384" s="5">
        <f>'4-2'!P384</f>
        <v>1571580</v>
      </c>
      <c r="D384" s="7">
        <f t="shared" si="15"/>
        <v>-4.8268590350708074E-2</v>
      </c>
      <c r="E384" s="7">
        <f t="shared" si="16"/>
        <v>0.10557405323382696</v>
      </c>
      <c r="F384">
        <f t="shared" si="17"/>
        <v>5.0009216019086171</v>
      </c>
      <c r="G384">
        <f t="shared" si="17"/>
        <v>14.162017987467191</v>
      </c>
    </row>
    <row r="385" spans="1:7" x14ac:dyDescent="0.35">
      <c r="A385" s="1">
        <f>'4-2'!A385</f>
        <v>42877</v>
      </c>
      <c r="B385">
        <f>'4-2'!C385</f>
        <v>139.65</v>
      </c>
      <c r="C385" s="5">
        <f>'4-2'!P385</f>
        <v>1023740</v>
      </c>
      <c r="D385" s="7">
        <f t="shared" si="15"/>
        <v>-1.351371916672317E-2</v>
      </c>
      <c r="E385" s="7">
        <f t="shared" si="16"/>
        <v>-0.42861889460907676</v>
      </c>
      <c r="F385">
        <f t="shared" si="17"/>
        <v>4.952653011557909</v>
      </c>
      <c r="G385">
        <f t="shared" si="17"/>
        <v>14.267592040701018</v>
      </c>
    </row>
    <row r="386" spans="1:7" x14ac:dyDescent="0.35">
      <c r="A386" s="1">
        <f>'4-2'!A386</f>
        <v>42884</v>
      </c>
      <c r="B386">
        <f>'4-2'!C386</f>
        <v>129.55000000000001</v>
      </c>
      <c r="C386" s="5">
        <f>'4-2'!P386</f>
        <v>1907080</v>
      </c>
      <c r="D386" s="7">
        <f t="shared" si="15"/>
        <v>-7.5072385383066376E-2</v>
      </c>
      <c r="E386" s="7">
        <f t="shared" si="16"/>
        <v>0.62211068831862626</v>
      </c>
      <c r="F386">
        <f t="shared" si="17"/>
        <v>4.9391392923911859</v>
      </c>
      <c r="G386">
        <f t="shared" si="17"/>
        <v>13.838973146091941</v>
      </c>
    </row>
    <row r="387" spans="1:7" x14ac:dyDescent="0.35">
      <c r="A387" s="1">
        <f>'4-2'!A387</f>
        <v>42891</v>
      </c>
      <c r="B387">
        <f>'4-2'!C387</f>
        <v>130</v>
      </c>
      <c r="C387" s="5">
        <f>'4-2'!P387</f>
        <v>1408690</v>
      </c>
      <c r="D387" s="7">
        <f t="shared" si="15"/>
        <v>3.4675434474626954E-3</v>
      </c>
      <c r="E387" s="7">
        <f t="shared" si="16"/>
        <v>-0.30291308193088717</v>
      </c>
      <c r="F387">
        <f t="shared" si="17"/>
        <v>4.8640669070081195</v>
      </c>
      <c r="G387">
        <f t="shared" si="17"/>
        <v>14.461083834410568</v>
      </c>
    </row>
    <row r="388" spans="1:7" x14ac:dyDescent="0.35">
      <c r="A388" s="1">
        <f>'4-2'!A388</f>
        <v>42898</v>
      </c>
      <c r="B388">
        <f>'4-2'!C388</f>
        <v>127.3</v>
      </c>
      <c r="C388" s="5">
        <f>'4-2'!P388</f>
        <v>1836620</v>
      </c>
      <c r="D388" s="7">
        <f t="shared" si="15"/>
        <v>-2.0987944892221222E-2</v>
      </c>
      <c r="E388" s="7">
        <f t="shared" si="16"/>
        <v>0.26526673131005296</v>
      </c>
      <c r="F388">
        <f t="shared" si="17"/>
        <v>4.8675344504555822</v>
      </c>
      <c r="G388">
        <f t="shared" si="17"/>
        <v>14.15817075247968</v>
      </c>
    </row>
    <row r="389" spans="1:7" x14ac:dyDescent="0.35">
      <c r="A389" s="1">
        <f>'4-2'!A389</f>
        <v>42905</v>
      </c>
      <c r="B389">
        <f>'4-2'!C389</f>
        <v>128.30000000000001</v>
      </c>
      <c r="C389" s="5">
        <f>'4-2'!P389</f>
        <v>1497480</v>
      </c>
      <c r="D389" s="7">
        <f t="shared" ref="D389:D433" si="18">LN(B389)-LN(B388)</f>
        <v>7.8247660582295708E-3</v>
      </c>
      <c r="E389" s="7">
        <f t="shared" ref="E389:E433" si="19">LN(C389)-LN(C388)</f>
        <v>-0.20414323049983274</v>
      </c>
      <c r="F389">
        <f t="shared" ref="F389:G433" si="20">LN(B388)</f>
        <v>4.846546505563361</v>
      </c>
      <c r="G389">
        <f t="shared" si="20"/>
        <v>14.423437483789733</v>
      </c>
    </row>
    <row r="390" spans="1:7" x14ac:dyDescent="0.35">
      <c r="A390" s="1">
        <f>'4-2'!A390</f>
        <v>42912</v>
      </c>
      <c r="B390">
        <f>'4-2'!C390</f>
        <v>124.45</v>
      </c>
      <c r="C390" s="5">
        <f>'4-2'!P390</f>
        <v>1105840</v>
      </c>
      <c r="D390" s="7">
        <f t="shared" si="18"/>
        <v>-3.0467242807989514E-2</v>
      </c>
      <c r="E390" s="7">
        <f t="shared" si="19"/>
        <v>-0.30317846815166227</v>
      </c>
      <c r="F390">
        <f t="shared" si="20"/>
        <v>4.8543712716215905</v>
      </c>
      <c r="G390">
        <f t="shared" si="20"/>
        <v>14.219294253289901</v>
      </c>
    </row>
    <row r="391" spans="1:7" x14ac:dyDescent="0.35">
      <c r="A391" s="1">
        <f>'4-2'!A391</f>
        <v>42919</v>
      </c>
      <c r="B391">
        <f>'4-2'!C391</f>
        <v>125</v>
      </c>
      <c r="C391" s="5">
        <f>'4-2'!P391</f>
        <v>778570</v>
      </c>
      <c r="D391" s="7">
        <f t="shared" si="18"/>
        <v>4.4097084887004812E-3</v>
      </c>
      <c r="E391" s="7">
        <f t="shared" si="19"/>
        <v>-0.3509016024181939</v>
      </c>
      <c r="F391">
        <f t="shared" si="20"/>
        <v>4.823904028813601</v>
      </c>
      <c r="G391">
        <f t="shared" si="20"/>
        <v>13.916115785138238</v>
      </c>
    </row>
    <row r="392" spans="1:7" x14ac:dyDescent="0.35">
      <c r="A392" s="1">
        <f>'4-2'!A392</f>
        <v>42926</v>
      </c>
      <c r="B392">
        <f>'4-2'!C392</f>
        <v>132.19999999999999</v>
      </c>
      <c r="C392" s="5">
        <f>'4-2'!P392</f>
        <v>1435150</v>
      </c>
      <c r="D392" s="7">
        <f t="shared" si="18"/>
        <v>5.6002190115284733E-2</v>
      </c>
      <c r="E392" s="7">
        <f t="shared" si="19"/>
        <v>0.61156574860969926</v>
      </c>
      <c r="F392">
        <f t="shared" si="20"/>
        <v>4.8283137373023015</v>
      </c>
      <c r="G392">
        <f t="shared" si="20"/>
        <v>13.565214182720045</v>
      </c>
    </row>
    <row r="393" spans="1:7" x14ac:dyDescent="0.35">
      <c r="A393" s="1">
        <f>'4-2'!A393</f>
        <v>42933</v>
      </c>
      <c r="B393">
        <f>'4-2'!C393</f>
        <v>131.44999999999999</v>
      </c>
      <c r="C393" s="5">
        <f>'4-2'!P393</f>
        <v>888270</v>
      </c>
      <c r="D393" s="7">
        <f t="shared" si="18"/>
        <v>-5.6893762416958538E-3</v>
      </c>
      <c r="E393" s="7">
        <f t="shared" si="19"/>
        <v>-0.479748901516448</v>
      </c>
      <c r="F393">
        <f t="shared" si="20"/>
        <v>4.8843159274175862</v>
      </c>
      <c r="G393">
        <f t="shared" si="20"/>
        <v>14.176779931329744</v>
      </c>
    </row>
    <row r="394" spans="1:7" x14ac:dyDescent="0.35">
      <c r="A394" s="1">
        <f>'4-2'!A394</f>
        <v>42940</v>
      </c>
      <c r="B394">
        <f>'4-2'!C394</f>
        <v>129.94999999999999</v>
      </c>
      <c r="C394" s="5">
        <f>'4-2'!P394</f>
        <v>876860</v>
      </c>
      <c r="D394" s="7">
        <f t="shared" si="18"/>
        <v>-1.1476790088391198E-2</v>
      </c>
      <c r="E394" s="7">
        <f t="shared" si="19"/>
        <v>-1.2928406321744745E-2</v>
      </c>
      <c r="F394">
        <f t="shared" si="20"/>
        <v>4.8786265511758904</v>
      </c>
      <c r="G394">
        <f t="shared" si="20"/>
        <v>13.697031029813296</v>
      </c>
    </row>
    <row r="395" spans="1:7" x14ac:dyDescent="0.35">
      <c r="A395" s="1">
        <f>'4-2'!A395</f>
        <v>42947</v>
      </c>
      <c r="B395">
        <f>'4-2'!C395</f>
        <v>131.30000000000001</v>
      </c>
      <c r="C395" s="5">
        <f>'4-2'!P395</f>
        <v>666940</v>
      </c>
      <c r="D395" s="7">
        <f t="shared" si="18"/>
        <v>1.0335020221251767E-2</v>
      </c>
      <c r="E395" s="7">
        <f t="shared" si="19"/>
        <v>-0.27364725766247489</v>
      </c>
      <c r="F395">
        <f t="shared" si="20"/>
        <v>4.8671497610874992</v>
      </c>
      <c r="G395">
        <f t="shared" si="20"/>
        <v>13.684102623491551</v>
      </c>
    </row>
    <row r="396" spans="1:7" x14ac:dyDescent="0.35">
      <c r="A396" s="1">
        <f>'4-2'!A396</f>
        <v>42954</v>
      </c>
      <c r="B396">
        <f>'4-2'!C396</f>
        <v>131.5</v>
      </c>
      <c r="C396" s="5">
        <f>'4-2'!P396</f>
        <v>541600</v>
      </c>
      <c r="D396" s="7">
        <f t="shared" si="18"/>
        <v>1.5220703090683685E-3</v>
      </c>
      <c r="E396" s="7">
        <f t="shared" si="19"/>
        <v>-0.20817236524887406</v>
      </c>
      <c r="F396">
        <f t="shared" si="20"/>
        <v>4.877484781308751</v>
      </c>
      <c r="G396">
        <f t="shared" si="20"/>
        <v>13.410455365829076</v>
      </c>
    </row>
    <row r="397" spans="1:7" x14ac:dyDescent="0.35">
      <c r="A397" s="1">
        <f>'4-2'!A397</f>
        <v>42961</v>
      </c>
      <c r="B397">
        <f>'4-2'!C397</f>
        <v>138.6</v>
      </c>
      <c r="C397" s="5">
        <f>'4-2'!P397</f>
        <v>1292050</v>
      </c>
      <c r="D397" s="7">
        <f t="shared" si="18"/>
        <v>5.258523513798341E-2</v>
      </c>
      <c r="E397" s="7">
        <f t="shared" si="19"/>
        <v>0.86945766168607008</v>
      </c>
      <c r="F397">
        <f t="shared" si="20"/>
        <v>4.8790068516178193</v>
      </c>
      <c r="G397">
        <f t="shared" si="20"/>
        <v>13.202283000580202</v>
      </c>
    </row>
    <row r="398" spans="1:7" x14ac:dyDescent="0.35">
      <c r="A398" s="1">
        <f>'4-2'!A398</f>
        <v>42968</v>
      </c>
      <c r="B398">
        <f>'4-2'!C398</f>
        <v>144.9</v>
      </c>
      <c r="C398" s="5">
        <f>'4-2'!P398</f>
        <v>2125500</v>
      </c>
      <c r="D398" s="7">
        <f t="shared" si="18"/>
        <v>4.4451762570833608E-2</v>
      </c>
      <c r="E398" s="7">
        <f t="shared" si="19"/>
        <v>0.49777696451470987</v>
      </c>
      <c r="F398">
        <f t="shared" si="20"/>
        <v>4.9315920867558027</v>
      </c>
      <c r="G398">
        <f t="shared" si="20"/>
        <v>14.071740662266272</v>
      </c>
    </row>
    <row r="399" spans="1:7" x14ac:dyDescent="0.35">
      <c r="A399" s="1">
        <f>'4-2'!A399</f>
        <v>42975</v>
      </c>
      <c r="B399">
        <f>'4-2'!C399</f>
        <v>138.44999999999999</v>
      </c>
      <c r="C399" s="5">
        <f>'4-2'!P399</f>
        <v>1506030</v>
      </c>
      <c r="D399" s="7">
        <f t="shared" si="18"/>
        <v>-4.5534599709665891E-2</v>
      </c>
      <c r="E399" s="7">
        <f t="shared" si="19"/>
        <v>-0.34453001931868776</v>
      </c>
      <c r="F399">
        <f t="shared" si="20"/>
        <v>4.9760438493266363</v>
      </c>
      <c r="G399">
        <f t="shared" si="20"/>
        <v>14.569517626780982</v>
      </c>
    </row>
    <row r="400" spans="1:7" x14ac:dyDescent="0.35">
      <c r="A400" s="1">
        <f>'4-2'!A400</f>
        <v>42982</v>
      </c>
      <c r="B400">
        <f>'4-2'!C400</f>
        <v>137.69999999999999</v>
      </c>
      <c r="C400" s="5">
        <f>'4-2'!P400</f>
        <v>1191180</v>
      </c>
      <c r="D400" s="7">
        <f t="shared" si="18"/>
        <v>-5.4318438823610649E-3</v>
      </c>
      <c r="E400" s="7">
        <f t="shared" si="19"/>
        <v>-0.23453263704311489</v>
      </c>
      <c r="F400">
        <f t="shared" si="20"/>
        <v>4.9305092496169705</v>
      </c>
      <c r="G400">
        <f t="shared" si="20"/>
        <v>14.224987607462294</v>
      </c>
    </row>
    <row r="401" spans="1:7" x14ac:dyDescent="0.35">
      <c r="A401" s="1">
        <f>'4-2'!A401</f>
        <v>42989</v>
      </c>
      <c r="B401">
        <f>'4-2'!C401</f>
        <v>145</v>
      </c>
      <c r="C401" s="5">
        <f>'4-2'!P401</f>
        <v>2380990</v>
      </c>
      <c r="D401" s="7">
        <f t="shared" si="18"/>
        <v>5.165633668596481E-2</v>
      </c>
      <c r="E401" s="7">
        <f t="shared" si="19"/>
        <v>0.69257195512499869</v>
      </c>
      <c r="F401">
        <f t="shared" si="20"/>
        <v>4.9250774057346094</v>
      </c>
      <c r="G401">
        <f t="shared" si="20"/>
        <v>13.990454970419179</v>
      </c>
    </row>
    <row r="402" spans="1:7" x14ac:dyDescent="0.35">
      <c r="A402" s="1">
        <f>'4-2'!A402</f>
        <v>42996</v>
      </c>
      <c r="B402">
        <f>'4-2'!C402</f>
        <v>145.85</v>
      </c>
      <c r="C402" s="5">
        <f>'4-2'!P402</f>
        <v>1496460</v>
      </c>
      <c r="D402" s="7">
        <f t="shared" si="18"/>
        <v>5.8449538931562017E-3</v>
      </c>
      <c r="E402" s="7">
        <f t="shared" si="19"/>
        <v>-0.46441404866092739</v>
      </c>
      <c r="F402">
        <f t="shared" si="20"/>
        <v>4.9767337424205742</v>
      </c>
      <c r="G402">
        <f t="shared" si="20"/>
        <v>14.683026925544178</v>
      </c>
    </row>
    <row r="403" spans="1:7" x14ac:dyDescent="0.35">
      <c r="A403" s="1">
        <f>'4-2'!A403</f>
        <v>43003</v>
      </c>
      <c r="B403">
        <f>'4-2'!C403</f>
        <v>137.5</v>
      </c>
      <c r="C403" s="5">
        <f>'4-2'!P403</f>
        <v>1673370</v>
      </c>
      <c r="D403" s="7">
        <f t="shared" si="18"/>
        <v>-5.8954779207104124E-2</v>
      </c>
      <c r="E403" s="7">
        <f t="shared" si="19"/>
        <v>0.11173723822707693</v>
      </c>
      <c r="F403">
        <f t="shared" si="20"/>
        <v>4.9825786963137304</v>
      </c>
      <c r="G403">
        <f t="shared" si="20"/>
        <v>14.218612876883251</v>
      </c>
    </row>
    <row r="404" spans="1:7" x14ac:dyDescent="0.35">
      <c r="A404" s="1">
        <f>'4-2'!A404</f>
        <v>43010</v>
      </c>
      <c r="B404">
        <f>'4-2'!C404</f>
        <v>137.1</v>
      </c>
      <c r="C404" s="5">
        <f>'4-2'!P404</f>
        <v>949320</v>
      </c>
      <c r="D404" s="7">
        <f t="shared" si="18"/>
        <v>-2.9133305383579611E-3</v>
      </c>
      <c r="E404" s="7">
        <f t="shared" si="19"/>
        <v>-0.56684889730688504</v>
      </c>
      <c r="F404">
        <f t="shared" si="20"/>
        <v>4.9236239171066263</v>
      </c>
      <c r="G404">
        <f t="shared" si="20"/>
        <v>14.330350115110328</v>
      </c>
    </row>
    <row r="405" spans="1:7" x14ac:dyDescent="0.35">
      <c r="A405" s="1">
        <f>'4-2'!A405</f>
        <v>43017</v>
      </c>
      <c r="B405">
        <f>'4-2'!C405</f>
        <v>136.5</v>
      </c>
      <c r="C405" s="5">
        <f>'4-2'!P405</f>
        <v>601330</v>
      </c>
      <c r="D405" s="7">
        <f t="shared" si="18"/>
        <v>-4.3859719432539634E-3</v>
      </c>
      <c r="E405" s="7">
        <f t="shared" si="19"/>
        <v>-0.45660207011946063</v>
      </c>
      <c r="F405">
        <f t="shared" si="20"/>
        <v>4.9207105865682683</v>
      </c>
      <c r="G405">
        <f t="shared" si="20"/>
        <v>13.763501217803443</v>
      </c>
    </row>
    <row r="406" spans="1:7" x14ac:dyDescent="0.35">
      <c r="A406" s="1">
        <f>'4-2'!A406</f>
        <v>43024</v>
      </c>
      <c r="B406">
        <f>'4-2'!C406</f>
        <v>131.44999999999999</v>
      </c>
      <c r="C406" s="5">
        <f>'4-2'!P406</f>
        <v>902040</v>
      </c>
      <c r="D406" s="7">
        <f t="shared" si="18"/>
        <v>-3.7698063449123964E-2</v>
      </c>
      <c r="E406" s="7">
        <f t="shared" si="19"/>
        <v>0.40551499627553333</v>
      </c>
      <c r="F406">
        <f t="shared" si="20"/>
        <v>4.9163246146250144</v>
      </c>
      <c r="G406">
        <f t="shared" si="20"/>
        <v>13.306899147683982</v>
      </c>
    </row>
    <row r="407" spans="1:7" x14ac:dyDescent="0.35">
      <c r="A407" s="1">
        <f>'4-2'!A407</f>
        <v>43031</v>
      </c>
      <c r="B407">
        <f>'4-2'!C407</f>
        <v>131.25</v>
      </c>
      <c r="C407" s="5">
        <f>'4-2'!P407</f>
        <v>1317640</v>
      </c>
      <c r="D407" s="7">
        <f t="shared" si="18"/>
        <v>-1.5226497041576081E-3</v>
      </c>
      <c r="E407" s="7">
        <f t="shared" si="19"/>
        <v>0.37893867165232997</v>
      </c>
      <c r="F407">
        <f t="shared" si="20"/>
        <v>4.8786265511758904</v>
      </c>
      <c r="G407">
        <f t="shared" si="20"/>
        <v>13.712414143959515</v>
      </c>
    </row>
    <row r="408" spans="1:7" x14ac:dyDescent="0.35">
      <c r="A408" s="1">
        <f>'4-2'!A408</f>
        <v>43038</v>
      </c>
      <c r="B408">
        <f>'4-2'!C408</f>
        <v>129.65</v>
      </c>
      <c r="C408" s="5">
        <f>'4-2'!P408</f>
        <v>437430</v>
      </c>
      <c r="D408" s="7">
        <f t="shared" si="18"/>
        <v>-1.2265389487059686E-2</v>
      </c>
      <c r="E408" s="7">
        <f t="shared" si="19"/>
        <v>-1.1026808436334044</v>
      </c>
      <c r="F408">
        <f t="shared" si="20"/>
        <v>4.8771039014717328</v>
      </c>
      <c r="G408">
        <f t="shared" si="20"/>
        <v>14.091352815611845</v>
      </c>
    </row>
    <row r="409" spans="1:7" x14ac:dyDescent="0.35">
      <c r="A409" s="1">
        <f>'4-2'!A409</f>
        <v>43045</v>
      </c>
      <c r="B409">
        <f>'4-2'!C409</f>
        <v>130.30000000000001</v>
      </c>
      <c r="C409" s="5">
        <f>'4-2'!P409</f>
        <v>2228900</v>
      </c>
      <c r="D409" s="7">
        <f t="shared" si="18"/>
        <v>5.0009721461261591E-3</v>
      </c>
      <c r="E409" s="7">
        <f t="shared" si="19"/>
        <v>1.6283467762158441</v>
      </c>
      <c r="F409">
        <f t="shared" si="20"/>
        <v>4.8648385119846731</v>
      </c>
      <c r="G409">
        <f t="shared" si="20"/>
        <v>12.988671971978441</v>
      </c>
    </row>
    <row r="410" spans="1:7" x14ac:dyDescent="0.35">
      <c r="A410" s="1">
        <f>'4-2'!A410</f>
        <v>43052</v>
      </c>
      <c r="B410">
        <f>'4-2'!C410</f>
        <v>130.44999999999999</v>
      </c>
      <c r="C410" s="5">
        <f>'4-2'!P410</f>
        <v>2080690</v>
      </c>
      <c r="D410" s="7">
        <f t="shared" si="18"/>
        <v>1.1505274519381103E-3</v>
      </c>
      <c r="E410" s="7">
        <f t="shared" si="19"/>
        <v>-6.8808620758039396E-2</v>
      </c>
      <c r="F410">
        <f t="shared" si="20"/>
        <v>4.8698394841307993</v>
      </c>
      <c r="G410">
        <f t="shared" si="20"/>
        <v>14.617018748194285</v>
      </c>
    </row>
    <row r="411" spans="1:7" x14ac:dyDescent="0.35">
      <c r="A411" s="1">
        <f>'4-2'!A411</f>
        <v>43059</v>
      </c>
      <c r="B411">
        <f>'4-2'!C411</f>
        <v>129.75</v>
      </c>
      <c r="C411" s="5">
        <f>'4-2'!P411</f>
        <v>1111150</v>
      </c>
      <c r="D411" s="7">
        <f t="shared" si="18"/>
        <v>-5.3804895367397521E-3</v>
      </c>
      <c r="E411" s="7">
        <f t="shared" si="19"/>
        <v>-0.62730405442663084</v>
      </c>
      <c r="F411">
        <f t="shared" si="20"/>
        <v>4.8709900115827374</v>
      </c>
      <c r="G411">
        <f t="shared" si="20"/>
        <v>14.548210127436246</v>
      </c>
    </row>
    <row r="412" spans="1:7" x14ac:dyDescent="0.35">
      <c r="A412" s="1">
        <f>'4-2'!A412</f>
        <v>43066</v>
      </c>
      <c r="B412">
        <f>'4-2'!C412</f>
        <v>128.5</v>
      </c>
      <c r="C412" s="5">
        <f>'4-2'!P412</f>
        <v>650870</v>
      </c>
      <c r="D412" s="7">
        <f t="shared" si="18"/>
        <v>-9.6806177107229274E-3</v>
      </c>
      <c r="E412" s="7">
        <f t="shared" si="19"/>
        <v>-0.53484086454050406</v>
      </c>
      <c r="F412">
        <f t="shared" si="20"/>
        <v>4.8656095220459976</v>
      </c>
      <c r="G412">
        <f t="shared" si="20"/>
        <v>13.920906073009615</v>
      </c>
    </row>
    <row r="413" spans="1:7" x14ac:dyDescent="0.35">
      <c r="A413" s="1">
        <f>'4-2'!A413</f>
        <v>43073</v>
      </c>
      <c r="B413">
        <f>'4-2'!C413</f>
        <v>127.75</v>
      </c>
      <c r="C413" s="5">
        <f>'4-2'!P413</f>
        <v>759620</v>
      </c>
      <c r="D413" s="7">
        <f t="shared" si="18"/>
        <v>-5.8536752514610768E-3</v>
      </c>
      <c r="E413" s="7">
        <f t="shared" si="19"/>
        <v>0.15450837875172141</v>
      </c>
      <c r="F413">
        <f t="shared" si="20"/>
        <v>4.8559289043352747</v>
      </c>
      <c r="G413">
        <f t="shared" si="20"/>
        <v>13.386065208469111</v>
      </c>
    </row>
    <row r="414" spans="1:7" x14ac:dyDescent="0.35">
      <c r="A414" s="1">
        <f>'4-2'!A414</f>
        <v>43080</v>
      </c>
      <c r="B414">
        <f>'4-2'!C414</f>
        <v>127.15</v>
      </c>
      <c r="C414" s="5">
        <f>'4-2'!P414</f>
        <v>992200</v>
      </c>
      <c r="D414" s="7">
        <f t="shared" si="18"/>
        <v>-4.7077372156847375E-3</v>
      </c>
      <c r="E414" s="7">
        <f t="shared" si="19"/>
        <v>0.26710639162825345</v>
      </c>
      <c r="F414">
        <f t="shared" si="20"/>
        <v>4.8500752290838136</v>
      </c>
      <c r="G414">
        <f t="shared" si="20"/>
        <v>13.540573587220832</v>
      </c>
    </row>
    <row r="415" spans="1:7" x14ac:dyDescent="0.35">
      <c r="A415" s="1">
        <f>'4-2'!A415</f>
        <v>43087</v>
      </c>
      <c r="B415">
        <f>'4-2'!C415</f>
        <v>121.4</v>
      </c>
      <c r="C415" s="5">
        <f>'4-2'!P415</f>
        <v>1715570</v>
      </c>
      <c r="D415" s="7">
        <f t="shared" si="18"/>
        <v>-4.6276613242731024E-2</v>
      </c>
      <c r="E415" s="7">
        <f t="shared" si="19"/>
        <v>0.54757596602927272</v>
      </c>
      <c r="F415">
        <f t="shared" si="20"/>
        <v>4.8453674918681289</v>
      </c>
      <c r="G415">
        <f t="shared" si="20"/>
        <v>13.807679978849086</v>
      </c>
    </row>
    <row r="416" spans="1:7" x14ac:dyDescent="0.35">
      <c r="A416" s="1">
        <f>'4-2'!A416</f>
        <v>43094</v>
      </c>
      <c r="B416">
        <f>'4-2'!C416</f>
        <v>117.5</v>
      </c>
      <c r="C416" s="5">
        <f>'4-2'!P416</f>
        <v>1229390</v>
      </c>
      <c r="D416" s="7">
        <f t="shared" si="18"/>
        <v>-3.2652545041184311E-2</v>
      </c>
      <c r="E416" s="7">
        <f t="shared" si="19"/>
        <v>-0.33322727550552322</v>
      </c>
      <c r="F416">
        <f t="shared" si="20"/>
        <v>4.7990908786253978</v>
      </c>
      <c r="G416">
        <f t="shared" si="20"/>
        <v>14.355255944878358</v>
      </c>
    </row>
    <row r="417" spans="1:7" x14ac:dyDescent="0.35">
      <c r="A417" s="1">
        <f>'4-2'!A417</f>
        <v>43101</v>
      </c>
      <c r="B417">
        <f>'4-2'!C417</f>
        <v>121</v>
      </c>
      <c r="C417" s="5">
        <f>'4-2'!P417</f>
        <v>201170</v>
      </c>
      <c r="D417" s="7">
        <f t="shared" si="18"/>
        <v>2.9352212012527801E-2</v>
      </c>
      <c r="E417" s="7">
        <f t="shared" si="19"/>
        <v>-1.810123068650217</v>
      </c>
      <c r="F417">
        <f t="shared" si="20"/>
        <v>4.7664383335842135</v>
      </c>
      <c r="G417">
        <f t="shared" si="20"/>
        <v>14.022028669372835</v>
      </c>
    </row>
    <row r="418" spans="1:7" x14ac:dyDescent="0.35">
      <c r="A418" s="1">
        <f>'4-2'!A418</f>
        <v>43108</v>
      </c>
      <c r="B418">
        <f>'4-2'!C418</f>
        <v>124.15</v>
      </c>
      <c r="C418" s="5">
        <f>'4-2'!P418</f>
        <v>952590</v>
      </c>
      <c r="D418" s="7">
        <f t="shared" si="18"/>
        <v>2.5699966357434434E-2</v>
      </c>
      <c r="E418" s="7">
        <f t="shared" si="19"/>
        <v>1.555034268985624</v>
      </c>
      <c r="F418">
        <f t="shared" si="20"/>
        <v>4.7957905455967413</v>
      </c>
      <c r="G418">
        <f t="shared" si="20"/>
        <v>12.211905600722618</v>
      </c>
    </row>
    <row r="419" spans="1:7" x14ac:dyDescent="0.35">
      <c r="A419" s="1">
        <f>'4-2'!A419</f>
        <v>43115</v>
      </c>
      <c r="B419">
        <f>'4-2'!C419</f>
        <v>123.8</v>
      </c>
      <c r="C419" s="5">
        <f>'4-2'!P419</f>
        <v>1069560</v>
      </c>
      <c r="D419" s="7">
        <f t="shared" si="18"/>
        <v>-2.8231517036800824E-3</v>
      </c>
      <c r="E419" s="7">
        <f t="shared" si="19"/>
        <v>0.11581803720452122</v>
      </c>
      <c r="F419">
        <f t="shared" si="20"/>
        <v>4.8214905119541758</v>
      </c>
      <c r="G419">
        <f t="shared" si="20"/>
        <v>13.766939869708242</v>
      </c>
    </row>
    <row r="420" spans="1:7" x14ac:dyDescent="0.35">
      <c r="A420" s="1">
        <f>'4-2'!A420</f>
        <v>43122</v>
      </c>
      <c r="B420">
        <f>'4-2'!C420</f>
        <v>128</v>
      </c>
      <c r="C420" s="5">
        <f>'4-2'!P420</f>
        <v>1171260</v>
      </c>
      <c r="D420" s="7">
        <f t="shared" si="18"/>
        <v>3.3362903669121202E-2</v>
      </c>
      <c r="E420" s="7">
        <f t="shared" si="19"/>
        <v>9.0832743472430977E-2</v>
      </c>
      <c r="F420">
        <f t="shared" si="20"/>
        <v>4.8186673602504957</v>
      </c>
      <c r="G420">
        <f t="shared" si="20"/>
        <v>13.882757906912763</v>
      </c>
    </row>
    <row r="421" spans="1:7" x14ac:dyDescent="0.35">
      <c r="A421" s="1">
        <f>'4-2'!A421</f>
        <v>43129</v>
      </c>
      <c r="B421">
        <f>'4-2'!C421</f>
        <v>115.85</v>
      </c>
      <c r="C421" s="5">
        <f>'4-2'!P421</f>
        <v>923450</v>
      </c>
      <c r="D421" s="7">
        <f t="shared" si="18"/>
        <v>-9.9734013041231862E-2</v>
      </c>
      <c r="E421" s="7">
        <f t="shared" si="19"/>
        <v>-0.23771871508113662</v>
      </c>
      <c r="F421">
        <f t="shared" si="20"/>
        <v>4.8520302639196169</v>
      </c>
      <c r="G421">
        <f t="shared" si="20"/>
        <v>13.973590650385194</v>
      </c>
    </row>
    <row r="422" spans="1:7" x14ac:dyDescent="0.35">
      <c r="A422" s="1">
        <f>'4-2'!A422</f>
        <v>43136</v>
      </c>
      <c r="B422">
        <f>'4-2'!C422</f>
        <v>107.65</v>
      </c>
      <c r="C422" s="5">
        <f>'4-2'!P422</f>
        <v>867680</v>
      </c>
      <c r="D422" s="7">
        <f t="shared" si="18"/>
        <v>-7.3411027068012835E-2</v>
      </c>
      <c r="E422" s="7">
        <f t="shared" si="19"/>
        <v>-6.2293673229170565E-2</v>
      </c>
      <c r="F422">
        <f t="shared" si="20"/>
        <v>4.752296250878385</v>
      </c>
      <c r="G422">
        <f t="shared" si="20"/>
        <v>13.735871935304058</v>
      </c>
    </row>
    <row r="423" spans="1:7" x14ac:dyDescent="0.35">
      <c r="A423" s="1">
        <f>'4-2'!A423</f>
        <v>43143</v>
      </c>
      <c r="B423">
        <f>'4-2'!C423</f>
        <v>107.7</v>
      </c>
      <c r="C423" s="5">
        <f>'4-2'!P423</f>
        <v>546550</v>
      </c>
      <c r="D423" s="7">
        <f t="shared" si="18"/>
        <v>4.6436035197050529E-4</v>
      </c>
      <c r="E423" s="7">
        <f t="shared" si="19"/>
        <v>-0.46219718835290635</v>
      </c>
      <c r="F423">
        <f t="shared" si="20"/>
        <v>4.6788852238103722</v>
      </c>
      <c r="G423">
        <f t="shared" si="20"/>
        <v>13.673578262074887</v>
      </c>
    </row>
    <row r="424" spans="1:7" x14ac:dyDescent="0.35">
      <c r="A424" s="1">
        <f>'4-2'!A424</f>
        <v>43150</v>
      </c>
      <c r="B424">
        <f>'4-2'!C424</f>
        <v>105.4</v>
      </c>
      <c r="C424" s="5">
        <f>'4-2'!P424</f>
        <v>516990</v>
      </c>
      <c r="D424" s="7">
        <f t="shared" si="18"/>
        <v>-2.1586948055080768E-2</v>
      </c>
      <c r="E424" s="7">
        <f t="shared" si="19"/>
        <v>-5.5602262778247535E-2</v>
      </c>
      <c r="F424">
        <f t="shared" si="20"/>
        <v>4.6793495841623427</v>
      </c>
      <c r="G424">
        <f t="shared" si="20"/>
        <v>13.211381073721981</v>
      </c>
    </row>
    <row r="425" spans="1:7" x14ac:dyDescent="0.35">
      <c r="A425" s="1">
        <f>'4-2'!A425</f>
        <v>43157</v>
      </c>
      <c r="B425">
        <f>'4-2'!C425</f>
        <v>102.5</v>
      </c>
      <c r="C425" s="5">
        <f>'4-2'!P425</f>
        <v>786550</v>
      </c>
      <c r="D425" s="7">
        <f t="shared" si="18"/>
        <v>-2.7899837528798876E-2</v>
      </c>
      <c r="E425" s="7">
        <f t="shared" si="19"/>
        <v>0.41963276130691796</v>
      </c>
      <c r="F425">
        <f t="shared" si="20"/>
        <v>4.6577626361072619</v>
      </c>
      <c r="G425">
        <f t="shared" si="20"/>
        <v>13.155778810943733</v>
      </c>
    </row>
    <row r="426" spans="1:7" x14ac:dyDescent="0.35">
      <c r="A426" s="1">
        <f>'4-2'!A426</f>
        <v>43164</v>
      </c>
      <c r="B426">
        <f>'4-2'!C426</f>
        <v>102.05</v>
      </c>
      <c r="C426" s="5">
        <f>'4-2'!P426</f>
        <v>792380</v>
      </c>
      <c r="D426" s="7">
        <f t="shared" si="18"/>
        <v>-4.3999093226094743E-3</v>
      </c>
      <c r="E426" s="7">
        <f t="shared" si="19"/>
        <v>7.3847814594625305E-3</v>
      </c>
      <c r="F426">
        <f t="shared" si="20"/>
        <v>4.6298627985784631</v>
      </c>
      <c r="G426">
        <f t="shared" si="20"/>
        <v>13.575411572250651</v>
      </c>
    </row>
    <row r="427" spans="1:7" x14ac:dyDescent="0.35">
      <c r="A427" s="1">
        <f>'4-2'!A427</f>
        <v>43171</v>
      </c>
      <c r="B427">
        <f>'4-2'!C427</f>
        <v>100</v>
      </c>
      <c r="C427" s="5">
        <f>'4-2'!P427</f>
        <v>1862990</v>
      </c>
      <c r="D427" s="7">
        <f t="shared" si="18"/>
        <v>-2.029270326776178E-2</v>
      </c>
      <c r="E427" s="7">
        <f t="shared" si="19"/>
        <v>0.85489692817267837</v>
      </c>
      <c r="F427">
        <f t="shared" si="20"/>
        <v>4.6254628892558536</v>
      </c>
      <c r="G427">
        <f t="shared" si="20"/>
        <v>13.582796353710114</v>
      </c>
    </row>
    <row r="428" spans="1:7" x14ac:dyDescent="0.35">
      <c r="A428" s="1">
        <f>'4-2'!A428</f>
        <v>43178</v>
      </c>
      <c r="B428">
        <f>'4-2'!C428</f>
        <v>111.05</v>
      </c>
      <c r="C428" s="5">
        <f>'4-2'!P428</f>
        <v>2027550</v>
      </c>
      <c r="D428" s="7">
        <f t="shared" si="18"/>
        <v>0.10481036435234437</v>
      </c>
      <c r="E428" s="7">
        <f t="shared" si="19"/>
        <v>8.4645443697290546E-2</v>
      </c>
      <c r="F428">
        <f t="shared" si="20"/>
        <v>4.6051701859880918</v>
      </c>
      <c r="G428">
        <f t="shared" si="20"/>
        <v>14.437693281882792</v>
      </c>
    </row>
    <row r="429" spans="1:7" x14ac:dyDescent="0.35">
      <c r="A429" s="1">
        <f>'4-2'!A429</f>
        <v>43185</v>
      </c>
      <c r="B429">
        <f>'4-2'!C429</f>
        <v>113.25</v>
      </c>
      <c r="C429" s="5">
        <f>'4-2'!P429</f>
        <v>1227080</v>
      </c>
      <c r="D429" s="7">
        <f t="shared" si="18"/>
        <v>1.961721402270733E-2</v>
      </c>
      <c r="E429" s="7">
        <f t="shared" si="19"/>
        <v>-0.50219080433843821</v>
      </c>
      <c r="F429">
        <f t="shared" si="20"/>
        <v>4.7099805503404362</v>
      </c>
      <c r="G429">
        <f t="shared" si="20"/>
        <v>14.522338725580083</v>
      </c>
    </row>
    <row r="430" spans="1:7" x14ac:dyDescent="0.35">
      <c r="A430" s="1">
        <f>'4-2'!A430</f>
        <v>43192</v>
      </c>
      <c r="B430">
        <f>'4-2'!C430</f>
        <v>117.5</v>
      </c>
      <c r="C430" s="5">
        <f>'4-2'!P430</f>
        <v>1338860</v>
      </c>
      <c r="D430" s="7">
        <f t="shared" si="18"/>
        <v>3.6840569221070041E-2</v>
      </c>
      <c r="E430" s="7">
        <f t="shared" si="19"/>
        <v>8.7181142326807404E-2</v>
      </c>
      <c r="F430">
        <f t="shared" si="20"/>
        <v>4.7295977643631435</v>
      </c>
      <c r="G430">
        <f t="shared" si="20"/>
        <v>14.020147921241644</v>
      </c>
    </row>
    <row r="431" spans="1:7" x14ac:dyDescent="0.35">
      <c r="A431" s="1">
        <f>'4-2'!A431</f>
        <v>43199</v>
      </c>
      <c r="B431">
        <f>'4-2'!C431</f>
        <v>121.9</v>
      </c>
      <c r="C431" s="5">
        <f>'4-2'!P431</f>
        <v>1413400</v>
      </c>
      <c r="D431" s="7">
        <f t="shared" si="18"/>
        <v>3.6762702903012645E-2</v>
      </c>
      <c r="E431" s="7">
        <f t="shared" si="19"/>
        <v>5.4179643670439148E-2</v>
      </c>
      <c r="F431">
        <f t="shared" si="20"/>
        <v>4.7664383335842135</v>
      </c>
      <c r="G431">
        <f t="shared" si="20"/>
        <v>14.107329063568452</v>
      </c>
    </row>
    <row r="432" spans="1:7" x14ac:dyDescent="0.35">
      <c r="A432" s="1">
        <f>'4-2'!A432</f>
        <v>43206</v>
      </c>
      <c r="B432">
        <f>'4-2'!C432</f>
        <v>111.6</v>
      </c>
      <c r="C432" s="5">
        <f>'4-2'!P432</f>
        <v>1128160</v>
      </c>
      <c r="D432" s="7">
        <f t="shared" si="18"/>
        <v>-8.8279986540015898E-2</v>
      </c>
      <c r="E432" s="7">
        <f t="shared" si="19"/>
        <v>-0.22541016228602295</v>
      </c>
      <c r="F432">
        <f t="shared" si="20"/>
        <v>4.8032010364872262</v>
      </c>
      <c r="G432">
        <f t="shared" si="20"/>
        <v>14.161508707238891</v>
      </c>
    </row>
    <row r="433" spans="1:7" x14ac:dyDescent="0.35">
      <c r="A433" s="1">
        <f>'4-2'!A433</f>
        <v>43213</v>
      </c>
      <c r="B433">
        <f>'4-2'!C433</f>
        <v>111.75</v>
      </c>
      <c r="C433" s="5">
        <f>'4-2'!P433</f>
        <v>474010</v>
      </c>
      <c r="D433" s="7">
        <f t="shared" si="18"/>
        <v>1.3431835464681185E-3</v>
      </c>
      <c r="E433" s="7">
        <f t="shared" si="19"/>
        <v>-0.86711484745178069</v>
      </c>
      <c r="F433">
        <f t="shared" si="20"/>
        <v>4.7149210499472103</v>
      </c>
      <c r="G433">
        <f t="shared" si="20"/>
        <v>13.936098544952868</v>
      </c>
    </row>
    <row r="434" spans="1:7" x14ac:dyDescent="0.35">
      <c r="A434" s="1"/>
      <c r="C434" s="5"/>
    </row>
    <row r="435" spans="1:7" x14ac:dyDescent="0.35">
      <c r="A435" s="1"/>
      <c r="C435" s="5"/>
    </row>
    <row r="436" spans="1:7" x14ac:dyDescent="0.35">
      <c r="A436" s="1"/>
      <c r="C436" s="5"/>
    </row>
    <row r="437" spans="1:7" x14ac:dyDescent="0.35">
      <c r="A437" s="1"/>
      <c r="C437" s="5"/>
    </row>
    <row r="438" spans="1:7" x14ac:dyDescent="0.35">
      <c r="A438" s="1"/>
      <c r="C438" s="5"/>
    </row>
    <row r="439" spans="1:7" x14ac:dyDescent="0.35">
      <c r="A439" s="1"/>
      <c r="C439" s="5"/>
    </row>
    <row r="440" spans="1:7" x14ac:dyDescent="0.35">
      <c r="A440" s="1"/>
      <c r="C440" s="5"/>
    </row>
    <row r="441" spans="1:7" x14ac:dyDescent="0.35">
      <c r="A441" s="1"/>
      <c r="C441" s="5"/>
    </row>
    <row r="442" spans="1:7" x14ac:dyDescent="0.35">
      <c r="A442" s="1"/>
      <c r="C442" s="5"/>
    </row>
    <row r="443" spans="1:7" x14ac:dyDescent="0.35">
      <c r="A443" s="1"/>
      <c r="C443" s="5"/>
    </row>
    <row r="444" spans="1:7" x14ac:dyDescent="0.35">
      <c r="A444" s="1"/>
      <c r="C444" s="5"/>
    </row>
    <row r="445" spans="1:7" x14ac:dyDescent="0.35">
      <c r="A445" s="1"/>
      <c r="C445" s="5"/>
    </row>
    <row r="446" spans="1:7" x14ac:dyDescent="0.35">
      <c r="A446" s="1"/>
      <c r="C446" s="5"/>
    </row>
    <row r="447" spans="1:7" x14ac:dyDescent="0.35">
      <c r="A447" s="1"/>
      <c r="C447" s="5"/>
    </row>
    <row r="448" spans="1:7" x14ac:dyDescent="0.35">
      <c r="A448" s="1"/>
      <c r="C448" s="5"/>
    </row>
    <row r="449" spans="1:3" x14ac:dyDescent="0.35">
      <c r="A449" s="1"/>
      <c r="C449" s="5"/>
    </row>
    <row r="450" spans="1:3" x14ac:dyDescent="0.35">
      <c r="A450" s="1"/>
      <c r="C450" s="5"/>
    </row>
    <row r="451" spans="1:3" x14ac:dyDescent="0.35">
      <c r="A451" s="1"/>
      <c r="C451" s="5"/>
    </row>
    <row r="452" spans="1:3" x14ac:dyDescent="0.35">
      <c r="A452" s="1"/>
      <c r="C452" s="5"/>
    </row>
    <row r="453" spans="1:3" x14ac:dyDescent="0.35">
      <c r="A453" s="1"/>
      <c r="C453" s="5"/>
    </row>
    <row r="454" spans="1:3" x14ac:dyDescent="0.35">
      <c r="A454" s="1"/>
      <c r="C454" s="5"/>
    </row>
    <row r="455" spans="1:3" x14ac:dyDescent="0.35">
      <c r="A455" s="1"/>
      <c r="C455" s="5"/>
    </row>
    <row r="456" spans="1:3" x14ac:dyDescent="0.35">
      <c r="A456" s="1"/>
      <c r="C456" s="5"/>
    </row>
    <row r="457" spans="1:3" x14ac:dyDescent="0.35">
      <c r="A457" s="1"/>
      <c r="C457" s="5"/>
    </row>
    <row r="458" spans="1:3" x14ac:dyDescent="0.35">
      <c r="A458" s="1"/>
      <c r="C458" s="5"/>
    </row>
    <row r="459" spans="1:3" x14ac:dyDescent="0.35">
      <c r="A459" s="1"/>
      <c r="C459" s="5"/>
    </row>
    <row r="460" spans="1:3" x14ac:dyDescent="0.35">
      <c r="A460" s="1"/>
      <c r="C460" s="5"/>
    </row>
    <row r="461" spans="1:3" x14ac:dyDescent="0.35">
      <c r="A461" s="1"/>
      <c r="C461" s="5"/>
    </row>
    <row r="462" spans="1:3" x14ac:dyDescent="0.35">
      <c r="A462" s="1"/>
      <c r="C462" s="5"/>
    </row>
    <row r="463" spans="1:3" x14ac:dyDescent="0.35">
      <c r="A463" s="1"/>
      <c r="C463" s="5"/>
    </row>
    <row r="464" spans="1:3" x14ac:dyDescent="0.35">
      <c r="A464" s="1"/>
      <c r="C464" s="5"/>
    </row>
    <row r="465" spans="1:3" x14ac:dyDescent="0.35">
      <c r="A465" s="1"/>
      <c r="C465" s="5"/>
    </row>
    <row r="466" spans="1:3" x14ac:dyDescent="0.35">
      <c r="A466" s="1"/>
      <c r="C466" s="5"/>
    </row>
    <row r="467" spans="1:3" x14ac:dyDescent="0.35">
      <c r="A467" s="1"/>
      <c r="C467" s="5"/>
    </row>
    <row r="468" spans="1:3" x14ac:dyDescent="0.35">
      <c r="A468" s="1"/>
      <c r="C468" s="5"/>
    </row>
    <row r="469" spans="1:3" x14ac:dyDescent="0.35">
      <c r="A469" s="1"/>
      <c r="C469" s="5"/>
    </row>
    <row r="470" spans="1:3" x14ac:dyDescent="0.35">
      <c r="A470" s="1"/>
      <c r="C470" s="5"/>
    </row>
    <row r="471" spans="1:3" x14ac:dyDescent="0.35">
      <c r="A471" s="1"/>
      <c r="C471" s="5"/>
    </row>
    <row r="472" spans="1:3" x14ac:dyDescent="0.35">
      <c r="A472" s="1"/>
      <c r="C472" s="5"/>
    </row>
    <row r="473" spans="1:3" x14ac:dyDescent="0.35">
      <c r="A473" s="1"/>
      <c r="C473" s="5"/>
    </row>
    <row r="474" spans="1:3" x14ac:dyDescent="0.35">
      <c r="A474" s="1"/>
      <c r="C474" s="5"/>
    </row>
    <row r="475" spans="1:3" x14ac:dyDescent="0.35">
      <c r="A475" s="1"/>
      <c r="C475" s="5"/>
    </row>
    <row r="476" spans="1:3" x14ac:dyDescent="0.35">
      <c r="A476" s="1"/>
      <c r="C476" s="5"/>
    </row>
    <row r="477" spans="1:3" x14ac:dyDescent="0.35">
      <c r="A477" s="1"/>
      <c r="C477" s="5"/>
    </row>
    <row r="478" spans="1:3" x14ac:dyDescent="0.35">
      <c r="A478" s="1"/>
      <c r="C478" s="5"/>
    </row>
    <row r="479" spans="1:3" x14ac:dyDescent="0.35">
      <c r="A479" s="1"/>
      <c r="C479" s="5"/>
    </row>
    <row r="480" spans="1:3" x14ac:dyDescent="0.35">
      <c r="A480" s="1"/>
      <c r="C480" s="5"/>
    </row>
    <row r="481" spans="1:3" x14ac:dyDescent="0.35">
      <c r="A481" s="1"/>
      <c r="C481" s="5"/>
    </row>
    <row r="482" spans="1:3" x14ac:dyDescent="0.35">
      <c r="A482" s="1"/>
      <c r="C482" s="5"/>
    </row>
    <row r="483" spans="1:3" x14ac:dyDescent="0.35">
      <c r="A483" s="1"/>
      <c r="C483" s="5"/>
    </row>
    <row r="484" spans="1:3" x14ac:dyDescent="0.35">
      <c r="A484" s="1"/>
      <c r="C484" s="5"/>
    </row>
    <row r="485" spans="1:3" x14ac:dyDescent="0.35">
      <c r="A485" s="1"/>
      <c r="C485" s="5"/>
    </row>
    <row r="486" spans="1:3" x14ac:dyDescent="0.35">
      <c r="A486" s="1"/>
      <c r="C486" s="5"/>
    </row>
    <row r="487" spans="1:3" x14ac:dyDescent="0.35">
      <c r="A487" s="1"/>
      <c r="C487" s="5"/>
    </row>
    <row r="488" spans="1:3" x14ac:dyDescent="0.35">
      <c r="A488" s="1"/>
      <c r="C488" s="5"/>
    </row>
    <row r="489" spans="1:3" x14ac:dyDescent="0.35">
      <c r="A489" s="1"/>
      <c r="C489" s="5"/>
    </row>
    <row r="490" spans="1:3" x14ac:dyDescent="0.35">
      <c r="A490" s="1"/>
      <c r="C490" s="5"/>
    </row>
    <row r="491" spans="1:3" x14ac:dyDescent="0.35">
      <c r="A491" s="1"/>
      <c r="C491" s="5"/>
    </row>
    <row r="492" spans="1:3" x14ac:dyDescent="0.35">
      <c r="A492" s="1"/>
      <c r="C492" s="5"/>
    </row>
    <row r="493" spans="1:3" x14ac:dyDescent="0.35">
      <c r="A493" s="1"/>
      <c r="C493" s="5"/>
    </row>
    <row r="494" spans="1:3" x14ac:dyDescent="0.35">
      <c r="A494" s="1"/>
      <c r="C494" s="5"/>
    </row>
    <row r="495" spans="1:3" x14ac:dyDescent="0.35">
      <c r="A495" s="1"/>
      <c r="C495" s="5"/>
    </row>
    <row r="496" spans="1:3" x14ac:dyDescent="0.35">
      <c r="A496" s="1"/>
      <c r="C496" s="5"/>
    </row>
    <row r="497" spans="1:3" x14ac:dyDescent="0.35">
      <c r="A497" s="1"/>
      <c r="C497" s="5"/>
    </row>
    <row r="498" spans="1:3" x14ac:dyDescent="0.35">
      <c r="A498" s="1"/>
      <c r="C498" s="5"/>
    </row>
    <row r="499" spans="1:3" x14ac:dyDescent="0.35">
      <c r="A499" s="1"/>
      <c r="C499" s="5"/>
    </row>
    <row r="500" spans="1:3" x14ac:dyDescent="0.35">
      <c r="A500" s="1"/>
      <c r="C500" s="5"/>
    </row>
    <row r="501" spans="1:3" x14ac:dyDescent="0.35">
      <c r="A501" s="1"/>
      <c r="C501" s="5"/>
    </row>
    <row r="502" spans="1:3" x14ac:dyDescent="0.35">
      <c r="A502" s="1"/>
      <c r="C502" s="5"/>
    </row>
    <row r="503" spans="1:3" x14ac:dyDescent="0.35">
      <c r="A503" s="1"/>
      <c r="C503" s="5"/>
    </row>
    <row r="504" spans="1:3" x14ac:dyDescent="0.35">
      <c r="A504" s="1"/>
      <c r="C504" s="5"/>
    </row>
    <row r="505" spans="1:3" x14ac:dyDescent="0.35">
      <c r="A505" s="1"/>
      <c r="C505" s="5"/>
    </row>
    <row r="506" spans="1:3" x14ac:dyDescent="0.35">
      <c r="A506" s="1"/>
      <c r="C506" s="5"/>
    </row>
    <row r="507" spans="1:3" x14ac:dyDescent="0.35">
      <c r="A507" s="1"/>
      <c r="C507" s="5"/>
    </row>
    <row r="508" spans="1:3" x14ac:dyDescent="0.35">
      <c r="A508" s="1"/>
      <c r="C508" s="5"/>
    </row>
    <row r="509" spans="1:3" x14ac:dyDescent="0.35">
      <c r="A509" s="1"/>
      <c r="C509" s="5"/>
    </row>
    <row r="510" spans="1:3" x14ac:dyDescent="0.35">
      <c r="A510" s="1"/>
      <c r="C510" s="5"/>
    </row>
    <row r="511" spans="1:3" x14ac:dyDescent="0.35">
      <c r="A511" s="1"/>
      <c r="C511" s="5"/>
    </row>
    <row r="512" spans="1:3" x14ac:dyDescent="0.35">
      <c r="A512" s="1"/>
      <c r="C512" s="5"/>
    </row>
    <row r="513" spans="1:3" x14ac:dyDescent="0.35">
      <c r="A513" s="1"/>
      <c r="C513" s="5"/>
    </row>
    <row r="514" spans="1:3" x14ac:dyDescent="0.35">
      <c r="A514" s="1"/>
      <c r="C514" s="5"/>
    </row>
    <row r="515" spans="1:3" x14ac:dyDescent="0.35">
      <c r="A515" s="1"/>
      <c r="C515" s="5"/>
    </row>
    <row r="516" spans="1:3" x14ac:dyDescent="0.35">
      <c r="A516" s="1"/>
      <c r="C516" s="5"/>
    </row>
    <row r="517" spans="1:3" x14ac:dyDescent="0.35">
      <c r="A517" s="1"/>
      <c r="C517" s="5"/>
    </row>
    <row r="518" spans="1:3" x14ac:dyDescent="0.35">
      <c r="A518" s="1"/>
      <c r="C518" s="5"/>
    </row>
    <row r="519" spans="1:3" x14ac:dyDescent="0.35">
      <c r="A519" s="1"/>
      <c r="C519" s="5"/>
    </row>
    <row r="520" spans="1:3" x14ac:dyDescent="0.35">
      <c r="A520" s="1"/>
      <c r="C520" s="5"/>
    </row>
    <row r="521" spans="1:3" x14ac:dyDescent="0.35">
      <c r="A521" s="1"/>
      <c r="C521" s="5"/>
    </row>
    <row r="522" spans="1:3" x14ac:dyDescent="0.35">
      <c r="A522" s="1"/>
      <c r="C522" s="5"/>
    </row>
    <row r="523" spans="1:3" x14ac:dyDescent="0.35">
      <c r="A523" s="1"/>
      <c r="C523" s="5"/>
    </row>
    <row r="524" spans="1:3" x14ac:dyDescent="0.35">
      <c r="A524" s="1"/>
      <c r="C524" s="5"/>
    </row>
    <row r="525" spans="1:3" x14ac:dyDescent="0.35">
      <c r="A525" s="1"/>
      <c r="C525" s="5"/>
    </row>
    <row r="526" spans="1:3" x14ac:dyDescent="0.35">
      <c r="A526" s="1"/>
      <c r="C526" s="5"/>
    </row>
    <row r="527" spans="1:3" x14ac:dyDescent="0.35">
      <c r="A527" s="1"/>
      <c r="C527" s="5"/>
    </row>
    <row r="528" spans="1:3" x14ac:dyDescent="0.35">
      <c r="A528" s="1"/>
      <c r="C528" s="5"/>
    </row>
    <row r="529" spans="1:3" x14ac:dyDescent="0.35">
      <c r="A529" s="1"/>
      <c r="C529" s="5"/>
    </row>
    <row r="530" spans="1:3" x14ac:dyDescent="0.35">
      <c r="A530" s="1"/>
      <c r="C530" s="5"/>
    </row>
    <row r="531" spans="1:3" x14ac:dyDescent="0.35">
      <c r="A531" s="1"/>
      <c r="C531" s="5"/>
    </row>
    <row r="532" spans="1:3" x14ac:dyDescent="0.35">
      <c r="A532" s="1"/>
      <c r="C532" s="5"/>
    </row>
    <row r="533" spans="1:3" x14ac:dyDescent="0.35">
      <c r="A533" s="1"/>
      <c r="C533" s="5"/>
    </row>
    <row r="534" spans="1:3" x14ac:dyDescent="0.35">
      <c r="A534" s="1"/>
      <c r="C534" s="5"/>
    </row>
    <row r="535" spans="1:3" x14ac:dyDescent="0.35">
      <c r="A535" s="1"/>
      <c r="C535" s="5"/>
    </row>
    <row r="536" spans="1:3" x14ac:dyDescent="0.35">
      <c r="A536" s="1"/>
      <c r="C536" s="5"/>
    </row>
    <row r="537" spans="1:3" x14ac:dyDescent="0.35">
      <c r="A537" s="1"/>
      <c r="C537" s="5"/>
    </row>
    <row r="538" spans="1:3" x14ac:dyDescent="0.35">
      <c r="A538" s="1"/>
      <c r="C538" s="5"/>
    </row>
    <row r="539" spans="1:3" x14ac:dyDescent="0.35">
      <c r="A539" s="1"/>
      <c r="C539" s="5"/>
    </row>
    <row r="540" spans="1:3" x14ac:dyDescent="0.35">
      <c r="A540" s="1"/>
      <c r="C540" s="5"/>
    </row>
    <row r="541" spans="1:3" x14ac:dyDescent="0.35">
      <c r="A541" s="1"/>
      <c r="C541" s="5"/>
    </row>
    <row r="542" spans="1:3" x14ac:dyDescent="0.35">
      <c r="A542" s="1"/>
      <c r="C542" s="5"/>
    </row>
    <row r="543" spans="1:3" x14ac:dyDescent="0.35">
      <c r="A543" s="1"/>
      <c r="C543" s="5"/>
    </row>
    <row r="544" spans="1:3" x14ac:dyDescent="0.35">
      <c r="A544" s="1"/>
      <c r="C544" s="5"/>
    </row>
    <row r="545" spans="1:3" x14ac:dyDescent="0.35">
      <c r="A545" s="1"/>
      <c r="C545" s="5"/>
    </row>
    <row r="546" spans="1:3" x14ac:dyDescent="0.35">
      <c r="A546" s="1"/>
      <c r="C546" s="5"/>
    </row>
    <row r="547" spans="1:3" x14ac:dyDescent="0.35">
      <c r="A547" s="1"/>
      <c r="C547" s="5"/>
    </row>
    <row r="548" spans="1:3" x14ac:dyDescent="0.35">
      <c r="A548" s="1"/>
      <c r="C548" s="5"/>
    </row>
    <row r="549" spans="1:3" x14ac:dyDescent="0.35">
      <c r="A549" s="1"/>
      <c r="C549" s="5"/>
    </row>
    <row r="550" spans="1:3" x14ac:dyDescent="0.35">
      <c r="A550" s="1"/>
      <c r="C550" s="5"/>
    </row>
    <row r="551" spans="1:3" x14ac:dyDescent="0.35">
      <c r="A551" s="1"/>
      <c r="C551" s="5"/>
    </row>
    <row r="552" spans="1:3" x14ac:dyDescent="0.35">
      <c r="A552" s="1"/>
      <c r="C552" s="5"/>
    </row>
    <row r="553" spans="1:3" x14ac:dyDescent="0.35">
      <c r="A553" s="1"/>
      <c r="C553" s="5"/>
    </row>
    <row r="554" spans="1:3" x14ac:dyDescent="0.35">
      <c r="A554" s="1"/>
      <c r="C554" s="5"/>
    </row>
    <row r="555" spans="1:3" x14ac:dyDescent="0.35">
      <c r="A555" s="1"/>
      <c r="C555" s="5"/>
    </row>
    <row r="556" spans="1:3" x14ac:dyDescent="0.35">
      <c r="A556" s="1"/>
      <c r="C556" s="5"/>
    </row>
    <row r="557" spans="1:3" x14ac:dyDescent="0.35">
      <c r="A557" s="1"/>
      <c r="C557" s="5"/>
    </row>
    <row r="558" spans="1:3" x14ac:dyDescent="0.35">
      <c r="A558" s="1"/>
      <c r="C558" s="5"/>
    </row>
    <row r="559" spans="1:3" x14ac:dyDescent="0.35">
      <c r="A559" s="1"/>
      <c r="C559" s="5"/>
    </row>
    <row r="560" spans="1:3" x14ac:dyDescent="0.35">
      <c r="A560" s="1"/>
      <c r="C560" s="5"/>
    </row>
    <row r="561" spans="1:3" x14ac:dyDescent="0.35">
      <c r="A561" s="1"/>
      <c r="C561" s="5"/>
    </row>
    <row r="562" spans="1:3" x14ac:dyDescent="0.35">
      <c r="A562" s="1"/>
      <c r="C562" s="5"/>
    </row>
    <row r="563" spans="1:3" x14ac:dyDescent="0.35">
      <c r="A563" s="1"/>
      <c r="C563" s="5"/>
    </row>
    <row r="564" spans="1:3" x14ac:dyDescent="0.35">
      <c r="A564" s="1"/>
      <c r="C564" s="5"/>
    </row>
    <row r="565" spans="1:3" x14ac:dyDescent="0.35">
      <c r="A565" s="1"/>
      <c r="C565" s="5"/>
    </row>
    <row r="566" spans="1:3" x14ac:dyDescent="0.35">
      <c r="A566" s="1"/>
      <c r="C566" s="5"/>
    </row>
    <row r="567" spans="1:3" x14ac:dyDescent="0.35">
      <c r="A567" s="1"/>
      <c r="C567" s="5"/>
    </row>
    <row r="568" spans="1:3" x14ac:dyDescent="0.35">
      <c r="A568" s="1"/>
      <c r="C568" s="5"/>
    </row>
    <row r="569" spans="1:3" x14ac:dyDescent="0.35">
      <c r="A569" s="1"/>
      <c r="C569" s="5"/>
    </row>
    <row r="570" spans="1:3" x14ac:dyDescent="0.35">
      <c r="A570" s="1"/>
      <c r="C570" s="5"/>
    </row>
    <row r="571" spans="1:3" x14ac:dyDescent="0.35">
      <c r="A571" s="1"/>
      <c r="C571" s="5"/>
    </row>
    <row r="572" spans="1:3" x14ac:dyDescent="0.35">
      <c r="A572" s="1"/>
      <c r="C572" s="5"/>
    </row>
    <row r="573" spans="1:3" x14ac:dyDescent="0.35">
      <c r="A573" s="1"/>
      <c r="C573" s="5"/>
    </row>
    <row r="574" spans="1:3" x14ac:dyDescent="0.35">
      <c r="A574" s="1"/>
      <c r="C574" s="5"/>
    </row>
    <row r="575" spans="1:3" x14ac:dyDescent="0.35">
      <c r="A575" s="1"/>
      <c r="C575" s="5"/>
    </row>
    <row r="576" spans="1:3" x14ac:dyDescent="0.35">
      <c r="A576" s="1"/>
      <c r="C576" s="5"/>
    </row>
    <row r="577" spans="1:3" x14ac:dyDescent="0.35">
      <c r="A577" s="1"/>
      <c r="C577" s="5"/>
    </row>
    <row r="578" spans="1:3" x14ac:dyDescent="0.35">
      <c r="A578" s="1"/>
      <c r="C578" s="5"/>
    </row>
    <row r="579" spans="1:3" x14ac:dyDescent="0.35">
      <c r="A579" s="1"/>
      <c r="C579" s="5"/>
    </row>
    <row r="580" spans="1:3" x14ac:dyDescent="0.35">
      <c r="A580" s="1"/>
      <c r="C580" s="5"/>
    </row>
    <row r="581" spans="1:3" x14ac:dyDescent="0.35">
      <c r="A581" s="1"/>
      <c r="C581" s="5"/>
    </row>
    <row r="582" spans="1:3" x14ac:dyDescent="0.35">
      <c r="A582" s="1"/>
      <c r="C582" s="5"/>
    </row>
    <row r="583" spans="1:3" x14ac:dyDescent="0.35">
      <c r="A583" s="1"/>
      <c r="C583" s="5"/>
    </row>
    <row r="584" spans="1:3" x14ac:dyDescent="0.35">
      <c r="A584" s="1"/>
      <c r="C584" s="5"/>
    </row>
    <row r="585" spans="1:3" x14ac:dyDescent="0.35">
      <c r="A585" s="1"/>
      <c r="C585" s="5"/>
    </row>
    <row r="586" spans="1:3" x14ac:dyDescent="0.35">
      <c r="A586" s="1"/>
      <c r="C586" s="5"/>
    </row>
    <row r="587" spans="1:3" x14ac:dyDescent="0.35">
      <c r="A587" s="1"/>
      <c r="C587" s="5"/>
    </row>
    <row r="588" spans="1:3" x14ac:dyDescent="0.35">
      <c r="A588" s="1"/>
      <c r="C588" s="5"/>
    </row>
    <row r="589" spans="1:3" x14ac:dyDescent="0.35">
      <c r="A589" s="1"/>
      <c r="C589" s="5"/>
    </row>
    <row r="590" spans="1:3" x14ac:dyDescent="0.35">
      <c r="A590" s="1"/>
      <c r="C590" s="5"/>
    </row>
    <row r="591" spans="1:3" x14ac:dyDescent="0.35">
      <c r="A591" s="1"/>
      <c r="C591" s="5"/>
    </row>
    <row r="592" spans="1:3" x14ac:dyDescent="0.35">
      <c r="A592" s="1"/>
      <c r="C592" s="5"/>
    </row>
    <row r="593" spans="1:3" x14ac:dyDescent="0.35">
      <c r="A593" s="1"/>
      <c r="C593" s="5"/>
    </row>
    <row r="594" spans="1:3" x14ac:dyDescent="0.35">
      <c r="A594" s="1"/>
      <c r="C594" s="5"/>
    </row>
    <row r="595" spans="1:3" x14ac:dyDescent="0.35">
      <c r="A595" s="1"/>
      <c r="C595" s="5"/>
    </row>
    <row r="596" spans="1:3" x14ac:dyDescent="0.35">
      <c r="A596" s="1"/>
      <c r="C596" s="5"/>
    </row>
    <row r="597" spans="1:3" x14ac:dyDescent="0.35">
      <c r="A597" s="1"/>
      <c r="C597" s="5"/>
    </row>
    <row r="598" spans="1:3" x14ac:dyDescent="0.35">
      <c r="A598" s="1"/>
      <c r="C598" s="5"/>
    </row>
    <row r="599" spans="1:3" x14ac:dyDescent="0.35">
      <c r="A599" s="1"/>
      <c r="C599" s="5"/>
    </row>
    <row r="600" spans="1:3" x14ac:dyDescent="0.35">
      <c r="A600" s="1"/>
      <c r="C600" s="5"/>
    </row>
    <row r="601" spans="1:3" x14ac:dyDescent="0.35">
      <c r="A601" s="1"/>
      <c r="C601" s="5"/>
    </row>
    <row r="602" spans="1:3" x14ac:dyDescent="0.35">
      <c r="A602" s="1"/>
      <c r="C602" s="5"/>
    </row>
    <row r="603" spans="1:3" x14ac:dyDescent="0.35">
      <c r="A603" s="1"/>
      <c r="C603" s="5"/>
    </row>
    <row r="604" spans="1:3" x14ac:dyDescent="0.35">
      <c r="A604" s="1"/>
      <c r="C604" s="5"/>
    </row>
    <row r="605" spans="1:3" x14ac:dyDescent="0.35">
      <c r="A605" s="1"/>
      <c r="C605" s="5"/>
    </row>
    <row r="606" spans="1:3" x14ac:dyDescent="0.35">
      <c r="A606" s="1"/>
      <c r="C606" s="5"/>
    </row>
    <row r="607" spans="1:3" x14ac:dyDescent="0.35">
      <c r="A607" s="1"/>
      <c r="C607" s="5"/>
    </row>
    <row r="608" spans="1:3" x14ac:dyDescent="0.35">
      <c r="A608" s="1"/>
      <c r="C608" s="5"/>
    </row>
    <row r="609" spans="1:3" x14ac:dyDescent="0.35">
      <c r="A609" s="1"/>
      <c r="C609" s="5"/>
    </row>
    <row r="610" spans="1:3" x14ac:dyDescent="0.35">
      <c r="A610" s="1"/>
      <c r="C610" s="5"/>
    </row>
    <row r="611" spans="1:3" x14ac:dyDescent="0.35">
      <c r="A611" s="1"/>
      <c r="C611" s="5"/>
    </row>
    <row r="612" spans="1:3" x14ac:dyDescent="0.35">
      <c r="A612" s="1"/>
      <c r="C612" s="5"/>
    </row>
    <row r="613" spans="1:3" x14ac:dyDescent="0.35">
      <c r="A613" s="1"/>
      <c r="C613" s="5"/>
    </row>
    <row r="614" spans="1:3" x14ac:dyDescent="0.35">
      <c r="A614" s="1"/>
      <c r="C614" s="5"/>
    </row>
    <row r="615" spans="1:3" x14ac:dyDescent="0.35">
      <c r="A615" s="1"/>
      <c r="C615" s="5"/>
    </row>
    <row r="616" spans="1:3" x14ac:dyDescent="0.35">
      <c r="A616" s="1"/>
      <c r="C616" s="5"/>
    </row>
    <row r="617" spans="1:3" x14ac:dyDescent="0.35">
      <c r="A617" s="1"/>
      <c r="C617" s="5"/>
    </row>
    <row r="618" spans="1:3" x14ac:dyDescent="0.35">
      <c r="A618" s="1"/>
      <c r="C618" s="5"/>
    </row>
    <row r="619" spans="1:3" x14ac:dyDescent="0.35">
      <c r="A619" s="1"/>
      <c r="C619" s="5"/>
    </row>
    <row r="620" spans="1:3" x14ac:dyDescent="0.35">
      <c r="A620" s="1"/>
      <c r="C620" s="5"/>
    </row>
    <row r="621" spans="1:3" x14ac:dyDescent="0.35">
      <c r="A621" s="1"/>
      <c r="C621" s="5"/>
    </row>
    <row r="622" spans="1:3" x14ac:dyDescent="0.35">
      <c r="A622" s="1"/>
      <c r="C622" s="5"/>
    </row>
    <row r="623" spans="1:3" x14ac:dyDescent="0.35">
      <c r="A623" s="1"/>
      <c r="C623" s="5"/>
    </row>
    <row r="624" spans="1:3" x14ac:dyDescent="0.35">
      <c r="A624" s="1"/>
      <c r="C624" s="5"/>
    </row>
    <row r="625" spans="1:3" x14ac:dyDescent="0.35">
      <c r="A625" s="1"/>
      <c r="C625" s="5"/>
    </row>
    <row r="626" spans="1:3" x14ac:dyDescent="0.35">
      <c r="A626" s="1"/>
      <c r="C626" s="5"/>
    </row>
    <row r="627" spans="1:3" x14ac:dyDescent="0.35">
      <c r="A627" s="1"/>
      <c r="C627" s="5"/>
    </row>
    <row r="628" spans="1:3" x14ac:dyDescent="0.35">
      <c r="A628" s="1"/>
      <c r="C628" s="5"/>
    </row>
    <row r="629" spans="1:3" x14ac:dyDescent="0.35">
      <c r="A629" s="1"/>
      <c r="C629" s="5"/>
    </row>
    <row r="630" spans="1:3" x14ac:dyDescent="0.35">
      <c r="A630" s="1"/>
      <c r="C630" s="5"/>
    </row>
    <row r="631" spans="1:3" x14ac:dyDescent="0.35">
      <c r="A631" s="1"/>
      <c r="C631" s="5"/>
    </row>
    <row r="632" spans="1:3" x14ac:dyDescent="0.35">
      <c r="A632" s="1"/>
      <c r="C632" s="5"/>
    </row>
    <row r="633" spans="1:3" x14ac:dyDescent="0.35">
      <c r="A633" s="1"/>
      <c r="C633" s="5"/>
    </row>
    <row r="634" spans="1:3" x14ac:dyDescent="0.35">
      <c r="A634" s="1"/>
      <c r="C634" s="5"/>
    </row>
    <row r="635" spans="1:3" x14ac:dyDescent="0.35">
      <c r="A635" s="1"/>
      <c r="C635" s="5"/>
    </row>
    <row r="636" spans="1:3" x14ac:dyDescent="0.35">
      <c r="A636" s="1"/>
      <c r="C636" s="5"/>
    </row>
    <row r="637" spans="1:3" x14ac:dyDescent="0.35">
      <c r="A637" s="1"/>
      <c r="C637" s="5"/>
    </row>
    <row r="638" spans="1:3" x14ac:dyDescent="0.35">
      <c r="A638" s="1"/>
      <c r="C638" s="5"/>
    </row>
    <row r="639" spans="1:3" x14ac:dyDescent="0.35">
      <c r="A639" s="1"/>
      <c r="C639" s="5"/>
    </row>
    <row r="640" spans="1:3" x14ac:dyDescent="0.35">
      <c r="A640" s="1"/>
      <c r="C640" s="5"/>
    </row>
  </sheetData>
  <mergeCells count="5">
    <mergeCell ref="E2:E3"/>
    <mergeCell ref="D2:D3"/>
    <mergeCell ref="F2:F3"/>
    <mergeCell ref="G2:G3"/>
    <mergeCell ref="A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4"/>
  <sheetViews>
    <sheetView workbookViewId="0">
      <selection activeCell="X10" sqref="X10"/>
    </sheetView>
  </sheetViews>
  <sheetFormatPr defaultRowHeight="15.5" x14ac:dyDescent="0.35"/>
  <cols>
    <col min="1" max="1" width="9.9140625" bestFit="1" customWidth="1"/>
    <col min="2" max="2" width="1.9140625" customWidth="1"/>
    <col min="3" max="4" width="7.5" style="17" customWidth="1"/>
    <col min="5" max="5" width="1.5" style="17" customWidth="1"/>
    <col min="6" max="7" width="7.5" style="17" customWidth="1"/>
    <col min="8" max="8" width="1.5" style="17" customWidth="1"/>
    <col min="9" max="10" width="7.5" style="17" customWidth="1"/>
    <col min="11" max="11" width="1.5" style="17" customWidth="1"/>
    <col min="12" max="13" width="7.5" style="17" customWidth="1"/>
    <col min="14" max="14" width="1.5" style="17" customWidth="1"/>
    <col min="15" max="16" width="7.5" style="17" customWidth="1"/>
    <col min="17" max="17" width="2" customWidth="1"/>
    <col min="20" max="20" width="2" customWidth="1"/>
  </cols>
  <sheetData>
    <row r="1" spans="1:25" x14ac:dyDescent="0.35">
      <c r="A1" s="61" t="s">
        <v>2016</v>
      </c>
      <c r="C1" s="65" t="s">
        <v>0</v>
      </c>
      <c r="D1" s="65"/>
      <c r="E1" s="15"/>
      <c r="F1" s="65" t="s">
        <v>402</v>
      </c>
      <c r="G1" s="65"/>
      <c r="H1" s="15"/>
      <c r="I1" s="65" t="s">
        <v>810</v>
      </c>
      <c r="J1" s="65"/>
      <c r="K1" s="15"/>
      <c r="L1" s="65" t="s">
        <v>1207</v>
      </c>
      <c r="M1" s="65"/>
      <c r="N1" s="15"/>
      <c r="O1" s="65" t="s">
        <v>2015</v>
      </c>
      <c r="P1" s="65"/>
      <c r="R1" s="60" t="s">
        <v>2053</v>
      </c>
      <c r="S1" s="60"/>
      <c r="T1" s="9"/>
      <c r="U1" s="60" t="s">
        <v>2054</v>
      </c>
      <c r="V1" s="60"/>
      <c r="Y1" s="23" t="s">
        <v>2056</v>
      </c>
    </row>
    <row r="2" spans="1:25" x14ac:dyDescent="0.35">
      <c r="A2" s="61"/>
      <c r="C2" s="16" t="s">
        <v>2051</v>
      </c>
      <c r="D2" s="20">
        <f>AVERAGE(D5:D434)</f>
        <v>-5.5712284676181969E-4</v>
      </c>
      <c r="E2" s="19"/>
      <c r="F2" s="19" t="str">
        <f>C2</f>
        <v>Средняя дох</v>
      </c>
      <c r="G2" s="20">
        <f>AVERAGE(G5:G434)</f>
        <v>1.686971363890655E-4</v>
      </c>
      <c r="H2" s="19"/>
      <c r="I2" s="19" t="str">
        <f>F2</f>
        <v>Средняя дох</v>
      </c>
      <c r="J2" s="20">
        <f>AVERAGE(J5:J434)</f>
        <v>-1.2000234466013119E-3</v>
      </c>
      <c r="K2" s="19"/>
      <c r="L2" s="19" t="str">
        <f>I2</f>
        <v>Средняя дох</v>
      </c>
      <c r="M2" s="20">
        <f>AVERAGE(M5:M434)</f>
        <v>2.1778663921043296E-3</v>
      </c>
      <c r="N2" s="19"/>
      <c r="O2" s="19" t="str">
        <f>L2</f>
        <v>Средняя дох</v>
      </c>
      <c r="P2" s="20">
        <f>AVERAGE(P5:P434)</f>
        <v>8.1383363064600387E-4</v>
      </c>
      <c r="R2" s="17" t="str">
        <f>C1</f>
        <v>URKA</v>
      </c>
      <c r="S2" s="18">
        <f>D2</f>
        <v>-5.5712284676181969E-4</v>
      </c>
      <c r="T2" s="18"/>
      <c r="U2" t="s">
        <v>1207</v>
      </c>
      <c r="V2">
        <v>2.1778663921043296E-3</v>
      </c>
      <c r="W2" s="22">
        <f>W8</f>
        <v>6.9999999999999999E-4</v>
      </c>
      <c r="Y2" s="24">
        <f>V2/5*254</f>
        <v>0.11063561271889995</v>
      </c>
    </row>
    <row r="3" spans="1:25" x14ac:dyDescent="0.35">
      <c r="A3" s="61"/>
      <c r="C3" s="16" t="s">
        <v>808</v>
      </c>
      <c r="D3" s="64" t="s">
        <v>2052</v>
      </c>
      <c r="E3" s="16"/>
      <c r="F3" s="16" t="s">
        <v>808</v>
      </c>
      <c r="G3" s="64" t="str">
        <f>D3</f>
        <v>Лог доходность</v>
      </c>
      <c r="H3" s="16"/>
      <c r="I3" s="16" t="s">
        <v>808</v>
      </c>
      <c r="J3" s="64" t="str">
        <f>G3</f>
        <v>Лог доходность</v>
      </c>
      <c r="K3" s="16"/>
      <c r="L3" s="16" t="s">
        <v>808</v>
      </c>
      <c r="M3" s="64" t="str">
        <f>J3</f>
        <v>Лог доходность</v>
      </c>
      <c r="N3" s="16"/>
      <c r="O3" s="16" t="s">
        <v>808</v>
      </c>
      <c r="P3" s="64" t="str">
        <f>M3</f>
        <v>Лог доходность</v>
      </c>
      <c r="R3" s="17" t="str">
        <f>F1</f>
        <v>SNGS</v>
      </c>
      <c r="S3" s="18">
        <f>G2</f>
        <v>1.686971363890655E-4</v>
      </c>
      <c r="T3" s="18"/>
      <c r="U3" t="s">
        <v>2015</v>
      </c>
      <c r="V3">
        <v>8.1383363064600387E-4</v>
      </c>
      <c r="W3" s="22">
        <f>W2</f>
        <v>6.9999999999999999E-4</v>
      </c>
      <c r="Y3" s="24">
        <f t="shared" ref="Y3:Y6" si="0">V3/5*254</f>
        <v>4.1342748436816998E-2</v>
      </c>
    </row>
    <row r="4" spans="1:25" x14ac:dyDescent="0.35">
      <c r="A4" s="1">
        <v>40189</v>
      </c>
      <c r="B4" s="1"/>
      <c r="C4" s="17">
        <v>142</v>
      </c>
      <c r="D4" s="64"/>
      <c r="F4" s="17">
        <v>27.486999999999998</v>
      </c>
      <c r="G4" s="64"/>
      <c r="I4" s="17">
        <v>1.2569999999999999</v>
      </c>
      <c r="J4" s="64"/>
      <c r="L4" s="17">
        <v>88.15</v>
      </c>
      <c r="M4" s="64"/>
      <c r="O4" s="17">
        <v>268.5</v>
      </c>
      <c r="P4" s="64"/>
      <c r="R4" s="17" t="str">
        <f>I1</f>
        <v>HYDR</v>
      </c>
      <c r="S4" s="18">
        <f>J2</f>
        <v>-1.2000234466013119E-3</v>
      </c>
      <c r="T4" s="18"/>
      <c r="U4" t="s">
        <v>402</v>
      </c>
      <c r="V4">
        <v>1.686971363890655E-4</v>
      </c>
      <c r="W4" s="22">
        <f>W3</f>
        <v>6.9999999999999999E-4</v>
      </c>
      <c r="Y4" s="24">
        <f t="shared" si="0"/>
        <v>8.5698145285645275E-3</v>
      </c>
    </row>
    <row r="5" spans="1:25" x14ac:dyDescent="0.35">
      <c r="A5" s="1">
        <v>40196</v>
      </c>
      <c r="B5" s="1"/>
      <c r="C5" s="17">
        <v>135.4</v>
      </c>
      <c r="D5" s="17">
        <f t="shared" ref="D5:D68" si="1">LN(C5)-LN(C4)</f>
        <v>-4.7593697123086365E-2</v>
      </c>
      <c r="F5" s="17">
        <v>26.603999999999999</v>
      </c>
      <c r="G5" s="17">
        <f>LN(F5)-LN(F4)</f>
        <v>-3.265158520686029E-2</v>
      </c>
      <c r="I5" s="17">
        <v>1.232</v>
      </c>
      <c r="J5" s="17">
        <f>LN(I5)-LN(I4)</f>
        <v>-2.0089064496782272E-2</v>
      </c>
      <c r="L5" s="17">
        <v>86.5</v>
      </c>
      <c r="M5" s="17">
        <f>LN(L5)-LN(L4)</f>
        <v>-1.8895494906045585E-2</v>
      </c>
      <c r="O5" s="17">
        <v>248.32</v>
      </c>
      <c r="P5" s="17">
        <f>LN(O5)-LN(O4)</f>
        <v>-7.8132676954065339E-2</v>
      </c>
      <c r="R5" s="17" t="str">
        <f>L1</f>
        <v>SBER</v>
      </c>
      <c r="S5" s="18">
        <f>M2</f>
        <v>2.1778663921043296E-3</v>
      </c>
      <c r="T5" s="18"/>
      <c r="U5" t="s">
        <v>0</v>
      </c>
      <c r="V5">
        <v>-5.5712284676181969E-4</v>
      </c>
      <c r="W5" s="22">
        <f>W4</f>
        <v>6.9999999999999999E-4</v>
      </c>
      <c r="Y5" s="24">
        <f t="shared" si="0"/>
        <v>-2.8301840615500441E-2</v>
      </c>
    </row>
    <row r="6" spans="1:25" x14ac:dyDescent="0.35">
      <c r="A6" s="1">
        <v>40203</v>
      </c>
      <c r="B6" s="1"/>
      <c r="C6" s="17">
        <v>130.97</v>
      </c>
      <c r="D6" s="17">
        <f t="shared" si="1"/>
        <v>-3.3265071136862723E-2</v>
      </c>
      <c r="F6" s="17">
        <v>25.655000000000001</v>
      </c>
      <c r="G6" s="17">
        <f t="shared" ref="G6:G69" si="2">LN(F6)-LN(F5)</f>
        <v>-3.6323096028246571E-2</v>
      </c>
      <c r="I6" s="17">
        <v>1.3</v>
      </c>
      <c r="J6" s="17">
        <f t="shared" ref="J6:J69" si="3">LN(I6)-LN(I5)</f>
        <v>5.3725399356163051E-2</v>
      </c>
      <c r="L6" s="17">
        <v>88.41</v>
      </c>
      <c r="M6" s="17">
        <f t="shared" ref="M6:M69" si="4">LN(L6)-LN(L5)</f>
        <v>2.1840671479878893E-2</v>
      </c>
      <c r="O6" s="17">
        <v>236.25</v>
      </c>
      <c r="P6" s="17">
        <f t="shared" ref="P6:P69" si="5">LN(O6)-LN(O5)</f>
        <v>-4.9827670621001907E-2</v>
      </c>
      <c r="R6" s="17" t="str">
        <f>O1</f>
        <v>ROSN</v>
      </c>
      <c r="S6" s="18">
        <f>P2</f>
        <v>8.1383363064600387E-4</v>
      </c>
      <c r="T6" s="18"/>
      <c r="U6" t="s">
        <v>810</v>
      </c>
      <c r="V6">
        <v>-1.2000234466013119E-3</v>
      </c>
      <c r="W6" s="22">
        <f>W5</f>
        <v>6.9999999999999999E-4</v>
      </c>
      <c r="Y6" s="24">
        <f t="shared" si="0"/>
        <v>-6.0961191087346642E-2</v>
      </c>
    </row>
    <row r="7" spans="1:25" x14ac:dyDescent="0.35">
      <c r="A7" s="1">
        <v>40210</v>
      </c>
      <c r="B7" s="1"/>
      <c r="C7" s="17">
        <v>131.72</v>
      </c>
      <c r="D7" s="17">
        <f t="shared" si="1"/>
        <v>5.7101681668516591E-3</v>
      </c>
      <c r="F7" s="17">
        <v>24.7</v>
      </c>
      <c r="G7" s="17">
        <f t="shared" si="2"/>
        <v>-3.7935240759996436E-2</v>
      </c>
      <c r="I7" s="17">
        <v>1.232</v>
      </c>
      <c r="J7" s="17">
        <f t="shared" si="3"/>
        <v>-5.3725399356163051E-2</v>
      </c>
      <c r="L7" s="17">
        <v>83.09</v>
      </c>
      <c r="M7" s="17">
        <f t="shared" si="4"/>
        <v>-6.2060727740822941E-2</v>
      </c>
      <c r="O7" s="17">
        <v>223.55</v>
      </c>
      <c r="P7" s="17">
        <f t="shared" si="5"/>
        <v>-5.5255463693862694E-2</v>
      </c>
      <c r="W7" s="21"/>
    </row>
    <row r="8" spans="1:25" x14ac:dyDescent="0.35">
      <c r="A8" s="1">
        <v>40217</v>
      </c>
      <c r="B8" s="1"/>
      <c r="C8" s="17">
        <v>133.5</v>
      </c>
      <c r="D8" s="17">
        <f t="shared" si="1"/>
        <v>1.3423020332140823E-2</v>
      </c>
      <c r="F8" s="17">
        <v>23.901</v>
      </c>
      <c r="G8" s="17">
        <f t="shared" si="2"/>
        <v>-3.2882944567592887E-2</v>
      </c>
      <c r="I8" s="17">
        <v>1.1819999999999999</v>
      </c>
      <c r="J8" s="17">
        <f t="shared" si="3"/>
        <v>-4.1430946127421597E-2</v>
      </c>
      <c r="L8" s="17">
        <v>80</v>
      </c>
      <c r="M8" s="17">
        <f t="shared" si="4"/>
        <v>-3.7897723003008643E-2</v>
      </c>
      <c r="O8" s="17">
        <v>222.6</v>
      </c>
      <c r="P8" s="17">
        <f t="shared" si="5"/>
        <v>-4.2586638385451181E-3</v>
      </c>
      <c r="U8" s="60" t="s">
        <v>2055</v>
      </c>
      <c r="V8" s="60"/>
      <c r="W8" s="22">
        <v>6.9999999999999999E-4</v>
      </c>
    </row>
    <row r="9" spans="1:25" x14ac:dyDescent="0.35">
      <c r="A9" s="1">
        <v>40224</v>
      </c>
      <c r="B9" s="1"/>
      <c r="C9" s="17">
        <v>132.19999999999999</v>
      </c>
      <c r="D9" s="17">
        <f t="shared" si="1"/>
        <v>-9.7855504227180035E-3</v>
      </c>
      <c r="F9" s="17">
        <v>25.009</v>
      </c>
      <c r="G9" s="17">
        <f t="shared" si="2"/>
        <v>4.5315461017410019E-2</v>
      </c>
      <c r="I9" s="17">
        <v>1.284</v>
      </c>
      <c r="J9" s="17">
        <f t="shared" si="3"/>
        <v>8.2772286283863045E-2</v>
      </c>
      <c r="L9" s="17">
        <v>79.17</v>
      </c>
      <c r="M9" s="17">
        <f t="shared" si="4"/>
        <v>-1.0429195490538667E-2</v>
      </c>
      <c r="O9" s="17">
        <v>236.25</v>
      </c>
      <c r="P9" s="17">
        <f t="shared" si="5"/>
        <v>5.9514127532407812E-2</v>
      </c>
    </row>
    <row r="10" spans="1:25" x14ac:dyDescent="0.35">
      <c r="A10" s="1">
        <v>40231</v>
      </c>
      <c r="B10" s="1"/>
      <c r="C10" s="17">
        <v>128.05000000000001</v>
      </c>
      <c r="D10" s="17">
        <f t="shared" si="1"/>
        <v>-3.1895114772051869E-2</v>
      </c>
      <c r="F10" s="17">
        <v>24.4</v>
      </c>
      <c r="G10" s="17">
        <f t="shared" si="2"/>
        <v>-2.4652627784592429E-2</v>
      </c>
      <c r="I10" s="17">
        <v>1.28</v>
      </c>
      <c r="J10" s="17">
        <f t="shared" si="3"/>
        <v>-3.1201273362436444E-3</v>
      </c>
      <c r="L10" s="17">
        <v>76.3</v>
      </c>
      <c r="M10" s="17">
        <f t="shared" si="4"/>
        <v>-3.6924500892931533E-2</v>
      </c>
      <c r="O10" s="17">
        <v>231.2</v>
      </c>
      <c r="P10" s="17">
        <f t="shared" si="5"/>
        <v>-2.1607429575629666E-2</v>
      </c>
    </row>
    <row r="11" spans="1:25" x14ac:dyDescent="0.35">
      <c r="A11" s="1">
        <v>40238</v>
      </c>
      <c r="B11" s="1"/>
      <c r="C11" s="17">
        <v>124.19</v>
      </c>
      <c r="D11" s="17">
        <f t="shared" si="1"/>
        <v>-3.0608161685592883E-2</v>
      </c>
      <c r="F11" s="17">
        <v>26.202999999999999</v>
      </c>
      <c r="G11" s="17">
        <f t="shared" si="2"/>
        <v>7.1290775729627054E-2</v>
      </c>
      <c r="I11" s="17">
        <v>1.33</v>
      </c>
      <c r="J11" s="17">
        <f t="shared" si="3"/>
        <v>3.8318864302136657E-2</v>
      </c>
      <c r="L11" s="17">
        <v>87.2</v>
      </c>
      <c r="M11" s="17">
        <f t="shared" si="4"/>
        <v>0.13353139262452274</v>
      </c>
      <c r="O11" s="17">
        <v>243.44</v>
      </c>
      <c r="P11" s="17">
        <f t="shared" si="5"/>
        <v>5.158736879049286E-2</v>
      </c>
    </row>
    <row r="12" spans="1:25" x14ac:dyDescent="0.35">
      <c r="A12" s="1">
        <v>40245</v>
      </c>
      <c r="B12" s="1"/>
      <c r="C12" s="17">
        <v>126.17</v>
      </c>
      <c r="D12" s="17">
        <f t="shared" si="1"/>
        <v>1.5817552979708438E-2</v>
      </c>
      <c r="F12" s="17">
        <v>25.82</v>
      </c>
      <c r="G12" s="17">
        <f t="shared" si="2"/>
        <v>-1.4724522610286783E-2</v>
      </c>
      <c r="I12" s="17">
        <v>1.4350000000000001</v>
      </c>
      <c r="J12" s="17">
        <f t="shared" si="3"/>
        <v>7.5985906977922013E-2</v>
      </c>
      <c r="L12" s="17">
        <v>89.1</v>
      </c>
      <c r="M12" s="17">
        <f t="shared" si="4"/>
        <v>2.1555003561830155E-2</v>
      </c>
      <c r="O12" s="17">
        <v>239.17</v>
      </c>
      <c r="P12" s="17">
        <f t="shared" si="5"/>
        <v>-1.7695909437942525E-2</v>
      </c>
    </row>
    <row r="13" spans="1:25" x14ac:dyDescent="0.35">
      <c r="A13" s="1">
        <v>40252</v>
      </c>
      <c r="B13" s="1"/>
      <c r="C13" s="17">
        <v>125.48</v>
      </c>
      <c r="D13" s="17">
        <f t="shared" si="1"/>
        <v>-5.4838206171723414E-3</v>
      </c>
      <c r="F13" s="17">
        <v>27.97</v>
      </c>
      <c r="G13" s="17">
        <f t="shared" si="2"/>
        <v>7.9983121795371925E-2</v>
      </c>
      <c r="I13" s="17">
        <v>1.4419999999999999</v>
      </c>
      <c r="J13" s="17">
        <f t="shared" si="3"/>
        <v>4.8661896511728031E-3</v>
      </c>
      <c r="L13" s="17">
        <v>88.04</v>
      </c>
      <c r="M13" s="17">
        <f t="shared" si="4"/>
        <v>-1.1968077818503176E-2</v>
      </c>
      <c r="O13" s="17">
        <v>228.52</v>
      </c>
      <c r="P13" s="17">
        <f t="shared" si="5"/>
        <v>-4.5550862294510885E-2</v>
      </c>
    </row>
    <row r="14" spans="1:25" x14ac:dyDescent="0.35">
      <c r="A14" s="1">
        <v>40259</v>
      </c>
      <c r="B14" s="1"/>
      <c r="C14" s="17">
        <v>122.49</v>
      </c>
      <c r="D14" s="17">
        <f t="shared" si="1"/>
        <v>-2.411698932288342E-2</v>
      </c>
      <c r="F14" s="17">
        <v>28.129000000000001</v>
      </c>
      <c r="G14" s="17">
        <f t="shared" si="2"/>
        <v>5.6685654203167957E-3</v>
      </c>
      <c r="I14" s="17">
        <v>1.476</v>
      </c>
      <c r="J14" s="17">
        <f t="shared" si="3"/>
        <v>2.3304687315523431E-2</v>
      </c>
      <c r="L14" s="17">
        <v>84.6</v>
      </c>
      <c r="M14" s="17">
        <f t="shared" si="4"/>
        <v>-3.9856990046082785E-2</v>
      </c>
      <c r="O14" s="17">
        <v>233.41</v>
      </c>
      <c r="P14" s="17">
        <f t="shared" si="5"/>
        <v>2.1172829979833274E-2</v>
      </c>
    </row>
    <row r="15" spans="1:25" x14ac:dyDescent="0.35">
      <c r="A15" s="1">
        <v>40266</v>
      </c>
      <c r="B15" s="1"/>
      <c r="C15" s="17">
        <v>122.96</v>
      </c>
      <c r="D15" s="17">
        <f t="shared" si="1"/>
        <v>3.8297052307463275E-3</v>
      </c>
      <c r="F15" s="17">
        <v>29.024999999999999</v>
      </c>
      <c r="G15" s="17">
        <f t="shared" si="2"/>
        <v>3.1356454949770018E-2</v>
      </c>
      <c r="I15" s="17">
        <v>1.639</v>
      </c>
      <c r="J15" s="17">
        <f t="shared" si="3"/>
        <v>0.10475057358341194</v>
      </c>
      <c r="L15" s="17">
        <v>88.18</v>
      </c>
      <c r="M15" s="17">
        <f t="shared" si="4"/>
        <v>4.1445913317613936E-2</v>
      </c>
      <c r="O15" s="17">
        <v>235.82</v>
      </c>
      <c r="P15" s="17">
        <f t="shared" si="5"/>
        <v>1.0272238312431625E-2</v>
      </c>
    </row>
    <row r="16" spans="1:25" x14ac:dyDescent="0.35">
      <c r="A16" s="1">
        <v>40273</v>
      </c>
      <c r="B16" s="1"/>
      <c r="C16" s="17">
        <v>134</v>
      </c>
      <c r="D16" s="17">
        <f t="shared" si="1"/>
        <v>8.5980700720570624E-2</v>
      </c>
      <c r="F16" s="17">
        <v>29.100999999999999</v>
      </c>
      <c r="G16" s="17">
        <f t="shared" si="2"/>
        <v>2.6150102642223949E-3</v>
      </c>
      <c r="I16" s="17">
        <v>1.7390000000000001</v>
      </c>
      <c r="J16" s="17">
        <f t="shared" si="3"/>
        <v>5.9223935610453415E-2</v>
      </c>
      <c r="L16" s="17">
        <v>86.88</v>
      </c>
      <c r="M16" s="17">
        <f t="shared" si="4"/>
        <v>-1.4852323744166895E-2</v>
      </c>
      <c r="O16" s="17">
        <v>254.95</v>
      </c>
      <c r="P16" s="17">
        <f t="shared" si="5"/>
        <v>7.7998645352638007E-2</v>
      </c>
    </row>
    <row r="17" spans="1:16" x14ac:dyDescent="0.35">
      <c r="A17" s="1">
        <v>40280</v>
      </c>
      <c r="B17" s="1"/>
      <c r="C17" s="17">
        <v>130.5</v>
      </c>
      <c r="D17" s="17">
        <f t="shared" si="1"/>
        <v>-2.6466573188162812E-2</v>
      </c>
      <c r="F17" s="17">
        <v>28.95</v>
      </c>
      <c r="G17" s="17">
        <f t="shared" si="2"/>
        <v>-5.2023338291733445E-3</v>
      </c>
      <c r="I17" s="17">
        <v>1.669</v>
      </c>
      <c r="J17" s="17">
        <f t="shared" si="3"/>
        <v>-4.1085590692447993E-2</v>
      </c>
      <c r="L17" s="17">
        <v>86.99</v>
      </c>
      <c r="M17" s="17">
        <f t="shared" si="4"/>
        <v>1.2653133338247358E-3</v>
      </c>
      <c r="O17" s="17">
        <v>245</v>
      </c>
      <c r="P17" s="17">
        <f t="shared" si="5"/>
        <v>-3.9809236956437566E-2</v>
      </c>
    </row>
    <row r="18" spans="1:16" x14ac:dyDescent="0.35">
      <c r="A18" s="1">
        <v>40287</v>
      </c>
      <c r="B18" s="1"/>
      <c r="C18" s="17">
        <v>126.55</v>
      </c>
      <c r="D18" s="17">
        <f t="shared" si="1"/>
        <v>-3.0735739771615478E-2</v>
      </c>
      <c r="F18" s="17">
        <v>29.145</v>
      </c>
      <c r="G18" s="17">
        <f t="shared" si="2"/>
        <v>6.713167478508808E-3</v>
      </c>
      <c r="I18" s="17">
        <v>1.698</v>
      </c>
      <c r="J18" s="17">
        <f t="shared" si="3"/>
        <v>1.7226443209457432E-2</v>
      </c>
      <c r="L18" s="17">
        <v>84.42</v>
      </c>
      <c r="M18" s="17">
        <f t="shared" si="4"/>
        <v>-2.9988829165096931E-2</v>
      </c>
      <c r="O18" s="17">
        <v>242</v>
      </c>
      <c r="P18" s="17">
        <f t="shared" si="5"/>
        <v>-1.2320484388040676E-2</v>
      </c>
    </row>
    <row r="19" spans="1:16" x14ac:dyDescent="0.35">
      <c r="A19" s="1">
        <v>40294</v>
      </c>
      <c r="B19" s="1"/>
      <c r="C19" s="17">
        <v>125.5</v>
      </c>
      <c r="D19" s="17">
        <f t="shared" si="1"/>
        <v>-8.3317284192938601E-3</v>
      </c>
      <c r="F19" s="17">
        <v>29</v>
      </c>
      <c r="G19" s="17">
        <f t="shared" si="2"/>
        <v>-4.9875415110389731E-3</v>
      </c>
      <c r="I19" s="17">
        <v>1.6870000000000001</v>
      </c>
      <c r="J19" s="17">
        <f t="shared" si="3"/>
        <v>-6.4992843253242061E-3</v>
      </c>
      <c r="L19" s="17">
        <v>78.599999999999994</v>
      </c>
      <c r="M19" s="17">
        <f t="shared" si="4"/>
        <v>-7.1432640919192103E-2</v>
      </c>
      <c r="O19" s="17">
        <v>237.19</v>
      </c>
      <c r="P19" s="17">
        <f t="shared" si="5"/>
        <v>-2.0076218437831805E-2</v>
      </c>
    </row>
    <row r="20" spans="1:16" x14ac:dyDescent="0.35">
      <c r="A20" s="1">
        <v>40301</v>
      </c>
      <c r="B20" s="1"/>
      <c r="C20" s="17">
        <v>109.86</v>
      </c>
      <c r="D20" s="17">
        <f t="shared" si="1"/>
        <v>-0.13309893065736489</v>
      </c>
      <c r="F20" s="17">
        <v>27.710999999999999</v>
      </c>
      <c r="G20" s="17">
        <f t="shared" si="2"/>
        <v>-4.5466383707891467E-2</v>
      </c>
      <c r="I20" s="17">
        <v>1.4350000000000001</v>
      </c>
      <c r="J20" s="17">
        <f t="shared" si="3"/>
        <v>-0.16178695435224683</v>
      </c>
      <c r="L20" s="17">
        <v>70.349999999999994</v>
      </c>
      <c r="M20" s="17">
        <f t="shared" si="4"/>
        <v>-0.11088891587476279</v>
      </c>
      <c r="O20" s="17">
        <v>207.45</v>
      </c>
      <c r="P20" s="17">
        <f t="shared" si="5"/>
        <v>-0.13397116093997852</v>
      </c>
    </row>
    <row r="21" spans="1:16" x14ac:dyDescent="0.35">
      <c r="A21" s="1">
        <v>40308</v>
      </c>
      <c r="B21" s="1"/>
      <c r="C21" s="17">
        <v>114.91</v>
      </c>
      <c r="D21" s="17">
        <f t="shared" si="1"/>
        <v>4.4942385355068559E-2</v>
      </c>
      <c r="F21" s="17">
        <v>28.599</v>
      </c>
      <c r="G21" s="17">
        <f t="shared" si="2"/>
        <v>3.1542305900968071E-2</v>
      </c>
      <c r="I21" s="17">
        <v>1.62</v>
      </c>
      <c r="J21" s="17">
        <f t="shared" si="3"/>
        <v>0.1212613000327083</v>
      </c>
      <c r="L21" s="17">
        <v>77.430000000000007</v>
      </c>
      <c r="M21" s="17">
        <f t="shared" si="4"/>
        <v>9.5891518838234546E-2</v>
      </c>
      <c r="O21" s="17">
        <v>221.8</v>
      </c>
      <c r="P21" s="17">
        <f t="shared" si="5"/>
        <v>6.6885728137390466E-2</v>
      </c>
    </row>
    <row r="22" spans="1:16" x14ac:dyDescent="0.35">
      <c r="A22" s="1">
        <v>40315</v>
      </c>
      <c r="B22" s="1"/>
      <c r="C22" s="17">
        <v>97.9</v>
      </c>
      <c r="D22" s="17">
        <f t="shared" si="1"/>
        <v>-0.16020266373307823</v>
      </c>
      <c r="F22" s="17">
        <v>26.062000000000001</v>
      </c>
      <c r="G22" s="17">
        <f t="shared" si="2"/>
        <v>-9.2893437456836647E-2</v>
      </c>
      <c r="I22" s="17">
        <v>1.5509999999999999</v>
      </c>
      <c r="J22" s="17">
        <f t="shared" si="3"/>
        <v>-4.3526265049891044E-2</v>
      </c>
      <c r="L22" s="17">
        <v>69.3</v>
      </c>
      <c r="M22" s="17">
        <f t="shared" si="4"/>
        <v>-0.11092939620277509</v>
      </c>
      <c r="O22" s="17">
        <v>208.89</v>
      </c>
      <c r="P22" s="17">
        <f t="shared" si="5"/>
        <v>-5.9968277293702243E-2</v>
      </c>
    </row>
    <row r="23" spans="1:16" x14ac:dyDescent="0.35">
      <c r="A23" s="1">
        <v>40322</v>
      </c>
      <c r="B23" s="1"/>
      <c r="C23" s="17">
        <v>114.5</v>
      </c>
      <c r="D23" s="17">
        <f t="shared" si="1"/>
        <v>0.15662827345783015</v>
      </c>
      <c r="F23" s="17">
        <v>27.399000000000001</v>
      </c>
      <c r="G23" s="17">
        <f t="shared" si="2"/>
        <v>5.0028201654937376E-2</v>
      </c>
      <c r="I23" s="17">
        <v>1.64</v>
      </c>
      <c r="J23" s="17">
        <f t="shared" si="3"/>
        <v>5.5796357641705263E-2</v>
      </c>
      <c r="L23" s="17">
        <v>70.2</v>
      </c>
      <c r="M23" s="17">
        <f t="shared" si="4"/>
        <v>1.2903404835908461E-2</v>
      </c>
      <c r="O23" s="17">
        <v>225.96</v>
      </c>
      <c r="P23" s="17">
        <f t="shared" si="5"/>
        <v>7.8550194834496878E-2</v>
      </c>
    </row>
    <row r="24" spans="1:16" x14ac:dyDescent="0.35">
      <c r="A24" s="1">
        <v>40329</v>
      </c>
      <c r="B24" s="1"/>
      <c r="C24" s="17">
        <v>117.21</v>
      </c>
      <c r="D24" s="17">
        <f t="shared" si="1"/>
        <v>2.3392374740794253E-2</v>
      </c>
      <c r="F24" s="17">
        <v>27.611999999999998</v>
      </c>
      <c r="G24" s="17">
        <f t="shared" si="2"/>
        <v>7.7439444635776233E-3</v>
      </c>
      <c r="I24" s="17">
        <v>1.6220000000000001</v>
      </c>
      <c r="J24" s="17">
        <f t="shared" si="3"/>
        <v>-1.1036286142885765E-2</v>
      </c>
      <c r="L24" s="17">
        <v>70.25</v>
      </c>
      <c r="M24" s="17">
        <f t="shared" si="4"/>
        <v>7.1199718208969642E-4</v>
      </c>
      <c r="O24" s="17">
        <v>222.47</v>
      </c>
      <c r="P24" s="17">
        <f t="shared" si="5"/>
        <v>-1.5565731402019445E-2</v>
      </c>
    </row>
    <row r="25" spans="1:16" x14ac:dyDescent="0.35">
      <c r="A25" s="1">
        <v>40336</v>
      </c>
      <c r="B25" s="1"/>
      <c r="C25" s="17">
        <v>119.2</v>
      </c>
      <c r="D25" s="17">
        <f t="shared" si="1"/>
        <v>1.6835556896160675E-2</v>
      </c>
      <c r="F25" s="17">
        <v>29.202999999999999</v>
      </c>
      <c r="G25" s="17">
        <f t="shared" si="2"/>
        <v>5.6020982881670012E-2</v>
      </c>
      <c r="I25" s="17">
        <v>1.629</v>
      </c>
      <c r="J25" s="17">
        <f t="shared" si="3"/>
        <v>4.3063739266868684E-3</v>
      </c>
      <c r="L25" s="17">
        <v>72.19</v>
      </c>
      <c r="M25" s="17">
        <f t="shared" si="4"/>
        <v>2.7241223937213732E-2</v>
      </c>
      <c r="O25" s="17">
        <v>215.06</v>
      </c>
      <c r="P25" s="17">
        <f t="shared" si="5"/>
        <v>-3.3875202092661816E-2</v>
      </c>
    </row>
    <row r="26" spans="1:16" x14ac:dyDescent="0.35">
      <c r="A26" s="1">
        <v>40343</v>
      </c>
      <c r="B26" s="1"/>
      <c r="C26" s="17">
        <v>118.8</v>
      </c>
      <c r="D26" s="17">
        <f t="shared" si="1"/>
        <v>-3.3613477027047978E-3</v>
      </c>
      <c r="F26" s="17">
        <v>28.675000000000001</v>
      </c>
      <c r="G26" s="17">
        <f t="shared" si="2"/>
        <v>-1.8245780707464743E-2</v>
      </c>
      <c r="I26" s="17">
        <v>1.776</v>
      </c>
      <c r="J26" s="17">
        <f t="shared" si="3"/>
        <v>8.6397314950070248E-2</v>
      </c>
      <c r="L26" s="17">
        <v>80.3</v>
      </c>
      <c r="M26" s="17">
        <f t="shared" si="4"/>
        <v>0.10646808880164649</v>
      </c>
      <c r="O26" s="17">
        <v>207.8</v>
      </c>
      <c r="P26" s="17">
        <f t="shared" si="5"/>
        <v>-3.434098029725341E-2</v>
      </c>
    </row>
    <row r="27" spans="1:16" x14ac:dyDescent="0.35">
      <c r="A27" s="1">
        <v>40350</v>
      </c>
      <c r="B27" s="1"/>
      <c r="C27" s="17">
        <v>116.92</v>
      </c>
      <c r="D27" s="17">
        <f t="shared" si="1"/>
        <v>-1.5951466685499405E-2</v>
      </c>
      <c r="F27" s="17">
        <v>28.6</v>
      </c>
      <c r="G27" s="17">
        <f t="shared" si="2"/>
        <v>-2.618945189627464E-3</v>
      </c>
      <c r="I27" s="17">
        <v>1.61</v>
      </c>
      <c r="J27" s="17">
        <f t="shared" si="3"/>
        <v>-9.8129465573606633E-2</v>
      </c>
      <c r="L27" s="17">
        <v>78</v>
      </c>
      <c r="M27" s="17">
        <f t="shared" si="4"/>
        <v>-2.9060794263124023E-2</v>
      </c>
      <c r="O27" s="17">
        <v>196.27</v>
      </c>
      <c r="P27" s="17">
        <f t="shared" si="5"/>
        <v>-5.7084816367138913E-2</v>
      </c>
    </row>
    <row r="28" spans="1:16" x14ac:dyDescent="0.35">
      <c r="A28" s="1">
        <v>40357</v>
      </c>
      <c r="B28" s="1"/>
      <c r="C28" s="17">
        <v>114.86</v>
      </c>
      <c r="D28" s="17">
        <f t="shared" si="1"/>
        <v>-1.7775944806895261E-2</v>
      </c>
      <c r="F28" s="17">
        <v>27.341000000000001</v>
      </c>
      <c r="G28" s="17">
        <f t="shared" si="2"/>
        <v>-4.5019310754135677E-2</v>
      </c>
      <c r="I28" s="17">
        <v>1.534</v>
      </c>
      <c r="J28" s="17">
        <f t="shared" si="3"/>
        <v>-4.8355476051307245E-2</v>
      </c>
      <c r="L28" s="17">
        <v>72.98</v>
      </c>
      <c r="M28" s="17">
        <f t="shared" si="4"/>
        <v>-6.6523395681289621E-2</v>
      </c>
      <c r="O28" s="17">
        <v>189.01</v>
      </c>
      <c r="P28" s="17">
        <f t="shared" si="5"/>
        <v>-3.7691338585123191E-2</v>
      </c>
    </row>
    <row r="29" spans="1:16" x14ac:dyDescent="0.35">
      <c r="A29" s="1">
        <v>40364</v>
      </c>
      <c r="B29" s="1"/>
      <c r="C29" s="17">
        <v>117.92</v>
      </c>
      <c r="D29" s="17">
        <f t="shared" si="1"/>
        <v>2.6292433004876159E-2</v>
      </c>
      <c r="F29" s="17">
        <v>27.677</v>
      </c>
      <c r="G29" s="17">
        <f t="shared" si="2"/>
        <v>1.221433630120794E-2</v>
      </c>
      <c r="I29" s="17">
        <v>1.5449999999999999</v>
      </c>
      <c r="J29" s="17">
        <f t="shared" si="3"/>
        <v>7.1452074046442493E-3</v>
      </c>
      <c r="L29" s="17">
        <v>77.66</v>
      </c>
      <c r="M29" s="17">
        <f t="shared" si="4"/>
        <v>6.2154893295218727E-2</v>
      </c>
      <c r="O29" s="17">
        <v>187.72</v>
      </c>
      <c r="P29" s="17">
        <f t="shared" si="5"/>
        <v>-6.8484327866480399E-3</v>
      </c>
    </row>
    <row r="30" spans="1:16" x14ac:dyDescent="0.35">
      <c r="A30" s="1">
        <v>40371</v>
      </c>
      <c r="B30" s="1"/>
      <c r="C30" s="17">
        <v>122.48</v>
      </c>
      <c r="D30" s="17">
        <f t="shared" si="1"/>
        <v>3.7941322908402242E-2</v>
      </c>
      <c r="F30" s="17">
        <v>27.646000000000001</v>
      </c>
      <c r="G30" s="17">
        <f t="shared" si="2"/>
        <v>-1.1206913307137967E-3</v>
      </c>
      <c r="I30" s="17">
        <v>1.5640000000000001</v>
      </c>
      <c r="J30" s="17">
        <f t="shared" si="3"/>
        <v>1.2222731773410656E-2</v>
      </c>
      <c r="L30" s="17">
        <v>79.069999999999993</v>
      </c>
      <c r="M30" s="17">
        <f t="shared" si="4"/>
        <v>1.7993211779314677E-2</v>
      </c>
      <c r="O30" s="17">
        <v>185.51</v>
      </c>
      <c r="P30" s="17">
        <f t="shared" si="5"/>
        <v>-1.1842701975934844E-2</v>
      </c>
    </row>
    <row r="31" spans="1:16" x14ac:dyDescent="0.35">
      <c r="A31" s="1">
        <v>40378</v>
      </c>
      <c r="B31" s="1"/>
      <c r="C31" s="17">
        <v>123.89</v>
      </c>
      <c r="D31" s="17">
        <f t="shared" si="1"/>
        <v>1.1446323778218748E-2</v>
      </c>
      <c r="F31" s="17">
        <v>29.856000000000002</v>
      </c>
      <c r="G31" s="17">
        <f t="shared" si="2"/>
        <v>7.6904772622767847E-2</v>
      </c>
      <c r="I31" s="17">
        <v>1.585</v>
      </c>
      <c r="J31" s="17">
        <f t="shared" si="3"/>
        <v>1.3337765206124563E-2</v>
      </c>
      <c r="L31" s="17">
        <v>83.01</v>
      </c>
      <c r="M31" s="17">
        <f t="shared" si="4"/>
        <v>4.8627546384108378E-2</v>
      </c>
      <c r="O31" s="17">
        <v>199.5</v>
      </c>
      <c r="P31" s="17">
        <f t="shared" si="5"/>
        <v>7.2705447379636468E-2</v>
      </c>
    </row>
    <row r="32" spans="1:16" x14ac:dyDescent="0.35">
      <c r="A32" s="1">
        <v>40385</v>
      </c>
      <c r="B32" s="1"/>
      <c r="C32" s="17">
        <v>127.36</v>
      </c>
      <c r="D32" s="17">
        <f t="shared" si="1"/>
        <v>2.7623646968425675E-2</v>
      </c>
      <c r="F32" s="17">
        <v>30.792000000000002</v>
      </c>
      <c r="G32" s="17">
        <f t="shared" si="2"/>
        <v>3.0869091316511721E-2</v>
      </c>
      <c r="I32" s="17">
        <v>1.577</v>
      </c>
      <c r="J32" s="17">
        <f t="shared" si="3"/>
        <v>-5.0600993483426171E-3</v>
      </c>
      <c r="L32" s="17">
        <v>84.56</v>
      </c>
      <c r="M32" s="17">
        <f t="shared" si="4"/>
        <v>1.8500259095038274E-2</v>
      </c>
      <c r="O32" s="17">
        <v>203.19</v>
      </c>
      <c r="P32" s="17">
        <f t="shared" si="5"/>
        <v>1.832726556500397E-2</v>
      </c>
    </row>
    <row r="33" spans="1:16" x14ac:dyDescent="0.35">
      <c r="A33" s="1">
        <v>40392</v>
      </c>
      <c r="B33" s="1"/>
      <c r="C33" s="17">
        <v>137</v>
      </c>
      <c r="D33" s="17">
        <f t="shared" si="1"/>
        <v>7.2963203732052229E-2</v>
      </c>
      <c r="F33" s="17">
        <v>30.210999999999999</v>
      </c>
      <c r="G33" s="17">
        <f t="shared" si="2"/>
        <v>-1.9048819508731274E-2</v>
      </c>
      <c r="I33" s="17">
        <v>1.611</v>
      </c>
      <c r="J33" s="17">
        <f t="shared" si="3"/>
        <v>2.1330796213936021E-2</v>
      </c>
      <c r="L33" s="17">
        <v>82.83</v>
      </c>
      <c r="M33" s="17">
        <f t="shared" si="4"/>
        <v>-2.0671026951809779E-2</v>
      </c>
      <c r="O33" s="17">
        <v>204.99</v>
      </c>
      <c r="P33" s="17">
        <f t="shared" si="5"/>
        <v>8.8196955658741416E-3</v>
      </c>
    </row>
    <row r="34" spans="1:16" x14ac:dyDescent="0.35">
      <c r="A34" s="1">
        <v>40399</v>
      </c>
      <c r="B34" s="1"/>
      <c r="C34" s="17">
        <v>139.80000000000001</v>
      </c>
      <c r="D34" s="17">
        <f t="shared" si="1"/>
        <v>2.0231903971584586E-2</v>
      </c>
      <c r="F34" s="17">
        <v>28.701000000000001</v>
      </c>
      <c r="G34" s="17">
        <f t="shared" si="2"/>
        <v>-5.1274131108573595E-2</v>
      </c>
      <c r="I34" s="17">
        <v>1.673</v>
      </c>
      <c r="J34" s="17">
        <f t="shared" si="3"/>
        <v>3.776331780984965E-2</v>
      </c>
      <c r="L34" s="17">
        <v>80.709999999999994</v>
      </c>
      <c r="M34" s="17">
        <f t="shared" si="4"/>
        <v>-2.5927831273891755E-2</v>
      </c>
      <c r="O34" s="17">
        <v>200.1</v>
      </c>
      <c r="P34" s="17">
        <f t="shared" si="5"/>
        <v>-2.4143955871108957E-2</v>
      </c>
    </row>
    <row r="35" spans="1:16" x14ac:dyDescent="0.35">
      <c r="A35" s="1">
        <v>40406</v>
      </c>
      <c r="B35" s="1"/>
      <c r="C35" s="17">
        <v>141.86000000000001</v>
      </c>
      <c r="D35" s="17">
        <f t="shared" si="1"/>
        <v>1.4627825974231179E-2</v>
      </c>
      <c r="F35" s="17">
        <v>27.54</v>
      </c>
      <c r="G35" s="17">
        <f t="shared" si="2"/>
        <v>-4.129247206363118E-2</v>
      </c>
      <c r="I35" s="17">
        <v>1.613</v>
      </c>
      <c r="J35" s="17">
        <f t="shared" si="3"/>
        <v>-3.6522622861615173E-2</v>
      </c>
      <c r="L35" s="17">
        <v>78.37</v>
      </c>
      <c r="M35" s="17">
        <f t="shared" si="4"/>
        <v>-2.9421282271507643E-2</v>
      </c>
      <c r="O35" s="17">
        <v>200.4</v>
      </c>
      <c r="P35" s="17">
        <f t="shared" si="5"/>
        <v>1.4981276210219718E-3</v>
      </c>
    </row>
    <row r="36" spans="1:16" x14ac:dyDescent="0.35">
      <c r="A36" s="1">
        <v>40413</v>
      </c>
      <c r="B36" s="1"/>
      <c r="C36" s="17">
        <v>142.19</v>
      </c>
      <c r="D36" s="17">
        <f t="shared" si="1"/>
        <v>2.3235356343418445E-3</v>
      </c>
      <c r="F36" s="17">
        <v>28.338000000000001</v>
      </c>
      <c r="G36" s="17">
        <f t="shared" si="2"/>
        <v>2.8564166841526184E-2</v>
      </c>
      <c r="I36" s="17">
        <v>1.5860000000000001</v>
      </c>
      <c r="J36" s="17">
        <f t="shared" si="3"/>
        <v>-1.6880675930415534E-2</v>
      </c>
      <c r="L36" s="17">
        <v>77.010000000000005</v>
      </c>
      <c r="M36" s="17">
        <f t="shared" si="4"/>
        <v>-1.75059175136143E-2</v>
      </c>
      <c r="O36" s="17">
        <v>197</v>
      </c>
      <c r="P36" s="17">
        <f t="shared" si="5"/>
        <v>-1.7111640472720957E-2</v>
      </c>
    </row>
    <row r="37" spans="1:16" x14ac:dyDescent="0.35">
      <c r="A37" s="1">
        <v>40420</v>
      </c>
      <c r="B37" s="1"/>
      <c r="C37" s="17">
        <v>145.54</v>
      </c>
      <c r="D37" s="17">
        <f t="shared" si="1"/>
        <v>2.3286771510657722E-2</v>
      </c>
      <c r="F37" s="17">
        <v>30.31</v>
      </c>
      <c r="G37" s="17">
        <f t="shared" si="2"/>
        <v>6.7274030927676698E-2</v>
      </c>
      <c r="I37" s="17">
        <v>1.6459999999999999</v>
      </c>
      <c r="J37" s="17">
        <f t="shared" si="3"/>
        <v>3.7132979042221737E-2</v>
      </c>
      <c r="L37" s="17">
        <v>81.72</v>
      </c>
      <c r="M37" s="17">
        <f t="shared" si="4"/>
        <v>5.9363486398262388E-2</v>
      </c>
      <c r="O37" s="17">
        <v>202.5</v>
      </c>
      <c r="P37" s="17">
        <f t="shared" si="5"/>
        <v>2.7536157808605743E-2</v>
      </c>
    </row>
    <row r="38" spans="1:16" x14ac:dyDescent="0.35">
      <c r="A38" s="1">
        <v>40427</v>
      </c>
      <c r="B38" s="1"/>
      <c r="C38" s="17">
        <v>146.5</v>
      </c>
      <c r="D38" s="17">
        <f t="shared" si="1"/>
        <v>6.5744655381818617E-3</v>
      </c>
      <c r="F38" s="17">
        <v>30.709</v>
      </c>
      <c r="G38" s="17">
        <f t="shared" si="2"/>
        <v>1.3078080169678596E-2</v>
      </c>
      <c r="I38" s="17">
        <v>1.637</v>
      </c>
      <c r="J38" s="17">
        <f t="shared" si="3"/>
        <v>-5.4828038658801814E-3</v>
      </c>
      <c r="L38" s="17">
        <v>83.36</v>
      </c>
      <c r="M38" s="17">
        <f t="shared" si="4"/>
        <v>1.9869808055635652E-2</v>
      </c>
      <c r="O38" s="17">
        <v>205.69</v>
      </c>
      <c r="P38" s="17">
        <f t="shared" si="5"/>
        <v>1.563029444347741E-2</v>
      </c>
    </row>
    <row r="39" spans="1:16" x14ac:dyDescent="0.35">
      <c r="A39" s="1">
        <v>40434</v>
      </c>
      <c r="B39" s="1"/>
      <c r="C39" s="17">
        <v>142.71</v>
      </c>
      <c r="D39" s="17">
        <f t="shared" si="1"/>
        <v>-2.6210829344821995E-2</v>
      </c>
      <c r="F39" s="17">
        <v>29.48</v>
      </c>
      <c r="G39" s="17">
        <f t="shared" si="2"/>
        <v>-4.0843703918254537E-2</v>
      </c>
      <c r="I39" s="17">
        <v>1.611</v>
      </c>
      <c r="J39" s="17">
        <f t="shared" si="3"/>
        <v>-1.6010194194160499E-2</v>
      </c>
      <c r="L39" s="17">
        <v>82.15</v>
      </c>
      <c r="M39" s="17">
        <f t="shared" si="4"/>
        <v>-1.4621733521779312E-2</v>
      </c>
      <c r="O39" s="17">
        <v>201.71</v>
      </c>
      <c r="P39" s="17">
        <f t="shared" si="5"/>
        <v>-1.9539158676829871E-2</v>
      </c>
    </row>
    <row r="40" spans="1:16" x14ac:dyDescent="0.35">
      <c r="A40" s="1">
        <v>40441</v>
      </c>
      <c r="B40" s="1"/>
      <c r="C40" s="17">
        <v>137.5</v>
      </c>
      <c r="D40" s="17">
        <f t="shared" si="1"/>
        <v>-3.7190682005673992E-2</v>
      </c>
      <c r="F40" s="17">
        <v>28.51</v>
      </c>
      <c r="G40" s="17">
        <f t="shared" si="2"/>
        <v>-3.3457164396555328E-2</v>
      </c>
      <c r="I40" s="17">
        <v>1.5720000000000001</v>
      </c>
      <c r="J40" s="17">
        <f t="shared" si="3"/>
        <v>-2.4506410187822514E-2</v>
      </c>
      <c r="L40" s="17">
        <v>84.81</v>
      </c>
      <c r="M40" s="17">
        <f t="shared" si="4"/>
        <v>3.1866615890331573E-2</v>
      </c>
      <c r="O40" s="17">
        <v>201.9</v>
      </c>
      <c r="P40" s="17">
        <f t="shared" si="5"/>
        <v>9.4150300555018163E-4</v>
      </c>
    </row>
    <row r="41" spans="1:16" x14ac:dyDescent="0.35">
      <c r="A41" s="1">
        <v>40448</v>
      </c>
      <c r="B41" s="1"/>
      <c r="C41" s="17">
        <v>134.19999999999999</v>
      </c>
      <c r="D41" s="17">
        <f t="shared" si="1"/>
        <v>-2.429269256904476E-2</v>
      </c>
      <c r="F41" s="17">
        <v>29.449000000000002</v>
      </c>
      <c r="G41" s="17">
        <f t="shared" si="2"/>
        <v>3.2405050739116703E-2</v>
      </c>
      <c r="I41" s="17">
        <v>1.573</v>
      </c>
      <c r="J41" s="17">
        <f t="shared" si="3"/>
        <v>6.3593006912593397E-4</v>
      </c>
      <c r="L41" s="17">
        <v>89.09</v>
      </c>
      <c r="M41" s="17">
        <f t="shared" si="4"/>
        <v>4.9233634358943235E-2</v>
      </c>
      <c r="O41" s="17">
        <v>210.52</v>
      </c>
      <c r="P41" s="17">
        <f t="shared" si="5"/>
        <v>4.180813516678672E-2</v>
      </c>
    </row>
    <row r="42" spans="1:16" x14ac:dyDescent="0.35">
      <c r="A42" s="1">
        <v>40455</v>
      </c>
      <c r="B42" s="1"/>
      <c r="C42" s="17">
        <v>134.80000000000001</v>
      </c>
      <c r="D42" s="17">
        <f t="shared" si="1"/>
        <v>4.460973940624946E-3</v>
      </c>
      <c r="F42" s="17">
        <v>30.042999999999999</v>
      </c>
      <c r="G42" s="17">
        <f t="shared" si="2"/>
        <v>1.9969735090083152E-2</v>
      </c>
      <c r="I42" s="17">
        <v>1.5860000000000001</v>
      </c>
      <c r="J42" s="17">
        <f t="shared" si="3"/>
        <v>8.2304991365155233E-3</v>
      </c>
      <c r="L42" s="17">
        <v>90.5</v>
      </c>
      <c r="M42" s="17">
        <f t="shared" si="4"/>
        <v>1.5702755973328486E-2</v>
      </c>
      <c r="O42" s="17">
        <v>207.99</v>
      </c>
      <c r="P42" s="17">
        <f t="shared" si="5"/>
        <v>-1.2090658863069592E-2</v>
      </c>
    </row>
    <row r="43" spans="1:16" x14ac:dyDescent="0.35">
      <c r="A43" s="1">
        <v>40462</v>
      </c>
      <c r="B43" s="1"/>
      <c r="C43" s="17">
        <v>141.88999999999999</v>
      </c>
      <c r="D43" s="17">
        <f t="shared" si="1"/>
        <v>5.1259911041015016E-2</v>
      </c>
      <c r="F43" s="17">
        <v>30.087</v>
      </c>
      <c r="G43" s="17">
        <f t="shared" si="2"/>
        <v>1.4634960204005232E-3</v>
      </c>
      <c r="I43" s="17">
        <v>1.5980000000000001</v>
      </c>
      <c r="J43" s="17">
        <f t="shared" si="3"/>
        <v>7.5377241314266707E-3</v>
      </c>
      <c r="L43" s="17">
        <v>92.53</v>
      </c>
      <c r="M43" s="17">
        <f t="shared" si="4"/>
        <v>2.2183065555058334E-2</v>
      </c>
      <c r="O43" s="17">
        <v>209.09</v>
      </c>
      <c r="P43" s="17">
        <f t="shared" si="5"/>
        <v>5.2747796608230146E-3</v>
      </c>
    </row>
    <row r="44" spans="1:16" x14ac:dyDescent="0.35">
      <c r="A44" s="1">
        <v>40469</v>
      </c>
      <c r="B44" s="1"/>
      <c r="C44" s="17">
        <v>142</v>
      </c>
      <c r="D44" s="17">
        <f t="shared" si="1"/>
        <v>7.7494808203937282E-4</v>
      </c>
      <c r="F44" s="17">
        <v>29.850999999999999</v>
      </c>
      <c r="G44" s="17">
        <f t="shared" si="2"/>
        <v>-7.8748446591894172E-3</v>
      </c>
      <c r="I44" s="17">
        <v>1.61</v>
      </c>
      <c r="J44" s="17">
        <f t="shared" si="3"/>
        <v>7.4813316522887585E-3</v>
      </c>
      <c r="L44" s="17">
        <v>101.9</v>
      </c>
      <c r="M44" s="17">
        <f t="shared" si="4"/>
        <v>9.6459023967740087E-2</v>
      </c>
      <c r="O44" s="17">
        <v>217.79</v>
      </c>
      <c r="P44" s="17">
        <f t="shared" si="5"/>
        <v>4.0766514479185112E-2</v>
      </c>
    </row>
    <row r="45" spans="1:16" x14ac:dyDescent="0.35">
      <c r="A45" s="1">
        <v>40476</v>
      </c>
      <c r="B45" s="1"/>
      <c r="C45" s="17">
        <v>153</v>
      </c>
      <c r="D45" s="17">
        <f t="shared" si="1"/>
        <v>7.4610863791174431E-2</v>
      </c>
      <c r="F45" s="17">
        <v>30.27</v>
      </c>
      <c r="G45" s="17">
        <f t="shared" si="2"/>
        <v>1.3938782918635706E-2</v>
      </c>
      <c r="I45" s="17">
        <v>1.5860000000000001</v>
      </c>
      <c r="J45" s="17">
        <f t="shared" si="3"/>
        <v>-1.5019055783715429E-2</v>
      </c>
      <c r="L45" s="17">
        <v>101.36</v>
      </c>
      <c r="M45" s="17">
        <f t="shared" si="4"/>
        <v>-5.3134042157951811E-3</v>
      </c>
      <c r="O45" s="17">
        <v>216.01</v>
      </c>
      <c r="P45" s="17">
        <f t="shared" si="5"/>
        <v>-8.2065928536962929E-3</v>
      </c>
    </row>
    <row r="46" spans="1:16" x14ac:dyDescent="0.35">
      <c r="A46" s="1">
        <v>40483</v>
      </c>
      <c r="B46" s="1"/>
      <c r="C46" s="17">
        <v>163.49</v>
      </c>
      <c r="D46" s="17">
        <f t="shared" si="1"/>
        <v>6.6313904994886208E-2</v>
      </c>
      <c r="F46" s="17">
        <v>30.427</v>
      </c>
      <c r="G46" s="17">
        <f t="shared" si="2"/>
        <v>5.1732490944407239E-3</v>
      </c>
      <c r="I46" s="17">
        <v>1.571</v>
      </c>
      <c r="J46" s="17">
        <f t="shared" si="3"/>
        <v>-9.5027639391722096E-3</v>
      </c>
      <c r="L46" s="17">
        <v>103.3</v>
      </c>
      <c r="M46" s="17">
        <f t="shared" si="4"/>
        <v>1.8958840112708764E-2</v>
      </c>
      <c r="O46" s="17">
        <v>216.9</v>
      </c>
      <c r="P46" s="17">
        <f t="shared" si="5"/>
        <v>4.1117149240079698E-3</v>
      </c>
    </row>
    <row r="47" spans="1:16" x14ac:dyDescent="0.35">
      <c r="A47" s="1">
        <v>40490</v>
      </c>
      <c r="B47" s="1"/>
      <c r="C47" s="17">
        <v>174.57</v>
      </c>
      <c r="D47" s="17">
        <f t="shared" si="1"/>
        <v>6.5573980949366728E-2</v>
      </c>
      <c r="F47" s="17">
        <v>29.667000000000002</v>
      </c>
      <c r="G47" s="17">
        <f t="shared" si="2"/>
        <v>-2.5295055172104508E-2</v>
      </c>
      <c r="I47" s="17">
        <v>1.577</v>
      </c>
      <c r="J47" s="17">
        <f t="shared" si="3"/>
        <v>3.8119487074172453E-3</v>
      </c>
      <c r="L47" s="17">
        <v>97.8</v>
      </c>
      <c r="M47" s="17">
        <f t="shared" si="4"/>
        <v>-5.4712799084820851E-2</v>
      </c>
      <c r="O47" s="17">
        <v>216.8</v>
      </c>
      <c r="P47" s="17">
        <f t="shared" si="5"/>
        <v>-4.6114826733756331E-4</v>
      </c>
    </row>
    <row r="48" spans="1:16" x14ac:dyDescent="0.35">
      <c r="A48" s="1">
        <v>40497</v>
      </c>
      <c r="B48" s="1"/>
      <c r="C48" s="17">
        <v>177.15</v>
      </c>
      <c r="D48" s="17">
        <f t="shared" si="1"/>
        <v>1.4671023974792696E-2</v>
      </c>
      <c r="F48" s="17">
        <v>29.850999999999999</v>
      </c>
      <c r="G48" s="17">
        <f t="shared" si="2"/>
        <v>6.1830231590280782E-3</v>
      </c>
      <c r="I48" s="17">
        <v>1.5680000000000001</v>
      </c>
      <c r="J48" s="17">
        <f t="shared" si="3"/>
        <v>-5.7233860526851865E-3</v>
      </c>
      <c r="L48" s="17">
        <v>98.7</v>
      </c>
      <c r="M48" s="17">
        <f t="shared" si="4"/>
        <v>9.1603693986641588E-3</v>
      </c>
      <c r="O48" s="17">
        <v>215.29</v>
      </c>
      <c r="P48" s="17">
        <f t="shared" si="5"/>
        <v>-6.9893130922542568E-3</v>
      </c>
    </row>
    <row r="49" spans="1:16" x14ac:dyDescent="0.35">
      <c r="A49" s="1">
        <v>40504</v>
      </c>
      <c r="B49" s="1"/>
      <c r="C49" s="17">
        <v>179.03</v>
      </c>
      <c r="D49" s="17">
        <f t="shared" si="1"/>
        <v>1.0556558251701098E-2</v>
      </c>
      <c r="F49" s="17">
        <v>29.728999999999999</v>
      </c>
      <c r="G49" s="17">
        <f t="shared" si="2"/>
        <v>-4.095339728543923E-3</v>
      </c>
      <c r="I49" s="17">
        <v>1.6439999999999999</v>
      </c>
      <c r="J49" s="17">
        <f t="shared" si="3"/>
        <v>4.7331374705771978E-2</v>
      </c>
      <c r="L49" s="17">
        <v>101.36</v>
      </c>
      <c r="M49" s="17">
        <f t="shared" si="4"/>
        <v>2.6593589573447929E-2</v>
      </c>
      <c r="O49" s="17">
        <v>211.5</v>
      </c>
      <c r="P49" s="17">
        <f t="shared" si="5"/>
        <v>-1.7760957986904025E-2</v>
      </c>
    </row>
    <row r="50" spans="1:16" x14ac:dyDescent="0.35">
      <c r="A50" s="1">
        <v>40511</v>
      </c>
      <c r="B50" s="1"/>
      <c r="C50" s="17">
        <v>194.74</v>
      </c>
      <c r="D50" s="17">
        <f t="shared" si="1"/>
        <v>8.4111945987427994E-2</v>
      </c>
      <c r="F50" s="17">
        <v>30.530999999999999</v>
      </c>
      <c r="G50" s="17">
        <f t="shared" si="2"/>
        <v>2.6619560491456529E-2</v>
      </c>
      <c r="I50" s="17">
        <v>1.6339999999999999</v>
      </c>
      <c r="J50" s="17">
        <f t="shared" si="3"/>
        <v>-6.1013001961770508E-3</v>
      </c>
      <c r="L50" s="17">
        <v>103.03</v>
      </c>
      <c r="M50" s="17">
        <f t="shared" si="4"/>
        <v>1.6341671944092973E-2</v>
      </c>
      <c r="O50" s="17">
        <v>217.7</v>
      </c>
      <c r="P50" s="17">
        <f t="shared" si="5"/>
        <v>2.889296975416844E-2</v>
      </c>
    </row>
    <row r="51" spans="1:16" x14ac:dyDescent="0.35">
      <c r="A51" s="1">
        <v>40518</v>
      </c>
      <c r="B51" s="1"/>
      <c r="C51" s="17">
        <v>206.89</v>
      </c>
      <c r="D51" s="17">
        <f t="shared" si="1"/>
        <v>6.0521915505042045E-2</v>
      </c>
      <c r="F51" s="17">
        <v>30.126000000000001</v>
      </c>
      <c r="G51" s="17">
        <f t="shared" si="2"/>
        <v>-1.3353974597280605E-2</v>
      </c>
      <c r="I51" s="17">
        <v>1.621</v>
      </c>
      <c r="J51" s="17">
        <f t="shared" si="3"/>
        <v>-7.9877536842720143E-3</v>
      </c>
      <c r="L51" s="17">
        <v>104.92</v>
      </c>
      <c r="M51" s="17">
        <f t="shared" si="4"/>
        <v>1.8177947041696285E-2</v>
      </c>
      <c r="O51" s="17">
        <v>221.23</v>
      </c>
      <c r="P51" s="17">
        <f t="shared" si="5"/>
        <v>1.6084916081394063E-2</v>
      </c>
    </row>
    <row r="52" spans="1:16" x14ac:dyDescent="0.35">
      <c r="A52" s="1">
        <v>40525</v>
      </c>
      <c r="B52" s="1"/>
      <c r="C52" s="17">
        <v>215.09</v>
      </c>
      <c r="D52" s="17">
        <f t="shared" si="1"/>
        <v>3.8869294132689802E-2</v>
      </c>
      <c r="F52" s="17">
        <v>30.54</v>
      </c>
      <c r="G52" s="17">
        <f t="shared" si="2"/>
        <v>1.3648713509863075E-2</v>
      </c>
      <c r="I52" s="17">
        <v>1.641</v>
      </c>
      <c r="J52" s="17">
        <f t="shared" si="3"/>
        <v>1.2262569354414832E-2</v>
      </c>
      <c r="L52" s="17">
        <v>105.7</v>
      </c>
      <c r="M52" s="17">
        <f t="shared" si="4"/>
        <v>7.4067378775186654E-3</v>
      </c>
      <c r="O52" s="17">
        <v>218.99</v>
      </c>
      <c r="P52" s="17">
        <f t="shared" si="5"/>
        <v>-1.0176817648396508E-2</v>
      </c>
    </row>
    <row r="53" spans="1:16" x14ac:dyDescent="0.35">
      <c r="A53" s="1">
        <v>40532</v>
      </c>
      <c r="B53" s="1"/>
      <c r="C53" s="17">
        <v>213.2</v>
      </c>
      <c r="D53" s="17">
        <f t="shared" si="1"/>
        <v>-8.8258528966527194E-3</v>
      </c>
      <c r="F53" s="17">
        <v>30.95</v>
      </c>
      <c r="G53" s="17">
        <f t="shared" si="2"/>
        <v>1.3335699340118357E-2</v>
      </c>
      <c r="I53" s="17">
        <v>1.6439999999999999</v>
      </c>
      <c r="J53" s="17">
        <f t="shared" si="3"/>
        <v>1.8264845260342333E-3</v>
      </c>
      <c r="L53" s="17">
        <v>106.23</v>
      </c>
      <c r="M53" s="17">
        <f t="shared" si="4"/>
        <v>5.00166191573026E-3</v>
      </c>
      <c r="O53" s="17">
        <v>219.5</v>
      </c>
      <c r="P53" s="17">
        <f t="shared" si="5"/>
        <v>2.3261658417270681E-3</v>
      </c>
    </row>
    <row r="54" spans="1:16" x14ac:dyDescent="0.35">
      <c r="A54" s="1">
        <v>40539</v>
      </c>
      <c r="B54" s="1"/>
      <c r="C54" s="17">
        <v>219.92</v>
      </c>
      <c r="D54" s="17">
        <f t="shared" si="1"/>
        <v>3.1033151565301509E-2</v>
      </c>
      <c r="F54" s="17">
        <v>32.25</v>
      </c>
      <c r="G54" s="17">
        <f t="shared" si="2"/>
        <v>4.1145044111176698E-2</v>
      </c>
      <c r="I54" s="17">
        <v>1.649</v>
      </c>
      <c r="J54" s="17">
        <f t="shared" si="3"/>
        <v>3.0367469434737226E-3</v>
      </c>
      <c r="L54" s="17">
        <v>104.18</v>
      </c>
      <c r="M54" s="17">
        <f t="shared" si="4"/>
        <v>-1.9486382474876329E-2</v>
      </c>
      <c r="O54" s="17">
        <v>218.85</v>
      </c>
      <c r="P54" s="17">
        <f t="shared" si="5"/>
        <v>-2.9656688783221696E-3</v>
      </c>
    </row>
    <row r="55" spans="1:16" x14ac:dyDescent="0.35">
      <c r="A55" s="1">
        <v>40553</v>
      </c>
      <c r="B55" s="1"/>
      <c r="C55" s="17">
        <v>223.75</v>
      </c>
      <c r="D55" s="17">
        <f t="shared" si="1"/>
        <v>1.7265513297973989E-2</v>
      </c>
      <c r="F55" s="17">
        <v>35.289000000000001</v>
      </c>
      <c r="G55" s="17">
        <f t="shared" si="2"/>
        <v>9.0053257404632436E-2</v>
      </c>
      <c r="I55" s="17">
        <v>1.6739999999999999</v>
      </c>
      <c r="J55" s="17">
        <f t="shared" si="3"/>
        <v>1.5046928489821698E-2</v>
      </c>
      <c r="L55" s="17">
        <v>107.21</v>
      </c>
      <c r="M55" s="17">
        <f t="shared" si="4"/>
        <v>2.8669355551102171E-2</v>
      </c>
      <c r="O55" s="17">
        <v>232.51</v>
      </c>
      <c r="P55" s="17">
        <f t="shared" si="5"/>
        <v>6.0546671218259185E-2</v>
      </c>
    </row>
    <row r="56" spans="1:16" x14ac:dyDescent="0.35">
      <c r="A56" s="1">
        <v>40560</v>
      </c>
      <c r="B56" s="1"/>
      <c r="C56" s="17">
        <v>236.25</v>
      </c>
      <c r="D56" s="17">
        <f t="shared" si="1"/>
        <v>5.4361209218887652E-2</v>
      </c>
      <c r="F56" s="17">
        <v>34.459000000000003</v>
      </c>
      <c r="G56" s="17">
        <f t="shared" si="2"/>
        <v>-2.3801089120334851E-2</v>
      </c>
      <c r="I56" s="17">
        <v>1.6</v>
      </c>
      <c r="J56" s="17">
        <f t="shared" si="3"/>
        <v>-4.5212342821547902E-2</v>
      </c>
      <c r="L56" s="17">
        <v>105.61</v>
      </c>
      <c r="M56" s="17">
        <f t="shared" si="4"/>
        <v>-1.5036464109765113E-2</v>
      </c>
      <c r="O56" s="17">
        <v>246.86</v>
      </c>
      <c r="P56" s="17">
        <f t="shared" si="5"/>
        <v>5.9888139460619882E-2</v>
      </c>
    </row>
    <row r="57" spans="1:16" x14ac:dyDescent="0.35">
      <c r="A57" s="1">
        <v>40567</v>
      </c>
      <c r="B57" s="1"/>
      <c r="C57" s="17">
        <v>227.94</v>
      </c>
      <c r="D57" s="17">
        <f t="shared" si="1"/>
        <v>-3.5808129946262923E-2</v>
      </c>
      <c r="F57" s="17">
        <v>33.698999999999998</v>
      </c>
      <c r="G57" s="17">
        <f t="shared" si="2"/>
        <v>-2.2302048198537427E-2</v>
      </c>
      <c r="I57" s="17">
        <v>1.5049999999999999</v>
      </c>
      <c r="J57" s="17">
        <f t="shared" si="3"/>
        <v>-6.121073104489666E-2</v>
      </c>
      <c r="L57" s="17">
        <v>106.38</v>
      </c>
      <c r="M57" s="17">
        <f t="shared" si="4"/>
        <v>7.2645255557883814E-3</v>
      </c>
      <c r="O57" s="17">
        <v>253</v>
      </c>
      <c r="P57" s="17">
        <f t="shared" si="5"/>
        <v>2.4568114411737341E-2</v>
      </c>
    </row>
    <row r="58" spans="1:16" x14ac:dyDescent="0.35">
      <c r="A58" s="1">
        <v>40574</v>
      </c>
      <c r="B58" s="1"/>
      <c r="C58" s="17">
        <v>230.05</v>
      </c>
      <c r="D58" s="17">
        <f t="shared" si="1"/>
        <v>9.2142401738879443E-3</v>
      </c>
      <c r="F58" s="17">
        <v>33.399000000000001</v>
      </c>
      <c r="G58" s="17">
        <f t="shared" si="2"/>
        <v>-8.9422039128619346E-3</v>
      </c>
      <c r="I58" s="17">
        <v>1.5109999999999999</v>
      </c>
      <c r="J58" s="17">
        <f t="shared" si="3"/>
        <v>3.9787850897634591E-3</v>
      </c>
      <c r="L58" s="17">
        <v>102.8</v>
      </c>
      <c r="M58" s="17">
        <f t="shared" si="4"/>
        <v>-3.4232236293106233E-2</v>
      </c>
      <c r="O58" s="17">
        <v>257.3</v>
      </c>
      <c r="P58" s="17">
        <f t="shared" si="5"/>
        <v>1.6853230560178289E-2</v>
      </c>
    </row>
    <row r="59" spans="1:16" x14ac:dyDescent="0.35">
      <c r="A59" s="1">
        <v>40581</v>
      </c>
      <c r="B59" s="1"/>
      <c r="C59" s="17">
        <v>211.52</v>
      </c>
      <c r="D59" s="17">
        <f t="shared" si="1"/>
        <v>-8.3977119938155376E-2</v>
      </c>
      <c r="F59" s="17">
        <v>31.803999999999998</v>
      </c>
      <c r="G59" s="17">
        <f t="shared" si="2"/>
        <v>-4.8933891375442684E-2</v>
      </c>
      <c r="I59" s="17">
        <v>1.492</v>
      </c>
      <c r="J59" s="17">
        <f t="shared" si="3"/>
        <v>-1.2654181509033302E-2</v>
      </c>
      <c r="L59" s="17">
        <v>101.04</v>
      </c>
      <c r="M59" s="17">
        <f t="shared" si="4"/>
        <v>-1.7268874978829452E-2</v>
      </c>
      <c r="O59" s="17">
        <v>255.7</v>
      </c>
      <c r="P59" s="17">
        <f t="shared" si="5"/>
        <v>-6.237836990557355E-3</v>
      </c>
    </row>
    <row r="60" spans="1:16" x14ac:dyDescent="0.35">
      <c r="A60" s="1">
        <v>40588</v>
      </c>
      <c r="B60" s="1"/>
      <c r="C60" s="17">
        <v>224.11</v>
      </c>
      <c r="D60" s="17">
        <f t="shared" si="1"/>
        <v>5.7817446084174939E-2</v>
      </c>
      <c r="F60" s="17">
        <v>31.388999999999999</v>
      </c>
      <c r="G60" s="17">
        <f t="shared" si="2"/>
        <v>-1.313455497221705E-2</v>
      </c>
      <c r="I60" s="17">
        <v>1.462</v>
      </c>
      <c r="J60" s="17">
        <f t="shared" si="3"/>
        <v>-2.0312140453982386E-2</v>
      </c>
      <c r="L60" s="17">
        <v>100.82</v>
      </c>
      <c r="M60" s="17">
        <f t="shared" si="4"/>
        <v>-2.1797293877510171E-3</v>
      </c>
      <c r="O60" s="17">
        <v>255</v>
      </c>
      <c r="P60" s="17">
        <f t="shared" si="5"/>
        <v>-2.7413371387154939E-3</v>
      </c>
    </row>
    <row r="61" spans="1:16" x14ac:dyDescent="0.35">
      <c r="A61" s="1">
        <v>40595</v>
      </c>
      <c r="B61" s="1"/>
      <c r="C61" s="17">
        <v>232.35</v>
      </c>
      <c r="D61" s="17">
        <f t="shared" si="1"/>
        <v>3.610785278349038E-2</v>
      </c>
      <c r="F61" s="17">
        <v>33.076999999999998</v>
      </c>
      <c r="G61" s="17">
        <f t="shared" si="2"/>
        <v>5.2380663737742417E-2</v>
      </c>
      <c r="I61" s="17">
        <v>1.47</v>
      </c>
      <c r="J61" s="17">
        <f t="shared" si="3"/>
        <v>5.4570394630581442E-3</v>
      </c>
      <c r="L61" s="17">
        <v>100.34</v>
      </c>
      <c r="M61" s="17">
        <f t="shared" si="4"/>
        <v>-4.7723295983779224E-3</v>
      </c>
      <c r="O61" s="17">
        <v>272.17</v>
      </c>
      <c r="P61" s="17">
        <f t="shared" si="5"/>
        <v>6.5163325906413938E-2</v>
      </c>
    </row>
    <row r="62" spans="1:16" x14ac:dyDescent="0.35">
      <c r="A62" s="1">
        <v>40602</v>
      </c>
      <c r="B62" s="1"/>
      <c r="C62" s="17">
        <v>239.81</v>
      </c>
      <c r="D62" s="17">
        <f t="shared" si="1"/>
        <v>3.1602087610794527E-2</v>
      </c>
      <c r="F62" s="17">
        <v>33.215000000000003</v>
      </c>
      <c r="G62" s="17">
        <f t="shared" si="2"/>
        <v>4.1634043124418874E-3</v>
      </c>
      <c r="I62" s="17">
        <v>1.4698</v>
      </c>
      <c r="J62" s="17">
        <f t="shared" si="3"/>
        <v>-1.360636780111113E-4</v>
      </c>
      <c r="L62" s="17">
        <v>101.55</v>
      </c>
      <c r="M62" s="17">
        <f t="shared" si="4"/>
        <v>1.1986868970287112E-2</v>
      </c>
      <c r="O62" s="17">
        <v>269.5</v>
      </c>
      <c r="P62" s="17">
        <f t="shared" si="5"/>
        <v>-9.8584807157875431E-3</v>
      </c>
    </row>
    <row r="63" spans="1:16" x14ac:dyDescent="0.35">
      <c r="A63" s="1">
        <v>40609</v>
      </c>
      <c r="B63" s="1"/>
      <c r="C63" s="17">
        <v>219.96</v>
      </c>
      <c r="D63" s="17">
        <f t="shared" si="1"/>
        <v>-8.6401231502168052E-2</v>
      </c>
      <c r="F63" s="17">
        <v>32.466999999999999</v>
      </c>
      <c r="G63" s="17">
        <f t="shared" si="2"/>
        <v>-2.277739224907771E-2</v>
      </c>
      <c r="I63" s="17">
        <v>1.4291</v>
      </c>
      <c r="J63" s="17">
        <f t="shared" si="3"/>
        <v>-2.808146160702174E-2</v>
      </c>
      <c r="L63" s="17">
        <v>98.75</v>
      </c>
      <c r="M63" s="17">
        <f t="shared" si="4"/>
        <v>-2.7959884245162492E-2</v>
      </c>
      <c r="O63" s="17">
        <v>253.75</v>
      </c>
      <c r="P63" s="17">
        <f t="shared" si="5"/>
        <v>-6.0218859993055318E-2</v>
      </c>
    </row>
    <row r="64" spans="1:16" x14ac:dyDescent="0.35">
      <c r="A64" s="1">
        <v>40616</v>
      </c>
      <c r="B64" s="1"/>
      <c r="C64" s="17">
        <v>225</v>
      </c>
      <c r="D64" s="17">
        <f t="shared" si="1"/>
        <v>2.2654690564806401E-2</v>
      </c>
      <c r="F64" s="17">
        <v>29.375</v>
      </c>
      <c r="G64" s="17">
        <f t="shared" si="2"/>
        <v>-0.10008021640380349</v>
      </c>
      <c r="I64" s="17">
        <v>1.3743000000000001</v>
      </c>
      <c r="J64" s="17">
        <f t="shared" si="3"/>
        <v>-3.910036492694291E-2</v>
      </c>
      <c r="L64" s="17">
        <v>100.16</v>
      </c>
      <c r="M64" s="17">
        <f t="shared" si="4"/>
        <v>1.4177503570556915E-2</v>
      </c>
      <c r="O64" s="17">
        <v>255.83</v>
      </c>
      <c r="P64" s="17">
        <f t="shared" si="5"/>
        <v>8.1636310364023856E-3</v>
      </c>
    </row>
    <row r="65" spans="1:16" x14ac:dyDescent="0.35">
      <c r="A65" s="1">
        <v>40623</v>
      </c>
      <c r="B65" s="1"/>
      <c r="C65" s="17">
        <v>232.09</v>
      </c>
      <c r="D65" s="17">
        <f t="shared" si="1"/>
        <v>3.1024825270582923E-2</v>
      </c>
      <c r="F65" s="17">
        <v>30.39</v>
      </c>
      <c r="G65" s="17">
        <f t="shared" si="2"/>
        <v>3.3969634464378728E-2</v>
      </c>
      <c r="I65" s="17">
        <v>1.4369000000000001</v>
      </c>
      <c r="J65" s="17">
        <f t="shared" si="3"/>
        <v>4.4543504674354806E-2</v>
      </c>
      <c r="L65" s="17">
        <v>106.94</v>
      </c>
      <c r="M65" s="17">
        <f t="shared" si="4"/>
        <v>6.5499022168797438E-2</v>
      </c>
      <c r="O65" s="17">
        <v>267.99</v>
      </c>
      <c r="P65" s="17">
        <f t="shared" si="5"/>
        <v>4.6436504989458172E-2</v>
      </c>
    </row>
    <row r="66" spans="1:16" x14ac:dyDescent="0.35">
      <c r="A66" s="1">
        <v>40630</v>
      </c>
      <c r="B66" s="1"/>
      <c r="C66" s="17">
        <v>240.01</v>
      </c>
      <c r="D66" s="17">
        <f t="shared" si="1"/>
        <v>3.3555361665623451E-2</v>
      </c>
      <c r="F66" s="17">
        <v>31.155000000000001</v>
      </c>
      <c r="G66" s="17">
        <f t="shared" si="2"/>
        <v>2.4861139067483329E-2</v>
      </c>
      <c r="I66" s="17">
        <v>1.4475</v>
      </c>
      <c r="J66" s="17">
        <f t="shared" si="3"/>
        <v>7.3499152119893552E-3</v>
      </c>
      <c r="L66" s="17">
        <v>108.72</v>
      </c>
      <c r="M66" s="17">
        <f t="shared" si="4"/>
        <v>1.6507840322303124E-2</v>
      </c>
      <c r="O66" s="17">
        <v>263.89999999999998</v>
      </c>
      <c r="P66" s="17">
        <f t="shared" si="5"/>
        <v>-1.5379422872578985E-2</v>
      </c>
    </row>
    <row r="67" spans="1:16" x14ac:dyDescent="0.35">
      <c r="A67" s="1">
        <v>40637</v>
      </c>
      <c r="B67" s="1"/>
      <c r="C67" s="17">
        <v>244.01</v>
      </c>
      <c r="D67" s="17">
        <f t="shared" si="1"/>
        <v>1.6528618919327442E-2</v>
      </c>
      <c r="F67" s="17">
        <v>31.524999999999999</v>
      </c>
      <c r="G67" s="17">
        <f t="shared" si="2"/>
        <v>1.1806135854798061E-2</v>
      </c>
      <c r="I67" s="17">
        <v>1.4731000000000001</v>
      </c>
      <c r="J67" s="17">
        <f t="shared" si="3"/>
        <v>1.7531093373742368E-2</v>
      </c>
      <c r="L67" s="17">
        <v>109.1</v>
      </c>
      <c r="M67" s="17">
        <f t="shared" si="4"/>
        <v>3.4891229961360182E-3</v>
      </c>
      <c r="O67" s="17">
        <v>265.64</v>
      </c>
      <c r="P67" s="17">
        <f t="shared" si="5"/>
        <v>6.5717651632342111E-3</v>
      </c>
    </row>
    <row r="68" spans="1:16" x14ac:dyDescent="0.35">
      <c r="A68" s="1">
        <v>40644</v>
      </c>
      <c r="B68" s="1"/>
      <c r="C68" s="17">
        <v>227</v>
      </c>
      <c r="D68" s="17">
        <f t="shared" si="1"/>
        <v>-7.2259190578551014E-2</v>
      </c>
      <c r="F68" s="17">
        <v>29.423999999999999</v>
      </c>
      <c r="G68" s="17">
        <f t="shared" si="2"/>
        <v>-6.8970213989018259E-2</v>
      </c>
      <c r="I68" s="17">
        <v>1.4339</v>
      </c>
      <c r="J68" s="17">
        <f t="shared" si="3"/>
        <v>-2.6971019099899241E-2</v>
      </c>
      <c r="L68" s="17">
        <v>105.92</v>
      </c>
      <c r="M68" s="17">
        <f t="shared" si="4"/>
        <v>-2.9580800650326644E-2</v>
      </c>
      <c r="O68" s="17">
        <v>247.69</v>
      </c>
      <c r="P68" s="17">
        <f t="shared" si="5"/>
        <v>-6.9964044409182691E-2</v>
      </c>
    </row>
    <row r="69" spans="1:16" x14ac:dyDescent="0.35">
      <c r="A69" s="1">
        <v>40651</v>
      </c>
      <c r="B69" s="1"/>
      <c r="C69" s="17">
        <v>234.3</v>
      </c>
      <c r="D69" s="17">
        <f t="shared" ref="D69:D132" si="6">LN(C69)-LN(C68)</f>
        <v>3.1652328032347299E-2</v>
      </c>
      <c r="F69" s="17">
        <v>29.72</v>
      </c>
      <c r="G69" s="17">
        <f t="shared" si="2"/>
        <v>1.0009551987593124E-2</v>
      </c>
      <c r="I69" s="17">
        <v>1.444</v>
      </c>
      <c r="J69" s="17">
        <f t="shared" si="3"/>
        <v>7.0190357317780339E-3</v>
      </c>
      <c r="L69" s="17">
        <v>103.92</v>
      </c>
      <c r="M69" s="17">
        <f t="shared" si="4"/>
        <v>-1.9062719826353991E-2</v>
      </c>
      <c r="O69" s="17">
        <v>251.7</v>
      </c>
      <c r="P69" s="17">
        <f t="shared" si="5"/>
        <v>1.6059937877940023E-2</v>
      </c>
    </row>
    <row r="70" spans="1:16" x14ac:dyDescent="0.35">
      <c r="A70" s="1">
        <v>40658</v>
      </c>
      <c r="B70" s="1"/>
      <c r="C70" s="17">
        <v>228.6</v>
      </c>
      <c r="D70" s="17">
        <f t="shared" si="6"/>
        <v>-2.4628594153040417E-2</v>
      </c>
      <c r="F70" s="17">
        <v>28.7</v>
      </c>
      <c r="G70" s="17">
        <f t="shared" ref="G70:G133" si="7">LN(F70)-LN(F69)</f>
        <v>-3.4923097083982668E-2</v>
      </c>
      <c r="I70" s="17">
        <v>1.39</v>
      </c>
      <c r="J70" s="17">
        <f t="shared" ref="J70:J133" si="8">LN(I70)-LN(I69)</f>
        <v>-3.8113293328034148E-2</v>
      </c>
      <c r="L70" s="17">
        <v>100</v>
      </c>
      <c r="M70" s="17">
        <f t="shared" ref="M70:M133" si="9">LN(L70)-LN(L69)</f>
        <v>-3.8451186374252266E-2</v>
      </c>
      <c r="O70" s="17">
        <v>243.6</v>
      </c>
      <c r="P70" s="17">
        <f t="shared" ref="P70:P133" si="10">LN(O70)-LN(O69)</f>
        <v>-3.2710366305527927E-2</v>
      </c>
    </row>
    <row r="71" spans="1:16" x14ac:dyDescent="0.35">
      <c r="A71" s="1">
        <v>40665</v>
      </c>
      <c r="B71" s="1"/>
      <c r="C71" s="17">
        <v>215.54</v>
      </c>
      <c r="D71" s="17">
        <f t="shared" si="6"/>
        <v>-5.8827244192023898E-2</v>
      </c>
      <c r="F71" s="17">
        <v>27.8</v>
      </c>
      <c r="G71" s="17">
        <f t="shared" si="7"/>
        <v>-3.1861102068984071E-2</v>
      </c>
      <c r="I71" s="17">
        <v>1.3823000000000001</v>
      </c>
      <c r="J71" s="17">
        <f t="shared" si="8"/>
        <v>-5.5549686544257293E-3</v>
      </c>
      <c r="L71" s="17">
        <v>98.2</v>
      </c>
      <c r="M71" s="17">
        <f t="shared" si="9"/>
        <v>-1.8163970627671944E-2</v>
      </c>
      <c r="O71" s="17">
        <v>235.73</v>
      </c>
      <c r="P71" s="17">
        <f t="shared" si="10"/>
        <v>-3.2840453551886029E-2</v>
      </c>
    </row>
    <row r="72" spans="1:16" x14ac:dyDescent="0.35">
      <c r="A72" s="1">
        <v>40672</v>
      </c>
      <c r="B72" s="1"/>
      <c r="C72" s="17">
        <v>218.15</v>
      </c>
      <c r="D72" s="17">
        <f t="shared" si="6"/>
        <v>1.203639240093235E-2</v>
      </c>
      <c r="F72" s="17">
        <v>26.699000000000002</v>
      </c>
      <c r="G72" s="17">
        <f t="shared" si="7"/>
        <v>-4.0409909175296299E-2</v>
      </c>
      <c r="I72" s="17">
        <v>1.3783000000000001</v>
      </c>
      <c r="J72" s="17">
        <f t="shared" si="8"/>
        <v>-2.897922769918404E-3</v>
      </c>
      <c r="L72" s="17">
        <v>97.99</v>
      </c>
      <c r="M72" s="17">
        <f t="shared" si="9"/>
        <v>-2.1407827126926904E-3</v>
      </c>
      <c r="O72" s="17">
        <v>230.46</v>
      </c>
      <c r="P72" s="17">
        <f t="shared" si="10"/>
        <v>-2.2609770697987308E-2</v>
      </c>
    </row>
    <row r="73" spans="1:16" x14ac:dyDescent="0.35">
      <c r="A73" s="1">
        <v>40679</v>
      </c>
      <c r="B73" s="1"/>
      <c r="C73" s="17">
        <v>217.18</v>
      </c>
      <c r="D73" s="17">
        <f t="shared" si="6"/>
        <v>-4.4563967808635141E-3</v>
      </c>
      <c r="F73" s="17">
        <v>26.568999999999999</v>
      </c>
      <c r="G73" s="17">
        <f t="shared" si="7"/>
        <v>-4.8809888899077336E-3</v>
      </c>
      <c r="I73" s="17">
        <v>1.3683000000000001</v>
      </c>
      <c r="J73" s="17">
        <f t="shared" si="8"/>
        <v>-7.2817623146287369E-3</v>
      </c>
      <c r="L73" s="17">
        <v>94</v>
      </c>
      <c r="M73" s="17">
        <f t="shared" si="9"/>
        <v>-4.1570650377723339E-2</v>
      </c>
      <c r="O73" s="17">
        <v>227.5</v>
      </c>
      <c r="P73" s="17">
        <f t="shared" si="10"/>
        <v>-1.2927073194863858E-2</v>
      </c>
    </row>
    <row r="74" spans="1:16" x14ac:dyDescent="0.35">
      <c r="A74" s="1">
        <v>40686</v>
      </c>
      <c r="B74" s="1"/>
      <c r="C74" s="17">
        <v>233</v>
      </c>
      <c r="D74" s="17">
        <f t="shared" si="6"/>
        <v>7.0311950776945409E-2</v>
      </c>
      <c r="F74" s="17">
        <v>26.600999999999999</v>
      </c>
      <c r="G74" s="17">
        <f t="shared" si="7"/>
        <v>1.2036864345921217E-3</v>
      </c>
      <c r="I74" s="17">
        <v>1.3411</v>
      </c>
      <c r="J74" s="17">
        <f t="shared" si="8"/>
        <v>-2.0078920668870071E-2</v>
      </c>
      <c r="L74" s="17">
        <v>97.1</v>
      </c>
      <c r="M74" s="17">
        <f t="shared" si="9"/>
        <v>3.2446593027275483E-2</v>
      </c>
      <c r="O74" s="17">
        <v>240.55</v>
      </c>
      <c r="P74" s="17">
        <f t="shared" si="10"/>
        <v>5.5777729754457717E-2</v>
      </c>
    </row>
    <row r="75" spans="1:16" x14ac:dyDescent="0.35">
      <c r="A75" s="1">
        <v>40693</v>
      </c>
      <c r="B75" s="1"/>
      <c r="C75" s="17">
        <v>239.32</v>
      </c>
      <c r="D75" s="17">
        <f t="shared" si="6"/>
        <v>2.6763114956130707E-2</v>
      </c>
      <c r="F75" s="17">
        <v>26.55</v>
      </c>
      <c r="G75" s="17">
        <f t="shared" si="7"/>
        <v>-1.9190613780315502E-3</v>
      </c>
      <c r="I75" s="17">
        <v>1.333</v>
      </c>
      <c r="J75" s="17">
        <f t="shared" si="8"/>
        <v>-6.0581315381857959E-3</v>
      </c>
      <c r="L75" s="17">
        <v>95.02</v>
      </c>
      <c r="M75" s="17">
        <f t="shared" si="9"/>
        <v>-2.1653979538504231E-2</v>
      </c>
      <c r="O75" s="17">
        <v>235.4</v>
      </c>
      <c r="P75" s="17">
        <f t="shared" si="10"/>
        <v>-2.1641773319286628E-2</v>
      </c>
    </row>
    <row r="76" spans="1:16" x14ac:dyDescent="0.35">
      <c r="A76" s="1">
        <v>40700</v>
      </c>
      <c r="B76" s="1"/>
      <c r="C76" s="17">
        <v>248.7</v>
      </c>
      <c r="D76" s="17">
        <f t="shared" si="6"/>
        <v>3.8445782287528374E-2</v>
      </c>
      <c r="F76" s="17">
        <v>27.24</v>
      </c>
      <c r="G76" s="17">
        <f t="shared" si="7"/>
        <v>2.5656733593363512E-2</v>
      </c>
      <c r="I76" s="17">
        <v>1.38</v>
      </c>
      <c r="J76" s="17">
        <f t="shared" si="8"/>
        <v>3.4651457972541655E-2</v>
      </c>
      <c r="L76" s="17">
        <v>97.55</v>
      </c>
      <c r="M76" s="17">
        <f t="shared" si="9"/>
        <v>2.6277671310345418E-2</v>
      </c>
      <c r="O76" s="17">
        <v>248.39</v>
      </c>
      <c r="P76" s="17">
        <f t="shared" si="10"/>
        <v>5.3713896773833092E-2</v>
      </c>
    </row>
    <row r="77" spans="1:16" x14ac:dyDescent="0.35">
      <c r="A77" s="1">
        <v>40707</v>
      </c>
      <c r="B77" s="1"/>
      <c r="C77" s="17">
        <v>232.77</v>
      </c>
      <c r="D77" s="17">
        <f t="shared" si="6"/>
        <v>-6.6196509235391332E-2</v>
      </c>
      <c r="F77" s="17">
        <v>27.777000000000001</v>
      </c>
      <c r="G77" s="17">
        <f t="shared" si="7"/>
        <v>1.9521858852708185E-2</v>
      </c>
      <c r="I77" s="17">
        <v>1.3415999999999999</v>
      </c>
      <c r="J77" s="17">
        <f t="shared" si="8"/>
        <v>-2.8220567642251226E-2</v>
      </c>
      <c r="L77" s="17">
        <v>95.33</v>
      </c>
      <c r="M77" s="17">
        <f t="shared" si="9"/>
        <v>-2.3020510563633856E-2</v>
      </c>
      <c r="O77" s="17">
        <v>240.93</v>
      </c>
      <c r="P77" s="17">
        <f t="shared" si="10"/>
        <v>-3.0493656731528596E-2</v>
      </c>
    </row>
    <row r="78" spans="1:16" x14ac:dyDescent="0.35">
      <c r="A78" s="1">
        <v>40714</v>
      </c>
      <c r="B78" s="1"/>
      <c r="C78" s="17">
        <v>237.75</v>
      </c>
      <c r="D78" s="17">
        <f t="shared" si="6"/>
        <v>2.1168859851531607E-2</v>
      </c>
      <c r="F78" s="17">
        <v>27.439</v>
      </c>
      <c r="G78" s="17">
        <f t="shared" si="7"/>
        <v>-1.2242981089090943E-2</v>
      </c>
      <c r="I78" s="17">
        <v>1.3312999999999999</v>
      </c>
      <c r="J78" s="17">
        <f t="shared" si="8"/>
        <v>-7.7070230711276388E-3</v>
      </c>
      <c r="L78" s="17">
        <v>97.15</v>
      </c>
      <c r="M78" s="17">
        <f t="shared" si="9"/>
        <v>1.8911619317962369E-2</v>
      </c>
      <c r="O78" s="17">
        <v>231.81</v>
      </c>
      <c r="P78" s="17">
        <f t="shared" si="10"/>
        <v>-3.8588364254878549E-2</v>
      </c>
    </row>
    <row r="79" spans="1:16" x14ac:dyDescent="0.35">
      <c r="A79" s="1">
        <v>40721</v>
      </c>
      <c r="B79" s="1"/>
      <c r="C79" s="17">
        <v>245.5</v>
      </c>
      <c r="D79" s="17">
        <f t="shared" si="6"/>
        <v>3.207724580907545E-2</v>
      </c>
      <c r="F79" s="17">
        <v>28.288</v>
      </c>
      <c r="G79" s="17">
        <f t="shared" si="7"/>
        <v>3.0472327410304256E-2</v>
      </c>
      <c r="I79" s="17">
        <v>1.3441000000000001</v>
      </c>
      <c r="J79" s="17">
        <f t="shared" si="8"/>
        <v>9.5687356392312739E-3</v>
      </c>
      <c r="L79" s="17">
        <v>104.5</v>
      </c>
      <c r="M79" s="17">
        <f t="shared" si="9"/>
        <v>7.2930895581416522E-2</v>
      </c>
      <c r="O79" s="17">
        <v>235.29</v>
      </c>
      <c r="P79" s="17">
        <f t="shared" si="10"/>
        <v>1.4900725279082927E-2</v>
      </c>
    </row>
    <row r="80" spans="1:16" x14ac:dyDescent="0.35">
      <c r="A80" s="1">
        <v>40728</v>
      </c>
      <c r="B80" s="1"/>
      <c r="C80" s="17">
        <v>260.3</v>
      </c>
      <c r="D80" s="17">
        <f t="shared" si="6"/>
        <v>5.853786476594447E-2</v>
      </c>
      <c r="F80" s="17">
        <v>28.911000000000001</v>
      </c>
      <c r="G80" s="17">
        <f t="shared" si="7"/>
        <v>2.1784459082027308E-2</v>
      </c>
      <c r="I80" s="17">
        <v>1.3834</v>
      </c>
      <c r="J80" s="17">
        <f t="shared" si="8"/>
        <v>2.8819593089381645E-2</v>
      </c>
      <c r="L80" s="17">
        <v>105.27</v>
      </c>
      <c r="M80" s="17">
        <f t="shared" si="9"/>
        <v>7.341406858367705E-3</v>
      </c>
      <c r="O80" s="17">
        <v>239.14</v>
      </c>
      <c r="P80" s="17">
        <f t="shared" si="10"/>
        <v>1.6230358598749106E-2</v>
      </c>
    </row>
    <row r="81" spans="1:16" x14ac:dyDescent="0.35">
      <c r="A81" s="1">
        <v>40735</v>
      </c>
      <c r="B81" s="1"/>
      <c r="C81" s="17">
        <v>269.39999999999998</v>
      </c>
      <c r="D81" s="17">
        <f t="shared" si="6"/>
        <v>3.4362451975743724E-2</v>
      </c>
      <c r="F81" s="17">
        <v>27.751999999999999</v>
      </c>
      <c r="G81" s="17">
        <f t="shared" si="7"/>
        <v>-4.0914235869811577E-2</v>
      </c>
      <c r="I81" s="17">
        <v>1.355</v>
      </c>
      <c r="J81" s="17">
        <f t="shared" si="8"/>
        <v>-2.074278285268305E-2</v>
      </c>
      <c r="L81" s="17">
        <v>105.46</v>
      </c>
      <c r="M81" s="17">
        <f t="shared" si="9"/>
        <v>1.8032558390901343E-3</v>
      </c>
      <c r="O81" s="17">
        <v>234</v>
      </c>
      <c r="P81" s="17">
        <f t="shared" si="10"/>
        <v>-2.1728039133732224E-2</v>
      </c>
    </row>
    <row r="82" spans="1:16" x14ac:dyDescent="0.35">
      <c r="A82" s="1">
        <v>40742</v>
      </c>
      <c r="B82" s="1"/>
      <c r="C82" s="17">
        <v>277.8</v>
      </c>
      <c r="D82" s="17">
        <f t="shared" si="6"/>
        <v>3.0704166343980432E-2</v>
      </c>
      <c r="F82" s="17">
        <v>28.401</v>
      </c>
      <c r="G82" s="17">
        <f t="shared" si="7"/>
        <v>2.3116446147414926E-2</v>
      </c>
      <c r="I82" s="17">
        <v>1.3333999999999999</v>
      </c>
      <c r="J82" s="17">
        <f t="shared" si="8"/>
        <v>-1.6069383129841686E-2</v>
      </c>
      <c r="L82" s="17">
        <v>101.8</v>
      </c>
      <c r="M82" s="17">
        <f t="shared" si="9"/>
        <v>-3.5321629985901382E-2</v>
      </c>
      <c r="O82" s="17">
        <v>241.69</v>
      </c>
      <c r="P82" s="17">
        <f t="shared" si="10"/>
        <v>3.2334797892183964E-2</v>
      </c>
    </row>
    <row r="83" spans="1:16" x14ac:dyDescent="0.35">
      <c r="A83" s="1">
        <v>40749</v>
      </c>
      <c r="B83" s="1"/>
      <c r="C83" s="17">
        <v>270.45</v>
      </c>
      <c r="D83" s="17">
        <f t="shared" si="6"/>
        <v>-2.6814192002807324E-2</v>
      </c>
      <c r="F83" s="17">
        <v>27.771000000000001</v>
      </c>
      <c r="G83" s="17">
        <f t="shared" si="7"/>
        <v>-2.2432045061679506E-2</v>
      </c>
      <c r="I83" s="17">
        <v>1.381</v>
      </c>
      <c r="J83" s="17">
        <f t="shared" si="8"/>
        <v>3.5075803225332547E-2</v>
      </c>
      <c r="L83" s="17">
        <v>101.75</v>
      </c>
      <c r="M83" s="17">
        <f t="shared" si="9"/>
        <v>-4.9127979371732522E-4</v>
      </c>
      <c r="O83" s="17">
        <v>235.8</v>
      </c>
      <c r="P83" s="17">
        <f t="shared" si="10"/>
        <v>-2.4671925146614981E-2</v>
      </c>
    </row>
    <row r="84" spans="1:16" x14ac:dyDescent="0.35">
      <c r="A84" s="1">
        <v>40756</v>
      </c>
      <c r="B84" s="1"/>
      <c r="C84" s="17">
        <v>253.2</v>
      </c>
      <c r="D84" s="17">
        <f t="shared" si="6"/>
        <v>-6.5907548047415609E-2</v>
      </c>
      <c r="F84" s="17">
        <v>25.948</v>
      </c>
      <c r="G84" s="17">
        <f t="shared" si="7"/>
        <v>-6.7897775402375071E-2</v>
      </c>
      <c r="I84" s="17">
        <v>1.3171999999999999</v>
      </c>
      <c r="J84" s="17">
        <f t="shared" si="8"/>
        <v>-4.729960290708296E-2</v>
      </c>
      <c r="L84" s="17">
        <v>95.85</v>
      </c>
      <c r="M84" s="17">
        <f t="shared" si="9"/>
        <v>-5.9734354831051384E-2</v>
      </c>
      <c r="O84" s="17">
        <v>219.37</v>
      </c>
      <c r="P84" s="17">
        <f t="shared" si="10"/>
        <v>-7.2224186165674276E-2</v>
      </c>
    </row>
    <row r="85" spans="1:16" x14ac:dyDescent="0.35">
      <c r="A85" s="1">
        <v>40763</v>
      </c>
      <c r="B85" s="1"/>
      <c r="C85" s="17">
        <v>255.32</v>
      </c>
      <c r="D85" s="17">
        <f t="shared" si="6"/>
        <v>8.33797011783588E-3</v>
      </c>
      <c r="F85" s="17">
        <v>22.411999999999999</v>
      </c>
      <c r="G85" s="17">
        <f t="shared" si="7"/>
        <v>-0.14649800564777093</v>
      </c>
      <c r="I85" s="17">
        <v>1.1850000000000001</v>
      </c>
      <c r="J85" s="17">
        <f t="shared" si="8"/>
        <v>-0.10576549693297757</v>
      </c>
      <c r="L85" s="17">
        <v>85.5</v>
      </c>
      <c r="M85" s="17">
        <f t="shared" si="9"/>
        <v>-0.11426809354893841</v>
      </c>
      <c r="O85" s="17">
        <v>202.5</v>
      </c>
      <c r="P85" s="17">
        <f t="shared" si="10"/>
        <v>-8.0019915391002172E-2</v>
      </c>
    </row>
    <row r="86" spans="1:16" x14ac:dyDescent="0.35">
      <c r="A86" s="1">
        <v>40770</v>
      </c>
      <c r="B86" s="1"/>
      <c r="C86" s="17">
        <v>252.51</v>
      </c>
      <c r="D86" s="17">
        <f t="shared" si="6"/>
        <v>-1.1066808496262404E-2</v>
      </c>
      <c r="F86" s="17">
        <v>22.72</v>
      </c>
      <c r="G86" s="17">
        <f t="shared" si="7"/>
        <v>1.3649064149912515E-2</v>
      </c>
      <c r="I86" s="17">
        <v>1.1639999999999999</v>
      </c>
      <c r="J86" s="17">
        <f t="shared" si="8"/>
        <v>-1.7880425277848527E-2</v>
      </c>
      <c r="L86" s="17">
        <v>78.78</v>
      </c>
      <c r="M86" s="17">
        <f t="shared" si="9"/>
        <v>-8.18572183999553E-2</v>
      </c>
      <c r="O86" s="17">
        <v>200</v>
      </c>
      <c r="P86" s="17">
        <f t="shared" si="10"/>
        <v>-1.2422519998557924E-2</v>
      </c>
    </row>
    <row r="87" spans="1:16" x14ac:dyDescent="0.35">
      <c r="A87" s="1">
        <v>40777</v>
      </c>
      <c r="B87" s="1"/>
      <c r="C87" s="17">
        <v>264.5</v>
      </c>
      <c r="D87" s="17">
        <f t="shared" si="6"/>
        <v>4.6390399406759819E-2</v>
      </c>
      <c r="F87" s="17">
        <v>23.196000000000002</v>
      </c>
      <c r="G87" s="17">
        <f t="shared" si="7"/>
        <v>2.0734256161243358E-2</v>
      </c>
      <c r="I87" s="17">
        <v>1.2025999999999999</v>
      </c>
      <c r="J87" s="17">
        <f t="shared" si="8"/>
        <v>3.2623530314085131E-2</v>
      </c>
      <c r="L87" s="17">
        <v>77.790000000000006</v>
      </c>
      <c r="M87" s="17">
        <f t="shared" si="9"/>
        <v>-1.2646269324076975E-2</v>
      </c>
      <c r="O87" s="17">
        <v>206.1</v>
      </c>
      <c r="P87" s="17">
        <f t="shared" si="10"/>
        <v>3.0044121348376862E-2</v>
      </c>
    </row>
    <row r="88" spans="1:16" x14ac:dyDescent="0.35">
      <c r="A88" s="1">
        <v>40784</v>
      </c>
      <c r="B88" s="1"/>
      <c r="C88" s="17">
        <v>281.16000000000003</v>
      </c>
      <c r="D88" s="17">
        <f t="shared" si="6"/>
        <v>6.1082651009351174E-2</v>
      </c>
      <c r="F88" s="17">
        <v>24.041</v>
      </c>
      <c r="G88" s="17">
        <f t="shared" si="7"/>
        <v>3.5780856125438021E-2</v>
      </c>
      <c r="I88" s="17">
        <v>1.2150000000000001</v>
      </c>
      <c r="J88" s="17">
        <f t="shared" si="8"/>
        <v>1.0258197169180694E-2</v>
      </c>
      <c r="L88" s="17">
        <v>82.4</v>
      </c>
      <c r="M88" s="17">
        <f t="shared" si="9"/>
        <v>5.7572548696743553E-2</v>
      </c>
      <c r="O88" s="17">
        <v>227.05</v>
      </c>
      <c r="P88" s="17">
        <f t="shared" si="10"/>
        <v>9.6808769647546811E-2</v>
      </c>
    </row>
    <row r="89" spans="1:16" x14ac:dyDescent="0.35">
      <c r="A89" s="1">
        <v>40791</v>
      </c>
      <c r="B89" s="1"/>
      <c r="C89" s="17">
        <v>276.02999999999997</v>
      </c>
      <c r="D89" s="17">
        <f t="shared" si="6"/>
        <v>-1.8414346845325724E-2</v>
      </c>
      <c r="F89" s="17">
        <v>23.488</v>
      </c>
      <c r="G89" s="17">
        <f t="shared" si="7"/>
        <v>-2.3271053707527134E-2</v>
      </c>
      <c r="I89" s="17">
        <v>1.2509999999999999</v>
      </c>
      <c r="J89" s="17">
        <f t="shared" si="8"/>
        <v>2.9199154692262141E-2</v>
      </c>
      <c r="L89" s="17">
        <v>83.2</v>
      </c>
      <c r="M89" s="17">
        <f t="shared" si="9"/>
        <v>9.6619109117366264E-3</v>
      </c>
      <c r="O89" s="17">
        <v>221.63</v>
      </c>
      <c r="P89" s="17">
        <f t="shared" si="10"/>
        <v>-2.4160932772377741E-2</v>
      </c>
    </row>
    <row r="90" spans="1:16" x14ac:dyDescent="0.35">
      <c r="A90" s="1">
        <v>40798</v>
      </c>
      <c r="B90" s="1"/>
      <c r="C90" s="17">
        <v>289.64999999999998</v>
      </c>
      <c r="D90" s="17">
        <f t="shared" si="6"/>
        <v>4.8163742080253868E-2</v>
      </c>
      <c r="F90" s="17">
        <v>25.34</v>
      </c>
      <c r="G90" s="17">
        <f t="shared" si="7"/>
        <v>7.5894522460888236E-2</v>
      </c>
      <c r="I90" s="17">
        <v>1.2712000000000001</v>
      </c>
      <c r="J90" s="17">
        <f t="shared" si="8"/>
        <v>1.6018104755595258E-2</v>
      </c>
      <c r="L90" s="17">
        <v>81.489999999999995</v>
      </c>
      <c r="M90" s="17">
        <f t="shared" si="9"/>
        <v>-2.0767034495034586E-2</v>
      </c>
      <c r="O90" s="17">
        <v>212.8</v>
      </c>
      <c r="P90" s="17">
        <f t="shared" si="10"/>
        <v>-4.0656567304092839E-2</v>
      </c>
    </row>
    <row r="91" spans="1:16" x14ac:dyDescent="0.35">
      <c r="A91" s="1">
        <v>40805</v>
      </c>
      <c r="B91" s="1"/>
      <c r="C91" s="17">
        <v>236</v>
      </c>
      <c r="D91" s="17">
        <f t="shared" si="6"/>
        <v>-0.20484149251702277</v>
      </c>
      <c r="F91" s="17">
        <v>24.196000000000002</v>
      </c>
      <c r="G91" s="17">
        <f t="shared" si="7"/>
        <v>-4.6196844648325186E-2</v>
      </c>
      <c r="I91" s="17">
        <v>1.0811999999999999</v>
      </c>
      <c r="J91" s="17">
        <f t="shared" si="8"/>
        <v>-0.16188980082021381</v>
      </c>
      <c r="L91" s="17">
        <v>69.989999999999995</v>
      </c>
      <c r="M91" s="17">
        <f t="shared" si="9"/>
        <v>-0.15212793863067997</v>
      </c>
      <c r="O91" s="17">
        <v>184</v>
      </c>
      <c r="P91" s="17">
        <f t="shared" si="10"/>
        <v>-0.14541699985850354</v>
      </c>
    </row>
    <row r="92" spans="1:16" x14ac:dyDescent="0.35">
      <c r="A92" s="1">
        <v>40812</v>
      </c>
      <c r="B92" s="1"/>
      <c r="C92" s="17">
        <v>223</v>
      </c>
      <c r="D92" s="17">
        <f t="shared" si="6"/>
        <v>-5.6660033565491652E-2</v>
      </c>
      <c r="F92" s="17">
        <v>26.2</v>
      </c>
      <c r="G92" s="17">
        <f t="shared" si="7"/>
        <v>7.9572080522383182E-2</v>
      </c>
      <c r="I92" s="17">
        <v>1.0470999999999999</v>
      </c>
      <c r="J92" s="17">
        <f t="shared" si="8"/>
        <v>-3.2047097108876182E-2</v>
      </c>
      <c r="L92" s="17">
        <v>70.44</v>
      </c>
      <c r="M92" s="17">
        <f t="shared" si="9"/>
        <v>6.4089089265575439E-3</v>
      </c>
      <c r="O92" s="17">
        <v>190.28</v>
      </c>
      <c r="P92" s="17">
        <f t="shared" si="10"/>
        <v>3.3560913955095195E-2</v>
      </c>
    </row>
    <row r="93" spans="1:16" x14ac:dyDescent="0.35">
      <c r="A93" s="1">
        <v>40819</v>
      </c>
      <c r="B93" s="1"/>
      <c r="C93" s="17">
        <v>238.82</v>
      </c>
      <c r="D93" s="17">
        <f t="shared" si="6"/>
        <v>6.8538358645120034E-2</v>
      </c>
      <c r="F93" s="17">
        <v>25.222999999999999</v>
      </c>
      <c r="G93" s="17">
        <f t="shared" si="7"/>
        <v>-3.8003134092913005E-2</v>
      </c>
      <c r="I93" s="17">
        <v>1.1037999999999999</v>
      </c>
      <c r="J93" s="17">
        <f t="shared" si="8"/>
        <v>5.2734333711984507E-2</v>
      </c>
      <c r="L93" s="17">
        <v>68.22</v>
      </c>
      <c r="M93" s="17">
        <f t="shared" si="9"/>
        <v>-3.2023506637505861E-2</v>
      </c>
      <c r="O93" s="17">
        <v>192.5</v>
      </c>
      <c r="P93" s="17">
        <f t="shared" si="10"/>
        <v>1.1599482163758168E-2</v>
      </c>
    </row>
    <row r="94" spans="1:16" x14ac:dyDescent="0.35">
      <c r="A94" s="1">
        <v>40826</v>
      </c>
      <c r="B94" s="1"/>
      <c r="C94" s="17">
        <v>247.08</v>
      </c>
      <c r="D94" s="17">
        <f t="shared" si="6"/>
        <v>3.400204072245927E-2</v>
      </c>
      <c r="F94" s="17">
        <v>25.55</v>
      </c>
      <c r="G94" s="17">
        <f t="shared" si="7"/>
        <v>1.2881039975575437E-2</v>
      </c>
      <c r="I94" s="17">
        <v>1.127</v>
      </c>
      <c r="J94" s="17">
        <f t="shared" si="8"/>
        <v>2.0800463034375494E-2</v>
      </c>
      <c r="L94" s="17">
        <v>80.72</v>
      </c>
      <c r="M94" s="17">
        <f t="shared" si="9"/>
        <v>0.1682485990548539</v>
      </c>
      <c r="O94" s="17">
        <v>199.84</v>
      </c>
      <c r="P94" s="17">
        <f t="shared" si="10"/>
        <v>3.7420892649428161E-2</v>
      </c>
    </row>
    <row r="95" spans="1:16" x14ac:dyDescent="0.35">
      <c r="A95" s="1">
        <v>40833</v>
      </c>
      <c r="B95" s="1"/>
      <c r="C95" s="17">
        <v>247.58</v>
      </c>
      <c r="D95" s="17">
        <f t="shared" si="6"/>
        <v>2.0215912759660171E-3</v>
      </c>
      <c r="F95" s="17">
        <v>24.899000000000001</v>
      </c>
      <c r="G95" s="17">
        <f t="shared" si="7"/>
        <v>-2.5809674628082035E-2</v>
      </c>
      <c r="I95" s="17">
        <v>1.085</v>
      </c>
      <c r="J95" s="17">
        <f t="shared" si="8"/>
        <v>-3.7979248065216409E-2</v>
      </c>
      <c r="L95" s="17">
        <v>81.900000000000006</v>
      </c>
      <c r="M95" s="17">
        <f t="shared" si="9"/>
        <v>1.4512614813670055E-2</v>
      </c>
      <c r="O95" s="17">
        <v>200.48</v>
      </c>
      <c r="P95" s="17">
        <f t="shared" si="10"/>
        <v>3.197444770490776E-3</v>
      </c>
    </row>
    <row r="96" spans="1:16" x14ac:dyDescent="0.35">
      <c r="A96" s="1">
        <v>40840</v>
      </c>
      <c r="B96" s="1"/>
      <c r="C96" s="17">
        <v>272.19</v>
      </c>
      <c r="D96" s="17">
        <f t="shared" si="6"/>
        <v>9.4766589745982621E-2</v>
      </c>
      <c r="F96" s="17">
        <v>26.42</v>
      </c>
      <c r="G96" s="17">
        <f t="shared" si="7"/>
        <v>5.9293657072547745E-2</v>
      </c>
      <c r="I96" s="17">
        <v>1.1479999999999999</v>
      </c>
      <c r="J96" s="17">
        <f t="shared" si="8"/>
        <v>5.6441310904951761E-2</v>
      </c>
      <c r="L96" s="17">
        <v>85.4</v>
      </c>
      <c r="M96" s="17">
        <f t="shared" si="9"/>
        <v>4.1847109935500448E-2</v>
      </c>
      <c r="O96" s="17">
        <v>225</v>
      </c>
      <c r="P96" s="17">
        <f t="shared" si="10"/>
        <v>0.11538591105666196</v>
      </c>
    </row>
    <row r="97" spans="1:16" x14ac:dyDescent="0.35">
      <c r="A97" s="1">
        <v>40847</v>
      </c>
      <c r="B97" s="1"/>
      <c r="C97" s="17">
        <v>262.52999999999997</v>
      </c>
      <c r="D97" s="17">
        <f t="shared" si="6"/>
        <v>-3.613499063379777E-2</v>
      </c>
      <c r="F97" s="17">
        <v>26.684999999999999</v>
      </c>
      <c r="G97" s="17">
        <f t="shared" si="7"/>
        <v>9.9803106917288886E-3</v>
      </c>
      <c r="I97" s="17">
        <v>1.1519999999999999</v>
      </c>
      <c r="J97" s="17">
        <f t="shared" si="8"/>
        <v>3.4782643763248133E-3</v>
      </c>
      <c r="L97" s="17">
        <v>80.900000000000006</v>
      </c>
      <c r="M97" s="17">
        <f t="shared" si="9"/>
        <v>-5.4132276730078033E-2</v>
      </c>
      <c r="O97" s="17">
        <v>218.87</v>
      </c>
      <c r="P97" s="17">
        <f t="shared" si="10"/>
        <v>-2.7622455948426605E-2</v>
      </c>
    </row>
    <row r="98" spans="1:16" x14ac:dyDescent="0.35">
      <c r="A98" s="1">
        <v>40854</v>
      </c>
      <c r="B98" s="1"/>
      <c r="C98" s="17">
        <v>246.75</v>
      </c>
      <c r="D98" s="17">
        <f t="shared" si="6"/>
        <v>-6.1989682902257925E-2</v>
      </c>
      <c r="F98" s="17">
        <v>27.363</v>
      </c>
      <c r="G98" s="17">
        <f t="shared" si="7"/>
        <v>2.5090126080222763E-2</v>
      </c>
      <c r="I98" s="17">
        <v>1.1721999999999999</v>
      </c>
      <c r="J98" s="17">
        <f t="shared" si="8"/>
        <v>1.7382762786492312E-2</v>
      </c>
      <c r="L98" s="17">
        <v>80.8</v>
      </c>
      <c r="M98" s="17">
        <f t="shared" si="9"/>
        <v>-1.2368585373963015E-3</v>
      </c>
      <c r="O98" s="17">
        <v>218.51</v>
      </c>
      <c r="P98" s="17">
        <f t="shared" si="10"/>
        <v>-1.6461661772178005E-3</v>
      </c>
    </row>
    <row r="99" spans="1:16" x14ac:dyDescent="0.35">
      <c r="A99" s="1">
        <v>40861</v>
      </c>
      <c r="B99" s="1"/>
      <c r="C99" s="17">
        <v>245.02</v>
      </c>
      <c r="D99" s="17">
        <f t="shared" si="6"/>
        <v>-7.0358384475666114E-3</v>
      </c>
      <c r="F99" s="17">
        <v>28.37</v>
      </c>
      <c r="G99" s="17">
        <f t="shared" si="7"/>
        <v>3.6140512954629056E-2</v>
      </c>
      <c r="I99" s="17">
        <v>1.1501999999999999</v>
      </c>
      <c r="J99" s="17">
        <f t="shared" si="8"/>
        <v>-1.8946484762675075E-2</v>
      </c>
      <c r="L99" s="17">
        <v>80.03</v>
      </c>
      <c r="M99" s="17">
        <f t="shared" si="9"/>
        <v>-9.5754011480950751E-3</v>
      </c>
      <c r="O99" s="17">
        <v>215.48</v>
      </c>
      <c r="P99" s="17">
        <f t="shared" si="10"/>
        <v>-1.3963682266442845E-2</v>
      </c>
    </row>
    <row r="100" spans="1:16" x14ac:dyDescent="0.35">
      <c r="A100" s="1">
        <v>40868</v>
      </c>
      <c r="B100" s="1"/>
      <c r="C100" s="17">
        <v>233.75</v>
      </c>
      <c r="D100" s="17">
        <f t="shared" si="6"/>
        <v>-4.708767169722794E-2</v>
      </c>
      <c r="F100" s="17">
        <v>26.875</v>
      </c>
      <c r="G100" s="17">
        <f t="shared" si="7"/>
        <v>-5.4135762372933272E-2</v>
      </c>
      <c r="I100" s="17">
        <v>1.1332</v>
      </c>
      <c r="J100" s="17">
        <f t="shared" si="8"/>
        <v>-1.4890351323292222E-2</v>
      </c>
      <c r="L100" s="17">
        <v>78.599999999999994</v>
      </c>
      <c r="M100" s="17">
        <f t="shared" si="9"/>
        <v>-1.8029864943794216E-2</v>
      </c>
      <c r="O100" s="17">
        <v>206.75</v>
      </c>
      <c r="P100" s="17">
        <f t="shared" si="10"/>
        <v>-4.1357763908532519E-2</v>
      </c>
    </row>
    <row r="101" spans="1:16" x14ac:dyDescent="0.35">
      <c r="A101" s="1">
        <v>40875</v>
      </c>
      <c r="B101" s="1"/>
      <c r="C101" s="17">
        <v>238.57</v>
      </c>
      <c r="D101" s="17">
        <f t="shared" si="6"/>
        <v>2.0410600144810331E-2</v>
      </c>
      <c r="F101" s="17">
        <v>29.417999999999999</v>
      </c>
      <c r="G101" s="17">
        <f t="shared" si="7"/>
        <v>9.04102454493243E-2</v>
      </c>
      <c r="I101" s="17">
        <v>1.1999</v>
      </c>
      <c r="J101" s="17">
        <f t="shared" si="8"/>
        <v>5.7192731013981701E-2</v>
      </c>
      <c r="L101" s="17">
        <v>89.5</v>
      </c>
      <c r="M101" s="17">
        <f t="shared" si="9"/>
        <v>0.12986692584564885</v>
      </c>
      <c r="O101" s="17">
        <v>222.8</v>
      </c>
      <c r="P101" s="17">
        <f t="shared" si="10"/>
        <v>7.4764174149328788E-2</v>
      </c>
    </row>
    <row r="102" spans="1:16" x14ac:dyDescent="0.35">
      <c r="A102" s="1">
        <v>40882</v>
      </c>
      <c r="B102" s="1"/>
      <c r="C102" s="17">
        <v>213.75</v>
      </c>
      <c r="D102" s="17">
        <f t="shared" si="6"/>
        <v>-0.1098556604967369</v>
      </c>
      <c r="F102" s="17">
        <v>26.568999999999999</v>
      </c>
      <c r="G102" s="17">
        <f t="shared" si="7"/>
        <v>-0.1018616092657636</v>
      </c>
      <c r="I102" s="17">
        <v>1.0705</v>
      </c>
      <c r="J102" s="17">
        <f t="shared" si="8"/>
        <v>-0.1141123909406057</v>
      </c>
      <c r="L102" s="17">
        <v>82.26</v>
      </c>
      <c r="M102" s="17">
        <f t="shared" si="9"/>
        <v>-8.435366247853171E-2</v>
      </c>
      <c r="O102" s="17">
        <v>208.34</v>
      </c>
      <c r="P102" s="17">
        <f t="shared" si="10"/>
        <v>-6.7103147496826665E-2</v>
      </c>
    </row>
    <row r="103" spans="1:16" x14ac:dyDescent="0.35">
      <c r="A103" s="1">
        <v>40889</v>
      </c>
      <c r="B103" s="1"/>
      <c r="C103" s="17">
        <v>224</v>
      </c>
      <c r="D103" s="17">
        <f t="shared" si="6"/>
        <v>4.6838944038169572E-2</v>
      </c>
      <c r="F103" s="17">
        <v>24.901</v>
      </c>
      <c r="G103" s="17">
        <f t="shared" si="7"/>
        <v>-6.4837159324572013E-2</v>
      </c>
      <c r="I103" s="17">
        <v>1.0820000000000001</v>
      </c>
      <c r="J103" s="17">
        <f t="shared" si="8"/>
        <v>1.0685351376689411E-2</v>
      </c>
      <c r="L103" s="17">
        <v>80.62</v>
      </c>
      <c r="M103" s="17">
        <f t="shared" si="9"/>
        <v>-2.0138205113258145E-2</v>
      </c>
      <c r="O103" s="17">
        <v>204.55</v>
      </c>
      <c r="P103" s="17">
        <f t="shared" si="10"/>
        <v>-1.8358916180894802E-2</v>
      </c>
    </row>
    <row r="104" spans="1:16" x14ac:dyDescent="0.35">
      <c r="A104" s="1">
        <v>40896</v>
      </c>
      <c r="B104" s="1"/>
      <c r="C104" s="17">
        <v>226.38</v>
      </c>
      <c r="D104" s="17">
        <f t="shared" si="6"/>
        <v>1.056895134923419E-2</v>
      </c>
      <c r="F104" s="17">
        <v>24.66</v>
      </c>
      <c r="G104" s="17">
        <f t="shared" si="7"/>
        <v>-9.7254655706171533E-3</v>
      </c>
      <c r="I104" s="17">
        <v>1.002</v>
      </c>
      <c r="J104" s="17">
        <f t="shared" si="8"/>
        <v>-7.6813177761616794E-2</v>
      </c>
      <c r="L104" s="17">
        <v>80</v>
      </c>
      <c r="M104" s="17">
        <f t="shared" si="9"/>
        <v>-7.7201230151384692E-3</v>
      </c>
      <c r="O104" s="17">
        <v>210.2</v>
      </c>
      <c r="P104" s="17">
        <f t="shared" si="10"/>
        <v>2.7247014067443232E-2</v>
      </c>
    </row>
    <row r="105" spans="1:16" x14ac:dyDescent="0.35">
      <c r="A105" s="1">
        <v>40903</v>
      </c>
      <c r="B105" s="1"/>
      <c r="C105" s="17">
        <v>231.5</v>
      </c>
      <c r="D105" s="17">
        <f t="shared" si="6"/>
        <v>2.2364870322014951E-2</v>
      </c>
      <c r="F105" s="17">
        <v>25.28</v>
      </c>
      <c r="G105" s="17">
        <f t="shared" si="7"/>
        <v>2.4831071542458449E-2</v>
      </c>
      <c r="I105" s="17">
        <v>0.96579999999999999</v>
      </c>
      <c r="J105" s="17">
        <f t="shared" si="8"/>
        <v>-3.6796508205368603E-2</v>
      </c>
      <c r="L105" s="17">
        <v>79.400000000000006</v>
      </c>
      <c r="M105" s="17">
        <f t="shared" si="9"/>
        <v>-7.5282664207909633E-3</v>
      </c>
      <c r="O105" s="17">
        <v>213.8</v>
      </c>
      <c r="P105" s="17">
        <f t="shared" si="10"/>
        <v>1.6981540148093721E-2</v>
      </c>
    </row>
    <row r="106" spans="1:16" x14ac:dyDescent="0.35">
      <c r="A106" s="1">
        <v>40910</v>
      </c>
      <c r="B106" s="1"/>
      <c r="C106" s="17">
        <v>230.27</v>
      </c>
      <c r="D106" s="17">
        <f t="shared" si="6"/>
        <v>-5.327340056760832E-3</v>
      </c>
      <c r="F106" s="17">
        <v>26</v>
      </c>
      <c r="G106" s="17">
        <f t="shared" si="7"/>
        <v>2.8082968742825454E-2</v>
      </c>
      <c r="I106" s="17">
        <v>1.0029999999999999</v>
      </c>
      <c r="J106" s="17">
        <f t="shared" si="8"/>
        <v>3.779401452249391E-2</v>
      </c>
      <c r="L106" s="17">
        <v>83.2</v>
      </c>
      <c r="M106" s="17">
        <f t="shared" si="9"/>
        <v>4.6748979574072536E-2</v>
      </c>
      <c r="O106" s="17">
        <v>221.19</v>
      </c>
      <c r="P106" s="17">
        <f t="shared" si="10"/>
        <v>3.39810620787242E-2</v>
      </c>
    </row>
    <row r="107" spans="1:16" x14ac:dyDescent="0.35">
      <c r="A107" s="1">
        <v>40917</v>
      </c>
      <c r="B107" s="1"/>
      <c r="C107" s="17">
        <v>224.51</v>
      </c>
      <c r="D107" s="17">
        <f t="shared" si="6"/>
        <v>-2.5332283849404114E-2</v>
      </c>
      <c r="F107" s="17">
        <v>26.05</v>
      </c>
      <c r="G107" s="17">
        <f t="shared" si="7"/>
        <v>1.9212301778939178E-3</v>
      </c>
      <c r="I107" s="17">
        <v>1.0271999999999999</v>
      </c>
      <c r="J107" s="17">
        <f t="shared" si="8"/>
        <v>2.3841144973761198E-2</v>
      </c>
      <c r="L107" s="17">
        <v>83.6</v>
      </c>
      <c r="M107" s="17">
        <f t="shared" si="9"/>
        <v>4.7961722634930481E-3</v>
      </c>
      <c r="O107" s="17">
        <v>226</v>
      </c>
      <c r="P107" s="17">
        <f t="shared" si="10"/>
        <v>2.1512938602617382E-2</v>
      </c>
    </row>
    <row r="108" spans="1:16" x14ac:dyDescent="0.35">
      <c r="A108" s="1">
        <v>40924</v>
      </c>
      <c r="B108" s="1"/>
      <c r="C108" s="17">
        <v>222.49</v>
      </c>
      <c r="D108" s="17">
        <f t="shared" si="6"/>
        <v>-9.0380928440572106E-3</v>
      </c>
      <c r="F108" s="17">
        <v>27.4</v>
      </c>
      <c r="G108" s="17">
        <f t="shared" si="7"/>
        <v>5.0525245194648516E-2</v>
      </c>
      <c r="I108" s="17">
        <v>1.0498000000000001</v>
      </c>
      <c r="J108" s="17">
        <f t="shared" si="8"/>
        <v>2.1763015882502842E-2</v>
      </c>
      <c r="L108" s="17">
        <v>85.13</v>
      </c>
      <c r="M108" s="17">
        <f t="shared" si="9"/>
        <v>1.8135979805309788E-2</v>
      </c>
      <c r="O108" s="17">
        <v>230.31</v>
      </c>
      <c r="P108" s="17">
        <f t="shared" si="10"/>
        <v>1.8891228235630386E-2</v>
      </c>
    </row>
    <row r="109" spans="1:16" x14ac:dyDescent="0.35">
      <c r="A109" s="1">
        <v>40931</v>
      </c>
      <c r="B109" s="1"/>
      <c r="C109" s="17">
        <v>215.3</v>
      </c>
      <c r="D109" s="17">
        <f t="shared" si="6"/>
        <v>-3.2849752405748944E-2</v>
      </c>
      <c r="F109" s="17">
        <v>27.565000000000001</v>
      </c>
      <c r="G109" s="17">
        <f t="shared" si="7"/>
        <v>6.0038386476222172E-3</v>
      </c>
      <c r="I109" s="17">
        <v>1.123</v>
      </c>
      <c r="J109" s="17">
        <f t="shared" si="8"/>
        <v>6.7404005920243718E-2</v>
      </c>
      <c r="L109" s="17">
        <v>90.8</v>
      </c>
      <c r="M109" s="17">
        <f t="shared" si="9"/>
        <v>6.4479785711282211E-2</v>
      </c>
      <c r="O109" s="17">
        <v>227.19</v>
      </c>
      <c r="P109" s="17">
        <f t="shared" si="10"/>
        <v>-1.3639555714076046E-2</v>
      </c>
    </row>
    <row r="110" spans="1:16" x14ac:dyDescent="0.35">
      <c r="A110" s="1">
        <v>40938</v>
      </c>
      <c r="B110" s="1"/>
      <c r="C110" s="17">
        <v>228.93</v>
      </c>
      <c r="D110" s="17">
        <f t="shared" si="6"/>
        <v>6.138387559933367E-2</v>
      </c>
      <c r="F110" s="17">
        <v>29.35</v>
      </c>
      <c r="G110" s="17">
        <f t="shared" si="7"/>
        <v>6.2745694232458682E-2</v>
      </c>
      <c r="I110" s="17">
        <v>1.173</v>
      </c>
      <c r="J110" s="17">
        <f t="shared" si="8"/>
        <v>4.3560893915032317E-2</v>
      </c>
      <c r="L110" s="17">
        <v>94.52</v>
      </c>
      <c r="M110" s="17">
        <f t="shared" si="9"/>
        <v>4.0152166711458825E-2</v>
      </c>
      <c r="O110" s="17">
        <v>233.91</v>
      </c>
      <c r="P110" s="17">
        <f t="shared" si="10"/>
        <v>2.9149754195778144E-2</v>
      </c>
    </row>
    <row r="111" spans="1:16" x14ac:dyDescent="0.35">
      <c r="A111" s="1">
        <v>40945</v>
      </c>
      <c r="B111" s="1"/>
      <c r="C111" s="17">
        <v>221.99</v>
      </c>
      <c r="D111" s="17">
        <f t="shared" si="6"/>
        <v>-3.0783944156975274E-2</v>
      </c>
      <c r="F111" s="17">
        <v>27.975000000000001</v>
      </c>
      <c r="G111" s="17">
        <f t="shared" si="7"/>
        <v>-4.7981292076116677E-2</v>
      </c>
      <c r="I111" s="17">
        <v>1.0885</v>
      </c>
      <c r="J111" s="17">
        <f t="shared" si="8"/>
        <v>-7.4763967978873344E-2</v>
      </c>
      <c r="L111" s="17">
        <v>93.94</v>
      </c>
      <c r="M111" s="17">
        <f t="shared" si="9"/>
        <v>-6.1551717198575773E-3</v>
      </c>
      <c r="O111" s="17">
        <v>211.61</v>
      </c>
      <c r="P111" s="17">
        <f t="shared" si="10"/>
        <v>-0.10019146814293833</v>
      </c>
    </row>
    <row r="112" spans="1:16" x14ac:dyDescent="0.35">
      <c r="A112" s="1">
        <v>40952</v>
      </c>
      <c r="B112" s="1"/>
      <c r="C112" s="17">
        <v>239.5</v>
      </c>
      <c r="D112" s="17">
        <f t="shared" si="6"/>
        <v>7.5921081038293536E-2</v>
      </c>
      <c r="F112" s="17">
        <v>28.74</v>
      </c>
      <c r="G112" s="17">
        <f t="shared" si="7"/>
        <v>2.6978626452890175E-2</v>
      </c>
      <c r="I112" s="17">
        <v>1.1400999999999999</v>
      </c>
      <c r="J112" s="17">
        <f t="shared" si="8"/>
        <v>4.631537616507185E-2</v>
      </c>
      <c r="L112" s="17">
        <v>96.76</v>
      </c>
      <c r="M112" s="17">
        <f t="shared" si="9"/>
        <v>2.9577405142977575E-2</v>
      </c>
      <c r="O112" s="17">
        <v>218.39</v>
      </c>
      <c r="P112" s="17">
        <f t="shared" si="10"/>
        <v>3.153749743000045E-2</v>
      </c>
    </row>
    <row r="113" spans="1:16" x14ac:dyDescent="0.35">
      <c r="A113" s="1">
        <v>40959</v>
      </c>
      <c r="B113" s="1"/>
      <c r="C113" s="17">
        <v>243</v>
      </c>
      <c r="D113" s="17">
        <f t="shared" si="6"/>
        <v>1.4508026489578718E-2</v>
      </c>
      <c r="F113" s="17">
        <v>30.577000000000002</v>
      </c>
      <c r="G113" s="17">
        <f t="shared" si="7"/>
        <v>6.1958211702076937E-2</v>
      </c>
      <c r="I113" s="17">
        <v>1.1778999999999999</v>
      </c>
      <c r="J113" s="17">
        <f t="shared" si="8"/>
        <v>3.261721412506477E-2</v>
      </c>
      <c r="L113" s="17">
        <v>99.02</v>
      </c>
      <c r="M113" s="17">
        <f t="shared" si="9"/>
        <v>2.3088164191450211E-2</v>
      </c>
      <c r="O113" s="17">
        <v>225.69</v>
      </c>
      <c r="P113" s="17">
        <f t="shared" si="10"/>
        <v>3.2879920963559073E-2</v>
      </c>
    </row>
    <row r="114" spans="1:16" x14ac:dyDescent="0.35">
      <c r="A114" s="1">
        <v>40966</v>
      </c>
      <c r="B114" s="1"/>
      <c r="C114" s="17">
        <v>236.15</v>
      </c>
      <c r="D114" s="17">
        <f t="shared" si="6"/>
        <v>-2.8594246998421724E-2</v>
      </c>
      <c r="F114" s="17">
        <v>30.58</v>
      </c>
      <c r="G114" s="17">
        <f t="shared" si="7"/>
        <v>9.8108147960296321E-5</v>
      </c>
      <c r="I114" s="17">
        <v>1.1960999999999999</v>
      </c>
      <c r="J114" s="17">
        <f t="shared" si="8"/>
        <v>1.5333072090680216E-2</v>
      </c>
      <c r="L114" s="17">
        <v>101.6</v>
      </c>
      <c r="M114" s="17">
        <f t="shared" si="9"/>
        <v>2.5721685211104628E-2</v>
      </c>
      <c r="O114" s="17">
        <v>224.98</v>
      </c>
      <c r="P114" s="17">
        <f t="shared" si="10"/>
        <v>-3.1508668755604319E-3</v>
      </c>
    </row>
    <row r="115" spans="1:16" x14ac:dyDescent="0.35">
      <c r="A115" s="1">
        <v>40973</v>
      </c>
      <c r="B115" s="1"/>
      <c r="C115" s="17">
        <v>235.26</v>
      </c>
      <c r="D115" s="17">
        <f t="shared" si="6"/>
        <v>-3.7759108098311955E-3</v>
      </c>
      <c r="F115" s="17">
        <v>30.952999999999999</v>
      </c>
      <c r="G115" s="17">
        <f t="shared" si="7"/>
        <v>1.2123724465346264E-2</v>
      </c>
      <c r="I115" s="17">
        <v>1.1883999999999999</v>
      </c>
      <c r="J115" s="17">
        <f t="shared" si="8"/>
        <v>-6.4583994669664968E-3</v>
      </c>
      <c r="L115" s="17">
        <v>99.57</v>
      </c>
      <c r="M115" s="17">
        <f t="shared" si="9"/>
        <v>-2.018262074438848E-2</v>
      </c>
      <c r="O115" s="17">
        <v>224.3</v>
      </c>
      <c r="P115" s="17">
        <f t="shared" si="10"/>
        <v>-3.0270678385164729E-3</v>
      </c>
    </row>
    <row r="116" spans="1:16" x14ac:dyDescent="0.35">
      <c r="A116" s="1">
        <v>40980</v>
      </c>
      <c r="B116" s="1"/>
      <c r="C116" s="17">
        <v>225.73</v>
      </c>
      <c r="D116" s="17">
        <f t="shared" si="6"/>
        <v>-4.1351690736808777E-2</v>
      </c>
      <c r="F116" s="17">
        <v>32.698999999999998</v>
      </c>
      <c r="G116" s="17">
        <f t="shared" si="7"/>
        <v>5.487457142958041E-2</v>
      </c>
      <c r="I116" s="17">
        <v>1.1464000000000001</v>
      </c>
      <c r="J116" s="17">
        <f t="shared" si="8"/>
        <v>-3.5981267074490314E-2</v>
      </c>
      <c r="L116" s="17">
        <v>100.18</v>
      </c>
      <c r="M116" s="17">
        <f t="shared" si="9"/>
        <v>6.1076535294777301E-3</v>
      </c>
      <c r="O116" s="17">
        <v>219.31</v>
      </c>
      <c r="P116" s="17">
        <f t="shared" si="10"/>
        <v>-2.2498187506749368E-2</v>
      </c>
    </row>
    <row r="117" spans="1:16" x14ac:dyDescent="0.35">
      <c r="A117" s="1">
        <v>40987</v>
      </c>
      <c r="B117" s="1"/>
      <c r="C117" s="17">
        <v>224.85</v>
      </c>
      <c r="D117" s="17">
        <f t="shared" si="6"/>
        <v>-3.9060815787701486E-3</v>
      </c>
      <c r="F117" s="17">
        <v>29.8</v>
      </c>
      <c r="G117" s="17">
        <f t="shared" si="7"/>
        <v>-9.2836102884484184E-2</v>
      </c>
      <c r="I117" s="17">
        <v>1.1114999999999999</v>
      </c>
      <c r="J117" s="17">
        <f t="shared" si="8"/>
        <v>-3.091614310971097E-2</v>
      </c>
      <c r="L117" s="17">
        <v>97.6</v>
      </c>
      <c r="M117" s="17">
        <f t="shared" si="9"/>
        <v>-2.6091074510423695E-2</v>
      </c>
      <c r="O117" s="17">
        <v>210.55</v>
      </c>
      <c r="P117" s="17">
        <f t="shared" si="10"/>
        <v>-4.0763099411476489E-2</v>
      </c>
    </row>
    <row r="118" spans="1:16" x14ac:dyDescent="0.35">
      <c r="A118" s="1">
        <v>40994</v>
      </c>
      <c r="B118" s="1"/>
      <c r="C118" s="17">
        <v>222.5</v>
      </c>
      <c r="D118" s="17">
        <f t="shared" si="6"/>
        <v>-1.0506411610421651E-2</v>
      </c>
      <c r="F118" s="17">
        <v>28.8</v>
      </c>
      <c r="G118" s="17">
        <f t="shared" si="7"/>
        <v>-3.4133006369458485E-2</v>
      </c>
      <c r="I118" s="17">
        <v>1.0861000000000001</v>
      </c>
      <c r="J118" s="17">
        <f t="shared" si="8"/>
        <v>-2.311715611826079E-2</v>
      </c>
      <c r="L118" s="17">
        <v>94.86</v>
      </c>
      <c r="M118" s="17">
        <f t="shared" si="9"/>
        <v>-2.8475372969611001E-2</v>
      </c>
      <c r="O118" s="17">
        <v>210.19</v>
      </c>
      <c r="P118" s="17">
        <f t="shared" si="10"/>
        <v>-1.7112710360489558E-3</v>
      </c>
    </row>
    <row r="119" spans="1:16" x14ac:dyDescent="0.35">
      <c r="A119" s="1">
        <v>41001</v>
      </c>
      <c r="B119" s="1"/>
      <c r="C119" s="17">
        <v>215.98</v>
      </c>
      <c r="D119" s="17">
        <f t="shared" si="6"/>
        <v>-2.9741290801680975E-2</v>
      </c>
      <c r="F119" s="17">
        <v>28.219000000000001</v>
      </c>
      <c r="G119" s="17">
        <f t="shared" si="7"/>
        <v>-2.0379877206188723E-2</v>
      </c>
      <c r="I119" s="17">
        <v>1.0409999999999999</v>
      </c>
      <c r="J119" s="17">
        <f t="shared" si="8"/>
        <v>-4.2411508671021607E-2</v>
      </c>
      <c r="L119" s="17">
        <v>95.64</v>
      </c>
      <c r="M119" s="17">
        <f t="shared" si="9"/>
        <v>8.1890221406881736E-3</v>
      </c>
      <c r="O119" s="17">
        <v>207.8</v>
      </c>
      <c r="P119" s="17">
        <f t="shared" si="10"/>
        <v>-1.1435804906761327E-2</v>
      </c>
    </row>
    <row r="120" spans="1:16" x14ac:dyDescent="0.35">
      <c r="A120" s="1">
        <v>41008</v>
      </c>
      <c r="B120" s="1"/>
      <c r="C120" s="17">
        <v>221.78</v>
      </c>
      <c r="D120" s="17">
        <f t="shared" si="6"/>
        <v>2.6500088720456283E-2</v>
      </c>
      <c r="F120" s="17">
        <v>28.67</v>
      </c>
      <c r="G120" s="17">
        <f t="shared" si="7"/>
        <v>1.5855769959566945E-2</v>
      </c>
      <c r="I120" s="17">
        <v>1.0568</v>
      </c>
      <c r="J120" s="17">
        <f t="shared" si="8"/>
        <v>1.5063684593146713E-2</v>
      </c>
      <c r="L120" s="17">
        <v>94.18</v>
      </c>
      <c r="M120" s="17">
        <f t="shared" si="9"/>
        <v>-1.5383297774715921E-2</v>
      </c>
      <c r="O120" s="17">
        <v>210.6</v>
      </c>
      <c r="P120" s="17">
        <f t="shared" si="10"/>
        <v>1.3384521034748076E-2</v>
      </c>
    </row>
    <row r="121" spans="1:16" x14ac:dyDescent="0.35">
      <c r="A121" s="1">
        <v>41015</v>
      </c>
      <c r="B121" s="1"/>
      <c r="C121" s="17">
        <v>222.98</v>
      </c>
      <c r="D121" s="17">
        <f t="shared" si="6"/>
        <v>5.3961818143557494E-3</v>
      </c>
      <c r="F121" s="17">
        <v>29.28</v>
      </c>
      <c r="G121" s="17">
        <f t="shared" si="7"/>
        <v>2.1053409197832273E-2</v>
      </c>
      <c r="I121" s="17">
        <v>1.085</v>
      </c>
      <c r="J121" s="17">
        <f t="shared" si="8"/>
        <v>2.6334512766444371E-2</v>
      </c>
      <c r="L121" s="17">
        <v>95</v>
      </c>
      <c r="M121" s="17">
        <f t="shared" si="9"/>
        <v>8.6690467851324726E-3</v>
      </c>
      <c r="O121" s="17">
        <v>216.51</v>
      </c>
      <c r="P121" s="17">
        <f t="shared" si="10"/>
        <v>2.7676136052416922E-2</v>
      </c>
    </row>
    <row r="122" spans="1:16" x14ac:dyDescent="0.35">
      <c r="A122" s="1">
        <v>41022</v>
      </c>
      <c r="B122" s="1"/>
      <c r="C122" s="17">
        <v>221.96</v>
      </c>
      <c r="D122" s="17">
        <f t="shared" si="6"/>
        <v>-4.5848958817256147E-3</v>
      </c>
      <c r="F122" s="17">
        <v>28.855</v>
      </c>
      <c r="G122" s="17">
        <f t="shared" si="7"/>
        <v>-1.462140093018105E-2</v>
      </c>
      <c r="I122" s="17">
        <v>1.0403</v>
      </c>
      <c r="J122" s="17">
        <f t="shared" si="8"/>
        <v>-4.2070853897710356E-2</v>
      </c>
      <c r="L122" s="17">
        <v>93.95</v>
      </c>
      <c r="M122" s="17">
        <f t="shared" si="9"/>
        <v>-1.1114165741066273E-2</v>
      </c>
      <c r="O122" s="17">
        <v>210.28</v>
      </c>
      <c r="P122" s="17">
        <f t="shared" si="10"/>
        <v>-2.9196759801044969E-2</v>
      </c>
    </row>
    <row r="123" spans="1:16" x14ac:dyDescent="0.35">
      <c r="A123" s="1">
        <v>41029</v>
      </c>
      <c r="B123" s="1"/>
      <c r="C123" s="17">
        <v>212.6</v>
      </c>
      <c r="D123" s="17">
        <f t="shared" si="6"/>
        <v>-4.3084719549852935E-2</v>
      </c>
      <c r="F123" s="17">
        <v>26.672999999999998</v>
      </c>
      <c r="G123" s="17">
        <f t="shared" si="7"/>
        <v>-7.8631470355817967E-2</v>
      </c>
      <c r="I123" s="17">
        <v>0.93799999999999994</v>
      </c>
      <c r="J123" s="17">
        <f t="shared" si="8"/>
        <v>-0.10351446307062492</v>
      </c>
      <c r="L123" s="17">
        <v>90.42</v>
      </c>
      <c r="M123" s="17">
        <f t="shared" si="9"/>
        <v>-3.8297243993015151E-2</v>
      </c>
      <c r="O123" s="17">
        <v>197.75</v>
      </c>
      <c r="P123" s="17">
        <f t="shared" si="10"/>
        <v>-6.1436369303483396E-2</v>
      </c>
    </row>
    <row r="124" spans="1:16" x14ac:dyDescent="0.35">
      <c r="A124" s="1">
        <v>41036</v>
      </c>
      <c r="B124" s="1"/>
      <c r="C124" s="17">
        <v>218.01</v>
      </c>
      <c r="D124" s="17">
        <f t="shared" si="6"/>
        <v>2.5128467388807252E-2</v>
      </c>
      <c r="F124" s="17">
        <v>27.42</v>
      </c>
      <c r="G124" s="17">
        <f t="shared" si="7"/>
        <v>2.7620856327056575E-2</v>
      </c>
      <c r="I124" s="17">
        <v>0.95</v>
      </c>
      <c r="J124" s="17">
        <f t="shared" si="8"/>
        <v>1.2712035588361856E-2</v>
      </c>
      <c r="L124" s="17">
        <v>90.99</v>
      </c>
      <c r="M124" s="17">
        <f t="shared" si="9"/>
        <v>6.2841285021404403E-3</v>
      </c>
      <c r="O124" s="17">
        <v>203.39</v>
      </c>
      <c r="P124" s="17">
        <f t="shared" si="10"/>
        <v>2.812171154964016E-2</v>
      </c>
    </row>
    <row r="125" spans="1:16" x14ac:dyDescent="0.35">
      <c r="A125" s="1">
        <v>41043</v>
      </c>
      <c r="B125" s="1"/>
      <c r="C125" s="17">
        <v>217.61</v>
      </c>
      <c r="D125" s="17">
        <f t="shared" si="6"/>
        <v>-1.8364634884528996E-3</v>
      </c>
      <c r="F125" s="17">
        <v>24.789000000000001</v>
      </c>
      <c r="G125" s="17">
        <f t="shared" si="7"/>
        <v>-0.10087266774701131</v>
      </c>
      <c r="I125" s="17">
        <v>0.80320000000000003</v>
      </c>
      <c r="J125" s="17">
        <f t="shared" si="8"/>
        <v>-0.16785823565712171</v>
      </c>
      <c r="L125" s="17">
        <v>78.19</v>
      </c>
      <c r="M125" s="17">
        <f t="shared" si="9"/>
        <v>-0.15160784823217721</v>
      </c>
      <c r="O125" s="17">
        <v>197.2</v>
      </c>
      <c r="P125" s="17">
        <f t="shared" si="10"/>
        <v>-3.0906876028868879E-2</v>
      </c>
    </row>
    <row r="126" spans="1:16" x14ac:dyDescent="0.35">
      <c r="A126" s="1">
        <v>41050</v>
      </c>
      <c r="B126" s="1"/>
      <c r="C126" s="17">
        <v>223.01</v>
      </c>
      <c r="D126" s="17">
        <f t="shared" si="6"/>
        <v>2.4512143695824662E-2</v>
      </c>
      <c r="F126" s="17">
        <v>25.384</v>
      </c>
      <c r="G126" s="17">
        <f t="shared" si="7"/>
        <v>2.3719047893737688E-2</v>
      </c>
      <c r="I126" s="17">
        <v>0.77600000000000002</v>
      </c>
      <c r="J126" s="17">
        <f t="shared" si="8"/>
        <v>-3.4451228754245972E-2</v>
      </c>
      <c r="L126" s="17">
        <v>79.87</v>
      </c>
      <c r="M126" s="17">
        <f t="shared" si="9"/>
        <v>2.1258550792874864E-2</v>
      </c>
      <c r="O126" s="17">
        <v>192.4</v>
      </c>
      <c r="P126" s="17">
        <f t="shared" si="10"/>
        <v>-2.4641903936928777E-2</v>
      </c>
    </row>
    <row r="127" spans="1:16" x14ac:dyDescent="0.35">
      <c r="A127" s="1">
        <v>41057</v>
      </c>
      <c r="B127" s="1"/>
      <c r="C127" s="17">
        <v>233.92</v>
      </c>
      <c r="D127" s="17">
        <f t="shared" si="6"/>
        <v>4.776256305738702E-2</v>
      </c>
      <c r="F127" s="17">
        <v>24.77</v>
      </c>
      <c r="G127" s="17">
        <f t="shared" si="7"/>
        <v>-2.4485810779626416E-2</v>
      </c>
      <c r="I127" s="17">
        <v>0.80449999999999999</v>
      </c>
      <c r="J127" s="17">
        <f t="shared" si="8"/>
        <v>3.6068446249219094E-2</v>
      </c>
      <c r="L127" s="17">
        <v>78.86</v>
      </c>
      <c r="M127" s="17">
        <f t="shared" si="9"/>
        <v>-1.2726184479816105E-2</v>
      </c>
      <c r="O127" s="17">
        <v>206.45</v>
      </c>
      <c r="P127" s="17">
        <f t="shared" si="10"/>
        <v>7.048171410049342E-2</v>
      </c>
    </row>
    <row r="128" spans="1:16" x14ac:dyDescent="0.35">
      <c r="A128" s="1">
        <v>41064</v>
      </c>
      <c r="B128" s="1"/>
      <c r="C128" s="17">
        <v>229.6</v>
      </c>
      <c r="D128" s="17">
        <f t="shared" si="6"/>
        <v>-1.8640512116001595E-2</v>
      </c>
      <c r="F128" s="17">
        <v>26.009</v>
      </c>
      <c r="G128" s="17">
        <f t="shared" si="7"/>
        <v>4.8809388468947112E-2</v>
      </c>
      <c r="I128" s="17">
        <v>0.85099999999999998</v>
      </c>
      <c r="J128" s="17">
        <f t="shared" si="8"/>
        <v>5.6191162140936224E-2</v>
      </c>
      <c r="L128" s="17">
        <v>81.58</v>
      </c>
      <c r="M128" s="17">
        <f t="shared" si="9"/>
        <v>3.3910005439930835E-2</v>
      </c>
      <c r="O128" s="17">
        <v>198.71</v>
      </c>
      <c r="P128" s="17">
        <f t="shared" si="10"/>
        <v>-3.8211776914374163E-2</v>
      </c>
    </row>
    <row r="129" spans="1:16" x14ac:dyDescent="0.35">
      <c r="A129" s="1">
        <v>41071</v>
      </c>
      <c r="B129" s="1"/>
      <c r="C129" s="17">
        <v>238.25</v>
      </c>
      <c r="D129" s="17">
        <f t="shared" si="6"/>
        <v>3.6981878088900189E-2</v>
      </c>
      <c r="F129" s="17">
        <v>26.742999999999999</v>
      </c>
      <c r="G129" s="17">
        <f t="shared" si="7"/>
        <v>2.7830124884037133E-2</v>
      </c>
      <c r="I129" s="17">
        <v>0.88219999999999998</v>
      </c>
      <c r="J129" s="17">
        <f t="shared" si="8"/>
        <v>3.6006659097465227E-2</v>
      </c>
      <c r="L129" s="17">
        <v>84.34</v>
      </c>
      <c r="M129" s="17">
        <f t="shared" si="9"/>
        <v>3.3272114429001576E-2</v>
      </c>
      <c r="O129" s="17">
        <v>200.78</v>
      </c>
      <c r="P129" s="17">
        <f t="shared" si="10"/>
        <v>1.0363305845655368E-2</v>
      </c>
    </row>
    <row r="130" spans="1:16" x14ac:dyDescent="0.35">
      <c r="A130" s="1">
        <v>41078</v>
      </c>
      <c r="B130" s="1"/>
      <c r="C130" s="17">
        <v>228.07</v>
      </c>
      <c r="D130" s="17">
        <f t="shared" si="6"/>
        <v>-4.3667943156253664E-2</v>
      </c>
      <c r="F130" s="17">
        <v>26.056000000000001</v>
      </c>
      <c r="G130" s="17">
        <f t="shared" si="7"/>
        <v>-2.6024688880319946E-2</v>
      </c>
      <c r="I130" s="17">
        <v>0.79300000000000004</v>
      </c>
      <c r="J130" s="17">
        <f t="shared" si="8"/>
        <v>-0.10659556603599132</v>
      </c>
      <c r="L130" s="17">
        <v>83.76</v>
      </c>
      <c r="M130" s="17">
        <f t="shared" si="9"/>
        <v>-6.900681756132343E-3</v>
      </c>
      <c r="O130" s="17">
        <v>204.48</v>
      </c>
      <c r="P130" s="17">
        <f t="shared" si="10"/>
        <v>1.8260389925789156E-2</v>
      </c>
    </row>
    <row r="131" spans="1:16" x14ac:dyDescent="0.35">
      <c r="A131" s="1">
        <v>41085</v>
      </c>
      <c r="B131" s="1"/>
      <c r="C131" s="17">
        <v>248.42</v>
      </c>
      <c r="D131" s="17">
        <f t="shared" si="6"/>
        <v>8.5468262737989242E-2</v>
      </c>
      <c r="F131" s="17">
        <v>26.748000000000001</v>
      </c>
      <c r="G131" s="17">
        <f t="shared" si="7"/>
        <v>2.6211636217799761E-2</v>
      </c>
      <c r="I131" s="17">
        <v>0.78800000000000003</v>
      </c>
      <c r="J131" s="17">
        <f t="shared" si="8"/>
        <v>-6.325131776968862E-3</v>
      </c>
      <c r="L131" s="17">
        <v>86.39</v>
      </c>
      <c r="M131" s="17">
        <f t="shared" si="9"/>
        <v>3.0916361808511539E-2</v>
      </c>
      <c r="O131" s="17">
        <v>204.32</v>
      </c>
      <c r="P131" s="17">
        <f t="shared" si="10"/>
        <v>-7.8277890494060642E-4</v>
      </c>
    </row>
    <row r="132" spans="1:16" x14ac:dyDescent="0.35">
      <c r="A132" s="1">
        <v>41092</v>
      </c>
      <c r="B132" s="1"/>
      <c r="C132" s="17">
        <v>259</v>
      </c>
      <c r="D132" s="17">
        <f t="shared" si="6"/>
        <v>4.1707199583489896E-2</v>
      </c>
      <c r="F132" s="17">
        <v>27.895</v>
      </c>
      <c r="G132" s="17">
        <f t="shared" si="7"/>
        <v>4.1987757105759194E-2</v>
      </c>
      <c r="I132" s="17">
        <v>0.80759999999999998</v>
      </c>
      <c r="J132" s="17">
        <f t="shared" si="8"/>
        <v>2.4568796580803243E-2</v>
      </c>
      <c r="L132" s="17">
        <v>89.2</v>
      </c>
      <c r="M132" s="17">
        <f t="shared" si="9"/>
        <v>3.2009111215170805E-2</v>
      </c>
      <c r="O132" s="17">
        <v>207.3</v>
      </c>
      <c r="P132" s="17">
        <f t="shared" si="10"/>
        <v>1.447962715750517E-2</v>
      </c>
    </row>
    <row r="133" spans="1:16" x14ac:dyDescent="0.35">
      <c r="A133" s="1">
        <v>41099</v>
      </c>
      <c r="B133" s="1"/>
      <c r="C133" s="17">
        <v>259.5</v>
      </c>
      <c r="D133" s="17">
        <f t="shared" ref="D133:D196" si="11">LN(C133)-LN(C132)</f>
        <v>1.9286409064056542E-3</v>
      </c>
      <c r="F133" s="17">
        <v>27.221</v>
      </c>
      <c r="G133" s="17">
        <f t="shared" si="7"/>
        <v>-2.4458727056110963E-2</v>
      </c>
      <c r="I133" s="17">
        <v>0.85840000000000005</v>
      </c>
      <c r="J133" s="17">
        <f t="shared" si="8"/>
        <v>6.1003304877806364E-2</v>
      </c>
      <c r="L133" s="17">
        <v>90.98</v>
      </c>
      <c r="M133" s="17">
        <f t="shared" si="9"/>
        <v>1.9758662555894091E-2</v>
      </c>
      <c r="O133" s="17">
        <v>205.73</v>
      </c>
      <c r="P133" s="17">
        <f t="shared" si="10"/>
        <v>-7.6023899555952568E-3</v>
      </c>
    </row>
    <row r="134" spans="1:16" x14ac:dyDescent="0.35">
      <c r="A134" s="1">
        <v>41106</v>
      </c>
      <c r="B134" s="1"/>
      <c r="C134" s="17">
        <v>272.58999999999997</v>
      </c>
      <c r="D134" s="17">
        <f t="shared" si="11"/>
        <v>4.9212132197856029E-2</v>
      </c>
      <c r="F134" s="17">
        <v>27.167000000000002</v>
      </c>
      <c r="G134" s="17">
        <f t="shared" ref="G134:G197" si="12">LN(F134)-LN(F133)</f>
        <v>-1.9857327992980345E-3</v>
      </c>
      <c r="I134" s="17">
        <v>0.85270000000000001</v>
      </c>
      <c r="J134" s="17">
        <f t="shared" ref="J134:J197" si="13">LN(I134)-LN(I133)</f>
        <v>-6.6624055684848527E-3</v>
      </c>
      <c r="L134" s="17">
        <v>90.12</v>
      </c>
      <c r="M134" s="17">
        <f t="shared" ref="M134:M197" si="14">LN(L134)-LN(L133)</f>
        <v>-9.4975865778144097E-3</v>
      </c>
      <c r="O134" s="17">
        <v>205.15</v>
      </c>
      <c r="P134" s="17">
        <f t="shared" ref="P134:P197" si="15">LN(O134)-LN(O133)</f>
        <v>-2.8232105979437705E-3</v>
      </c>
    </row>
    <row r="135" spans="1:16" x14ac:dyDescent="0.35">
      <c r="A135" s="1">
        <v>41113</v>
      </c>
      <c r="B135" s="1"/>
      <c r="C135" s="17">
        <v>267.75</v>
      </c>
      <c r="D135" s="17">
        <f t="shared" si="11"/>
        <v>-1.7915125475941096E-2</v>
      </c>
      <c r="F135" s="17">
        <v>26.69</v>
      </c>
      <c r="G135" s="17">
        <f t="shared" si="12"/>
        <v>-1.7714038025649526E-2</v>
      </c>
      <c r="I135" s="17">
        <v>0.81920000000000004</v>
      </c>
      <c r="J135" s="17">
        <f t="shared" si="13"/>
        <v>-4.0079531462760526E-2</v>
      </c>
      <c r="L135" s="17">
        <v>90.31</v>
      </c>
      <c r="M135" s="17">
        <f t="shared" si="14"/>
        <v>2.1060806986641367E-3</v>
      </c>
      <c r="O135" s="17">
        <v>197.64</v>
      </c>
      <c r="P135" s="17">
        <f t="shared" si="15"/>
        <v>-3.7294224910645823E-2</v>
      </c>
    </row>
    <row r="136" spans="1:16" x14ac:dyDescent="0.35">
      <c r="A136" s="1">
        <v>41120</v>
      </c>
      <c r="B136" s="1"/>
      <c r="C136" s="17">
        <v>267.89999999999998</v>
      </c>
      <c r="D136" s="17">
        <f t="shared" si="11"/>
        <v>5.6006722270485199E-4</v>
      </c>
      <c r="F136" s="17">
        <v>27.893999999999998</v>
      </c>
      <c r="G136" s="17">
        <f t="shared" si="12"/>
        <v>4.4122648520069863E-2</v>
      </c>
      <c r="I136" s="17">
        <v>0.85560000000000003</v>
      </c>
      <c r="J136" s="17">
        <f t="shared" si="13"/>
        <v>4.3474722923007192E-2</v>
      </c>
      <c r="L136" s="17">
        <v>91.66</v>
      </c>
      <c r="M136" s="17">
        <f t="shared" si="14"/>
        <v>1.4837882818270032E-2</v>
      </c>
      <c r="O136" s="17">
        <v>193.69</v>
      </c>
      <c r="P136" s="17">
        <f t="shared" si="15"/>
        <v>-2.018825112340128E-2</v>
      </c>
    </row>
    <row r="137" spans="1:16" x14ac:dyDescent="0.35">
      <c r="A137" s="1">
        <v>41127</v>
      </c>
      <c r="B137" s="1"/>
      <c r="C137" s="17">
        <v>258.11</v>
      </c>
      <c r="D137" s="17">
        <f t="shared" si="11"/>
        <v>-3.7227925903942527E-2</v>
      </c>
      <c r="F137" s="17">
        <v>28.798999999999999</v>
      </c>
      <c r="G137" s="17">
        <f t="shared" si="12"/>
        <v>3.1929052380344825E-2</v>
      </c>
      <c r="I137" s="17">
        <v>0.85809999999999997</v>
      </c>
      <c r="J137" s="17">
        <f t="shared" si="13"/>
        <v>2.9176656048246485E-3</v>
      </c>
      <c r="L137" s="17">
        <v>92.85</v>
      </c>
      <c r="M137" s="17">
        <f t="shared" si="14"/>
        <v>1.2899208717737309E-2</v>
      </c>
      <c r="O137" s="17">
        <v>200.33</v>
      </c>
      <c r="P137" s="17">
        <f t="shared" si="15"/>
        <v>3.3707063939412585E-2</v>
      </c>
    </row>
    <row r="138" spans="1:16" x14ac:dyDescent="0.35">
      <c r="A138" s="1">
        <v>41134</v>
      </c>
      <c r="B138" s="1"/>
      <c r="C138" s="17">
        <v>257.12</v>
      </c>
      <c r="D138" s="17">
        <f t="shared" si="11"/>
        <v>-3.8429486574180771E-3</v>
      </c>
      <c r="F138" s="17">
        <v>28.3</v>
      </c>
      <c r="G138" s="17">
        <f t="shared" si="12"/>
        <v>-1.7478859667655833E-2</v>
      </c>
      <c r="I138" s="17">
        <v>0.87619999999999998</v>
      </c>
      <c r="J138" s="17">
        <f t="shared" si="13"/>
        <v>2.0873732566722841E-2</v>
      </c>
      <c r="L138" s="17">
        <v>92.05</v>
      </c>
      <c r="M138" s="17">
        <f t="shared" si="14"/>
        <v>-8.653380119628018E-3</v>
      </c>
      <c r="O138" s="17">
        <v>200.98</v>
      </c>
      <c r="P138" s="17">
        <f t="shared" si="15"/>
        <v>3.2393938272514688E-3</v>
      </c>
    </row>
    <row r="139" spans="1:16" x14ac:dyDescent="0.35">
      <c r="A139" s="1">
        <v>41141</v>
      </c>
      <c r="B139" s="1"/>
      <c r="C139" s="17">
        <v>258.57</v>
      </c>
      <c r="D139" s="17">
        <f t="shared" si="11"/>
        <v>5.6235483382156559E-3</v>
      </c>
      <c r="F139" s="17">
        <v>28.5</v>
      </c>
      <c r="G139" s="17">
        <f t="shared" si="12"/>
        <v>7.0422826254130655E-3</v>
      </c>
      <c r="I139" s="17">
        <v>0.85599999999999998</v>
      </c>
      <c r="J139" s="17">
        <f t="shared" si="13"/>
        <v>-2.3323999238056004E-2</v>
      </c>
      <c r="L139" s="17">
        <v>92.91</v>
      </c>
      <c r="M139" s="17">
        <f t="shared" si="14"/>
        <v>9.2993749741339116E-3</v>
      </c>
      <c r="O139" s="17">
        <v>200.19</v>
      </c>
      <c r="P139" s="17">
        <f t="shared" si="15"/>
        <v>-3.9384850371870783E-3</v>
      </c>
    </row>
    <row r="140" spans="1:16" x14ac:dyDescent="0.35">
      <c r="A140" s="1">
        <v>41148</v>
      </c>
      <c r="B140" s="1"/>
      <c r="C140" s="17">
        <v>247</v>
      </c>
      <c r="D140" s="17">
        <f t="shared" si="11"/>
        <v>-4.5778113699440404E-2</v>
      </c>
      <c r="F140" s="17">
        <v>27.881</v>
      </c>
      <c r="G140" s="17">
        <f t="shared" si="12"/>
        <v>-2.1958634019784373E-2</v>
      </c>
      <c r="I140" s="17">
        <v>0.81699999999999995</v>
      </c>
      <c r="J140" s="17">
        <f t="shared" si="13"/>
        <v>-4.663128128173924E-2</v>
      </c>
      <c r="L140" s="17">
        <v>93.16</v>
      </c>
      <c r="M140" s="17">
        <f t="shared" si="14"/>
        <v>2.6871623629194374E-3</v>
      </c>
      <c r="O140" s="17">
        <v>192.8</v>
      </c>
      <c r="P140" s="17">
        <f t="shared" si="15"/>
        <v>-3.76135334071801E-2</v>
      </c>
    </row>
    <row r="141" spans="1:16" x14ac:dyDescent="0.35">
      <c r="A141" s="1">
        <v>41155</v>
      </c>
      <c r="B141" s="1"/>
      <c r="C141" s="17">
        <v>257.68</v>
      </c>
      <c r="D141" s="17">
        <f t="shared" si="11"/>
        <v>4.2330168394966172E-2</v>
      </c>
      <c r="F141" s="17">
        <v>28.798999999999999</v>
      </c>
      <c r="G141" s="17">
        <f t="shared" si="12"/>
        <v>3.2395211062027141E-2</v>
      </c>
      <c r="I141" s="17">
        <v>0.86450000000000005</v>
      </c>
      <c r="J141" s="17">
        <f t="shared" si="13"/>
        <v>5.6512210263342411E-2</v>
      </c>
      <c r="L141" s="17">
        <v>93.86</v>
      </c>
      <c r="M141" s="17">
        <f t="shared" si="14"/>
        <v>7.4858653501310712E-3</v>
      </c>
      <c r="O141" s="17">
        <v>200.67</v>
      </c>
      <c r="P141" s="17">
        <f t="shared" si="15"/>
        <v>4.0008385621980835E-2</v>
      </c>
    </row>
    <row r="142" spans="1:16" x14ac:dyDescent="0.35">
      <c r="A142" s="1">
        <v>41162</v>
      </c>
      <c r="B142" s="1"/>
      <c r="C142" s="17">
        <v>257.01</v>
      </c>
      <c r="D142" s="17">
        <f t="shared" si="11"/>
        <v>-2.6035103788810687E-3</v>
      </c>
      <c r="F142" s="17">
        <v>31.38</v>
      </c>
      <c r="G142" s="17">
        <f t="shared" si="12"/>
        <v>8.5830082988038736E-2</v>
      </c>
      <c r="I142" s="17">
        <v>0.88519999999999999</v>
      </c>
      <c r="J142" s="17">
        <f t="shared" si="13"/>
        <v>2.3662303053549341E-2</v>
      </c>
      <c r="L142" s="17">
        <v>97.05</v>
      </c>
      <c r="M142" s="17">
        <f t="shared" si="14"/>
        <v>3.3421999248748335E-2</v>
      </c>
      <c r="O142" s="17">
        <v>212.18</v>
      </c>
      <c r="P142" s="17">
        <f t="shared" si="15"/>
        <v>5.5773203232699409E-2</v>
      </c>
    </row>
    <row r="143" spans="1:16" x14ac:dyDescent="0.35">
      <c r="A143" s="1">
        <v>41169</v>
      </c>
      <c r="B143" s="1"/>
      <c r="C143" s="17">
        <v>265.81</v>
      </c>
      <c r="D143" s="17">
        <f t="shared" si="11"/>
        <v>3.3666773199767519E-2</v>
      </c>
      <c r="F143" s="17">
        <v>28.608000000000001</v>
      </c>
      <c r="G143" s="17">
        <f t="shared" si="12"/>
        <v>-9.2484348313782938E-2</v>
      </c>
      <c r="I143" s="17">
        <v>0.86550000000000005</v>
      </c>
      <c r="J143" s="17">
        <f t="shared" si="13"/>
        <v>-2.250623356063057E-2</v>
      </c>
      <c r="L143" s="17">
        <v>94.16</v>
      </c>
      <c r="M143" s="17">
        <f t="shared" si="14"/>
        <v>-3.02308466629988E-2</v>
      </c>
      <c r="O143" s="17">
        <v>211.9</v>
      </c>
      <c r="P143" s="17">
        <f t="shared" si="15"/>
        <v>-1.3205057568717038E-3</v>
      </c>
    </row>
    <row r="144" spans="1:16" x14ac:dyDescent="0.35">
      <c r="A144" s="1">
        <v>41176</v>
      </c>
      <c r="B144" s="1"/>
      <c r="C144" s="17">
        <v>257.52999999999997</v>
      </c>
      <c r="D144" s="17">
        <f t="shared" si="11"/>
        <v>-3.1645549671833528E-2</v>
      </c>
      <c r="F144" s="17">
        <v>28.163</v>
      </c>
      <c r="G144" s="17">
        <f t="shared" si="12"/>
        <v>-1.5677339284705827E-2</v>
      </c>
      <c r="I144" s="17">
        <v>0.85450000000000004</v>
      </c>
      <c r="J144" s="17">
        <f t="shared" si="13"/>
        <v>-1.279087206061838E-2</v>
      </c>
      <c r="L144" s="17">
        <v>90.99</v>
      </c>
      <c r="M144" s="17">
        <f t="shared" si="14"/>
        <v>-3.4245852583421055E-2</v>
      </c>
      <c r="O144" s="17">
        <v>210.92</v>
      </c>
      <c r="P144" s="17">
        <f t="shared" si="15"/>
        <v>-4.63555061198484E-3</v>
      </c>
    </row>
    <row r="145" spans="1:16" x14ac:dyDescent="0.35">
      <c r="A145" s="1">
        <v>41183</v>
      </c>
      <c r="B145" s="1"/>
      <c r="C145" s="17">
        <v>256.05</v>
      </c>
      <c r="D145" s="17">
        <f t="shared" si="11"/>
        <v>-5.7634802634369819E-3</v>
      </c>
      <c r="F145" s="17">
        <v>28.762</v>
      </c>
      <c r="G145" s="17">
        <f t="shared" si="12"/>
        <v>2.1046011757790417E-2</v>
      </c>
      <c r="I145" s="17">
        <v>0.86850000000000005</v>
      </c>
      <c r="J145" s="17">
        <f t="shared" si="13"/>
        <v>1.6251083125514043E-2</v>
      </c>
      <c r="L145" s="17">
        <v>93.02</v>
      </c>
      <c r="M145" s="17">
        <f t="shared" si="14"/>
        <v>2.2064913427350952E-2</v>
      </c>
      <c r="O145" s="17">
        <v>212.06</v>
      </c>
      <c r="P145" s="17">
        <f t="shared" si="15"/>
        <v>5.3903388353830906E-3</v>
      </c>
    </row>
    <row r="146" spans="1:16" x14ac:dyDescent="0.35">
      <c r="A146" s="1">
        <v>41190</v>
      </c>
      <c r="B146" s="1"/>
      <c r="C146" s="17">
        <v>251.25</v>
      </c>
      <c r="D146" s="17">
        <f t="shared" si="11"/>
        <v>-1.8924278535274119E-2</v>
      </c>
      <c r="F146" s="17">
        <v>28.3</v>
      </c>
      <c r="G146" s="17">
        <f t="shared" si="12"/>
        <v>-1.6193266814996221E-2</v>
      </c>
      <c r="I146" s="17">
        <v>0.84299999999999997</v>
      </c>
      <c r="J146" s="17">
        <f t="shared" si="13"/>
        <v>-2.9800627679304248E-2</v>
      </c>
      <c r="L146" s="17">
        <v>91.5</v>
      </c>
      <c r="M146" s="17">
        <f t="shared" si="14"/>
        <v>-1.6475551514474773E-2</v>
      </c>
      <c r="O146" s="17">
        <v>208.39</v>
      </c>
      <c r="P146" s="17">
        <f t="shared" si="15"/>
        <v>-1.7457929414653961E-2</v>
      </c>
    </row>
    <row r="147" spans="1:16" x14ac:dyDescent="0.35">
      <c r="A147" s="1">
        <v>41197</v>
      </c>
      <c r="B147" s="1"/>
      <c r="C147" s="17">
        <v>240.01</v>
      </c>
      <c r="D147" s="17">
        <f t="shared" si="11"/>
        <v>-4.5767870232658936E-2</v>
      </c>
      <c r="F147" s="17">
        <v>28.465</v>
      </c>
      <c r="G147" s="17">
        <f t="shared" si="12"/>
        <v>5.813457753853335E-3</v>
      </c>
      <c r="I147" s="17">
        <v>0.82669999999999999</v>
      </c>
      <c r="J147" s="17">
        <f t="shared" si="13"/>
        <v>-1.9525085743225506E-2</v>
      </c>
      <c r="L147" s="17">
        <v>93.19</v>
      </c>
      <c r="M147" s="17">
        <f t="shared" si="14"/>
        <v>1.8301447516088309E-2</v>
      </c>
      <c r="O147" s="17">
        <v>214.07</v>
      </c>
      <c r="P147" s="17">
        <f t="shared" si="15"/>
        <v>2.6891740256132834E-2</v>
      </c>
    </row>
    <row r="148" spans="1:16" x14ac:dyDescent="0.35">
      <c r="A148" s="1">
        <v>41204</v>
      </c>
      <c r="B148" s="1"/>
      <c r="C148" s="17">
        <v>242.79</v>
      </c>
      <c r="D148" s="17">
        <f t="shared" si="11"/>
        <v>1.1516283035093444E-2</v>
      </c>
      <c r="F148" s="17">
        <v>27.638000000000002</v>
      </c>
      <c r="G148" s="17">
        <f t="shared" si="12"/>
        <v>-2.9483625021752058E-2</v>
      </c>
      <c r="I148" s="17">
        <v>0.78190000000000004</v>
      </c>
      <c r="J148" s="17">
        <f t="shared" si="13"/>
        <v>-5.5715017128161543E-2</v>
      </c>
      <c r="L148" s="17">
        <v>91.95</v>
      </c>
      <c r="M148" s="17">
        <f t="shared" si="14"/>
        <v>-1.3395468747233963E-2</v>
      </c>
      <c r="O148" s="17">
        <v>231.32</v>
      </c>
      <c r="P148" s="17">
        <f t="shared" si="15"/>
        <v>7.7498968950886926E-2</v>
      </c>
    </row>
    <row r="149" spans="1:16" x14ac:dyDescent="0.35">
      <c r="A149" s="1">
        <v>41211</v>
      </c>
      <c r="B149" s="1"/>
      <c r="C149" s="17">
        <v>247.02</v>
      </c>
      <c r="D149" s="17">
        <f t="shared" si="11"/>
        <v>1.7272432834148255E-2</v>
      </c>
      <c r="F149" s="17">
        <v>27.951000000000001</v>
      </c>
      <c r="G149" s="17">
        <f t="shared" si="12"/>
        <v>1.1261339755104682E-2</v>
      </c>
      <c r="I149" s="17">
        <v>0.76300000000000001</v>
      </c>
      <c r="J149" s="17">
        <f t="shared" si="13"/>
        <v>-2.4468823846011345E-2</v>
      </c>
      <c r="L149" s="17">
        <v>91.95</v>
      </c>
      <c r="M149" s="17">
        <f t="shared" si="14"/>
        <v>0</v>
      </c>
      <c r="O149" s="17">
        <v>249.29</v>
      </c>
      <c r="P149" s="17">
        <f t="shared" si="15"/>
        <v>7.481484412049344E-2</v>
      </c>
    </row>
    <row r="150" spans="1:16" x14ac:dyDescent="0.35">
      <c r="A150" s="1">
        <v>41218</v>
      </c>
      <c r="B150" s="1"/>
      <c r="C150" s="17">
        <v>230.5</v>
      </c>
      <c r="D150" s="17">
        <f t="shared" si="11"/>
        <v>-6.9218442573165007E-2</v>
      </c>
      <c r="F150" s="17">
        <v>26.89</v>
      </c>
      <c r="G150" s="17">
        <f t="shared" si="12"/>
        <v>-3.869850685562426E-2</v>
      </c>
      <c r="I150" s="17">
        <v>0.73609999999999998</v>
      </c>
      <c r="J150" s="17">
        <f t="shared" si="13"/>
        <v>-3.5892052219796799E-2</v>
      </c>
      <c r="L150" s="17">
        <v>85.8</v>
      </c>
      <c r="M150" s="17">
        <f t="shared" si="14"/>
        <v>-6.9225944556413843E-2</v>
      </c>
      <c r="O150" s="17">
        <v>241.05</v>
      </c>
      <c r="P150" s="17">
        <f t="shared" si="15"/>
        <v>-3.361249655887999E-2</v>
      </c>
    </row>
    <row r="151" spans="1:16" x14ac:dyDescent="0.35">
      <c r="A151" s="1">
        <v>41225</v>
      </c>
      <c r="B151" s="1"/>
      <c r="C151" s="17">
        <v>229</v>
      </c>
      <c r="D151" s="17">
        <f t="shared" si="11"/>
        <v>-6.5288588824632399E-3</v>
      </c>
      <c r="F151" s="17">
        <v>25.661000000000001</v>
      </c>
      <c r="G151" s="17">
        <f t="shared" si="12"/>
        <v>-4.6782140691298491E-2</v>
      </c>
      <c r="I151" s="17">
        <v>0.72340000000000004</v>
      </c>
      <c r="J151" s="17">
        <f t="shared" si="13"/>
        <v>-1.740365954666262E-2</v>
      </c>
      <c r="L151" s="17">
        <v>85.98</v>
      </c>
      <c r="M151" s="17">
        <f t="shared" si="14"/>
        <v>2.0957045742191482E-3</v>
      </c>
      <c r="O151" s="17">
        <v>248.2</v>
      </c>
      <c r="P151" s="17">
        <f t="shared" si="15"/>
        <v>2.9230491918875501E-2</v>
      </c>
    </row>
    <row r="152" spans="1:16" x14ac:dyDescent="0.35">
      <c r="A152" s="1">
        <v>41232</v>
      </c>
      <c r="B152" s="1"/>
      <c r="C152" s="17">
        <v>233.89</v>
      </c>
      <c r="D152" s="17">
        <f t="shared" si="11"/>
        <v>2.1128915808562354E-2</v>
      </c>
      <c r="F152" s="17">
        <v>26.35</v>
      </c>
      <c r="G152" s="17">
        <f t="shared" si="12"/>
        <v>2.649594539789657E-2</v>
      </c>
      <c r="I152" s="17">
        <v>0.76849999999999996</v>
      </c>
      <c r="J152" s="17">
        <f t="shared" si="13"/>
        <v>6.0478243460652892E-2</v>
      </c>
      <c r="L152" s="17">
        <v>89.31</v>
      </c>
      <c r="M152" s="17">
        <f t="shared" si="14"/>
        <v>3.7998752627658838E-2</v>
      </c>
      <c r="O152" s="17">
        <v>241.3</v>
      </c>
      <c r="P152" s="17">
        <f t="shared" si="15"/>
        <v>-2.8193900139520167E-2</v>
      </c>
    </row>
    <row r="153" spans="1:16" x14ac:dyDescent="0.35">
      <c r="A153" s="1">
        <v>41239</v>
      </c>
      <c r="B153" s="1"/>
      <c r="C153" s="17">
        <v>230.2</v>
      </c>
      <c r="D153" s="17">
        <f t="shared" si="11"/>
        <v>-1.5902423075019989E-2</v>
      </c>
      <c r="F153" s="17">
        <v>26.079000000000001</v>
      </c>
      <c r="G153" s="17">
        <f t="shared" si="12"/>
        <v>-1.033788222233456E-2</v>
      </c>
      <c r="I153" s="17">
        <v>0.73550000000000004</v>
      </c>
      <c r="J153" s="17">
        <f t="shared" si="13"/>
        <v>-4.3890022937158213E-2</v>
      </c>
      <c r="L153" s="17">
        <v>91.41</v>
      </c>
      <c r="M153" s="17">
        <f t="shared" si="14"/>
        <v>2.3241417969932954E-2</v>
      </c>
      <c r="O153" s="17">
        <v>243.88</v>
      </c>
      <c r="P153" s="17">
        <f t="shared" si="15"/>
        <v>1.0635328408628908E-2</v>
      </c>
    </row>
    <row r="154" spans="1:16" x14ac:dyDescent="0.35">
      <c r="A154" s="1">
        <v>41246</v>
      </c>
      <c r="B154" s="1"/>
      <c r="C154" s="17">
        <v>234.5</v>
      </c>
      <c r="D154" s="17">
        <f t="shared" si="11"/>
        <v>1.8507091598551462E-2</v>
      </c>
      <c r="F154" s="17">
        <v>26.966999999999999</v>
      </c>
      <c r="G154" s="17">
        <f t="shared" si="12"/>
        <v>3.3483503494335043E-2</v>
      </c>
      <c r="I154" s="17">
        <v>0.73550000000000004</v>
      </c>
      <c r="J154" s="17">
        <f t="shared" si="13"/>
        <v>0</v>
      </c>
      <c r="L154" s="17">
        <v>93.2</v>
      </c>
      <c r="M154" s="17">
        <f t="shared" si="14"/>
        <v>1.9392840025818536E-2</v>
      </c>
      <c r="O154" s="17">
        <v>250.98</v>
      </c>
      <c r="P154" s="17">
        <f t="shared" si="15"/>
        <v>2.8696953642546319E-2</v>
      </c>
    </row>
    <row r="155" spans="1:16" x14ac:dyDescent="0.35">
      <c r="A155" s="1">
        <v>41253</v>
      </c>
      <c r="B155" s="1"/>
      <c r="C155" s="17">
        <v>244.45</v>
      </c>
      <c r="D155" s="17">
        <f t="shared" si="11"/>
        <v>4.1555201138320896E-2</v>
      </c>
      <c r="F155" s="17">
        <v>27.428000000000001</v>
      </c>
      <c r="G155" s="17">
        <f t="shared" si="12"/>
        <v>1.6950493162745772E-2</v>
      </c>
      <c r="I155" s="17">
        <v>0.746</v>
      </c>
      <c r="J155" s="17">
        <f t="shared" si="13"/>
        <v>1.4175060162268549E-2</v>
      </c>
      <c r="L155" s="17">
        <v>93.42</v>
      </c>
      <c r="M155" s="17">
        <f t="shared" si="14"/>
        <v>2.3577333824160718E-3</v>
      </c>
      <c r="O155" s="17">
        <v>258.88</v>
      </c>
      <c r="P155" s="17">
        <f t="shared" si="15"/>
        <v>3.0991379187964796E-2</v>
      </c>
    </row>
    <row r="156" spans="1:16" x14ac:dyDescent="0.35">
      <c r="A156" s="1">
        <v>41260</v>
      </c>
      <c r="B156" s="1"/>
      <c r="C156" s="17">
        <v>236</v>
      </c>
      <c r="D156" s="17">
        <f t="shared" si="11"/>
        <v>-3.5178983999044178E-2</v>
      </c>
      <c r="F156" s="17">
        <v>27.027000000000001</v>
      </c>
      <c r="G156" s="17">
        <f t="shared" si="12"/>
        <v>-1.4728023084705111E-2</v>
      </c>
      <c r="I156" s="17">
        <v>0.74250000000000005</v>
      </c>
      <c r="J156" s="17">
        <f t="shared" si="13"/>
        <v>-4.7027295269060909E-3</v>
      </c>
      <c r="L156" s="17">
        <v>93.5</v>
      </c>
      <c r="M156" s="17">
        <f t="shared" si="14"/>
        <v>8.5598122067942484E-4</v>
      </c>
      <c r="O156" s="17">
        <v>262.31</v>
      </c>
      <c r="P156" s="17">
        <f t="shared" si="15"/>
        <v>1.3162376561159483E-2</v>
      </c>
    </row>
    <row r="157" spans="1:16" x14ac:dyDescent="0.35">
      <c r="A157" s="1">
        <v>41267</v>
      </c>
      <c r="B157" s="1"/>
      <c r="C157" s="17">
        <v>234.75</v>
      </c>
      <c r="D157" s="17">
        <f t="shared" si="11"/>
        <v>-5.3106869372383514E-3</v>
      </c>
      <c r="F157" s="17">
        <v>26.8</v>
      </c>
      <c r="G157" s="17">
        <f t="shared" si="12"/>
        <v>-8.4344788206016652E-3</v>
      </c>
      <c r="I157" s="17">
        <v>0.73350000000000004</v>
      </c>
      <c r="J157" s="17">
        <f t="shared" si="13"/>
        <v>-1.2195273093818293E-2</v>
      </c>
      <c r="L157" s="17">
        <v>92.94</v>
      </c>
      <c r="M157" s="17">
        <f t="shared" si="14"/>
        <v>-6.0073126378092923E-3</v>
      </c>
      <c r="O157" s="17">
        <v>270.01</v>
      </c>
      <c r="P157" s="17">
        <f t="shared" si="15"/>
        <v>2.8931984918271425E-2</v>
      </c>
    </row>
    <row r="158" spans="1:16" x14ac:dyDescent="0.35">
      <c r="A158" s="1">
        <v>41281</v>
      </c>
      <c r="B158" s="1"/>
      <c r="C158" s="17">
        <v>231.38</v>
      </c>
      <c r="D158" s="17">
        <f t="shared" si="11"/>
        <v>-1.4459737487629631E-2</v>
      </c>
      <c r="F158" s="17">
        <v>27.97</v>
      </c>
      <c r="G158" s="17">
        <f t="shared" si="12"/>
        <v>4.2730619697057382E-2</v>
      </c>
      <c r="I158" s="17">
        <v>0.74780000000000002</v>
      </c>
      <c r="J158" s="17">
        <f t="shared" si="13"/>
        <v>1.9307964959976942E-2</v>
      </c>
      <c r="L158" s="17">
        <v>99.56</v>
      </c>
      <c r="M158" s="17">
        <f t="shared" si="14"/>
        <v>6.8806353842559176E-2</v>
      </c>
      <c r="O158" s="17">
        <v>265.27999999999997</v>
      </c>
      <c r="P158" s="17">
        <f t="shared" si="15"/>
        <v>-1.7673123402627056E-2</v>
      </c>
    </row>
    <row r="159" spans="1:16" x14ac:dyDescent="0.35">
      <c r="A159" s="1">
        <v>41288</v>
      </c>
      <c r="B159" s="1"/>
      <c r="C159" s="17">
        <v>230</v>
      </c>
      <c r="D159" s="17">
        <f t="shared" si="11"/>
        <v>-5.9820716775469407E-3</v>
      </c>
      <c r="F159" s="17">
        <v>28.702999999999999</v>
      </c>
      <c r="G159" s="17">
        <f t="shared" si="12"/>
        <v>2.5869139705592126E-2</v>
      </c>
      <c r="I159" s="17">
        <v>0.78800000000000003</v>
      </c>
      <c r="J159" s="17">
        <f t="shared" si="13"/>
        <v>5.2362527314865764E-2</v>
      </c>
      <c r="L159" s="17">
        <v>103.48</v>
      </c>
      <c r="M159" s="17">
        <f t="shared" si="14"/>
        <v>3.8617879818437117E-2</v>
      </c>
      <c r="O159" s="17">
        <v>262.44</v>
      </c>
      <c r="P159" s="17">
        <f t="shared" si="15"/>
        <v>-1.076338747025396E-2</v>
      </c>
    </row>
    <row r="160" spans="1:16" x14ac:dyDescent="0.35">
      <c r="A160" s="1">
        <v>41295</v>
      </c>
      <c r="B160" s="1"/>
      <c r="C160" s="17">
        <v>231.08</v>
      </c>
      <c r="D160" s="17">
        <f t="shared" si="11"/>
        <v>4.6846619898692765E-3</v>
      </c>
      <c r="F160" s="17">
        <v>29.492000000000001</v>
      </c>
      <c r="G160" s="17">
        <f t="shared" si="12"/>
        <v>2.7117393207943596E-2</v>
      </c>
      <c r="I160" s="17">
        <v>0.78300000000000003</v>
      </c>
      <c r="J160" s="17">
        <f t="shared" si="13"/>
        <v>-6.3653938670760191E-3</v>
      </c>
      <c r="L160" s="17">
        <v>103.67</v>
      </c>
      <c r="M160" s="17">
        <f t="shared" si="14"/>
        <v>1.8344200171922509E-3</v>
      </c>
      <c r="O160" s="17">
        <v>272.62</v>
      </c>
      <c r="P160" s="17">
        <f t="shared" si="15"/>
        <v>3.8056399666020368E-2</v>
      </c>
    </row>
    <row r="161" spans="1:16" x14ac:dyDescent="0.35">
      <c r="A161" s="1">
        <v>41302</v>
      </c>
      <c r="B161" s="1"/>
      <c r="C161" s="17">
        <v>235.5</v>
      </c>
      <c r="D161" s="17">
        <f t="shared" si="11"/>
        <v>1.8946942543407452E-2</v>
      </c>
      <c r="F161" s="17">
        <v>31.387</v>
      </c>
      <c r="G161" s="17">
        <f t="shared" si="12"/>
        <v>6.2274754321014036E-2</v>
      </c>
      <c r="I161" s="17">
        <v>0.75</v>
      </c>
      <c r="J161" s="17">
        <f t="shared" si="13"/>
        <v>-4.3059489460446992E-2</v>
      </c>
      <c r="L161" s="17">
        <v>108.36</v>
      </c>
      <c r="M161" s="17">
        <f t="shared" si="14"/>
        <v>4.4246239881873706E-2</v>
      </c>
      <c r="O161" s="17">
        <v>262.01</v>
      </c>
      <c r="P161" s="17">
        <f t="shared" si="15"/>
        <v>-3.9696213171045436E-2</v>
      </c>
    </row>
    <row r="162" spans="1:16" x14ac:dyDescent="0.35">
      <c r="A162" s="1">
        <v>41309</v>
      </c>
      <c r="B162" s="1"/>
      <c r="C162" s="17">
        <v>231</v>
      </c>
      <c r="D162" s="17">
        <f t="shared" si="11"/>
        <v>-1.9293202934679066E-2</v>
      </c>
      <c r="F162" s="17">
        <v>30.12</v>
      </c>
      <c r="G162" s="17">
        <f t="shared" si="12"/>
        <v>-4.1204391516725281E-2</v>
      </c>
      <c r="I162" s="17">
        <v>0.71899999999999997</v>
      </c>
      <c r="J162" s="17">
        <f t="shared" si="13"/>
        <v>-4.2211848809309505E-2</v>
      </c>
      <c r="L162" s="17">
        <v>107.08</v>
      </c>
      <c r="M162" s="17">
        <f t="shared" si="14"/>
        <v>-1.1882798564742281E-2</v>
      </c>
      <c r="O162" s="17">
        <v>255.61</v>
      </c>
      <c r="P162" s="17">
        <f t="shared" si="15"/>
        <v>-2.4729825602907596E-2</v>
      </c>
    </row>
    <row r="163" spans="1:16" x14ac:dyDescent="0.35">
      <c r="A163" s="1">
        <v>41316</v>
      </c>
      <c r="B163" s="1"/>
      <c r="C163" s="17">
        <v>231.57</v>
      </c>
      <c r="D163" s="17">
        <f t="shared" si="11"/>
        <v>2.4644931080786137E-3</v>
      </c>
      <c r="F163" s="17">
        <v>30.396000000000001</v>
      </c>
      <c r="G163" s="17">
        <f t="shared" si="12"/>
        <v>9.1216178758455335E-3</v>
      </c>
      <c r="I163" s="17">
        <v>0.7137</v>
      </c>
      <c r="J163" s="17">
        <f t="shared" si="13"/>
        <v>-7.3986517440249866E-3</v>
      </c>
      <c r="L163" s="17">
        <v>105.08</v>
      </c>
      <c r="M163" s="17">
        <f t="shared" si="14"/>
        <v>-1.8854253834812873E-2</v>
      </c>
      <c r="O163" s="17">
        <v>255.07</v>
      </c>
      <c r="P163" s="17">
        <f t="shared" si="15"/>
        <v>-2.1148280773184425E-3</v>
      </c>
    </row>
    <row r="164" spans="1:16" x14ac:dyDescent="0.35">
      <c r="A164" s="1">
        <v>41323</v>
      </c>
      <c r="B164" s="1"/>
      <c r="C164" s="17">
        <v>228.82</v>
      </c>
      <c r="D164" s="17">
        <f t="shared" si="11"/>
        <v>-1.1946535357074239E-2</v>
      </c>
      <c r="F164" s="17">
        <v>29.088999999999999</v>
      </c>
      <c r="G164" s="17">
        <f t="shared" si="12"/>
        <v>-4.3950924965551419E-2</v>
      </c>
      <c r="I164" s="17">
        <v>0.69720000000000004</v>
      </c>
      <c r="J164" s="17">
        <f t="shared" si="13"/>
        <v>-2.3390392331155752E-2</v>
      </c>
      <c r="L164" s="17">
        <v>106.12</v>
      </c>
      <c r="M164" s="17">
        <f t="shared" si="14"/>
        <v>9.8485644521995042E-3</v>
      </c>
      <c r="O164" s="17">
        <v>252.06</v>
      </c>
      <c r="P164" s="17">
        <f t="shared" si="15"/>
        <v>-1.1870862882079614E-2</v>
      </c>
    </row>
    <row r="165" spans="1:16" x14ac:dyDescent="0.35">
      <c r="A165" s="1">
        <v>41330</v>
      </c>
      <c r="B165" s="1"/>
      <c r="C165" s="17">
        <v>233.37</v>
      </c>
      <c r="D165" s="17">
        <f t="shared" si="11"/>
        <v>1.9689508613994988E-2</v>
      </c>
      <c r="F165" s="17">
        <v>28.584</v>
      </c>
      <c r="G165" s="17">
        <f t="shared" si="12"/>
        <v>-1.7512975120878238E-2</v>
      </c>
      <c r="I165" s="17">
        <v>0.68020000000000003</v>
      </c>
      <c r="J165" s="17">
        <f t="shared" si="13"/>
        <v>-2.4685441072770764E-2</v>
      </c>
      <c r="L165" s="17">
        <v>103.09</v>
      </c>
      <c r="M165" s="17">
        <f t="shared" si="14"/>
        <v>-2.8968136161245717E-2</v>
      </c>
      <c r="O165" s="17">
        <v>241.88</v>
      </c>
      <c r="P165" s="17">
        <f t="shared" si="15"/>
        <v>-4.1225419004333297E-2</v>
      </c>
    </row>
    <row r="166" spans="1:16" x14ac:dyDescent="0.35">
      <c r="A166" s="1">
        <v>41337</v>
      </c>
      <c r="B166" s="1"/>
      <c r="C166" s="17">
        <v>231.19</v>
      </c>
      <c r="D166" s="17">
        <f t="shared" si="11"/>
        <v>-9.3852936191467506E-3</v>
      </c>
      <c r="F166" s="17">
        <v>29.135999999999999</v>
      </c>
      <c r="G166" s="17">
        <f t="shared" si="12"/>
        <v>1.9127402264143445E-2</v>
      </c>
      <c r="I166" s="17">
        <v>0.68500000000000005</v>
      </c>
      <c r="J166" s="17">
        <f t="shared" si="13"/>
        <v>7.0319656891302262E-3</v>
      </c>
      <c r="L166" s="17">
        <v>105.31</v>
      </c>
      <c r="M166" s="17">
        <f t="shared" si="14"/>
        <v>2.1305988284212596E-2</v>
      </c>
      <c r="O166" s="17">
        <v>248.31</v>
      </c>
      <c r="P166" s="17">
        <f t="shared" si="15"/>
        <v>2.6236230160401774E-2</v>
      </c>
    </row>
    <row r="167" spans="1:16" x14ac:dyDescent="0.35">
      <c r="A167" s="1">
        <v>41344</v>
      </c>
      <c r="B167" s="1"/>
      <c r="C167" s="17">
        <v>231.57</v>
      </c>
      <c r="D167" s="17">
        <f t="shared" si="11"/>
        <v>1.6423203622260019E-3</v>
      </c>
      <c r="F167" s="17">
        <v>28.885999999999999</v>
      </c>
      <c r="G167" s="17">
        <f t="shared" si="12"/>
        <v>-8.6174743062774617E-3</v>
      </c>
      <c r="I167" s="17">
        <v>0.66049999999999998</v>
      </c>
      <c r="J167" s="17">
        <f t="shared" si="13"/>
        <v>-3.642171429984542E-2</v>
      </c>
      <c r="L167" s="17">
        <v>104.42</v>
      </c>
      <c r="M167" s="17">
        <f t="shared" si="14"/>
        <v>-8.4871534100994239E-3</v>
      </c>
      <c r="O167" s="17">
        <v>242.54</v>
      </c>
      <c r="P167" s="17">
        <f t="shared" si="15"/>
        <v>-2.3511320336768726E-2</v>
      </c>
    </row>
    <row r="168" spans="1:16" x14ac:dyDescent="0.35">
      <c r="A168" s="1">
        <v>41351</v>
      </c>
      <c r="B168" s="1"/>
      <c r="C168" s="17">
        <v>229.81</v>
      </c>
      <c r="D168" s="17">
        <f t="shared" si="11"/>
        <v>-7.6293230610575691E-3</v>
      </c>
      <c r="F168" s="17">
        <v>27.251999999999999</v>
      </c>
      <c r="G168" s="17">
        <f t="shared" si="12"/>
        <v>-5.8230135767553204E-2</v>
      </c>
      <c r="I168" s="17">
        <v>0.62749999999999995</v>
      </c>
      <c r="J168" s="17">
        <f t="shared" si="13"/>
        <v>-5.125345295644107E-2</v>
      </c>
      <c r="L168" s="17">
        <v>99.37</v>
      </c>
      <c r="M168" s="17">
        <f t="shared" si="14"/>
        <v>-4.9570970739134523E-2</v>
      </c>
      <c r="O168" s="17">
        <v>237.59</v>
      </c>
      <c r="P168" s="17">
        <f t="shared" si="15"/>
        <v>-2.0620146167948938E-2</v>
      </c>
    </row>
    <row r="169" spans="1:16" x14ac:dyDescent="0.35">
      <c r="A169" s="1">
        <v>41358</v>
      </c>
      <c r="B169" s="1"/>
      <c r="C169" s="17">
        <v>231.87</v>
      </c>
      <c r="D169" s="17">
        <f t="shared" si="11"/>
        <v>8.9239892180748015E-3</v>
      </c>
      <c r="F169" s="17">
        <v>27.818000000000001</v>
      </c>
      <c r="G169" s="17">
        <f t="shared" si="12"/>
        <v>2.0556380273516695E-2</v>
      </c>
      <c r="I169" s="17">
        <v>0.61360000000000003</v>
      </c>
      <c r="J169" s="17">
        <f t="shared" si="13"/>
        <v>-2.2400420952892408E-2</v>
      </c>
      <c r="L169" s="17">
        <v>98.86</v>
      </c>
      <c r="M169" s="17">
        <f t="shared" si="14"/>
        <v>-5.1455493644585459E-3</v>
      </c>
      <c r="O169" s="17">
        <v>238.66</v>
      </c>
      <c r="P169" s="17">
        <f t="shared" si="15"/>
        <v>4.4934458808132405E-3</v>
      </c>
    </row>
    <row r="170" spans="1:16" x14ac:dyDescent="0.35">
      <c r="A170" s="1">
        <v>41365</v>
      </c>
      <c r="B170" s="1"/>
      <c r="C170" s="17">
        <v>235.44</v>
      </c>
      <c r="D170" s="17">
        <f t="shared" si="11"/>
        <v>1.527923413832788E-2</v>
      </c>
      <c r="F170" s="17">
        <v>29.849</v>
      </c>
      <c r="G170" s="17">
        <f t="shared" si="12"/>
        <v>7.04680452549864E-2</v>
      </c>
      <c r="I170" s="17">
        <v>0.55200000000000005</v>
      </c>
      <c r="J170" s="17">
        <f t="shared" si="13"/>
        <v>-0.10579520377595103</v>
      </c>
      <c r="L170" s="17">
        <v>99.26</v>
      </c>
      <c r="M170" s="17">
        <f t="shared" si="14"/>
        <v>4.0379622804813664E-3</v>
      </c>
      <c r="O170" s="17">
        <v>230.87</v>
      </c>
      <c r="P170" s="17">
        <f t="shared" si="15"/>
        <v>-3.3185163397276618E-2</v>
      </c>
    </row>
    <row r="171" spans="1:16" x14ac:dyDescent="0.35">
      <c r="A171" s="1">
        <v>41372</v>
      </c>
      <c r="B171" s="1"/>
      <c r="C171" s="17">
        <v>227.04</v>
      </c>
      <c r="D171" s="17">
        <f t="shared" si="11"/>
        <v>-3.6329890513484564E-2</v>
      </c>
      <c r="F171" s="17">
        <v>28.199000000000002</v>
      </c>
      <c r="G171" s="17">
        <f t="shared" si="12"/>
        <v>-5.6864822117520308E-2</v>
      </c>
      <c r="I171" s="17">
        <v>0.50019999999999998</v>
      </c>
      <c r="J171" s="17">
        <f t="shared" si="13"/>
        <v>-9.8540027833576849E-2</v>
      </c>
      <c r="L171" s="17">
        <v>98.36</v>
      </c>
      <c r="M171" s="17">
        <f t="shared" si="14"/>
        <v>-9.1084528113025698E-3</v>
      </c>
      <c r="O171" s="17">
        <v>223.41</v>
      </c>
      <c r="P171" s="17">
        <f t="shared" si="15"/>
        <v>-3.2846133153569212E-2</v>
      </c>
    </row>
    <row r="172" spans="1:16" x14ac:dyDescent="0.35">
      <c r="A172" s="1">
        <v>41379</v>
      </c>
      <c r="B172" s="1"/>
      <c r="C172" s="17">
        <v>233.2</v>
      </c>
      <c r="D172" s="17">
        <f t="shared" si="11"/>
        <v>2.6770241064604683E-2</v>
      </c>
      <c r="F172" s="17">
        <v>27.68</v>
      </c>
      <c r="G172" s="17">
        <f t="shared" si="12"/>
        <v>-1.8576385572935727E-2</v>
      </c>
      <c r="I172" s="17">
        <v>0.45369999999999999</v>
      </c>
      <c r="J172" s="17">
        <f t="shared" si="13"/>
        <v>-9.7571831773600404E-2</v>
      </c>
      <c r="L172" s="17">
        <v>96.4</v>
      </c>
      <c r="M172" s="17">
        <f t="shared" si="14"/>
        <v>-2.0128015731492255E-2</v>
      </c>
      <c r="O172" s="17">
        <v>214.99</v>
      </c>
      <c r="P172" s="17">
        <f t="shared" si="15"/>
        <v>-3.8417132972607071E-2</v>
      </c>
    </row>
    <row r="173" spans="1:16" x14ac:dyDescent="0.35">
      <c r="A173" s="1">
        <v>41386</v>
      </c>
      <c r="B173" s="1"/>
      <c r="C173" s="17">
        <v>227.3</v>
      </c>
      <c r="D173" s="17">
        <f t="shared" si="11"/>
        <v>-2.5625723617839213E-2</v>
      </c>
      <c r="F173" s="17">
        <v>28.148</v>
      </c>
      <c r="G173" s="17">
        <f t="shared" si="12"/>
        <v>1.6766173354833658E-2</v>
      </c>
      <c r="I173" s="17">
        <v>0.51390000000000002</v>
      </c>
      <c r="J173" s="17">
        <f t="shared" si="13"/>
        <v>0.12459250732826577</v>
      </c>
      <c r="L173" s="17">
        <v>95.8</v>
      </c>
      <c r="M173" s="17">
        <f t="shared" si="14"/>
        <v>-6.2435166396852537E-3</v>
      </c>
      <c r="O173" s="17">
        <v>214.8</v>
      </c>
      <c r="P173" s="17">
        <f t="shared" si="15"/>
        <v>-8.8415278334696978E-4</v>
      </c>
    </row>
    <row r="174" spans="1:16" x14ac:dyDescent="0.35">
      <c r="A174" s="1">
        <v>41393</v>
      </c>
      <c r="B174" s="1"/>
      <c r="C174" s="17">
        <v>226.99</v>
      </c>
      <c r="D174" s="17">
        <f t="shared" si="11"/>
        <v>-1.3647672108874076E-3</v>
      </c>
      <c r="F174" s="17">
        <v>26.646000000000001</v>
      </c>
      <c r="G174" s="17">
        <f t="shared" si="12"/>
        <v>-5.4837258566282188E-2</v>
      </c>
      <c r="I174" s="17">
        <v>0.57669999999999999</v>
      </c>
      <c r="J174" s="17">
        <f t="shared" si="13"/>
        <v>0.11529350662318294</v>
      </c>
      <c r="L174" s="17">
        <v>103</v>
      </c>
      <c r="M174" s="17">
        <f t="shared" si="14"/>
        <v>7.246630325282144E-2</v>
      </c>
      <c r="O174" s="17">
        <v>219.89</v>
      </c>
      <c r="P174" s="17">
        <f t="shared" si="15"/>
        <v>2.3420058675969635E-2</v>
      </c>
    </row>
    <row r="175" spans="1:16" x14ac:dyDescent="0.35">
      <c r="A175" s="1">
        <v>41400</v>
      </c>
      <c r="B175" s="1"/>
      <c r="C175" s="17">
        <v>228.81</v>
      </c>
      <c r="D175" s="17">
        <f t="shared" si="11"/>
        <v>7.9860011966461641E-3</v>
      </c>
      <c r="F175" s="17">
        <v>26.398</v>
      </c>
      <c r="G175" s="17">
        <f t="shared" si="12"/>
        <v>-9.3507958312573081E-3</v>
      </c>
      <c r="I175" s="17">
        <v>0.54069999999999996</v>
      </c>
      <c r="J175" s="17">
        <f t="shared" si="13"/>
        <v>-6.445760423340785E-2</v>
      </c>
      <c r="L175" s="17">
        <v>103.57</v>
      </c>
      <c r="M175" s="17">
        <f t="shared" si="14"/>
        <v>5.5187243711518619E-3</v>
      </c>
      <c r="O175" s="17">
        <v>222.82</v>
      </c>
      <c r="P175" s="17">
        <f t="shared" si="15"/>
        <v>1.3236849320491295E-2</v>
      </c>
    </row>
    <row r="176" spans="1:16" x14ac:dyDescent="0.35">
      <c r="A176" s="1">
        <v>41407</v>
      </c>
      <c r="B176" s="1"/>
      <c r="C176" s="17">
        <v>226.81</v>
      </c>
      <c r="D176" s="17">
        <f t="shared" si="11"/>
        <v>-8.7793022519120356E-3</v>
      </c>
      <c r="F176" s="17">
        <v>26.401</v>
      </c>
      <c r="G176" s="17">
        <f t="shared" si="12"/>
        <v>1.1363851600343366E-4</v>
      </c>
      <c r="I176" s="17">
        <v>0.53259999999999996</v>
      </c>
      <c r="J176" s="17">
        <f t="shared" si="13"/>
        <v>-1.5093923008127286E-2</v>
      </c>
      <c r="L176" s="17">
        <v>105.19</v>
      </c>
      <c r="M176" s="17">
        <f t="shared" si="14"/>
        <v>1.5520526150394787E-2</v>
      </c>
      <c r="O176" s="17">
        <v>219.52</v>
      </c>
      <c r="P176" s="17">
        <f t="shared" si="15"/>
        <v>-1.4920926093650699E-2</v>
      </c>
    </row>
    <row r="177" spans="1:16" x14ac:dyDescent="0.35">
      <c r="A177" s="1">
        <v>41414</v>
      </c>
      <c r="B177" s="1"/>
      <c r="C177" s="17">
        <v>227.6</v>
      </c>
      <c r="D177" s="17">
        <f t="shared" si="11"/>
        <v>3.4770396598311493E-3</v>
      </c>
      <c r="F177" s="17">
        <v>25.202000000000002</v>
      </c>
      <c r="G177" s="17">
        <f t="shared" si="12"/>
        <v>-4.6478531775264731E-2</v>
      </c>
      <c r="I177" s="17">
        <v>0.52590000000000003</v>
      </c>
      <c r="J177" s="17">
        <f t="shared" si="13"/>
        <v>-1.2659592784533213E-2</v>
      </c>
      <c r="L177" s="17">
        <v>103.08</v>
      </c>
      <c r="M177" s="17">
        <f t="shared" si="14"/>
        <v>-2.0262852967018574E-2</v>
      </c>
      <c r="O177" s="17">
        <v>212.59</v>
      </c>
      <c r="P177" s="17">
        <f t="shared" si="15"/>
        <v>-3.2077916424549713E-2</v>
      </c>
    </row>
    <row r="178" spans="1:16" x14ac:dyDescent="0.35">
      <c r="A178" s="1">
        <v>41421</v>
      </c>
      <c r="B178" s="1"/>
      <c r="C178" s="17">
        <v>230.62</v>
      </c>
      <c r="D178" s="17">
        <f t="shared" si="11"/>
        <v>1.318163209079426E-2</v>
      </c>
      <c r="F178" s="17">
        <v>24.3</v>
      </c>
      <c r="G178" s="17">
        <f t="shared" si="12"/>
        <v>-3.6447006100998713E-2</v>
      </c>
      <c r="I178" s="17">
        <v>0.4698</v>
      </c>
      <c r="J178" s="17">
        <f t="shared" si="13"/>
        <v>-0.1128040083704861</v>
      </c>
      <c r="L178" s="17">
        <v>99.05</v>
      </c>
      <c r="M178" s="17">
        <f t="shared" si="14"/>
        <v>-3.9880612639604074E-2</v>
      </c>
      <c r="O178" s="17">
        <v>211.5</v>
      </c>
      <c r="P178" s="17">
        <f t="shared" si="15"/>
        <v>-5.1404296266372995E-3</v>
      </c>
    </row>
    <row r="179" spans="1:16" x14ac:dyDescent="0.35">
      <c r="A179" s="1">
        <v>41428</v>
      </c>
      <c r="B179" s="1"/>
      <c r="C179" s="17">
        <v>230.6</v>
      </c>
      <c r="D179" s="17">
        <f t="shared" si="11"/>
        <v>-8.6726508011558678E-5</v>
      </c>
      <c r="F179" s="17">
        <v>24.550999999999998</v>
      </c>
      <c r="G179" s="17">
        <f t="shared" si="12"/>
        <v>1.0276236262008798E-2</v>
      </c>
      <c r="I179" s="17">
        <v>0.48299999999999998</v>
      </c>
      <c r="J179" s="17">
        <f t="shared" si="13"/>
        <v>2.7709581427760255E-2</v>
      </c>
      <c r="L179" s="17">
        <v>99.2</v>
      </c>
      <c r="M179" s="17">
        <f t="shared" si="14"/>
        <v>1.5132411462674966E-3</v>
      </c>
      <c r="O179" s="17">
        <v>215.22</v>
      </c>
      <c r="P179" s="17">
        <f t="shared" si="15"/>
        <v>1.743576228591337E-2</v>
      </c>
    </row>
    <row r="180" spans="1:16" x14ac:dyDescent="0.35">
      <c r="A180" s="1">
        <v>41435</v>
      </c>
      <c r="B180" s="1"/>
      <c r="C180" s="17">
        <v>223.75</v>
      </c>
      <c r="D180" s="17">
        <f t="shared" si="11"/>
        <v>-3.0155250679993806E-2</v>
      </c>
      <c r="F180" s="17">
        <v>24.204999999999998</v>
      </c>
      <c r="G180" s="17">
        <f t="shared" si="12"/>
        <v>-1.4193363216854049E-2</v>
      </c>
      <c r="I180" s="17">
        <v>0.48399999999999999</v>
      </c>
      <c r="J180" s="17">
        <f t="shared" si="13"/>
        <v>2.0682530640590002E-3</v>
      </c>
      <c r="L180" s="17">
        <v>93.7</v>
      </c>
      <c r="M180" s="17">
        <f t="shared" si="14"/>
        <v>-5.703982504645122E-2</v>
      </c>
      <c r="O180" s="17">
        <v>210.87</v>
      </c>
      <c r="P180" s="17">
        <f t="shared" si="15"/>
        <v>-2.0418930916322964E-2</v>
      </c>
    </row>
    <row r="181" spans="1:16" x14ac:dyDescent="0.35">
      <c r="A181" s="1">
        <v>41442</v>
      </c>
      <c r="B181" s="1"/>
      <c r="C181" s="17">
        <v>222.97</v>
      </c>
      <c r="D181" s="17">
        <f t="shared" si="11"/>
        <v>-3.4921238926850506E-3</v>
      </c>
      <c r="F181" s="17">
        <v>24.542999999999999</v>
      </c>
      <c r="G181" s="17">
        <f t="shared" si="12"/>
        <v>1.3867457808013128E-2</v>
      </c>
      <c r="I181" s="17">
        <v>0.49399999999999999</v>
      </c>
      <c r="J181" s="17">
        <f t="shared" si="13"/>
        <v>2.045061047129082E-2</v>
      </c>
      <c r="L181" s="17">
        <v>91.5</v>
      </c>
      <c r="M181" s="17">
        <f t="shared" si="14"/>
        <v>-2.3759216962900176E-2</v>
      </c>
      <c r="O181" s="17">
        <v>222.75</v>
      </c>
      <c r="P181" s="17">
        <f t="shared" si="15"/>
        <v>5.4808236494995555E-2</v>
      </c>
    </row>
    <row r="182" spans="1:16" x14ac:dyDescent="0.35">
      <c r="A182" s="1">
        <v>41449</v>
      </c>
      <c r="B182" s="1"/>
      <c r="C182" s="17">
        <v>219.75</v>
      </c>
      <c r="D182" s="17">
        <f t="shared" si="11"/>
        <v>-1.45466966969936E-2</v>
      </c>
      <c r="F182" s="17">
        <v>25.922999999999998</v>
      </c>
      <c r="G182" s="17">
        <f t="shared" si="12"/>
        <v>5.4703924327700992E-2</v>
      </c>
      <c r="I182" s="17">
        <v>0.50490000000000002</v>
      </c>
      <c r="J182" s="17">
        <f t="shared" si="13"/>
        <v>2.1824872676947549E-2</v>
      </c>
      <c r="L182" s="17">
        <v>93.68</v>
      </c>
      <c r="M182" s="17">
        <f t="shared" si="14"/>
        <v>2.3545747007985618E-2</v>
      </c>
      <c r="O182" s="17">
        <v>227.8</v>
      </c>
      <c r="P182" s="17">
        <f t="shared" si="15"/>
        <v>2.2417984662162382E-2</v>
      </c>
    </row>
    <row r="183" spans="1:16" x14ac:dyDescent="0.35">
      <c r="A183" s="1">
        <v>41456</v>
      </c>
      <c r="B183" s="1"/>
      <c r="C183" s="17">
        <v>220.39</v>
      </c>
      <c r="D183" s="17">
        <f t="shared" si="11"/>
        <v>2.9081676333140294E-3</v>
      </c>
      <c r="F183" s="17">
        <v>25.209</v>
      </c>
      <c r="G183" s="17">
        <f t="shared" si="12"/>
        <v>-2.7929531913180927E-2</v>
      </c>
      <c r="I183" s="17">
        <v>0.52370000000000005</v>
      </c>
      <c r="J183" s="17">
        <f t="shared" si="13"/>
        <v>3.655861142057204E-2</v>
      </c>
      <c r="L183" s="17">
        <v>93.2</v>
      </c>
      <c r="M183" s="17">
        <f t="shared" si="14"/>
        <v>-5.1369975979156379E-3</v>
      </c>
      <c r="O183" s="17">
        <v>228.96</v>
      </c>
      <c r="P183" s="17">
        <f t="shared" si="15"/>
        <v>5.0792647950590464E-3</v>
      </c>
    </row>
    <row r="184" spans="1:16" x14ac:dyDescent="0.35">
      <c r="A184" s="1">
        <v>41463</v>
      </c>
      <c r="B184" s="1"/>
      <c r="C184" s="17">
        <v>217.3</v>
      </c>
      <c r="D184" s="17">
        <f t="shared" si="11"/>
        <v>-1.4119816936216445E-2</v>
      </c>
      <c r="F184" s="17">
        <v>26.82</v>
      </c>
      <c r="G184" s="17">
        <f t="shared" si="12"/>
        <v>6.1946804239341624E-2</v>
      </c>
      <c r="I184" s="17">
        <v>0.54949999999999999</v>
      </c>
      <c r="J184" s="17">
        <f t="shared" si="13"/>
        <v>4.8089772558233879E-2</v>
      </c>
      <c r="L184" s="17">
        <v>98.57</v>
      </c>
      <c r="M184" s="17">
        <f t="shared" si="14"/>
        <v>5.6019233985801442E-2</v>
      </c>
      <c r="O184" s="17">
        <v>247.09</v>
      </c>
      <c r="P184" s="17">
        <f t="shared" si="15"/>
        <v>7.6205326921945371E-2</v>
      </c>
    </row>
    <row r="185" spans="1:16" x14ac:dyDescent="0.35">
      <c r="A185" s="1">
        <v>41470</v>
      </c>
      <c r="B185" s="1"/>
      <c r="C185" s="17">
        <v>215.32</v>
      </c>
      <c r="D185" s="17">
        <f t="shared" si="11"/>
        <v>-9.1535935696267501E-3</v>
      </c>
      <c r="F185" s="17">
        <v>26.225000000000001</v>
      </c>
      <c r="G185" s="17">
        <f t="shared" si="12"/>
        <v>-2.2434723571171489E-2</v>
      </c>
      <c r="I185" s="17">
        <v>0.57430000000000003</v>
      </c>
      <c r="J185" s="17">
        <f t="shared" si="13"/>
        <v>4.4143134026574882E-2</v>
      </c>
      <c r="L185" s="17">
        <v>99.99</v>
      </c>
      <c r="M185" s="17">
        <f t="shared" si="14"/>
        <v>1.4303225310410284E-2</v>
      </c>
      <c r="O185" s="17">
        <v>243.45</v>
      </c>
      <c r="P185" s="17">
        <f t="shared" si="15"/>
        <v>-1.484106010137598E-2</v>
      </c>
    </row>
    <row r="186" spans="1:16" x14ac:dyDescent="0.35">
      <c r="A186" s="1">
        <v>41477</v>
      </c>
      <c r="B186" s="1"/>
      <c r="C186" s="17">
        <v>190.4</v>
      </c>
      <c r="D186" s="17">
        <f t="shared" si="11"/>
        <v>-0.12299817133549151</v>
      </c>
      <c r="F186" s="17">
        <v>26.84</v>
      </c>
      <c r="G186" s="17">
        <f t="shared" si="12"/>
        <v>2.3180157821120151E-2</v>
      </c>
      <c r="I186" s="17">
        <v>0.55779999999999996</v>
      </c>
      <c r="J186" s="17">
        <f t="shared" si="13"/>
        <v>-2.9151432676862377E-2</v>
      </c>
      <c r="L186" s="17">
        <v>94.81</v>
      </c>
      <c r="M186" s="17">
        <f t="shared" si="14"/>
        <v>-5.3195292057889532E-2</v>
      </c>
      <c r="O186" s="17">
        <v>240.87</v>
      </c>
      <c r="P186" s="17">
        <f t="shared" si="15"/>
        <v>-1.0654213764007103E-2</v>
      </c>
    </row>
    <row r="187" spans="1:16" x14ac:dyDescent="0.35">
      <c r="A187" s="1">
        <v>41484</v>
      </c>
      <c r="B187" s="1"/>
      <c r="C187" s="17">
        <v>158.91</v>
      </c>
      <c r="D187" s="17">
        <f t="shared" si="11"/>
        <v>-0.18078911813272036</v>
      </c>
      <c r="F187" s="17">
        <v>26.155999999999999</v>
      </c>
      <c r="G187" s="17">
        <f t="shared" si="12"/>
        <v>-2.5814702404451495E-2</v>
      </c>
      <c r="I187" s="17">
        <v>0.57750000000000001</v>
      </c>
      <c r="J187" s="17">
        <f t="shared" si="13"/>
        <v>3.4707967202560086E-2</v>
      </c>
      <c r="L187" s="17">
        <v>96.99</v>
      </c>
      <c r="M187" s="17">
        <f t="shared" si="14"/>
        <v>2.2732991475582942E-2</v>
      </c>
      <c r="O187" s="17">
        <v>237.6</v>
      </c>
      <c r="P187" s="17">
        <f t="shared" si="15"/>
        <v>-1.3668781376212635E-2</v>
      </c>
    </row>
    <row r="188" spans="1:16" x14ac:dyDescent="0.35">
      <c r="A188" s="1">
        <v>41491</v>
      </c>
      <c r="B188" s="1"/>
      <c r="C188" s="17">
        <v>165.36</v>
      </c>
      <c r="D188" s="17">
        <f t="shared" si="11"/>
        <v>3.9786911148968152E-2</v>
      </c>
      <c r="F188" s="17">
        <v>25.484000000000002</v>
      </c>
      <c r="G188" s="17">
        <f t="shared" si="12"/>
        <v>-2.6027805444787777E-2</v>
      </c>
      <c r="I188" s="17">
        <v>0.56910000000000005</v>
      </c>
      <c r="J188" s="17">
        <f t="shared" si="13"/>
        <v>-1.4652276786870311E-2</v>
      </c>
      <c r="L188" s="17">
        <v>95.7</v>
      </c>
      <c r="M188" s="17">
        <f t="shared" si="14"/>
        <v>-1.3389581946542606E-2</v>
      </c>
      <c r="O188" s="17">
        <v>233.25</v>
      </c>
      <c r="P188" s="17">
        <f t="shared" si="15"/>
        <v>-1.8477747761036944E-2</v>
      </c>
    </row>
    <row r="189" spans="1:16" x14ac:dyDescent="0.35">
      <c r="A189" s="1">
        <v>41498</v>
      </c>
      <c r="B189" s="1"/>
      <c r="C189" s="17">
        <v>160.01</v>
      </c>
      <c r="D189" s="17">
        <f t="shared" si="11"/>
        <v>-3.2888602092730146E-2</v>
      </c>
      <c r="F189" s="17">
        <v>25.588999999999999</v>
      </c>
      <c r="G189" s="17">
        <f t="shared" si="12"/>
        <v>4.1117673891482021E-3</v>
      </c>
      <c r="I189" s="17">
        <v>0.5655</v>
      </c>
      <c r="J189" s="17">
        <f t="shared" si="13"/>
        <v>-6.345870052903102E-3</v>
      </c>
      <c r="L189" s="17">
        <v>93.8</v>
      </c>
      <c r="M189" s="17">
        <f t="shared" si="14"/>
        <v>-2.0053442446729797E-2</v>
      </c>
      <c r="O189" s="17">
        <v>230.76</v>
      </c>
      <c r="P189" s="17">
        <f t="shared" si="15"/>
        <v>-1.073263033876426E-2</v>
      </c>
    </row>
    <row r="190" spans="1:16" x14ac:dyDescent="0.35">
      <c r="A190" s="1">
        <v>41505</v>
      </c>
      <c r="B190" s="1"/>
      <c r="C190" s="17">
        <v>163.18</v>
      </c>
      <c r="D190" s="17">
        <f t="shared" si="11"/>
        <v>1.9617572719870857E-2</v>
      </c>
      <c r="F190" s="17">
        <v>25.959</v>
      </c>
      <c r="G190" s="17">
        <f t="shared" si="12"/>
        <v>1.4355798649321461E-2</v>
      </c>
      <c r="I190" s="17">
        <v>0.5696</v>
      </c>
      <c r="J190" s="17">
        <f t="shared" si="13"/>
        <v>7.2240645415908578E-3</v>
      </c>
      <c r="L190" s="17">
        <v>91.91</v>
      </c>
      <c r="M190" s="17">
        <f t="shared" si="14"/>
        <v>-2.0355018642160161E-2</v>
      </c>
      <c r="O190" s="17">
        <v>234.99</v>
      </c>
      <c r="P190" s="17">
        <f t="shared" si="15"/>
        <v>1.8164750658567819E-2</v>
      </c>
    </row>
    <row r="191" spans="1:16" x14ac:dyDescent="0.35">
      <c r="A191" s="1">
        <v>41512</v>
      </c>
      <c r="B191" s="1"/>
      <c r="C191" s="17">
        <v>158.5</v>
      </c>
      <c r="D191" s="17">
        <f t="shared" si="11"/>
        <v>-2.90992926833189E-2</v>
      </c>
      <c r="F191" s="17">
        <v>26.071999999999999</v>
      </c>
      <c r="G191" s="17">
        <f t="shared" si="12"/>
        <v>4.3435712425488049E-3</v>
      </c>
      <c r="I191" s="17">
        <v>0.54049999999999998</v>
      </c>
      <c r="J191" s="17">
        <f t="shared" si="13"/>
        <v>-5.2439723018503082E-2</v>
      </c>
      <c r="L191" s="17">
        <v>88.23</v>
      </c>
      <c r="M191" s="17">
        <f t="shared" si="14"/>
        <v>-4.0862796136004853E-2</v>
      </c>
      <c r="O191" s="17">
        <v>246.33</v>
      </c>
      <c r="P191" s="17">
        <f t="shared" si="15"/>
        <v>4.7129140341550801E-2</v>
      </c>
    </row>
    <row r="192" spans="1:16" x14ac:dyDescent="0.35">
      <c r="A192" s="1">
        <v>41519</v>
      </c>
      <c r="B192" s="1"/>
      <c r="C192" s="17">
        <v>162.80000000000001</v>
      </c>
      <c r="D192" s="17">
        <f t="shared" si="11"/>
        <v>2.6767860251105446E-2</v>
      </c>
      <c r="F192" s="17">
        <v>27.393999999999998</v>
      </c>
      <c r="G192" s="17">
        <f t="shared" si="12"/>
        <v>4.9462069777369333E-2</v>
      </c>
      <c r="I192" s="17">
        <v>0.54320000000000002</v>
      </c>
      <c r="J192" s="17">
        <f t="shared" si="13"/>
        <v>4.9829391652234101E-3</v>
      </c>
      <c r="L192" s="17">
        <v>92.47</v>
      </c>
      <c r="M192" s="17">
        <f t="shared" si="14"/>
        <v>4.6937226355533213E-2</v>
      </c>
      <c r="O192" s="17">
        <v>263.98</v>
      </c>
      <c r="P192" s="17">
        <f t="shared" si="15"/>
        <v>6.9201242312001199E-2</v>
      </c>
    </row>
    <row r="193" spans="1:16" x14ac:dyDescent="0.35">
      <c r="A193" s="1">
        <v>41526</v>
      </c>
      <c r="B193" s="1"/>
      <c r="C193" s="17">
        <v>177.8</v>
      </c>
      <c r="D193" s="17">
        <f t="shared" si="11"/>
        <v>8.8136869511363791E-2</v>
      </c>
      <c r="F193" s="17">
        <v>26.99</v>
      </c>
      <c r="G193" s="17">
        <f t="shared" si="12"/>
        <v>-1.4857584282716108E-2</v>
      </c>
      <c r="I193" s="17">
        <v>0.53739999999999999</v>
      </c>
      <c r="J193" s="17">
        <f t="shared" si="13"/>
        <v>-1.0734880063095531E-2</v>
      </c>
      <c r="L193" s="17">
        <v>95.82</v>
      </c>
      <c r="M193" s="17">
        <f t="shared" si="14"/>
        <v>3.5587163865429261E-2</v>
      </c>
      <c r="O193" s="17">
        <v>258.12</v>
      </c>
      <c r="P193" s="17">
        <f t="shared" si="15"/>
        <v>-2.2448749633169562E-2</v>
      </c>
    </row>
    <row r="194" spans="1:16" x14ac:dyDescent="0.35">
      <c r="A194" s="1">
        <v>41533</v>
      </c>
      <c r="B194" s="1"/>
      <c r="C194" s="17">
        <v>177.62</v>
      </c>
      <c r="D194" s="17">
        <f t="shared" si="11"/>
        <v>-1.0128862494465096E-3</v>
      </c>
      <c r="F194" s="17">
        <v>27.515000000000001</v>
      </c>
      <c r="G194" s="17">
        <f t="shared" si="12"/>
        <v>1.926488348180877E-2</v>
      </c>
      <c r="I194" s="17">
        <v>0.56279999999999997</v>
      </c>
      <c r="J194" s="17">
        <f t="shared" si="13"/>
        <v>4.6181629058843154E-2</v>
      </c>
      <c r="L194" s="17">
        <v>102.36</v>
      </c>
      <c r="M194" s="17">
        <f t="shared" si="14"/>
        <v>6.6024579836612141E-2</v>
      </c>
      <c r="O194" s="17">
        <v>262.8</v>
      </c>
      <c r="P194" s="17">
        <f t="shared" si="15"/>
        <v>1.7968693542816716E-2</v>
      </c>
    </row>
    <row r="195" spans="1:16" x14ac:dyDescent="0.35">
      <c r="A195" s="1">
        <v>41540</v>
      </c>
      <c r="B195" s="1"/>
      <c r="C195" s="17">
        <v>171.51</v>
      </c>
      <c r="D195" s="17">
        <f t="shared" si="11"/>
        <v>-3.5004862886368393E-2</v>
      </c>
      <c r="F195" s="17">
        <v>28.56</v>
      </c>
      <c r="G195" s="17">
        <f t="shared" si="12"/>
        <v>3.7275826959661362E-2</v>
      </c>
      <c r="I195" s="17">
        <v>0.55000000000000004</v>
      </c>
      <c r="J195" s="17">
        <f t="shared" si="13"/>
        <v>-2.3006047013717335E-2</v>
      </c>
      <c r="L195" s="17">
        <v>98.59</v>
      </c>
      <c r="M195" s="17">
        <f t="shared" si="14"/>
        <v>-3.7526174704638038E-2</v>
      </c>
      <c r="O195" s="17">
        <v>265.3</v>
      </c>
      <c r="P195" s="17">
        <f t="shared" si="15"/>
        <v>9.4679745332379994E-3</v>
      </c>
    </row>
    <row r="196" spans="1:16" x14ac:dyDescent="0.35">
      <c r="A196" s="1">
        <v>41547</v>
      </c>
      <c r="B196" s="1"/>
      <c r="C196" s="17">
        <v>169.35</v>
      </c>
      <c r="D196" s="17">
        <f t="shared" si="11"/>
        <v>-1.26739946802088E-2</v>
      </c>
      <c r="F196" s="17">
        <v>28.099</v>
      </c>
      <c r="G196" s="17">
        <f t="shared" si="12"/>
        <v>-1.6273148953534822E-2</v>
      </c>
      <c r="I196" s="17">
        <v>0.53280000000000005</v>
      </c>
      <c r="J196" s="17">
        <f t="shared" si="13"/>
        <v>-3.1772159000337141E-2</v>
      </c>
      <c r="L196" s="17">
        <v>100.39</v>
      </c>
      <c r="M196" s="17">
        <f t="shared" si="14"/>
        <v>1.8092764116484972E-2</v>
      </c>
      <c r="O196" s="17">
        <v>262.19</v>
      </c>
      <c r="P196" s="17">
        <f t="shared" si="15"/>
        <v>-1.1791829366721629E-2</v>
      </c>
    </row>
    <row r="197" spans="1:16" x14ac:dyDescent="0.35">
      <c r="A197" s="1">
        <v>41554</v>
      </c>
      <c r="B197" s="1"/>
      <c r="C197" s="17">
        <v>167.93</v>
      </c>
      <c r="D197" s="17">
        <f t="shared" ref="D197:D260" si="16">LN(C197)-LN(C196)</f>
        <v>-8.4203533568638633E-3</v>
      </c>
      <c r="F197" s="17">
        <v>28.995999999999999</v>
      </c>
      <c r="G197" s="17">
        <f t="shared" si="12"/>
        <v>3.1423900920782621E-2</v>
      </c>
      <c r="I197" s="17">
        <v>0.55200000000000005</v>
      </c>
      <c r="J197" s="17">
        <f t="shared" si="13"/>
        <v>3.5401927050915938E-2</v>
      </c>
      <c r="L197" s="17">
        <v>102.87</v>
      </c>
      <c r="M197" s="17">
        <f t="shared" si="14"/>
        <v>2.4403454439503314E-2</v>
      </c>
      <c r="O197" s="17">
        <v>265.08999999999997</v>
      </c>
      <c r="P197" s="17">
        <f t="shared" si="15"/>
        <v>1.0999959192044884E-2</v>
      </c>
    </row>
    <row r="198" spans="1:16" x14ac:dyDescent="0.35">
      <c r="A198" s="1">
        <v>41561</v>
      </c>
      <c r="B198" s="1"/>
      <c r="C198" s="17">
        <v>173.76</v>
      </c>
      <c r="D198" s="17">
        <f t="shared" si="16"/>
        <v>3.4127810838653794E-2</v>
      </c>
      <c r="F198" s="17">
        <v>29.45</v>
      </c>
      <c r="G198" s="17">
        <f t="shared" ref="G198:G261" si="17">LN(F198)-LN(F197)</f>
        <v>1.5536020658964311E-2</v>
      </c>
      <c r="I198" s="17">
        <v>0.56299999999999994</v>
      </c>
      <c r="J198" s="17">
        <f t="shared" ref="J198:J261" si="18">LN(I198)-LN(I197)</f>
        <v>1.9731581862594827E-2</v>
      </c>
      <c r="L198" s="17">
        <v>105.14</v>
      </c>
      <c r="M198" s="17">
        <f t="shared" ref="M198:M261" si="19">LN(L198)-LN(L197)</f>
        <v>2.1826740248363841E-2</v>
      </c>
      <c r="O198" s="17">
        <v>260.95999999999998</v>
      </c>
      <c r="P198" s="17">
        <f t="shared" ref="P198:P261" si="20">LN(O198)-LN(O197)</f>
        <v>-1.5702252096313707E-2</v>
      </c>
    </row>
    <row r="199" spans="1:16" x14ac:dyDescent="0.35">
      <c r="A199" s="1">
        <v>41568</v>
      </c>
      <c r="B199" s="1"/>
      <c r="C199" s="17">
        <v>173.85</v>
      </c>
      <c r="D199" s="17">
        <f t="shared" si="16"/>
        <v>5.1782170829994811E-4</v>
      </c>
      <c r="F199" s="17">
        <v>28.388000000000002</v>
      </c>
      <c r="G199" s="17">
        <f t="shared" si="17"/>
        <v>-3.6727389434858981E-2</v>
      </c>
      <c r="I199" s="17">
        <v>0.5423</v>
      </c>
      <c r="J199" s="17">
        <f t="shared" si="18"/>
        <v>-3.7460274292675289E-2</v>
      </c>
      <c r="L199" s="17">
        <v>102.99</v>
      </c>
      <c r="M199" s="17">
        <f t="shared" si="19"/>
        <v>-2.0660899253591936E-2</v>
      </c>
      <c r="O199" s="17">
        <v>252.2</v>
      </c>
      <c r="P199" s="17">
        <f t="shared" si="20"/>
        <v>-3.4144715341883902E-2</v>
      </c>
    </row>
    <row r="200" spans="1:16" x14ac:dyDescent="0.35">
      <c r="A200" s="1">
        <v>41575</v>
      </c>
      <c r="B200" s="1"/>
      <c r="C200" s="17">
        <v>170.95</v>
      </c>
      <c r="D200" s="17">
        <f t="shared" si="16"/>
        <v>-1.6821742368559711E-2</v>
      </c>
      <c r="F200" s="17">
        <v>28.75</v>
      </c>
      <c r="G200" s="17">
        <f t="shared" si="17"/>
        <v>1.2671246580622686E-2</v>
      </c>
      <c r="I200" s="17">
        <v>0.55879999999999996</v>
      </c>
      <c r="J200" s="17">
        <f t="shared" si="18"/>
        <v>2.9972273535791683E-2</v>
      </c>
      <c r="L200" s="17">
        <v>103.65</v>
      </c>
      <c r="M200" s="17">
        <f t="shared" si="19"/>
        <v>6.3879427440785008E-3</v>
      </c>
      <c r="O200" s="17">
        <v>251.98</v>
      </c>
      <c r="P200" s="17">
        <f t="shared" si="20"/>
        <v>-8.7270424833629789E-4</v>
      </c>
    </row>
    <row r="201" spans="1:16" x14ac:dyDescent="0.35">
      <c r="A201" s="1">
        <v>41582</v>
      </c>
      <c r="B201" s="1"/>
      <c r="C201" s="17">
        <v>168.75</v>
      </c>
      <c r="D201" s="17">
        <f t="shared" si="16"/>
        <v>-1.2952786332671273E-2</v>
      </c>
      <c r="F201" s="17">
        <v>28.401</v>
      </c>
      <c r="G201" s="17">
        <f t="shared" si="17"/>
        <v>-1.2213411428495746E-2</v>
      </c>
      <c r="I201" s="17">
        <v>0.55430000000000001</v>
      </c>
      <c r="J201" s="17">
        <f t="shared" si="18"/>
        <v>-8.0855709570476497E-3</v>
      </c>
      <c r="L201" s="17">
        <v>101.86</v>
      </c>
      <c r="M201" s="17">
        <f t="shared" si="19"/>
        <v>-1.7420517425330573E-2</v>
      </c>
      <c r="O201" s="17">
        <v>245.92</v>
      </c>
      <c r="P201" s="17">
        <f t="shared" si="20"/>
        <v>-2.4343439492197305E-2</v>
      </c>
    </row>
    <row r="202" spans="1:16" x14ac:dyDescent="0.35">
      <c r="A202" s="1">
        <v>41589</v>
      </c>
      <c r="B202" s="1"/>
      <c r="C202" s="17">
        <v>175.28</v>
      </c>
      <c r="D202" s="17">
        <f t="shared" si="16"/>
        <v>3.7966365534571445E-2</v>
      </c>
      <c r="F202" s="17">
        <v>28.13</v>
      </c>
      <c r="G202" s="17">
        <f t="shared" si="17"/>
        <v>-9.5877333130980347E-3</v>
      </c>
      <c r="I202" s="17">
        <v>0.56010000000000004</v>
      </c>
      <c r="J202" s="17">
        <f t="shared" si="18"/>
        <v>1.040928279002773E-2</v>
      </c>
      <c r="L202" s="17">
        <v>103.69</v>
      </c>
      <c r="M202" s="17">
        <f t="shared" si="19"/>
        <v>1.7806357113728133E-2</v>
      </c>
      <c r="O202" s="17">
        <v>244.2</v>
      </c>
      <c r="P202" s="17">
        <f t="shared" si="20"/>
        <v>-7.0187181136818211E-3</v>
      </c>
    </row>
    <row r="203" spans="1:16" x14ac:dyDescent="0.35">
      <c r="A203" s="1">
        <v>41596</v>
      </c>
      <c r="B203" s="1"/>
      <c r="C203" s="17">
        <v>168.71</v>
      </c>
      <c r="D203" s="17">
        <f t="shared" si="16"/>
        <v>-3.8203430669327076E-2</v>
      </c>
      <c r="F203" s="17">
        <v>28.265000000000001</v>
      </c>
      <c r="G203" s="17">
        <f t="shared" si="17"/>
        <v>4.7876676254885453E-3</v>
      </c>
      <c r="I203" s="17">
        <v>0.57779999999999998</v>
      </c>
      <c r="J203" s="17">
        <f t="shared" si="18"/>
        <v>3.1112448816348115E-2</v>
      </c>
      <c r="L203" s="17">
        <v>105.1</v>
      </c>
      <c r="M203" s="17">
        <f t="shared" si="19"/>
        <v>1.3506599312719025E-2</v>
      </c>
      <c r="O203" s="17">
        <v>246.66</v>
      </c>
      <c r="P203" s="17">
        <f t="shared" si="20"/>
        <v>1.0023308461238223E-2</v>
      </c>
    </row>
    <row r="204" spans="1:16" x14ac:dyDescent="0.35">
      <c r="A204" s="1">
        <v>41603</v>
      </c>
      <c r="B204" s="1"/>
      <c r="C204" s="17">
        <v>164.98</v>
      </c>
      <c r="D204" s="17">
        <f t="shared" si="16"/>
        <v>-2.2357010185298343E-2</v>
      </c>
      <c r="F204" s="17">
        <v>27.398</v>
      </c>
      <c r="G204" s="17">
        <f t="shared" si="17"/>
        <v>-3.1154272098056435E-2</v>
      </c>
      <c r="I204" s="17">
        <v>0.57099999999999995</v>
      </c>
      <c r="J204" s="17">
        <f t="shared" si="18"/>
        <v>-1.1838578376124675E-2</v>
      </c>
      <c r="L204" s="17">
        <v>103.07</v>
      </c>
      <c r="M204" s="17">
        <f t="shared" si="19"/>
        <v>-1.9503908834204609E-2</v>
      </c>
      <c r="O204" s="17">
        <v>238.49</v>
      </c>
      <c r="P204" s="17">
        <f t="shared" si="20"/>
        <v>-3.3683489409654044E-2</v>
      </c>
    </row>
    <row r="205" spans="1:16" x14ac:dyDescent="0.35">
      <c r="A205" s="1">
        <v>41610</v>
      </c>
      <c r="B205" s="1"/>
      <c r="C205" s="17">
        <v>167.78</v>
      </c>
      <c r="D205" s="17">
        <f t="shared" si="16"/>
        <v>1.6829342985563045E-2</v>
      </c>
      <c r="F205" s="17">
        <v>26.9</v>
      </c>
      <c r="G205" s="17">
        <f t="shared" si="17"/>
        <v>-1.8343731421404552E-2</v>
      </c>
      <c r="I205" s="17">
        <v>0.5615</v>
      </c>
      <c r="J205" s="17">
        <f t="shared" si="18"/>
        <v>-1.6777435477512315E-2</v>
      </c>
      <c r="L205" s="17">
        <v>99.9</v>
      </c>
      <c r="M205" s="17">
        <f t="shared" si="19"/>
        <v>-3.123868339419289E-2</v>
      </c>
      <c r="O205" s="17">
        <v>235.16</v>
      </c>
      <c r="P205" s="17">
        <f t="shared" si="20"/>
        <v>-1.4061247194134374E-2</v>
      </c>
    </row>
    <row r="206" spans="1:16" x14ac:dyDescent="0.35">
      <c r="A206" s="1">
        <v>41617</v>
      </c>
      <c r="B206" s="1"/>
      <c r="C206" s="17">
        <v>166.38</v>
      </c>
      <c r="D206" s="17">
        <f t="shared" si="16"/>
        <v>-8.3792685624066721E-3</v>
      </c>
      <c r="F206" s="17">
        <v>27.04</v>
      </c>
      <c r="G206" s="17">
        <f t="shared" si="17"/>
        <v>5.1909645669701021E-3</v>
      </c>
      <c r="I206" s="17">
        <v>0.55800000000000005</v>
      </c>
      <c r="J206" s="17">
        <f t="shared" si="18"/>
        <v>-6.2528117971868413E-3</v>
      </c>
      <c r="L206" s="17">
        <v>98.94</v>
      </c>
      <c r="M206" s="17">
        <f t="shared" si="19"/>
        <v>-9.6560798549454319E-3</v>
      </c>
      <c r="O206" s="17">
        <v>232.28</v>
      </c>
      <c r="P206" s="17">
        <f t="shared" si="20"/>
        <v>-1.2322593030204665E-2</v>
      </c>
    </row>
    <row r="207" spans="1:16" x14ac:dyDescent="0.35">
      <c r="A207" s="1">
        <v>41624</v>
      </c>
      <c r="B207" s="1"/>
      <c r="C207" s="17">
        <v>175.44</v>
      </c>
      <c r="D207" s="17">
        <f t="shared" si="16"/>
        <v>5.3022775253890764E-2</v>
      </c>
      <c r="F207" s="17">
        <v>28.030999999999999</v>
      </c>
      <c r="G207" s="17">
        <f t="shared" si="17"/>
        <v>3.5993789426921108E-2</v>
      </c>
      <c r="I207" s="17">
        <v>0.58850000000000002</v>
      </c>
      <c r="J207" s="17">
        <f t="shared" si="18"/>
        <v>5.3217964319020372E-2</v>
      </c>
      <c r="L207" s="17">
        <v>102.2</v>
      </c>
      <c r="M207" s="17">
        <f t="shared" si="19"/>
        <v>3.2418071970041318E-2</v>
      </c>
      <c r="O207" s="17">
        <v>243.58</v>
      </c>
      <c r="P207" s="17">
        <f t="shared" si="20"/>
        <v>4.7501890155115412E-2</v>
      </c>
    </row>
    <row r="208" spans="1:16" x14ac:dyDescent="0.35">
      <c r="A208" s="1">
        <v>41631</v>
      </c>
      <c r="B208" s="1"/>
      <c r="C208" s="17">
        <v>172.49</v>
      </c>
      <c r="D208" s="17">
        <f t="shared" si="16"/>
        <v>-1.695784033309522E-2</v>
      </c>
      <c r="F208" s="17">
        <v>28.091000000000001</v>
      </c>
      <c r="G208" s="17">
        <f t="shared" si="17"/>
        <v>2.1381997384084528E-3</v>
      </c>
      <c r="I208" s="17">
        <v>0.5696</v>
      </c>
      <c r="J208" s="17">
        <f t="shared" si="18"/>
        <v>-3.264256660256537E-2</v>
      </c>
      <c r="L208" s="17">
        <v>100.68</v>
      </c>
      <c r="M208" s="17">
        <f t="shared" si="19"/>
        <v>-1.4984507502489031E-2</v>
      </c>
      <c r="O208" s="17">
        <v>247.94</v>
      </c>
      <c r="P208" s="17">
        <f t="shared" si="20"/>
        <v>1.7741350751036222E-2</v>
      </c>
    </row>
    <row r="209" spans="1:16" x14ac:dyDescent="0.35">
      <c r="A209" s="1">
        <v>41638</v>
      </c>
      <c r="B209" s="1"/>
      <c r="C209" s="17">
        <v>172</v>
      </c>
      <c r="D209" s="17">
        <f t="shared" si="16"/>
        <v>-2.8447869630845446E-3</v>
      </c>
      <c r="F209" s="17">
        <v>28.364000000000001</v>
      </c>
      <c r="G209" s="17">
        <f t="shared" si="17"/>
        <v>9.6714951016574346E-3</v>
      </c>
      <c r="I209" s="17">
        <v>0.5675</v>
      </c>
      <c r="J209" s="17">
        <f t="shared" si="18"/>
        <v>-3.6936107422083087E-3</v>
      </c>
      <c r="L209" s="17">
        <v>101.17</v>
      </c>
      <c r="M209" s="17">
        <f t="shared" si="19"/>
        <v>4.8550999506842274E-3</v>
      </c>
      <c r="O209" s="17">
        <v>251.6</v>
      </c>
      <c r="P209" s="17">
        <f t="shared" si="20"/>
        <v>1.4653743416285003E-2</v>
      </c>
    </row>
    <row r="210" spans="1:16" x14ac:dyDescent="0.35">
      <c r="A210" s="1">
        <v>41645</v>
      </c>
      <c r="B210" s="1"/>
      <c r="C210" s="17">
        <v>167.38</v>
      </c>
      <c r="D210" s="17">
        <f t="shared" si="16"/>
        <v>-2.722780020872495E-2</v>
      </c>
      <c r="F210" s="17">
        <v>27.51</v>
      </c>
      <c r="G210" s="17">
        <f t="shared" si="17"/>
        <v>-3.0571160505266981E-2</v>
      </c>
      <c r="I210" s="17">
        <v>0.56569999999999998</v>
      </c>
      <c r="J210" s="17">
        <f t="shared" si="18"/>
        <v>-3.1768470064477139E-3</v>
      </c>
      <c r="L210" s="17">
        <v>99.2</v>
      </c>
      <c r="M210" s="17">
        <f t="shared" si="19"/>
        <v>-1.9664255926971741E-2</v>
      </c>
      <c r="O210" s="17">
        <v>242.43</v>
      </c>
      <c r="P210" s="17">
        <f t="shared" si="20"/>
        <v>-3.7127515912819931E-2</v>
      </c>
    </row>
    <row r="211" spans="1:16" x14ac:dyDescent="0.35">
      <c r="A211" s="1">
        <v>41652</v>
      </c>
      <c r="B211" s="1"/>
      <c r="C211" s="17">
        <v>183</v>
      </c>
      <c r="D211" s="17">
        <f t="shared" si="16"/>
        <v>8.9219476236693573E-2</v>
      </c>
      <c r="F211" s="17">
        <v>27.701000000000001</v>
      </c>
      <c r="G211" s="17">
        <f t="shared" si="17"/>
        <v>6.9189386882135828E-3</v>
      </c>
      <c r="I211" s="17">
        <v>0.5645</v>
      </c>
      <c r="J211" s="17">
        <f t="shared" si="18"/>
        <v>-2.1235187593933169E-3</v>
      </c>
      <c r="L211" s="17">
        <v>101.17</v>
      </c>
      <c r="M211" s="17">
        <f t="shared" si="19"/>
        <v>1.9664255926971741E-2</v>
      </c>
      <c r="O211" s="17">
        <v>248.77</v>
      </c>
      <c r="P211" s="17">
        <f t="shared" si="20"/>
        <v>2.581576590321788E-2</v>
      </c>
    </row>
    <row r="212" spans="1:16" x14ac:dyDescent="0.35">
      <c r="A212" s="1">
        <v>41659</v>
      </c>
      <c r="B212" s="1"/>
      <c r="C212" s="17">
        <v>182.65</v>
      </c>
      <c r="D212" s="17">
        <f t="shared" si="16"/>
        <v>-1.9143996001300678E-3</v>
      </c>
      <c r="F212" s="17">
        <v>28.417000000000002</v>
      </c>
      <c r="G212" s="17">
        <f t="shared" si="17"/>
        <v>2.5519044007300096E-2</v>
      </c>
      <c r="I212" s="17">
        <v>0.56000000000000005</v>
      </c>
      <c r="J212" s="17">
        <f t="shared" si="18"/>
        <v>-8.0035998605216818E-3</v>
      </c>
      <c r="L212" s="17">
        <v>99.7</v>
      </c>
      <c r="M212" s="17">
        <f t="shared" si="19"/>
        <v>-1.4636593250006769E-2</v>
      </c>
      <c r="O212" s="17">
        <v>247.91</v>
      </c>
      <c r="P212" s="17">
        <f t="shared" si="20"/>
        <v>-3.4629977428197734E-3</v>
      </c>
    </row>
    <row r="213" spans="1:16" x14ac:dyDescent="0.35">
      <c r="A213" s="1">
        <v>41666</v>
      </c>
      <c r="B213" s="1"/>
      <c r="C213" s="17">
        <v>171.06</v>
      </c>
      <c r="D213" s="17">
        <f t="shared" si="16"/>
        <v>-6.5557381088655831E-2</v>
      </c>
      <c r="F213" s="17">
        <v>26.945</v>
      </c>
      <c r="G213" s="17">
        <f t="shared" si="17"/>
        <v>-5.3189806246536797E-2</v>
      </c>
      <c r="I213" s="17">
        <v>0.55400000000000005</v>
      </c>
      <c r="J213" s="17">
        <f t="shared" si="18"/>
        <v>-1.0772096981911061E-2</v>
      </c>
      <c r="L213" s="17">
        <v>94.7</v>
      </c>
      <c r="M213" s="17">
        <f t="shared" si="19"/>
        <v>-5.1451676775760014E-2</v>
      </c>
      <c r="O213" s="17">
        <v>245</v>
      </c>
      <c r="P213" s="17">
        <f t="shared" si="20"/>
        <v>-1.1807566529136615E-2</v>
      </c>
    </row>
    <row r="214" spans="1:16" x14ac:dyDescent="0.35">
      <c r="A214" s="1">
        <v>41673</v>
      </c>
      <c r="B214" s="1"/>
      <c r="C214" s="17">
        <v>178.08</v>
      </c>
      <c r="D214" s="17">
        <f t="shared" si="16"/>
        <v>4.0218515374599306E-2</v>
      </c>
      <c r="F214" s="17">
        <v>27.298999999999999</v>
      </c>
      <c r="G214" s="17">
        <f t="shared" si="17"/>
        <v>1.3052320097927783E-2</v>
      </c>
      <c r="I214" s="17">
        <v>0.56469999999999998</v>
      </c>
      <c r="J214" s="17">
        <f t="shared" si="18"/>
        <v>1.9129929931507084E-2</v>
      </c>
      <c r="L214" s="17">
        <v>96.53</v>
      </c>
      <c r="M214" s="17">
        <f t="shared" si="19"/>
        <v>1.9139840668491281E-2</v>
      </c>
      <c r="O214" s="17">
        <v>246.1</v>
      </c>
      <c r="P214" s="17">
        <f t="shared" si="20"/>
        <v>4.4797468522830286E-3</v>
      </c>
    </row>
    <row r="215" spans="1:16" x14ac:dyDescent="0.35">
      <c r="A215" s="1">
        <v>41680</v>
      </c>
      <c r="B215" s="1"/>
      <c r="C215" s="17">
        <v>171.73</v>
      </c>
      <c r="D215" s="17">
        <f t="shared" si="16"/>
        <v>-3.6309411531464164E-2</v>
      </c>
      <c r="F215" s="17">
        <v>27.283999999999999</v>
      </c>
      <c r="G215" s="17">
        <f t="shared" si="17"/>
        <v>-5.4962169091510304E-4</v>
      </c>
      <c r="I215" s="17">
        <v>0.56240000000000001</v>
      </c>
      <c r="J215" s="17">
        <f t="shared" si="18"/>
        <v>-4.0812761823358912E-3</v>
      </c>
      <c r="L215" s="17">
        <v>96.65</v>
      </c>
      <c r="M215" s="17">
        <f t="shared" si="19"/>
        <v>1.2423647938160087E-3</v>
      </c>
      <c r="O215" s="17">
        <v>247.19</v>
      </c>
      <c r="P215" s="17">
        <f t="shared" si="20"/>
        <v>4.4193142938437902E-3</v>
      </c>
    </row>
    <row r="216" spans="1:16" x14ac:dyDescent="0.35">
      <c r="A216" s="1">
        <v>41687</v>
      </c>
      <c r="B216" s="1"/>
      <c r="C216" s="17">
        <v>170.3</v>
      </c>
      <c r="D216" s="17">
        <f t="shared" si="16"/>
        <v>-8.3618883271281419E-3</v>
      </c>
      <c r="F216" s="17">
        <v>27.683</v>
      </c>
      <c r="G216" s="17">
        <f t="shared" si="17"/>
        <v>1.4518056587035311E-2</v>
      </c>
      <c r="I216" s="17">
        <v>0.56000000000000005</v>
      </c>
      <c r="J216" s="17">
        <f t="shared" si="18"/>
        <v>-4.2765567672601312E-3</v>
      </c>
      <c r="L216" s="17">
        <v>95</v>
      </c>
      <c r="M216" s="17">
        <f t="shared" si="19"/>
        <v>-1.721931405379884E-2</v>
      </c>
      <c r="O216" s="17">
        <v>250</v>
      </c>
      <c r="P216" s="17">
        <f t="shared" si="20"/>
        <v>1.130364617139179E-2</v>
      </c>
    </row>
    <row r="217" spans="1:16" x14ac:dyDescent="0.35">
      <c r="A217" s="1">
        <v>41694</v>
      </c>
      <c r="B217" s="1"/>
      <c r="C217" s="17">
        <v>164.3</v>
      </c>
      <c r="D217" s="17">
        <f t="shared" si="16"/>
        <v>-3.586756262541968E-2</v>
      </c>
      <c r="F217" s="17">
        <v>27.35</v>
      </c>
      <c r="G217" s="17">
        <f t="shared" si="17"/>
        <v>-1.210197751151787E-2</v>
      </c>
      <c r="I217" s="17">
        <v>0.5595</v>
      </c>
      <c r="J217" s="17">
        <f t="shared" si="18"/>
        <v>-8.9325597721512384E-4</v>
      </c>
      <c r="L217" s="17">
        <v>91.16</v>
      </c>
      <c r="M217" s="17">
        <f t="shared" si="19"/>
        <v>-4.1260687223057424E-2</v>
      </c>
      <c r="O217" s="17">
        <v>243.95</v>
      </c>
      <c r="P217" s="17">
        <f t="shared" si="20"/>
        <v>-2.449763160039975E-2</v>
      </c>
    </row>
    <row r="218" spans="1:16" x14ac:dyDescent="0.35">
      <c r="A218" s="1">
        <v>41701</v>
      </c>
      <c r="B218" s="1"/>
      <c r="C218" s="17">
        <v>166.01</v>
      </c>
      <c r="D218" s="17">
        <f t="shared" si="16"/>
        <v>1.0354002462761969E-2</v>
      </c>
      <c r="F218" s="17">
        <v>26.931999999999999</v>
      </c>
      <c r="G218" s="17">
        <f t="shared" si="17"/>
        <v>-1.5401358184955694E-2</v>
      </c>
      <c r="I218" s="17">
        <v>0.5262</v>
      </c>
      <c r="J218" s="17">
        <f t="shared" si="18"/>
        <v>-6.1362159145787576E-2</v>
      </c>
      <c r="L218" s="17">
        <v>79.989999999999995</v>
      </c>
      <c r="M218" s="17">
        <f t="shared" si="19"/>
        <v>-0.13071457751675286</v>
      </c>
      <c r="O218" s="17">
        <v>236.38</v>
      </c>
      <c r="P218" s="17">
        <f t="shared" si="20"/>
        <v>-3.1522606677751419E-2</v>
      </c>
    </row>
    <row r="219" spans="1:16" x14ac:dyDescent="0.35">
      <c r="A219" s="1">
        <v>41708</v>
      </c>
      <c r="B219" s="1"/>
      <c r="C219" s="17">
        <v>156.19999999999999</v>
      </c>
      <c r="D219" s="17">
        <f t="shared" si="16"/>
        <v>-6.0910790100399126E-2</v>
      </c>
      <c r="F219" s="17">
        <v>25.477</v>
      </c>
      <c r="G219" s="17">
        <f t="shared" si="17"/>
        <v>-5.5539086314353447E-2</v>
      </c>
      <c r="I219" s="17">
        <v>0.50760000000000005</v>
      </c>
      <c r="J219" s="17">
        <f t="shared" si="18"/>
        <v>-3.5987632765959621E-2</v>
      </c>
      <c r="L219" s="17">
        <v>71.75</v>
      </c>
      <c r="M219" s="17">
        <f t="shared" si="19"/>
        <v>-0.10871377222099987</v>
      </c>
      <c r="O219" s="17">
        <v>225.81</v>
      </c>
      <c r="P219" s="17">
        <f t="shared" si="20"/>
        <v>-4.5746741869544749E-2</v>
      </c>
    </row>
    <row r="220" spans="1:16" x14ac:dyDescent="0.35">
      <c r="A220" s="1">
        <v>41715</v>
      </c>
      <c r="B220" s="1"/>
      <c r="C220" s="17">
        <v>161.21</v>
      </c>
      <c r="D220" s="17">
        <f t="shared" si="16"/>
        <v>3.1570625482321368E-2</v>
      </c>
      <c r="F220" s="17">
        <v>26.289000000000001</v>
      </c>
      <c r="G220" s="17">
        <f t="shared" si="17"/>
        <v>3.1374516373142036E-2</v>
      </c>
      <c r="I220" s="17">
        <v>0.54320000000000002</v>
      </c>
      <c r="J220" s="17">
        <f t="shared" si="18"/>
        <v>6.778384040425367E-2</v>
      </c>
      <c r="L220" s="17">
        <v>78.47</v>
      </c>
      <c r="M220" s="17">
        <f t="shared" si="19"/>
        <v>8.952853149965101E-2</v>
      </c>
      <c r="O220" s="17">
        <v>231.21</v>
      </c>
      <c r="P220" s="17">
        <f t="shared" si="20"/>
        <v>2.363245074346132E-2</v>
      </c>
    </row>
    <row r="221" spans="1:16" x14ac:dyDescent="0.35">
      <c r="A221" s="1">
        <v>41722</v>
      </c>
      <c r="B221" s="1"/>
      <c r="C221" s="17">
        <v>166.05</v>
      </c>
      <c r="D221" s="17">
        <f t="shared" si="16"/>
        <v>2.9581084934848789E-2</v>
      </c>
      <c r="F221" s="17">
        <v>25.521000000000001</v>
      </c>
      <c r="G221" s="17">
        <f t="shared" si="17"/>
        <v>-2.964895807996637E-2</v>
      </c>
      <c r="I221" s="17">
        <v>0.56799999999999995</v>
      </c>
      <c r="J221" s="17">
        <f t="shared" si="18"/>
        <v>4.4643842476664863E-2</v>
      </c>
      <c r="L221" s="17">
        <v>81.47</v>
      </c>
      <c r="M221" s="17">
        <f t="shared" si="19"/>
        <v>3.7518468183169063E-2</v>
      </c>
      <c r="O221" s="17">
        <v>231.4</v>
      </c>
      <c r="P221" s="17">
        <f t="shared" si="20"/>
        <v>8.2142630156489815E-4</v>
      </c>
    </row>
    <row r="222" spans="1:16" x14ac:dyDescent="0.35">
      <c r="A222" s="1">
        <v>41729</v>
      </c>
      <c r="B222" s="1"/>
      <c r="C222" s="17">
        <v>166.78</v>
      </c>
      <c r="D222" s="17">
        <f t="shared" si="16"/>
        <v>4.3866308360831496E-3</v>
      </c>
      <c r="F222" s="17">
        <v>26.146999999999998</v>
      </c>
      <c r="G222" s="17">
        <f t="shared" si="17"/>
        <v>2.4232818514570376E-2</v>
      </c>
      <c r="I222" s="17">
        <v>0.56289999999999996</v>
      </c>
      <c r="J222" s="17">
        <f t="shared" si="18"/>
        <v>-9.0194262511703593E-3</v>
      </c>
      <c r="L222" s="17">
        <v>82.98</v>
      </c>
      <c r="M222" s="17">
        <f t="shared" si="19"/>
        <v>1.8364760582171513E-2</v>
      </c>
      <c r="O222" s="17">
        <v>232.49</v>
      </c>
      <c r="P222" s="17">
        <f t="shared" si="20"/>
        <v>4.6993985901577773E-3</v>
      </c>
    </row>
    <row r="223" spans="1:16" x14ac:dyDescent="0.35">
      <c r="A223" s="1">
        <v>41736</v>
      </c>
      <c r="B223" s="1"/>
      <c r="C223" s="17">
        <v>166.13</v>
      </c>
      <c r="D223" s="17">
        <f t="shared" si="16"/>
        <v>-3.9049642604513934E-3</v>
      </c>
      <c r="F223" s="17">
        <v>25.9</v>
      </c>
      <c r="G223" s="17">
        <f t="shared" si="17"/>
        <v>-9.491492470935281E-3</v>
      </c>
      <c r="I223" s="17">
        <v>0.56730000000000003</v>
      </c>
      <c r="J223" s="17">
        <f t="shared" si="18"/>
        <v>7.7862718625406613E-3</v>
      </c>
      <c r="L223" s="17">
        <v>79.75</v>
      </c>
      <c r="M223" s="17">
        <f t="shared" si="19"/>
        <v>-3.9702873239768621E-2</v>
      </c>
      <c r="O223" s="17">
        <v>232.52</v>
      </c>
      <c r="P223" s="17">
        <f t="shared" si="20"/>
        <v>1.2902948341597664E-4</v>
      </c>
    </row>
    <row r="224" spans="1:16" x14ac:dyDescent="0.35">
      <c r="A224" s="1">
        <v>41743</v>
      </c>
      <c r="B224" s="1"/>
      <c r="C224" s="17">
        <v>160.66999999999999</v>
      </c>
      <c r="D224" s="17">
        <f t="shared" si="16"/>
        <v>-3.3418042343144272E-2</v>
      </c>
      <c r="F224" s="17">
        <v>25.7</v>
      </c>
      <c r="G224" s="17">
        <f t="shared" si="17"/>
        <v>-7.7519768043177173E-3</v>
      </c>
      <c r="I224" s="17">
        <v>0.54949999999999999</v>
      </c>
      <c r="J224" s="17">
        <f t="shared" si="18"/>
        <v>-3.187949048884553E-2</v>
      </c>
      <c r="L224" s="17">
        <v>78.819999999999993</v>
      </c>
      <c r="M224" s="17">
        <f t="shared" si="19"/>
        <v>-1.1729969898095938E-2</v>
      </c>
      <c r="O224" s="17">
        <v>231.77</v>
      </c>
      <c r="P224" s="17">
        <f t="shared" si="20"/>
        <v>-3.2307422186814705E-3</v>
      </c>
    </row>
    <row r="225" spans="1:16" x14ac:dyDescent="0.35">
      <c r="A225" s="1">
        <v>41750</v>
      </c>
      <c r="B225" s="1"/>
      <c r="C225" s="17">
        <v>150.69999999999999</v>
      </c>
      <c r="D225" s="17">
        <f t="shared" si="16"/>
        <v>-6.4061466422793423E-2</v>
      </c>
      <c r="F225" s="17">
        <v>24.574999999999999</v>
      </c>
      <c r="G225" s="17">
        <f t="shared" si="17"/>
        <v>-4.4761325867944013E-2</v>
      </c>
      <c r="I225" s="17">
        <v>0.53039999999999998</v>
      </c>
      <c r="J225" s="17">
        <f t="shared" si="18"/>
        <v>-3.5377334972023222E-2</v>
      </c>
      <c r="L225" s="17">
        <v>69.91</v>
      </c>
      <c r="M225" s="17">
        <f t="shared" si="19"/>
        <v>-0.11995807124296398</v>
      </c>
      <c r="O225" s="17">
        <v>223.62</v>
      </c>
      <c r="P225" s="17">
        <f t="shared" si="20"/>
        <v>-3.579731789524665E-2</v>
      </c>
    </row>
    <row r="226" spans="1:16" x14ac:dyDescent="0.35">
      <c r="A226" s="1">
        <v>41757</v>
      </c>
      <c r="B226" s="1"/>
      <c r="C226" s="17">
        <v>158.94</v>
      </c>
      <c r="D226" s="17">
        <f t="shared" si="16"/>
        <v>5.3235666879583476E-2</v>
      </c>
      <c r="F226" s="17">
        <v>24.82</v>
      </c>
      <c r="G226" s="17">
        <f t="shared" si="17"/>
        <v>9.9201137432309849E-3</v>
      </c>
      <c r="I226" s="17">
        <v>0.57310000000000005</v>
      </c>
      <c r="J226" s="17">
        <f t="shared" si="18"/>
        <v>7.7428782686039144E-2</v>
      </c>
      <c r="L226" s="17">
        <v>72.22</v>
      </c>
      <c r="M226" s="17">
        <f t="shared" si="19"/>
        <v>3.2508315325418202E-2</v>
      </c>
      <c r="O226" s="17">
        <v>222.8</v>
      </c>
      <c r="P226" s="17">
        <f t="shared" si="20"/>
        <v>-3.6736746660928077E-3</v>
      </c>
    </row>
    <row r="227" spans="1:16" x14ac:dyDescent="0.35">
      <c r="A227" s="1">
        <v>41764</v>
      </c>
      <c r="B227" s="1"/>
      <c r="C227" s="17">
        <v>156.30000000000001</v>
      </c>
      <c r="D227" s="17">
        <f t="shared" si="16"/>
        <v>-1.6749535084602307E-2</v>
      </c>
      <c r="F227" s="17">
        <v>25.27</v>
      </c>
      <c r="G227" s="17">
        <f t="shared" si="17"/>
        <v>1.7968141623641465E-2</v>
      </c>
      <c r="I227" s="17">
        <v>0.56999999999999995</v>
      </c>
      <c r="J227" s="17">
        <f t="shared" si="18"/>
        <v>-5.4238607290961749E-3</v>
      </c>
      <c r="L227" s="17">
        <v>78.8</v>
      </c>
      <c r="M227" s="17">
        <f t="shared" si="19"/>
        <v>8.7195981014521529E-2</v>
      </c>
      <c r="O227" s="17">
        <v>226.67</v>
      </c>
      <c r="P227" s="17">
        <f t="shared" si="20"/>
        <v>1.7220707223136067E-2</v>
      </c>
    </row>
    <row r="228" spans="1:16" x14ac:dyDescent="0.35">
      <c r="A228" s="1">
        <v>41771</v>
      </c>
      <c r="B228" s="1"/>
      <c r="C228" s="17">
        <v>163.5</v>
      </c>
      <c r="D228" s="17">
        <f t="shared" si="16"/>
        <v>4.5035752909877047E-2</v>
      </c>
      <c r="F228" s="17">
        <v>25.574000000000002</v>
      </c>
      <c r="G228" s="17">
        <f t="shared" si="17"/>
        <v>1.1958288988874077E-2</v>
      </c>
      <c r="I228" s="17">
        <v>0.59360000000000002</v>
      </c>
      <c r="J228" s="17">
        <f t="shared" si="18"/>
        <v>4.0569331024574939E-2</v>
      </c>
      <c r="L228" s="17">
        <v>79.2</v>
      </c>
      <c r="M228" s="17">
        <f t="shared" si="19"/>
        <v>5.0633019565466952E-3</v>
      </c>
      <c r="O228" s="17">
        <v>227.24</v>
      </c>
      <c r="P228" s="17">
        <f t="shared" si="20"/>
        <v>2.511512412660899E-3</v>
      </c>
    </row>
    <row r="229" spans="1:16" x14ac:dyDescent="0.35">
      <c r="A229" s="1">
        <v>41778</v>
      </c>
      <c r="B229" s="1"/>
      <c r="C229" s="17">
        <v>163.32</v>
      </c>
      <c r="D229" s="17">
        <f t="shared" si="16"/>
        <v>-1.1015238859330978E-3</v>
      </c>
      <c r="F229" s="17">
        <v>26.306999999999999</v>
      </c>
      <c r="G229" s="17">
        <f t="shared" si="17"/>
        <v>2.8258853076351453E-2</v>
      </c>
      <c r="I229" s="17">
        <v>0.6835</v>
      </c>
      <c r="J229" s="17">
        <f t="shared" si="18"/>
        <v>0.14102096431083355</v>
      </c>
      <c r="L229" s="17">
        <v>85.83</v>
      </c>
      <c r="M229" s="17">
        <f t="shared" si="19"/>
        <v>8.039229690974814E-2</v>
      </c>
      <c r="O229" s="17">
        <v>232.9</v>
      </c>
      <c r="P229" s="17">
        <f t="shared" si="20"/>
        <v>2.4602449201369225E-2</v>
      </c>
    </row>
    <row r="230" spans="1:16" x14ac:dyDescent="0.35">
      <c r="A230" s="1">
        <v>41785</v>
      </c>
      <c r="B230" s="1"/>
      <c r="C230" s="17">
        <v>155.06</v>
      </c>
      <c r="D230" s="17">
        <f t="shared" si="16"/>
        <v>-5.1899327660562378E-2</v>
      </c>
      <c r="F230" s="17">
        <v>25.088999999999999</v>
      </c>
      <c r="G230" s="17">
        <f t="shared" si="17"/>
        <v>-4.7405560397829838E-2</v>
      </c>
      <c r="I230" s="17">
        <v>0.68610000000000004</v>
      </c>
      <c r="J230" s="17">
        <f t="shared" si="18"/>
        <v>3.7967335328409901E-3</v>
      </c>
      <c r="L230" s="17">
        <v>84.5</v>
      </c>
      <c r="M230" s="17">
        <f t="shared" si="19"/>
        <v>-1.561706136700014E-2</v>
      </c>
      <c r="O230" s="17">
        <v>226</v>
      </c>
      <c r="P230" s="17">
        <f t="shared" si="20"/>
        <v>-3.0074177618009124E-2</v>
      </c>
    </row>
    <row r="231" spans="1:16" x14ac:dyDescent="0.35">
      <c r="A231" s="1">
        <v>41792</v>
      </c>
      <c r="B231" s="1"/>
      <c r="C231" s="17">
        <v>156.99</v>
      </c>
      <c r="D231" s="17">
        <f t="shared" si="16"/>
        <v>1.2369970261413954E-2</v>
      </c>
      <c r="F231" s="17">
        <v>27.138999999999999</v>
      </c>
      <c r="G231" s="17">
        <f t="shared" si="17"/>
        <v>7.8542304676607166E-2</v>
      </c>
      <c r="I231" s="17">
        <v>0.74339999999999995</v>
      </c>
      <c r="J231" s="17">
        <f t="shared" si="18"/>
        <v>8.0210868166306459E-2</v>
      </c>
      <c r="L231" s="17">
        <v>89</v>
      </c>
      <c r="M231" s="17">
        <f t="shared" si="19"/>
        <v>5.1884835369011562E-2</v>
      </c>
      <c r="O231" s="17">
        <v>237</v>
      </c>
      <c r="P231" s="17">
        <f t="shared" si="20"/>
        <v>4.7525141862845288E-2</v>
      </c>
    </row>
    <row r="232" spans="1:16" x14ac:dyDescent="0.35">
      <c r="A232" s="1">
        <v>41799</v>
      </c>
      <c r="B232" s="1"/>
      <c r="C232" s="17">
        <v>155.28</v>
      </c>
      <c r="D232" s="17">
        <f t="shared" si="16"/>
        <v>-1.0952170191472099E-2</v>
      </c>
      <c r="F232" s="17">
        <v>27.559000000000001</v>
      </c>
      <c r="G232" s="17">
        <f t="shared" si="17"/>
        <v>1.5357353272808183E-2</v>
      </c>
      <c r="I232" s="17">
        <v>0.74</v>
      </c>
      <c r="J232" s="17">
        <f t="shared" si="18"/>
        <v>-4.5840716649362401E-3</v>
      </c>
      <c r="L232" s="17">
        <v>89</v>
      </c>
      <c r="M232" s="17">
        <f t="shared" si="19"/>
        <v>0</v>
      </c>
      <c r="O232" s="17">
        <v>249.66</v>
      </c>
      <c r="P232" s="17">
        <f t="shared" si="20"/>
        <v>5.2039851087773314E-2</v>
      </c>
    </row>
    <row r="233" spans="1:16" x14ac:dyDescent="0.35">
      <c r="A233" s="1">
        <v>41806</v>
      </c>
      <c r="B233" s="1"/>
      <c r="C233" s="17">
        <v>151.6</v>
      </c>
      <c r="D233" s="17">
        <f t="shared" si="16"/>
        <v>-2.3984465652483244E-2</v>
      </c>
      <c r="F233" s="17">
        <v>27.186</v>
      </c>
      <c r="G233" s="17">
        <f t="shared" si="17"/>
        <v>-1.3627026103857354E-2</v>
      </c>
      <c r="I233" s="17">
        <v>0.70799999999999996</v>
      </c>
      <c r="J233" s="17">
        <f t="shared" si="18"/>
        <v>-4.4206092504495753E-2</v>
      </c>
      <c r="L233" s="17">
        <v>84.16</v>
      </c>
      <c r="M233" s="17">
        <f t="shared" si="19"/>
        <v>-5.5916620742739731E-2</v>
      </c>
      <c r="O233" s="17">
        <v>250.11</v>
      </c>
      <c r="P233" s="17">
        <f t="shared" si="20"/>
        <v>1.8008288677267004E-3</v>
      </c>
    </row>
    <row r="234" spans="1:16" x14ac:dyDescent="0.35">
      <c r="A234" s="1">
        <v>41813</v>
      </c>
      <c r="B234" s="1"/>
      <c r="C234" s="17">
        <v>157.1</v>
      </c>
      <c r="D234" s="17">
        <f t="shared" si="16"/>
        <v>3.5637072053304131E-2</v>
      </c>
      <c r="F234" s="17">
        <v>26.6</v>
      </c>
      <c r="G234" s="17">
        <f t="shared" si="17"/>
        <v>-2.1790919125402652E-2</v>
      </c>
      <c r="I234" s="17">
        <v>0.68020000000000003</v>
      </c>
      <c r="J234" s="17">
        <f t="shared" si="18"/>
        <v>-4.0057221120624542E-2</v>
      </c>
      <c r="L234" s="17">
        <v>84.33</v>
      </c>
      <c r="M234" s="17">
        <f t="shared" si="19"/>
        <v>2.0179245971503335E-3</v>
      </c>
      <c r="O234" s="17">
        <v>249.49</v>
      </c>
      <c r="P234" s="17">
        <f t="shared" si="20"/>
        <v>-2.4819868626098085E-3</v>
      </c>
    </row>
    <row r="235" spans="1:16" x14ac:dyDescent="0.35">
      <c r="A235" s="1">
        <v>41820</v>
      </c>
      <c r="B235" s="1"/>
      <c r="C235" s="17">
        <v>158.25</v>
      </c>
      <c r="D235" s="17">
        <f t="shared" si="16"/>
        <v>7.293515762710534E-3</v>
      </c>
      <c r="F235" s="17">
        <v>26.594999999999999</v>
      </c>
      <c r="G235" s="17">
        <f t="shared" si="17"/>
        <v>-1.8798759337279591E-4</v>
      </c>
      <c r="I235" s="17">
        <v>0.69299999999999995</v>
      </c>
      <c r="J235" s="17">
        <f t="shared" si="18"/>
        <v>1.8643126616808003E-2</v>
      </c>
      <c r="L235" s="17">
        <v>84</v>
      </c>
      <c r="M235" s="17">
        <f t="shared" si="19"/>
        <v>-3.9208747432368796E-3</v>
      </c>
      <c r="O235" s="17">
        <v>253.9</v>
      </c>
      <c r="P235" s="17">
        <f t="shared" si="20"/>
        <v>1.7521654482610671E-2</v>
      </c>
    </row>
    <row r="236" spans="1:16" x14ac:dyDescent="0.35">
      <c r="A236" s="1">
        <v>41827</v>
      </c>
      <c r="B236" s="1"/>
      <c r="C236" s="17">
        <v>154</v>
      </c>
      <c r="D236" s="17">
        <f t="shared" si="16"/>
        <v>-2.7223458610656337E-2</v>
      </c>
      <c r="F236" s="17">
        <v>26.9</v>
      </c>
      <c r="G236" s="17">
        <f t="shared" si="17"/>
        <v>1.1403058413512301E-2</v>
      </c>
      <c r="I236" s="17">
        <v>0.69410000000000005</v>
      </c>
      <c r="J236" s="17">
        <f t="shared" si="18"/>
        <v>1.5860431556349308E-3</v>
      </c>
      <c r="L236" s="17">
        <v>84.55</v>
      </c>
      <c r="M236" s="17">
        <f t="shared" si="19"/>
        <v>6.5262765012761292E-3</v>
      </c>
      <c r="O236" s="17">
        <v>246.01</v>
      </c>
      <c r="P236" s="17">
        <f t="shared" si="20"/>
        <v>-3.1568303197970771E-2</v>
      </c>
    </row>
    <row r="237" spans="1:16" x14ac:dyDescent="0.35">
      <c r="A237" s="1">
        <v>41834</v>
      </c>
      <c r="B237" s="1"/>
      <c r="C237" s="17">
        <v>145.94</v>
      </c>
      <c r="D237" s="17">
        <f t="shared" si="16"/>
        <v>-5.3757024076155346E-2</v>
      </c>
      <c r="F237" s="17">
        <v>24.811</v>
      </c>
      <c r="G237" s="17">
        <f t="shared" si="17"/>
        <v>-8.0839183388268232E-2</v>
      </c>
      <c r="I237" s="17">
        <v>0.63449999999999995</v>
      </c>
      <c r="J237" s="17">
        <f t="shared" si="18"/>
        <v>-8.9778755191095794E-2</v>
      </c>
      <c r="L237" s="17">
        <v>80.27</v>
      </c>
      <c r="M237" s="17">
        <f t="shared" si="19"/>
        <v>-5.1947123201103729E-2</v>
      </c>
      <c r="O237" s="17">
        <v>231.75</v>
      </c>
      <c r="P237" s="17">
        <f t="shared" si="20"/>
        <v>-5.9712981066697424E-2</v>
      </c>
    </row>
    <row r="238" spans="1:16" x14ac:dyDescent="0.35">
      <c r="A238" s="1">
        <v>41841</v>
      </c>
      <c r="B238" s="1"/>
      <c r="C238" s="17">
        <v>144</v>
      </c>
      <c r="D238" s="17">
        <f t="shared" si="16"/>
        <v>-1.3382278761473465E-2</v>
      </c>
      <c r="F238" s="17">
        <v>24.86</v>
      </c>
      <c r="G238" s="17">
        <f t="shared" si="17"/>
        <v>1.9729828630401514E-3</v>
      </c>
      <c r="I238" s="17">
        <v>0.60760000000000003</v>
      </c>
      <c r="J238" s="17">
        <f t="shared" si="18"/>
        <v>-4.3320516432824419E-2</v>
      </c>
      <c r="L238" s="17">
        <v>75.16</v>
      </c>
      <c r="M238" s="17">
        <f t="shared" si="19"/>
        <v>-6.5776777598220981E-2</v>
      </c>
      <c r="O238" s="17">
        <v>220.84</v>
      </c>
      <c r="P238" s="17">
        <f t="shared" si="20"/>
        <v>-4.8220747030120137E-2</v>
      </c>
    </row>
    <row r="239" spans="1:16" x14ac:dyDescent="0.35">
      <c r="A239" s="1">
        <v>41848</v>
      </c>
      <c r="B239" s="1"/>
      <c r="C239" s="17">
        <v>135.37</v>
      </c>
      <c r="D239" s="17">
        <f t="shared" si="16"/>
        <v>-6.1801529378305631E-2</v>
      </c>
      <c r="F239" s="17">
        <v>25.510999999999999</v>
      </c>
      <c r="G239" s="17">
        <f t="shared" si="17"/>
        <v>2.5849645616445205E-2</v>
      </c>
      <c r="I239" s="17">
        <v>0.59989999999999999</v>
      </c>
      <c r="J239" s="17">
        <f t="shared" si="18"/>
        <v>-1.2753796062570433E-2</v>
      </c>
      <c r="L239" s="17">
        <v>72.37</v>
      </c>
      <c r="M239" s="17">
        <f t="shared" si="19"/>
        <v>-3.7827325667228351E-2</v>
      </c>
      <c r="O239" s="17">
        <v>221.79</v>
      </c>
      <c r="P239" s="17">
        <f t="shared" si="20"/>
        <v>4.292530821274454E-3</v>
      </c>
    </row>
    <row r="240" spans="1:16" x14ac:dyDescent="0.35">
      <c r="A240" s="1">
        <v>41855</v>
      </c>
      <c r="B240" s="1"/>
      <c r="C240" s="17">
        <v>138.36000000000001</v>
      </c>
      <c r="D240" s="17">
        <f t="shared" si="16"/>
        <v>2.1847213871272864E-2</v>
      </c>
      <c r="F240" s="17">
        <v>25.268999999999998</v>
      </c>
      <c r="G240" s="17">
        <f t="shared" si="17"/>
        <v>-9.531383697674034E-3</v>
      </c>
      <c r="I240" s="17">
        <v>0.64149999999999996</v>
      </c>
      <c r="J240" s="17">
        <f t="shared" si="18"/>
        <v>6.704620939664363E-2</v>
      </c>
      <c r="L240" s="17">
        <v>70.7</v>
      </c>
      <c r="M240" s="17">
        <f t="shared" si="19"/>
        <v>-2.3346275975509201E-2</v>
      </c>
      <c r="O240" s="17">
        <v>219.54</v>
      </c>
      <c r="P240" s="17">
        <f t="shared" si="20"/>
        <v>-1.0196539977948227E-2</v>
      </c>
    </row>
    <row r="241" spans="1:16" x14ac:dyDescent="0.35">
      <c r="A241" s="1">
        <v>41862</v>
      </c>
      <c r="B241" s="1"/>
      <c r="C241" s="17">
        <v>142.63</v>
      </c>
      <c r="D241" s="17">
        <f t="shared" si="16"/>
        <v>3.0394880466363183E-2</v>
      </c>
      <c r="F241" s="17">
        <v>26.116</v>
      </c>
      <c r="G241" s="17">
        <f t="shared" si="17"/>
        <v>3.2969805323050938E-2</v>
      </c>
      <c r="I241" s="17">
        <v>0.68500000000000005</v>
      </c>
      <c r="J241" s="17">
        <f t="shared" si="18"/>
        <v>6.5609654206534307E-2</v>
      </c>
      <c r="L241" s="17">
        <v>75.05</v>
      </c>
      <c r="M241" s="17">
        <f t="shared" si="19"/>
        <v>5.9708985176944118E-2</v>
      </c>
      <c r="O241" s="17">
        <v>225</v>
      </c>
      <c r="P241" s="17">
        <f t="shared" si="20"/>
        <v>2.4565953945249852E-2</v>
      </c>
    </row>
    <row r="242" spans="1:16" x14ac:dyDescent="0.35">
      <c r="A242" s="1">
        <v>41869</v>
      </c>
      <c r="B242" s="1"/>
      <c r="C242" s="17">
        <v>143.51</v>
      </c>
      <c r="D242" s="17">
        <f t="shared" si="16"/>
        <v>6.1508546475090853E-3</v>
      </c>
      <c r="F242" s="17">
        <v>26.582999999999998</v>
      </c>
      <c r="G242" s="17">
        <f t="shared" si="17"/>
        <v>1.7723760408888012E-2</v>
      </c>
      <c r="I242" s="17">
        <v>0.70299999999999996</v>
      </c>
      <c r="J242" s="17">
        <f t="shared" si="18"/>
        <v>2.5938053548439477E-2</v>
      </c>
      <c r="L242" s="17">
        <v>78.39</v>
      </c>
      <c r="M242" s="17">
        <f t="shared" si="19"/>
        <v>4.3541810121159763E-2</v>
      </c>
      <c r="O242" s="17">
        <v>230.03</v>
      </c>
      <c r="P242" s="17">
        <f t="shared" si="20"/>
        <v>2.2109332995507103E-2</v>
      </c>
    </row>
    <row r="243" spans="1:16" x14ac:dyDescent="0.35">
      <c r="A243" s="1">
        <v>41876</v>
      </c>
      <c r="B243" s="1"/>
      <c r="C243" s="17">
        <v>133.57</v>
      </c>
      <c r="D243" s="17">
        <f t="shared" si="16"/>
        <v>-7.1779034193826696E-2</v>
      </c>
      <c r="F243" s="17">
        <v>25.524999999999999</v>
      </c>
      <c r="G243" s="17">
        <f t="shared" si="17"/>
        <v>-4.0613549682546157E-2</v>
      </c>
      <c r="I243" s="17">
        <v>0.69330000000000003</v>
      </c>
      <c r="J243" s="17">
        <f t="shared" si="18"/>
        <v>-1.3894085862220074E-2</v>
      </c>
      <c r="L243" s="17">
        <v>73.209999999999994</v>
      </c>
      <c r="M243" s="17">
        <f t="shared" si="19"/>
        <v>-6.8364344542080069E-2</v>
      </c>
      <c r="O243" s="17">
        <v>226</v>
      </c>
      <c r="P243" s="17">
        <f t="shared" si="20"/>
        <v>-1.7674735927641017E-2</v>
      </c>
    </row>
    <row r="244" spans="1:16" x14ac:dyDescent="0.35">
      <c r="A244" s="1">
        <v>41883</v>
      </c>
      <c r="B244" s="1"/>
      <c r="C244" s="17">
        <v>141.79</v>
      </c>
      <c r="D244" s="17">
        <f t="shared" si="16"/>
        <v>5.9721404760453289E-2</v>
      </c>
      <c r="F244" s="17">
        <v>26.765999999999998</v>
      </c>
      <c r="G244" s="17">
        <f t="shared" si="17"/>
        <v>4.7474061323453665E-2</v>
      </c>
      <c r="I244" s="17">
        <v>0.71750000000000003</v>
      </c>
      <c r="J244" s="17">
        <f t="shared" si="18"/>
        <v>3.4310141685331419E-2</v>
      </c>
      <c r="L244" s="17">
        <v>80.25</v>
      </c>
      <c r="M244" s="17">
        <f t="shared" si="19"/>
        <v>9.1814738351573943E-2</v>
      </c>
      <c r="O244" s="17">
        <v>238</v>
      </c>
      <c r="P244" s="17">
        <f t="shared" si="20"/>
        <v>5.1735674399188802E-2</v>
      </c>
    </row>
    <row r="245" spans="1:16" x14ac:dyDescent="0.35">
      <c r="A245" s="1">
        <v>41890</v>
      </c>
      <c r="B245" s="1"/>
      <c r="C245" s="17">
        <v>139.52000000000001</v>
      </c>
      <c r="D245" s="17">
        <f t="shared" si="16"/>
        <v>-1.6139129588797374E-2</v>
      </c>
      <c r="F245" s="17">
        <v>26.95</v>
      </c>
      <c r="G245" s="17">
        <f t="shared" si="17"/>
        <v>6.8508719808235696E-3</v>
      </c>
      <c r="I245" s="17">
        <v>0.70699999999999996</v>
      </c>
      <c r="J245" s="17">
        <f t="shared" si="18"/>
        <v>-1.4742281737203489E-2</v>
      </c>
      <c r="L245" s="17">
        <v>76.650000000000006</v>
      </c>
      <c r="M245" s="17">
        <f t="shared" si="19"/>
        <v>-4.5897156692301877E-2</v>
      </c>
      <c r="O245" s="17">
        <v>233.2</v>
      </c>
      <c r="P245" s="17">
        <f t="shared" si="20"/>
        <v>-2.0374219195137933E-2</v>
      </c>
    </row>
    <row r="246" spans="1:16" x14ac:dyDescent="0.35">
      <c r="A246" s="1">
        <v>41897</v>
      </c>
      <c r="B246" s="1"/>
      <c r="C246" s="17">
        <v>145.91</v>
      </c>
      <c r="D246" s="17">
        <f t="shared" si="16"/>
        <v>4.4782033115261299E-2</v>
      </c>
      <c r="F246" s="17">
        <v>27.135999999999999</v>
      </c>
      <c r="G246" s="17">
        <f t="shared" si="17"/>
        <v>6.8779622544861141E-3</v>
      </c>
      <c r="I246" s="17">
        <v>0.73</v>
      </c>
      <c r="J246" s="17">
        <f t="shared" si="18"/>
        <v>3.2013868245864108E-2</v>
      </c>
      <c r="L246" s="17">
        <v>77.400000000000006</v>
      </c>
      <c r="M246" s="17">
        <f t="shared" si="19"/>
        <v>9.7371752778583343E-3</v>
      </c>
      <c r="O246" s="17">
        <v>233.5</v>
      </c>
      <c r="P246" s="17">
        <f t="shared" si="20"/>
        <v>1.2856226326150022E-3</v>
      </c>
    </row>
    <row r="247" spans="1:16" x14ac:dyDescent="0.35">
      <c r="A247" s="1">
        <v>41904</v>
      </c>
      <c r="B247" s="1"/>
      <c r="C247" s="17">
        <v>140</v>
      </c>
      <c r="D247" s="17">
        <f t="shared" si="16"/>
        <v>-4.1347570666626865E-2</v>
      </c>
      <c r="F247" s="17">
        <v>26.977</v>
      </c>
      <c r="G247" s="17">
        <f t="shared" si="17"/>
        <v>-5.876608488984747E-3</v>
      </c>
      <c r="I247" s="17">
        <v>0.7248</v>
      </c>
      <c r="J247" s="17">
        <f t="shared" si="18"/>
        <v>-7.1487794136672611E-3</v>
      </c>
      <c r="L247" s="17">
        <v>77.599999999999994</v>
      </c>
      <c r="M247" s="17">
        <f t="shared" si="19"/>
        <v>2.5806465934916645E-3</v>
      </c>
      <c r="O247" s="17">
        <v>232.39</v>
      </c>
      <c r="P247" s="17">
        <f t="shared" si="20"/>
        <v>-4.7650823168776668E-3</v>
      </c>
    </row>
    <row r="248" spans="1:16" x14ac:dyDescent="0.35">
      <c r="A248" s="1">
        <v>41911</v>
      </c>
      <c r="B248" s="1"/>
      <c r="C248" s="17">
        <v>140.5</v>
      </c>
      <c r="D248" s="17">
        <f t="shared" si="16"/>
        <v>3.5650661644970327E-3</v>
      </c>
      <c r="F248" s="17">
        <v>26.01</v>
      </c>
      <c r="G248" s="17">
        <f t="shared" si="17"/>
        <v>-3.6503571659947553E-2</v>
      </c>
      <c r="I248" s="17">
        <v>0.67930000000000001</v>
      </c>
      <c r="J248" s="17">
        <f t="shared" si="18"/>
        <v>-6.4832898531513306E-2</v>
      </c>
      <c r="L248" s="17">
        <v>73.77</v>
      </c>
      <c r="M248" s="17">
        <f t="shared" si="19"/>
        <v>-5.0615282292961972E-2</v>
      </c>
      <c r="O248" s="17">
        <v>227.73</v>
      </c>
      <c r="P248" s="17">
        <f t="shared" si="20"/>
        <v>-2.0256278095287961E-2</v>
      </c>
    </row>
    <row r="249" spans="1:16" x14ac:dyDescent="0.35">
      <c r="A249" s="1">
        <v>41918</v>
      </c>
      <c r="B249" s="1"/>
      <c r="C249" s="17">
        <v>138</v>
      </c>
      <c r="D249" s="17">
        <f t="shared" si="16"/>
        <v>-1.795380361659582E-2</v>
      </c>
      <c r="F249" s="17">
        <v>25.75</v>
      </c>
      <c r="G249" s="17">
        <f t="shared" si="17"/>
        <v>-1.0046452350815027E-2</v>
      </c>
      <c r="I249" s="17">
        <v>0.69399999999999995</v>
      </c>
      <c r="J249" s="17">
        <f t="shared" si="18"/>
        <v>2.1409104309548177E-2</v>
      </c>
      <c r="L249" s="17">
        <v>73.5</v>
      </c>
      <c r="M249" s="17">
        <f t="shared" si="19"/>
        <v>-3.6667386774205113E-3</v>
      </c>
      <c r="O249" s="17">
        <v>222.3</v>
      </c>
      <c r="P249" s="17">
        <f t="shared" si="20"/>
        <v>-2.4132895726635795E-2</v>
      </c>
    </row>
    <row r="250" spans="1:16" x14ac:dyDescent="0.35">
      <c r="A250" s="1">
        <v>41925</v>
      </c>
      <c r="B250" s="1"/>
      <c r="C250" s="17">
        <v>139</v>
      </c>
      <c r="D250" s="17">
        <f t="shared" si="16"/>
        <v>7.2202479734864156E-3</v>
      </c>
      <c r="F250" s="17">
        <v>26.965</v>
      </c>
      <c r="G250" s="17">
        <f t="shared" si="17"/>
        <v>4.6105101679445148E-2</v>
      </c>
      <c r="I250" s="17">
        <v>0.69989999999999997</v>
      </c>
      <c r="J250" s="17">
        <f t="shared" si="18"/>
        <v>8.4655071886894917E-3</v>
      </c>
      <c r="L250" s="17">
        <v>73.150000000000006</v>
      </c>
      <c r="M250" s="17">
        <f t="shared" si="19"/>
        <v>-4.7732787526575393E-3</v>
      </c>
      <c r="O250" s="17">
        <v>228.69</v>
      </c>
      <c r="P250" s="17">
        <f t="shared" si="20"/>
        <v>2.8339553698141451E-2</v>
      </c>
    </row>
    <row r="251" spans="1:16" x14ac:dyDescent="0.35">
      <c r="A251" s="1">
        <v>41932</v>
      </c>
      <c r="B251" s="1"/>
      <c r="C251" s="17">
        <v>137.5</v>
      </c>
      <c r="D251" s="17">
        <f t="shared" si="16"/>
        <v>-1.0850016024065212E-2</v>
      </c>
      <c r="F251" s="17">
        <v>26.215</v>
      </c>
      <c r="G251" s="17">
        <f t="shared" si="17"/>
        <v>-2.8207962764694283E-2</v>
      </c>
      <c r="I251" s="17">
        <v>0.67649999999999999</v>
      </c>
      <c r="J251" s="17">
        <f t="shared" si="18"/>
        <v>-3.4005020084651172E-2</v>
      </c>
      <c r="L251" s="17">
        <v>72.489999999999995</v>
      </c>
      <c r="M251" s="17">
        <f t="shared" si="19"/>
        <v>-9.0635061533470562E-3</v>
      </c>
      <c r="O251" s="17">
        <v>225.88</v>
      </c>
      <c r="P251" s="17">
        <f t="shared" si="20"/>
        <v>-1.2363489863655985E-2</v>
      </c>
    </row>
    <row r="252" spans="1:16" x14ac:dyDescent="0.35">
      <c r="A252" s="1">
        <v>41939</v>
      </c>
      <c r="B252" s="1"/>
      <c r="C252" s="17">
        <v>154</v>
      </c>
      <c r="D252" s="17">
        <f t="shared" si="16"/>
        <v>0.11332868530700324</v>
      </c>
      <c r="F252" s="17">
        <v>28.795000000000002</v>
      </c>
      <c r="G252" s="17">
        <f t="shared" si="17"/>
        <v>9.3869994934139722E-2</v>
      </c>
      <c r="I252" s="17">
        <v>0.69299999999999995</v>
      </c>
      <c r="J252" s="17">
        <f t="shared" si="18"/>
        <v>2.4097551579060406E-2</v>
      </c>
      <c r="L252" s="17">
        <v>76.23</v>
      </c>
      <c r="M252" s="17">
        <f t="shared" si="19"/>
        <v>5.030646468739608E-2</v>
      </c>
      <c r="O252" s="17">
        <v>239.9</v>
      </c>
      <c r="P252" s="17">
        <f t="shared" si="20"/>
        <v>6.0218285041012898E-2</v>
      </c>
    </row>
    <row r="253" spans="1:16" x14ac:dyDescent="0.35">
      <c r="A253" s="1">
        <v>41946</v>
      </c>
      <c r="B253" s="1"/>
      <c r="C253" s="17">
        <v>164.1</v>
      </c>
      <c r="D253" s="17">
        <f t="shared" si="16"/>
        <v>6.3523395682415718E-2</v>
      </c>
      <c r="F253" s="17">
        <v>27.765000000000001</v>
      </c>
      <c r="G253" s="17">
        <f t="shared" si="17"/>
        <v>-3.6425526265065233E-2</v>
      </c>
      <c r="I253" s="17">
        <v>0.67800000000000005</v>
      </c>
      <c r="J253" s="17">
        <f t="shared" si="18"/>
        <v>-2.1882711249507525E-2</v>
      </c>
      <c r="L253" s="17">
        <v>75.69</v>
      </c>
      <c r="M253" s="17">
        <f t="shared" si="19"/>
        <v>-7.1090346791065073E-3</v>
      </c>
      <c r="O253" s="17">
        <v>239.02</v>
      </c>
      <c r="P253" s="17">
        <f t="shared" si="20"/>
        <v>-3.6749394069142127E-3</v>
      </c>
    </row>
    <row r="254" spans="1:16" x14ac:dyDescent="0.35">
      <c r="A254" s="1">
        <v>41953</v>
      </c>
      <c r="B254" s="1"/>
      <c r="C254" s="17">
        <v>174.2</v>
      </c>
      <c r="D254" s="17">
        <f t="shared" si="16"/>
        <v>5.9728066322357165E-2</v>
      </c>
      <c r="F254" s="17">
        <v>28.95</v>
      </c>
      <c r="G254" s="17">
        <f t="shared" si="17"/>
        <v>4.1793969325433888E-2</v>
      </c>
      <c r="I254" s="17">
        <v>0.6885</v>
      </c>
      <c r="J254" s="17">
        <f t="shared" si="18"/>
        <v>1.53680302283139E-2</v>
      </c>
      <c r="L254" s="17">
        <v>74.150000000000006</v>
      </c>
      <c r="M254" s="17">
        <f t="shared" si="19"/>
        <v>-2.0555982737134215E-2</v>
      </c>
      <c r="O254" s="17">
        <v>233.79</v>
      </c>
      <c r="P254" s="17">
        <f t="shared" si="20"/>
        <v>-2.2123953915155425E-2</v>
      </c>
    </row>
    <row r="255" spans="1:16" x14ac:dyDescent="0.35">
      <c r="A255" s="1">
        <v>41960</v>
      </c>
      <c r="B255" s="1"/>
      <c r="C255" s="17">
        <v>129.55000000000001</v>
      </c>
      <c r="D255" s="17">
        <f t="shared" si="16"/>
        <v>-0.2961371574102829</v>
      </c>
      <c r="F255" s="17">
        <v>29.7</v>
      </c>
      <c r="G255" s="17">
        <f t="shared" si="17"/>
        <v>2.5576841789649585E-2</v>
      </c>
      <c r="I255" s="17">
        <v>0.67500000000000004</v>
      </c>
      <c r="J255" s="17">
        <f t="shared" si="18"/>
        <v>-1.9802627296179653E-2</v>
      </c>
      <c r="L255" s="17">
        <v>74.39</v>
      </c>
      <c r="M255" s="17">
        <f t="shared" si="19"/>
        <v>3.2314556193089317E-3</v>
      </c>
      <c r="O255" s="17">
        <v>240.4</v>
      </c>
      <c r="P255" s="17">
        <f t="shared" si="20"/>
        <v>2.7880926137473061E-2</v>
      </c>
    </row>
    <row r="256" spans="1:16" x14ac:dyDescent="0.35">
      <c r="A256" s="1">
        <v>41967</v>
      </c>
      <c r="B256" s="1"/>
      <c r="C256" s="17">
        <v>132.80000000000001</v>
      </c>
      <c r="D256" s="17">
        <f t="shared" si="16"/>
        <v>2.4777330034214451E-2</v>
      </c>
      <c r="F256" s="17">
        <v>29.2</v>
      </c>
      <c r="G256" s="17">
        <f t="shared" si="17"/>
        <v>-1.6978336534418048E-2</v>
      </c>
      <c r="I256" s="17">
        <v>0.6</v>
      </c>
      <c r="J256" s="17">
        <f t="shared" si="18"/>
        <v>-0.11778303565638354</v>
      </c>
      <c r="L256" s="17">
        <v>72.25</v>
      </c>
      <c r="M256" s="17">
        <f t="shared" si="19"/>
        <v>-2.9189197210708784E-2</v>
      </c>
      <c r="O256" s="17">
        <v>233.74</v>
      </c>
      <c r="P256" s="17">
        <f t="shared" si="20"/>
        <v>-2.8094816156041702E-2</v>
      </c>
    </row>
    <row r="257" spans="1:16" x14ac:dyDescent="0.35">
      <c r="A257" s="1">
        <v>41974</v>
      </c>
      <c r="B257" s="1"/>
      <c r="C257" s="17">
        <v>134</v>
      </c>
      <c r="D257" s="17">
        <f t="shared" si="16"/>
        <v>8.9955629085771704E-3</v>
      </c>
      <c r="F257" s="17">
        <v>29.85</v>
      </c>
      <c r="G257" s="17">
        <f t="shared" si="17"/>
        <v>2.2016130564375125E-2</v>
      </c>
      <c r="I257" s="17">
        <v>0.57899999999999996</v>
      </c>
      <c r="J257" s="17">
        <f t="shared" si="18"/>
        <v>-3.5627177643151153E-2</v>
      </c>
      <c r="L257" s="17">
        <v>68.599999999999994</v>
      </c>
      <c r="M257" s="17">
        <f t="shared" si="19"/>
        <v>-5.1839792260701678E-2</v>
      </c>
      <c r="O257" s="17">
        <v>221.95</v>
      </c>
      <c r="P257" s="17">
        <f t="shared" si="20"/>
        <v>-5.1757255224966769E-2</v>
      </c>
    </row>
    <row r="258" spans="1:16" x14ac:dyDescent="0.35">
      <c r="A258" s="1">
        <v>41981</v>
      </c>
      <c r="B258" s="1"/>
      <c r="C258" s="17">
        <v>116.7</v>
      </c>
      <c r="D258" s="17">
        <f t="shared" si="16"/>
        <v>-0.13823326065840114</v>
      </c>
      <c r="F258" s="17">
        <v>26.45</v>
      </c>
      <c r="G258" s="17">
        <f t="shared" si="17"/>
        <v>-0.12092868153430247</v>
      </c>
      <c r="I258" s="17">
        <v>0.47499999999999998</v>
      </c>
      <c r="J258" s="17">
        <f t="shared" si="18"/>
        <v>-0.197987673538354</v>
      </c>
      <c r="L258" s="17">
        <v>64.2</v>
      </c>
      <c r="M258" s="17">
        <f t="shared" si="19"/>
        <v>-6.6289324035924579E-2</v>
      </c>
      <c r="O258" s="17">
        <v>210.75</v>
      </c>
      <c r="P258" s="17">
        <f t="shared" si="20"/>
        <v>-5.1779534398079363E-2</v>
      </c>
    </row>
    <row r="259" spans="1:16" x14ac:dyDescent="0.35">
      <c r="A259" s="1">
        <v>41988</v>
      </c>
      <c r="B259" s="1"/>
      <c r="C259" s="17">
        <v>136.30000000000001</v>
      </c>
      <c r="D259" s="17">
        <f t="shared" si="16"/>
        <v>0.15525179940997713</v>
      </c>
      <c r="F259" s="17">
        <v>24.42</v>
      </c>
      <c r="G259" s="17">
        <f t="shared" si="17"/>
        <v>-7.9853689621749879E-2</v>
      </c>
      <c r="I259" s="17">
        <v>0.56000000000000005</v>
      </c>
      <c r="J259" s="17">
        <f t="shared" si="18"/>
        <v>0.16462197969455383</v>
      </c>
      <c r="L259" s="17">
        <v>61.44</v>
      </c>
      <c r="M259" s="17">
        <f t="shared" si="19"/>
        <v>-4.3942121856498595E-2</v>
      </c>
      <c r="O259" s="17">
        <v>194.15</v>
      </c>
      <c r="P259" s="17">
        <f t="shared" si="20"/>
        <v>-8.2041540704288707E-2</v>
      </c>
    </row>
    <row r="260" spans="1:16" x14ac:dyDescent="0.35">
      <c r="A260" s="1">
        <v>41995</v>
      </c>
      <c r="B260" s="1"/>
      <c r="C260" s="17">
        <v>133.25</v>
      </c>
      <c r="D260" s="17">
        <f t="shared" si="16"/>
        <v>-2.2631275656532779E-2</v>
      </c>
      <c r="F260" s="17">
        <v>24.3</v>
      </c>
      <c r="G260" s="17">
        <f t="shared" si="17"/>
        <v>-4.9261183360558292E-3</v>
      </c>
      <c r="I260" s="17">
        <v>0.53700000000000003</v>
      </c>
      <c r="J260" s="17">
        <f t="shared" si="18"/>
        <v>-4.1938689220330283E-2</v>
      </c>
      <c r="L260" s="17">
        <v>57.13</v>
      </c>
      <c r="M260" s="17">
        <f t="shared" si="19"/>
        <v>-7.2731716103045407E-2</v>
      </c>
      <c r="O260" s="17">
        <v>196.75</v>
      </c>
      <c r="P260" s="17">
        <f t="shared" si="20"/>
        <v>1.3302831119836434E-2</v>
      </c>
    </row>
    <row r="261" spans="1:16" x14ac:dyDescent="0.35">
      <c r="A261" s="1">
        <v>42002</v>
      </c>
      <c r="B261" s="1"/>
      <c r="C261" s="17">
        <v>128.4</v>
      </c>
      <c r="D261" s="17">
        <f t="shared" ref="D261:D324" si="21">LN(C261)-LN(C260)</f>
        <v>-3.7076671790093663E-2</v>
      </c>
      <c r="F261" s="17">
        <v>23.52</v>
      </c>
      <c r="G261" s="17">
        <f t="shared" si="17"/>
        <v>-3.2625227316076533E-2</v>
      </c>
      <c r="I261" s="17">
        <v>0.54149999999999998</v>
      </c>
      <c r="J261" s="17">
        <f t="shared" si="18"/>
        <v>8.3449719321805338E-3</v>
      </c>
      <c r="L261" s="17">
        <v>54.9</v>
      </c>
      <c r="M261" s="17">
        <f t="shared" si="19"/>
        <v>-3.9816024220886703E-2</v>
      </c>
      <c r="O261" s="17">
        <v>195.8</v>
      </c>
      <c r="P261" s="17">
        <f t="shared" si="20"/>
        <v>-4.8401572011025351E-3</v>
      </c>
    </row>
    <row r="262" spans="1:16" x14ac:dyDescent="0.35">
      <c r="A262" s="1">
        <v>42009</v>
      </c>
      <c r="B262" s="1"/>
      <c r="C262" s="17">
        <v>135.75</v>
      </c>
      <c r="D262" s="17">
        <f t="shared" si="21"/>
        <v>5.566456755818372E-2</v>
      </c>
      <c r="F262" s="17">
        <v>25.65</v>
      </c>
      <c r="G262" s="17">
        <f t="shared" ref="G262:G325" si="22">LN(F262)-LN(F261)</f>
        <v>8.6692448586352278E-2</v>
      </c>
      <c r="I262" s="17">
        <v>0.54979999999999996</v>
      </c>
      <c r="J262" s="17">
        <f t="shared" ref="J262:J325" si="23">LN(I262)-LN(I261)</f>
        <v>1.5211509290099956E-2</v>
      </c>
      <c r="L262" s="17">
        <v>63.1</v>
      </c>
      <c r="M262" s="17">
        <f t="shared" ref="M262:M325" si="24">LN(L262)-LN(L261)</f>
        <v>0.13920742103168315</v>
      </c>
      <c r="O262" s="17">
        <v>206.6</v>
      </c>
      <c r="P262" s="17">
        <f t="shared" ref="P262:P325" si="25">LN(O262)-LN(O261)</f>
        <v>5.3690826589128271E-2</v>
      </c>
    </row>
    <row r="263" spans="1:16" x14ac:dyDescent="0.35">
      <c r="A263" s="1">
        <v>42016</v>
      </c>
      <c r="B263" s="1"/>
      <c r="C263" s="17">
        <v>136</v>
      </c>
      <c r="D263" s="17">
        <f t="shared" si="21"/>
        <v>1.8399269220079617E-3</v>
      </c>
      <c r="F263" s="17">
        <v>26.15</v>
      </c>
      <c r="G263" s="17">
        <f t="shared" si="22"/>
        <v>1.9305618894153387E-2</v>
      </c>
      <c r="I263" s="17">
        <v>0.54600000000000004</v>
      </c>
      <c r="J263" s="17">
        <f t="shared" si="23"/>
        <v>-6.9355999862400486E-3</v>
      </c>
      <c r="L263" s="17">
        <v>61.99</v>
      </c>
      <c r="M263" s="17">
        <f t="shared" si="24"/>
        <v>-1.7747687833339576E-2</v>
      </c>
      <c r="O263" s="17">
        <v>226</v>
      </c>
      <c r="P263" s="17">
        <f t="shared" si="25"/>
        <v>8.9750442586748136E-2</v>
      </c>
    </row>
    <row r="264" spans="1:16" x14ac:dyDescent="0.35">
      <c r="A264" s="1">
        <v>42023</v>
      </c>
      <c r="B264" s="1"/>
      <c r="C264" s="17">
        <v>156</v>
      </c>
      <c r="D264" s="17">
        <f t="shared" si="21"/>
        <v>0.13720112151348474</v>
      </c>
      <c r="F264" s="17">
        <v>29.475000000000001</v>
      </c>
      <c r="G264" s="17">
        <f t="shared" si="22"/>
        <v>0.11969325591250257</v>
      </c>
      <c r="I264" s="17">
        <v>0.56089999999999995</v>
      </c>
      <c r="J264" s="17">
        <f t="shared" si="23"/>
        <v>2.6923660769386015E-2</v>
      </c>
      <c r="L264" s="17">
        <v>64.45</v>
      </c>
      <c r="M264" s="17">
        <f t="shared" si="24"/>
        <v>3.8916647671368487E-2</v>
      </c>
      <c r="O264" s="17">
        <v>243.9</v>
      </c>
      <c r="P264" s="17">
        <f t="shared" si="25"/>
        <v>7.6223305949588038E-2</v>
      </c>
    </row>
    <row r="265" spans="1:16" x14ac:dyDescent="0.35">
      <c r="A265" s="1">
        <v>42030</v>
      </c>
      <c r="B265" s="1"/>
      <c r="C265" s="17">
        <v>174.7</v>
      </c>
      <c r="D265" s="17">
        <f t="shared" si="21"/>
        <v>0.11321420989047404</v>
      </c>
      <c r="F265" s="17">
        <v>31.1</v>
      </c>
      <c r="G265" s="17">
        <f t="shared" si="22"/>
        <v>5.3665372761753982E-2</v>
      </c>
      <c r="I265" s="17">
        <v>0.52510000000000001</v>
      </c>
      <c r="J265" s="17">
        <f t="shared" si="23"/>
        <v>-6.5953915870477609E-2</v>
      </c>
      <c r="L265" s="17">
        <v>61.5</v>
      </c>
      <c r="M265" s="17">
        <f t="shared" si="24"/>
        <v>-4.6852554572724081E-2</v>
      </c>
      <c r="O265" s="17">
        <v>229.35</v>
      </c>
      <c r="P265" s="17">
        <f t="shared" si="25"/>
        <v>-6.1509084178693385E-2</v>
      </c>
    </row>
    <row r="266" spans="1:16" x14ac:dyDescent="0.35">
      <c r="A266" s="1">
        <v>42037</v>
      </c>
      <c r="B266" s="1"/>
      <c r="C266" s="17">
        <v>173.05</v>
      </c>
      <c r="D266" s="17">
        <f t="shared" si="21"/>
        <v>-9.4896470586576243E-3</v>
      </c>
      <c r="F266" s="17">
        <v>35.5</v>
      </c>
      <c r="G266" s="17">
        <f t="shared" si="22"/>
        <v>0.13232487729618159</v>
      </c>
      <c r="I266" s="17">
        <v>0.5292</v>
      </c>
      <c r="J266" s="17">
        <f t="shared" si="23"/>
        <v>7.7777115969870358E-3</v>
      </c>
      <c r="L266" s="17">
        <v>64.31</v>
      </c>
      <c r="M266" s="17">
        <f t="shared" si="24"/>
        <v>4.4677965334299685E-2</v>
      </c>
      <c r="O266" s="17">
        <v>261</v>
      </c>
      <c r="P266" s="17">
        <f t="shared" si="25"/>
        <v>0.12927118627951284</v>
      </c>
    </row>
    <row r="267" spans="1:16" x14ac:dyDescent="0.35">
      <c r="A267" s="1">
        <v>42044</v>
      </c>
      <c r="B267" s="1"/>
      <c r="C267" s="17">
        <v>185.7</v>
      </c>
      <c r="D267" s="17">
        <f t="shared" si="21"/>
        <v>7.055189827730679E-2</v>
      </c>
      <c r="F267" s="17">
        <v>36.6</v>
      </c>
      <c r="G267" s="17">
        <f t="shared" si="22"/>
        <v>3.051554392595035E-2</v>
      </c>
      <c r="I267" s="17">
        <v>0.61</v>
      </c>
      <c r="J267" s="17">
        <f t="shared" si="23"/>
        <v>0.14209252492655633</v>
      </c>
      <c r="L267" s="17">
        <v>70.599999999999994</v>
      </c>
      <c r="M267" s="17">
        <f t="shared" si="24"/>
        <v>9.3315004352423792E-2</v>
      </c>
      <c r="O267" s="17">
        <v>290.2</v>
      </c>
      <c r="P267" s="17">
        <f t="shared" si="25"/>
        <v>0.10604993312739364</v>
      </c>
    </row>
    <row r="268" spans="1:16" x14ac:dyDescent="0.35">
      <c r="A268" s="1">
        <v>42051</v>
      </c>
      <c r="B268" s="1"/>
      <c r="C268" s="17">
        <v>177.8</v>
      </c>
      <c r="D268" s="17">
        <f t="shared" si="21"/>
        <v>-4.3473145278856151E-2</v>
      </c>
      <c r="F268" s="17">
        <v>34.335000000000001</v>
      </c>
      <c r="G268" s="17">
        <f t="shared" si="22"/>
        <v>-6.3882998334680696E-2</v>
      </c>
      <c r="I268" s="17">
        <v>0.62849999999999995</v>
      </c>
      <c r="J268" s="17">
        <f t="shared" si="23"/>
        <v>2.987707086294511E-2</v>
      </c>
      <c r="L268" s="17">
        <v>74.75</v>
      </c>
      <c r="M268" s="17">
        <f t="shared" si="24"/>
        <v>5.7119067771600029E-2</v>
      </c>
      <c r="O268" s="17">
        <v>274</v>
      </c>
      <c r="P268" s="17">
        <f t="shared" si="25"/>
        <v>-5.7442234062016873E-2</v>
      </c>
    </row>
    <row r="269" spans="1:16" x14ac:dyDescent="0.35">
      <c r="A269" s="1">
        <v>42058</v>
      </c>
      <c r="B269" s="1"/>
      <c r="C269" s="17">
        <v>169.75</v>
      </c>
      <c r="D269" s="17">
        <f t="shared" si="21"/>
        <v>-4.6332556640998668E-2</v>
      </c>
      <c r="F269" s="17">
        <v>34.200000000000003</v>
      </c>
      <c r="G269" s="17">
        <f t="shared" si="22"/>
        <v>-3.9395980040799472E-3</v>
      </c>
      <c r="I269" s="17">
        <v>0.64480000000000004</v>
      </c>
      <c r="J269" s="17">
        <f t="shared" si="23"/>
        <v>2.5604163162116556E-2</v>
      </c>
      <c r="L269" s="17">
        <v>75.91</v>
      </c>
      <c r="M269" s="17">
        <f t="shared" si="24"/>
        <v>1.5399215757880391E-2</v>
      </c>
      <c r="O269" s="17">
        <v>265.85000000000002</v>
      </c>
      <c r="P269" s="17">
        <f t="shared" si="25"/>
        <v>-3.0195866437723318E-2</v>
      </c>
    </row>
    <row r="270" spans="1:16" x14ac:dyDescent="0.35">
      <c r="A270" s="1">
        <v>42065</v>
      </c>
      <c r="B270" s="1"/>
      <c r="C270" s="17">
        <v>180.55</v>
      </c>
      <c r="D270" s="17">
        <f t="shared" si="21"/>
        <v>6.1680981284661485E-2</v>
      </c>
      <c r="F270" s="17">
        <v>35.085000000000001</v>
      </c>
      <c r="G270" s="17">
        <f t="shared" si="22"/>
        <v>2.5548044635692158E-2</v>
      </c>
      <c r="I270" s="17">
        <v>0.62360000000000004</v>
      </c>
      <c r="J270" s="17">
        <f t="shared" si="23"/>
        <v>-3.343105400879709E-2</v>
      </c>
      <c r="L270" s="17">
        <v>73.25</v>
      </c>
      <c r="M270" s="17">
        <f t="shared" si="24"/>
        <v>-3.5670180131499585E-2</v>
      </c>
      <c r="O270" s="17">
        <v>263.5</v>
      </c>
      <c r="P270" s="17">
        <f t="shared" si="25"/>
        <v>-8.8788719689301132E-3</v>
      </c>
    </row>
    <row r="271" spans="1:16" x14ac:dyDescent="0.35">
      <c r="A271" s="1">
        <v>42072</v>
      </c>
      <c r="B271" s="1"/>
      <c r="C271" s="17">
        <v>161.19999999999999</v>
      </c>
      <c r="D271" s="17">
        <f t="shared" si="21"/>
        <v>-0.1133619176509395</v>
      </c>
      <c r="F271" s="17">
        <v>33.984999999999999</v>
      </c>
      <c r="G271" s="17">
        <f t="shared" si="22"/>
        <v>-3.1854437905650457E-2</v>
      </c>
      <c r="I271" s="17">
        <v>0.56689999999999996</v>
      </c>
      <c r="J271" s="17">
        <f t="shared" si="23"/>
        <v>-9.5326215853363538E-2</v>
      </c>
      <c r="L271" s="17">
        <v>67.87</v>
      </c>
      <c r="M271" s="17">
        <f t="shared" si="24"/>
        <v>-7.6284137181509948E-2</v>
      </c>
      <c r="O271" s="17">
        <v>241.3</v>
      </c>
      <c r="P271" s="17">
        <f t="shared" si="25"/>
        <v>-8.8012395350430594E-2</v>
      </c>
    </row>
    <row r="272" spans="1:16" x14ac:dyDescent="0.35">
      <c r="A272" s="1">
        <v>42079</v>
      </c>
      <c r="B272" s="1"/>
      <c r="C272" s="17">
        <v>158</v>
      </c>
      <c r="D272" s="17">
        <f t="shared" si="21"/>
        <v>-2.0050797045560564E-2</v>
      </c>
      <c r="F272" s="17">
        <v>35.225000000000001</v>
      </c>
      <c r="G272" s="17">
        <f t="shared" si="22"/>
        <v>3.5836806986142555E-2</v>
      </c>
      <c r="I272" s="17">
        <v>0.54910000000000003</v>
      </c>
      <c r="J272" s="17">
        <f t="shared" si="23"/>
        <v>-3.1902347045430934E-2</v>
      </c>
      <c r="L272" s="17">
        <v>67</v>
      </c>
      <c r="M272" s="17">
        <f t="shared" si="24"/>
        <v>-1.2901491324701198E-2</v>
      </c>
      <c r="O272" s="17">
        <v>239.3</v>
      </c>
      <c r="P272" s="17">
        <f t="shared" si="25"/>
        <v>-8.322977716658464E-3</v>
      </c>
    </row>
    <row r="273" spans="1:16" x14ac:dyDescent="0.35">
      <c r="A273" s="1">
        <v>42086</v>
      </c>
      <c r="B273" s="1"/>
      <c r="C273" s="17">
        <v>146.05000000000001</v>
      </c>
      <c r="D273" s="17">
        <f t="shared" si="21"/>
        <v>-7.8646004193216434E-2</v>
      </c>
      <c r="F273" s="17">
        <v>35.1</v>
      </c>
      <c r="G273" s="17">
        <f t="shared" si="22"/>
        <v>-3.5549273129240611E-3</v>
      </c>
      <c r="I273" s="17">
        <v>0.505</v>
      </c>
      <c r="J273" s="17">
        <f t="shared" si="23"/>
        <v>-8.3722145009467175E-2</v>
      </c>
      <c r="L273" s="17">
        <v>61</v>
      </c>
      <c r="M273" s="17">
        <f t="shared" si="24"/>
        <v>-9.381875521765437E-2</v>
      </c>
      <c r="O273" s="17">
        <v>237.25</v>
      </c>
      <c r="P273" s="17">
        <f t="shared" si="25"/>
        <v>-8.6035574242906421E-3</v>
      </c>
    </row>
    <row r="274" spans="1:16" x14ac:dyDescent="0.35">
      <c r="A274" s="1">
        <v>42093</v>
      </c>
      <c r="B274" s="1"/>
      <c r="C274" s="17">
        <v>161.69999999999999</v>
      </c>
      <c r="D274" s="17">
        <f t="shared" si="21"/>
        <v>0.10179373774931033</v>
      </c>
      <c r="F274" s="17">
        <v>36.69</v>
      </c>
      <c r="G274" s="17">
        <f t="shared" si="22"/>
        <v>4.4303107895370619E-2</v>
      </c>
      <c r="I274" s="17">
        <v>0.55679999999999996</v>
      </c>
      <c r="J274" s="17">
        <f t="shared" si="23"/>
        <v>9.7647679744850002E-2</v>
      </c>
      <c r="L274" s="17">
        <v>65.5</v>
      </c>
      <c r="M274" s="17">
        <f t="shared" si="24"/>
        <v>7.1176278467895315E-2</v>
      </c>
      <c r="O274" s="17">
        <v>263.7</v>
      </c>
      <c r="P274" s="17">
        <f t="shared" si="25"/>
        <v>0.10569765586920354</v>
      </c>
    </row>
    <row r="275" spans="1:16" x14ac:dyDescent="0.35">
      <c r="A275" s="1">
        <v>42100</v>
      </c>
      <c r="B275" s="1"/>
      <c r="C275" s="17">
        <v>162</v>
      </c>
      <c r="D275" s="17">
        <f t="shared" si="21"/>
        <v>1.8535686493228454E-3</v>
      </c>
      <c r="F275" s="17">
        <v>35.99</v>
      </c>
      <c r="G275" s="17">
        <f t="shared" si="22"/>
        <v>-1.9263116276251324E-2</v>
      </c>
      <c r="I275" s="17">
        <v>0.54210000000000003</v>
      </c>
      <c r="J275" s="17">
        <f t="shared" si="23"/>
        <v>-2.6755622753917296E-2</v>
      </c>
      <c r="L275" s="17">
        <v>71.5</v>
      </c>
      <c r="M275" s="17">
        <f t="shared" si="24"/>
        <v>8.7647307058754897E-2</v>
      </c>
      <c r="O275" s="17">
        <v>256.95</v>
      </c>
      <c r="P275" s="17">
        <f t="shared" si="25"/>
        <v>-2.5930579921002561E-2</v>
      </c>
    </row>
    <row r="276" spans="1:16" x14ac:dyDescent="0.35">
      <c r="A276" s="1">
        <v>42107</v>
      </c>
      <c r="B276" s="1"/>
      <c r="C276" s="17">
        <v>154.5</v>
      </c>
      <c r="D276" s="17">
        <f t="shared" si="21"/>
        <v>-4.7402238894583171E-2</v>
      </c>
      <c r="F276" s="17">
        <v>37.5</v>
      </c>
      <c r="G276" s="17">
        <f t="shared" si="22"/>
        <v>4.1099810885425914E-2</v>
      </c>
      <c r="I276" s="17">
        <v>0.57199999999999995</v>
      </c>
      <c r="J276" s="17">
        <f t="shared" si="23"/>
        <v>5.3688505113505203E-2</v>
      </c>
      <c r="L276" s="17">
        <v>72.5</v>
      </c>
      <c r="M276" s="17">
        <f t="shared" si="24"/>
        <v>1.3889112160667239E-2</v>
      </c>
      <c r="O276" s="17">
        <v>256</v>
      </c>
      <c r="P276" s="17">
        <f t="shared" si="25"/>
        <v>-3.7040689586760323E-3</v>
      </c>
    </row>
    <row r="277" spans="1:16" x14ac:dyDescent="0.35">
      <c r="A277" s="1">
        <v>42114</v>
      </c>
      <c r="B277" s="1"/>
      <c r="C277" s="17">
        <v>154.5</v>
      </c>
      <c r="D277" s="17">
        <f t="shared" si="21"/>
        <v>0</v>
      </c>
      <c r="F277" s="17">
        <v>36.799999999999997</v>
      </c>
      <c r="G277" s="17">
        <f t="shared" si="22"/>
        <v>-1.8843087801479808E-2</v>
      </c>
      <c r="I277" s="17">
        <v>0.58750000000000002</v>
      </c>
      <c r="J277" s="17">
        <f t="shared" si="23"/>
        <v>2.6737254638516283E-2</v>
      </c>
      <c r="L277" s="17">
        <v>75.75</v>
      </c>
      <c r="M277" s="17">
        <f t="shared" si="24"/>
        <v>4.3851882528850084E-2</v>
      </c>
      <c r="O277" s="17">
        <v>258.2</v>
      </c>
      <c r="P277" s="17">
        <f t="shared" si="25"/>
        <v>8.5570339329796852E-3</v>
      </c>
    </row>
    <row r="278" spans="1:16" x14ac:dyDescent="0.35">
      <c r="A278" s="1">
        <v>42121</v>
      </c>
      <c r="B278" s="1"/>
      <c r="C278" s="17">
        <v>151.05000000000001</v>
      </c>
      <c r="D278" s="17">
        <f t="shared" si="21"/>
        <v>-2.2583188505119089E-2</v>
      </c>
      <c r="F278" s="17">
        <v>38.4</v>
      </c>
      <c r="G278" s="17">
        <f t="shared" si="22"/>
        <v>4.2559614418795633E-2</v>
      </c>
      <c r="I278" s="17">
        <v>0.59850000000000003</v>
      </c>
      <c r="J278" s="17">
        <f t="shared" si="23"/>
        <v>1.8550278979713841E-2</v>
      </c>
      <c r="L278" s="17">
        <v>76.900000000000006</v>
      </c>
      <c r="M278" s="17">
        <f t="shared" si="24"/>
        <v>1.5067432122119584E-2</v>
      </c>
      <c r="O278" s="17">
        <v>256.5</v>
      </c>
      <c r="P278" s="17">
        <f t="shared" si="25"/>
        <v>-6.6058138017179857E-3</v>
      </c>
    </row>
    <row r="279" spans="1:16" x14ac:dyDescent="0.35">
      <c r="A279" s="1">
        <v>42128</v>
      </c>
      <c r="B279" s="1"/>
      <c r="C279" s="17">
        <v>154.15</v>
      </c>
      <c r="D279" s="17">
        <f t="shared" si="21"/>
        <v>2.0315246499477801E-2</v>
      </c>
      <c r="F279" s="17">
        <v>36.450000000000003</v>
      </c>
      <c r="G279" s="17">
        <f t="shared" si="22"/>
        <v>-5.2116001139013601E-2</v>
      </c>
      <c r="I279" s="17">
        <v>0.61319999999999997</v>
      </c>
      <c r="J279" s="17">
        <f t="shared" si="23"/>
        <v>2.4264621999631086E-2</v>
      </c>
      <c r="L279" s="17">
        <v>75.5</v>
      </c>
      <c r="M279" s="17">
        <f t="shared" si="24"/>
        <v>-1.8373220256619582E-2</v>
      </c>
      <c r="O279" s="17">
        <v>259.45</v>
      </c>
      <c r="P279" s="17">
        <f t="shared" si="25"/>
        <v>1.1435341202924221E-2</v>
      </c>
    </row>
    <row r="280" spans="1:16" x14ac:dyDescent="0.35">
      <c r="A280" s="1">
        <v>42135</v>
      </c>
      <c r="B280" s="1"/>
      <c r="C280" s="17">
        <v>156.9</v>
      </c>
      <c r="D280" s="17">
        <f t="shared" si="21"/>
        <v>1.7682505406828142E-2</v>
      </c>
      <c r="F280" s="17">
        <v>35.94</v>
      </c>
      <c r="G280" s="17">
        <f t="shared" si="22"/>
        <v>-1.4090577099254542E-2</v>
      </c>
      <c r="I280" s="17">
        <v>0.61370000000000002</v>
      </c>
      <c r="J280" s="17">
        <f t="shared" si="23"/>
        <v>8.1506239739237429E-4</v>
      </c>
      <c r="L280" s="17">
        <v>75.05</v>
      </c>
      <c r="M280" s="17">
        <f t="shared" si="24"/>
        <v>-5.9780981755075402E-3</v>
      </c>
      <c r="O280" s="17">
        <v>257.45</v>
      </c>
      <c r="P280" s="17">
        <f t="shared" si="25"/>
        <v>-7.7384793215982128E-3</v>
      </c>
    </row>
    <row r="281" spans="1:16" x14ac:dyDescent="0.35">
      <c r="A281" s="1">
        <v>42142</v>
      </c>
      <c r="B281" s="1"/>
      <c r="C281" s="17">
        <v>155.4</v>
      </c>
      <c r="D281" s="17">
        <f t="shared" si="21"/>
        <v>-9.6062218054404624E-3</v>
      </c>
      <c r="F281" s="17">
        <v>34.6</v>
      </c>
      <c r="G281" s="17">
        <f t="shared" si="22"/>
        <v>-3.7997199291734063E-2</v>
      </c>
      <c r="I281" s="17">
        <v>0.57999999999999996</v>
      </c>
      <c r="J281" s="17">
        <f t="shared" si="23"/>
        <v>-5.6478105854586458E-2</v>
      </c>
      <c r="L281" s="17">
        <v>74.349999999999994</v>
      </c>
      <c r="M281" s="17">
        <f t="shared" si="24"/>
        <v>-9.3708851733076415E-3</v>
      </c>
      <c r="O281" s="17">
        <v>249.9</v>
      </c>
      <c r="P281" s="17">
        <f t="shared" si="25"/>
        <v>-2.9764688651243709E-2</v>
      </c>
    </row>
    <row r="282" spans="1:16" x14ac:dyDescent="0.35">
      <c r="A282" s="1">
        <v>42149</v>
      </c>
      <c r="B282" s="1"/>
      <c r="C282" s="17">
        <v>140.4</v>
      </c>
      <c r="D282" s="17">
        <f t="shared" si="21"/>
        <v>-0.10150694634183566</v>
      </c>
      <c r="F282" s="17">
        <v>31</v>
      </c>
      <c r="G282" s="17">
        <f t="shared" si="22"/>
        <v>-0.10986647757853252</v>
      </c>
      <c r="I282" s="17">
        <v>0.58730000000000004</v>
      </c>
      <c r="J282" s="17">
        <f t="shared" si="23"/>
        <v>1.2507658988008985E-2</v>
      </c>
      <c r="L282" s="17">
        <v>73.5</v>
      </c>
      <c r="M282" s="17">
        <f t="shared" si="24"/>
        <v>-1.1498266687373082E-2</v>
      </c>
      <c r="O282" s="17">
        <v>234</v>
      </c>
      <c r="P282" s="17">
        <f t="shared" si="25"/>
        <v>-6.5739722483204588E-2</v>
      </c>
    </row>
    <row r="283" spans="1:16" x14ac:dyDescent="0.35">
      <c r="A283" s="1">
        <v>42156</v>
      </c>
      <c r="B283" s="1"/>
      <c r="C283" s="17">
        <v>150.6</v>
      </c>
      <c r="D283" s="17">
        <f t="shared" si="21"/>
        <v>7.0131823774081781E-2</v>
      </c>
      <c r="F283" s="17">
        <v>31.9</v>
      </c>
      <c r="G283" s="17">
        <f t="shared" si="22"/>
        <v>2.8618805305652639E-2</v>
      </c>
      <c r="I283" s="17">
        <v>0.58850000000000002</v>
      </c>
      <c r="J283" s="17">
        <f t="shared" si="23"/>
        <v>2.0411641718575124E-3</v>
      </c>
      <c r="L283" s="17">
        <v>70.61</v>
      </c>
      <c r="M283" s="17">
        <f t="shared" si="24"/>
        <v>-4.011362869053503E-2</v>
      </c>
      <c r="O283" s="17">
        <v>236.75</v>
      </c>
      <c r="P283" s="17">
        <f t="shared" si="25"/>
        <v>1.1683616708485722E-2</v>
      </c>
    </row>
    <row r="284" spans="1:16" x14ac:dyDescent="0.35">
      <c r="A284" s="1">
        <v>42163</v>
      </c>
      <c r="B284" s="1"/>
      <c r="C284" s="17">
        <v>150.30000000000001</v>
      </c>
      <c r="D284" s="17">
        <f t="shared" si="21"/>
        <v>-1.9940186068643229E-3</v>
      </c>
      <c r="F284" s="17">
        <v>31.7</v>
      </c>
      <c r="G284" s="17">
        <f t="shared" si="22"/>
        <v>-6.2893289075640624E-3</v>
      </c>
      <c r="I284" s="17">
        <v>0.58050000000000002</v>
      </c>
      <c r="J284" s="17">
        <f t="shared" si="23"/>
        <v>-1.3687125562385161E-2</v>
      </c>
      <c r="L284" s="17">
        <v>72.55</v>
      </c>
      <c r="M284" s="17">
        <f t="shared" si="24"/>
        <v>2.7104201801940953E-2</v>
      </c>
      <c r="O284" s="17">
        <v>245.2</v>
      </c>
      <c r="P284" s="17">
        <f t="shared" si="25"/>
        <v>3.5069471995869073E-2</v>
      </c>
    </row>
    <row r="285" spans="1:16" x14ac:dyDescent="0.35">
      <c r="A285" s="1">
        <v>42170</v>
      </c>
      <c r="B285" s="1"/>
      <c r="C285" s="17">
        <v>149.4</v>
      </c>
      <c r="D285" s="17">
        <f t="shared" si="21"/>
        <v>-6.0060240602117787E-3</v>
      </c>
      <c r="F285" s="17">
        <v>33.884999999999998</v>
      </c>
      <c r="G285" s="17">
        <f t="shared" si="22"/>
        <v>6.6655757704841445E-2</v>
      </c>
      <c r="I285" s="17">
        <v>0.57979999999999998</v>
      </c>
      <c r="J285" s="17">
        <f t="shared" si="23"/>
        <v>-1.2065846503911404E-3</v>
      </c>
      <c r="L285" s="17">
        <v>71.56</v>
      </c>
      <c r="M285" s="17">
        <f t="shared" si="24"/>
        <v>-1.3739720689677881E-2</v>
      </c>
      <c r="O285" s="17">
        <v>250</v>
      </c>
      <c r="P285" s="17">
        <f t="shared" si="25"/>
        <v>1.9386713800189526E-2</v>
      </c>
    </row>
    <row r="286" spans="1:16" x14ac:dyDescent="0.35">
      <c r="A286" s="1">
        <v>42177</v>
      </c>
      <c r="B286" s="1"/>
      <c r="C286" s="17">
        <v>144.35</v>
      </c>
      <c r="D286" s="17">
        <f t="shared" si="21"/>
        <v>-3.4386366589773232E-2</v>
      </c>
      <c r="F286" s="17">
        <v>33.5</v>
      </c>
      <c r="G286" s="17">
        <f t="shared" si="22"/>
        <v>-1.1426999757055523E-2</v>
      </c>
      <c r="I286" s="17">
        <v>0.54049999999999998</v>
      </c>
      <c r="J286" s="17">
        <f t="shared" si="23"/>
        <v>-7.0188579408292151E-2</v>
      </c>
      <c r="L286" s="17">
        <v>70.599999999999994</v>
      </c>
      <c r="M286" s="17">
        <f t="shared" si="24"/>
        <v>-1.3506114141322634E-2</v>
      </c>
      <c r="O286" s="17">
        <v>229.9</v>
      </c>
      <c r="P286" s="17">
        <f t="shared" si="25"/>
        <v>-8.3816486093110321E-2</v>
      </c>
    </row>
    <row r="287" spans="1:16" x14ac:dyDescent="0.35">
      <c r="A287" s="1">
        <v>42184</v>
      </c>
      <c r="B287" s="1"/>
      <c r="C287" s="17">
        <v>146.05000000000001</v>
      </c>
      <c r="D287" s="17">
        <f t="shared" si="21"/>
        <v>1.1708122724806813E-2</v>
      </c>
      <c r="F287" s="17">
        <v>32.67</v>
      </c>
      <c r="G287" s="17">
        <f t="shared" si="22"/>
        <v>-2.508821321804211E-2</v>
      </c>
      <c r="I287" s="17">
        <v>0.54179999999999995</v>
      </c>
      <c r="J287" s="17">
        <f t="shared" si="23"/>
        <v>2.4022925717317456E-3</v>
      </c>
      <c r="L287" s="17">
        <v>70.67</v>
      </c>
      <c r="M287" s="17">
        <f t="shared" si="24"/>
        <v>9.9101020356684444E-4</v>
      </c>
      <c r="O287" s="17">
        <v>228.4</v>
      </c>
      <c r="P287" s="17">
        <f t="shared" si="25"/>
        <v>-6.5459539872803063E-3</v>
      </c>
    </row>
    <row r="288" spans="1:16" x14ac:dyDescent="0.35">
      <c r="A288" s="1">
        <v>42191</v>
      </c>
      <c r="B288" s="1"/>
      <c r="C288" s="17">
        <v>145.85</v>
      </c>
      <c r="D288" s="17">
        <f t="shared" si="21"/>
        <v>-1.3703325200200567E-3</v>
      </c>
      <c r="F288" s="17">
        <v>30.88</v>
      </c>
      <c r="G288" s="17">
        <f t="shared" si="22"/>
        <v>-5.6348500456403272E-2</v>
      </c>
      <c r="I288" s="17">
        <v>0.52</v>
      </c>
      <c r="J288" s="17">
        <f t="shared" si="23"/>
        <v>-4.1068118075521576E-2</v>
      </c>
      <c r="L288" s="17">
        <v>71.06</v>
      </c>
      <c r="M288" s="17">
        <f t="shared" si="24"/>
        <v>5.5034358901178138E-3</v>
      </c>
      <c r="O288" s="17">
        <v>227</v>
      </c>
      <c r="P288" s="17">
        <f t="shared" si="25"/>
        <v>-6.1484603004524629E-3</v>
      </c>
    </row>
    <row r="289" spans="1:16" x14ac:dyDescent="0.35">
      <c r="A289" s="1">
        <v>42198</v>
      </c>
      <c r="B289" s="1"/>
      <c r="C289" s="17">
        <v>153.6</v>
      </c>
      <c r="D289" s="17">
        <f t="shared" si="21"/>
        <v>5.1773124399841386E-2</v>
      </c>
      <c r="F289" s="17">
        <v>32.659999999999997</v>
      </c>
      <c r="G289" s="17">
        <f t="shared" si="22"/>
        <v>5.6042362385743338E-2</v>
      </c>
      <c r="I289" s="17">
        <v>0.53590000000000004</v>
      </c>
      <c r="J289" s="17">
        <f t="shared" si="23"/>
        <v>3.0118764925331498E-2</v>
      </c>
      <c r="L289" s="17">
        <v>75.52</v>
      </c>
      <c r="M289" s="17">
        <f t="shared" si="24"/>
        <v>6.0872931244364104E-2</v>
      </c>
      <c r="O289" s="17">
        <v>232</v>
      </c>
      <c r="P289" s="17">
        <f t="shared" si="25"/>
        <v>2.178735418490696E-2</v>
      </c>
    </row>
    <row r="290" spans="1:16" x14ac:dyDescent="0.35">
      <c r="A290" s="1">
        <v>42205</v>
      </c>
      <c r="B290" s="1"/>
      <c r="C290" s="17">
        <v>146.55000000000001</v>
      </c>
      <c r="D290" s="17">
        <f t="shared" si="21"/>
        <v>-4.6985153556669879E-2</v>
      </c>
      <c r="F290" s="17">
        <v>31.05</v>
      </c>
      <c r="G290" s="17">
        <f t="shared" si="22"/>
        <v>-5.0552279162830782E-2</v>
      </c>
      <c r="I290" s="17">
        <v>0.51539999999999997</v>
      </c>
      <c r="J290" s="17">
        <f t="shared" si="23"/>
        <v>-3.9004278282539939E-2</v>
      </c>
      <c r="L290" s="17">
        <v>70.45</v>
      </c>
      <c r="M290" s="17">
        <f t="shared" si="24"/>
        <v>-6.9494283492555375E-2</v>
      </c>
      <c r="O290" s="17">
        <v>220.6</v>
      </c>
      <c r="P290" s="17">
        <f t="shared" si="25"/>
        <v>-5.0386264846907558E-2</v>
      </c>
    </row>
    <row r="291" spans="1:16" x14ac:dyDescent="0.35">
      <c r="A291" s="1">
        <v>42212</v>
      </c>
      <c r="B291" s="1"/>
      <c r="C291" s="17">
        <v>162.30000000000001</v>
      </c>
      <c r="D291" s="17">
        <f t="shared" si="21"/>
        <v>0.1020798073636433</v>
      </c>
      <c r="F291" s="17">
        <v>33.994999999999997</v>
      </c>
      <c r="G291" s="17">
        <f t="shared" si="22"/>
        <v>9.0614646598934812E-2</v>
      </c>
      <c r="I291" s="17">
        <v>0.53490000000000004</v>
      </c>
      <c r="J291" s="17">
        <f t="shared" si="23"/>
        <v>3.71365153189398E-2</v>
      </c>
      <c r="L291" s="17">
        <v>72.3</v>
      </c>
      <c r="M291" s="17">
        <f t="shared" si="24"/>
        <v>2.5920890820029463E-2</v>
      </c>
      <c r="O291" s="17">
        <v>236.7</v>
      </c>
      <c r="P291" s="17">
        <f t="shared" si="25"/>
        <v>7.0442409700535613E-2</v>
      </c>
    </row>
    <row r="292" spans="1:16" x14ac:dyDescent="0.35">
      <c r="A292" s="1">
        <v>42219</v>
      </c>
      <c r="B292" s="1"/>
      <c r="C292" s="17">
        <v>180.45</v>
      </c>
      <c r="D292" s="17">
        <f t="shared" si="21"/>
        <v>0.10600725656825194</v>
      </c>
      <c r="F292" s="17">
        <v>33.905000000000001</v>
      </c>
      <c r="G292" s="17">
        <f t="shared" si="22"/>
        <v>-2.6509588426173458E-3</v>
      </c>
      <c r="I292" s="17">
        <v>0.53739999999999999</v>
      </c>
      <c r="J292" s="17">
        <f t="shared" si="23"/>
        <v>4.6628826441863502E-3</v>
      </c>
      <c r="L292" s="17">
        <v>74.2</v>
      </c>
      <c r="M292" s="17">
        <f t="shared" si="24"/>
        <v>2.5940021008615588E-2</v>
      </c>
      <c r="O292" s="17">
        <v>235.55</v>
      </c>
      <c r="P292" s="17">
        <f t="shared" si="25"/>
        <v>-4.8703113738879367E-3</v>
      </c>
    </row>
    <row r="293" spans="1:16" x14ac:dyDescent="0.35">
      <c r="A293" s="1">
        <v>42226</v>
      </c>
      <c r="B293" s="1"/>
      <c r="C293" s="17">
        <v>190.75</v>
      </c>
      <c r="D293" s="17">
        <f t="shared" si="21"/>
        <v>5.5509939075768955E-2</v>
      </c>
      <c r="F293" s="17">
        <v>35.299999999999997</v>
      </c>
      <c r="G293" s="17">
        <f t="shared" si="22"/>
        <v>4.032046780344567E-2</v>
      </c>
      <c r="I293" s="17">
        <v>0.53600000000000003</v>
      </c>
      <c r="J293" s="17">
        <f t="shared" si="23"/>
        <v>-2.6085351105887833E-3</v>
      </c>
      <c r="L293" s="17">
        <v>74.430000000000007</v>
      </c>
      <c r="M293" s="17">
        <f t="shared" si="24"/>
        <v>3.0949361984848878E-3</v>
      </c>
      <c r="O293" s="17">
        <v>246.6</v>
      </c>
      <c r="P293" s="17">
        <f t="shared" si="25"/>
        <v>4.5844385584193681E-2</v>
      </c>
    </row>
    <row r="294" spans="1:16" x14ac:dyDescent="0.35">
      <c r="A294" s="1">
        <v>42233</v>
      </c>
      <c r="B294" s="1"/>
      <c r="C294" s="17">
        <v>197.25</v>
      </c>
      <c r="D294" s="17">
        <f t="shared" si="21"/>
        <v>3.3508289561417826E-2</v>
      </c>
      <c r="F294" s="17">
        <v>33.06</v>
      </c>
      <c r="G294" s="17">
        <f t="shared" si="22"/>
        <v>-6.5558871546373076E-2</v>
      </c>
      <c r="I294" s="17">
        <v>0.52059999999999995</v>
      </c>
      <c r="J294" s="17">
        <f t="shared" si="23"/>
        <v>-2.9152168510337084E-2</v>
      </c>
      <c r="L294" s="17">
        <v>69.86</v>
      </c>
      <c r="M294" s="17">
        <f t="shared" si="24"/>
        <v>-6.3365846993133523E-2</v>
      </c>
      <c r="O294" s="17">
        <v>235.25</v>
      </c>
      <c r="P294" s="17">
        <f t="shared" si="25"/>
        <v>-4.7118812264754339E-2</v>
      </c>
    </row>
    <row r="295" spans="1:16" x14ac:dyDescent="0.35">
      <c r="A295" s="1">
        <v>42240</v>
      </c>
      <c r="B295" s="1"/>
      <c r="C295" s="17">
        <v>201.7</v>
      </c>
      <c r="D295" s="17">
        <f t="shared" si="21"/>
        <v>2.2309485234182524E-2</v>
      </c>
      <c r="F295" s="17">
        <v>34.825000000000003</v>
      </c>
      <c r="G295" s="17">
        <f t="shared" si="22"/>
        <v>5.2011427272991462E-2</v>
      </c>
      <c r="I295" s="17">
        <v>0.53280000000000005</v>
      </c>
      <c r="J295" s="17">
        <f t="shared" si="23"/>
        <v>2.3164126665714546E-2</v>
      </c>
      <c r="L295" s="17">
        <v>74.819999999999993</v>
      </c>
      <c r="M295" s="17">
        <f t="shared" si="24"/>
        <v>6.8591989541314291E-2</v>
      </c>
      <c r="O295" s="17">
        <v>246.35</v>
      </c>
      <c r="P295" s="17">
        <f t="shared" si="25"/>
        <v>4.6104510524482833E-2</v>
      </c>
    </row>
    <row r="296" spans="1:16" x14ac:dyDescent="0.35">
      <c r="A296" s="1">
        <v>42247</v>
      </c>
      <c r="B296" s="1"/>
      <c r="C296" s="17">
        <v>204.9</v>
      </c>
      <c r="D296" s="17">
        <f t="shared" si="21"/>
        <v>1.5740610284687762E-2</v>
      </c>
      <c r="F296" s="17">
        <v>34.1</v>
      </c>
      <c r="G296" s="17">
        <f t="shared" si="22"/>
        <v>-2.1038135376398426E-2</v>
      </c>
      <c r="I296" s="17">
        <v>0.55059999999999998</v>
      </c>
      <c r="J296" s="17">
        <f t="shared" si="23"/>
        <v>3.2862473482327403E-2</v>
      </c>
      <c r="L296" s="17">
        <v>73.959999999999994</v>
      </c>
      <c r="M296" s="17">
        <f t="shared" si="24"/>
        <v>-1.1560822401076365E-2</v>
      </c>
      <c r="O296" s="17">
        <v>244.35</v>
      </c>
      <c r="P296" s="17">
        <f t="shared" si="25"/>
        <v>-8.151665273808284E-3</v>
      </c>
    </row>
    <row r="297" spans="1:16" x14ac:dyDescent="0.35">
      <c r="A297" s="1">
        <v>42254</v>
      </c>
      <c r="B297" s="1"/>
      <c r="C297" s="17">
        <v>207.45</v>
      </c>
      <c r="D297" s="17">
        <f t="shared" si="21"/>
        <v>1.2368291534022191E-2</v>
      </c>
      <c r="F297" s="17">
        <v>35.24</v>
      </c>
      <c r="G297" s="17">
        <f t="shared" si="22"/>
        <v>3.2884416778507841E-2</v>
      </c>
      <c r="I297" s="17">
        <v>0.5655</v>
      </c>
      <c r="J297" s="17">
        <f t="shared" si="23"/>
        <v>2.6701702847668263E-2</v>
      </c>
      <c r="L297" s="17">
        <v>74.099999999999994</v>
      </c>
      <c r="M297" s="17">
        <f t="shared" si="24"/>
        <v>1.8911257831177863E-3</v>
      </c>
      <c r="O297" s="17">
        <v>245.9</v>
      </c>
      <c r="P297" s="17">
        <f t="shared" si="25"/>
        <v>6.323325505983135E-3</v>
      </c>
    </row>
    <row r="298" spans="1:16" x14ac:dyDescent="0.35">
      <c r="A298" s="1">
        <v>42261</v>
      </c>
      <c r="B298" s="1"/>
      <c r="C298" s="17">
        <v>200.7</v>
      </c>
      <c r="D298" s="17">
        <f t="shared" si="21"/>
        <v>-3.3079090976584347E-2</v>
      </c>
      <c r="F298" s="17">
        <v>34.200000000000003</v>
      </c>
      <c r="G298" s="17">
        <f t="shared" si="22"/>
        <v>-2.9956156999419115E-2</v>
      </c>
      <c r="I298" s="17">
        <v>0.61499999999999999</v>
      </c>
      <c r="J298" s="17">
        <f t="shared" si="23"/>
        <v>8.3911972250342692E-2</v>
      </c>
      <c r="L298" s="17">
        <v>75.5</v>
      </c>
      <c r="M298" s="17">
        <f t="shared" si="24"/>
        <v>1.8717123952937342E-2</v>
      </c>
      <c r="O298" s="17">
        <v>256</v>
      </c>
      <c r="P298" s="17">
        <f t="shared" si="25"/>
        <v>4.0252495257415255E-2</v>
      </c>
    </row>
    <row r="299" spans="1:16" x14ac:dyDescent="0.35">
      <c r="A299" s="1">
        <v>42268</v>
      </c>
      <c r="B299" s="1"/>
      <c r="C299" s="17">
        <v>185.05</v>
      </c>
      <c r="D299" s="17">
        <f t="shared" si="21"/>
        <v>-8.1185196970126938E-2</v>
      </c>
      <c r="F299" s="17">
        <v>33.674999999999997</v>
      </c>
      <c r="G299" s="17">
        <f t="shared" si="22"/>
        <v>-1.5469921772132356E-2</v>
      </c>
      <c r="I299" s="17">
        <v>0.62239999999999995</v>
      </c>
      <c r="J299" s="17">
        <f t="shared" si="23"/>
        <v>1.196070505766389E-2</v>
      </c>
      <c r="L299" s="17">
        <v>74.97</v>
      </c>
      <c r="M299" s="17">
        <f t="shared" si="24"/>
        <v>-7.0446227400084993E-3</v>
      </c>
      <c r="O299" s="17">
        <v>238.4</v>
      </c>
      <c r="P299" s="17">
        <f t="shared" si="25"/>
        <v>-7.1227509288367408E-2</v>
      </c>
    </row>
    <row r="300" spans="1:16" x14ac:dyDescent="0.35">
      <c r="A300" s="1">
        <v>42275</v>
      </c>
      <c r="B300" s="1"/>
      <c r="C300" s="17">
        <v>182.75</v>
      </c>
      <c r="D300" s="17">
        <f t="shared" si="21"/>
        <v>-1.2506960202276929E-2</v>
      </c>
      <c r="F300" s="17">
        <v>33.299999999999997</v>
      </c>
      <c r="G300" s="17">
        <f t="shared" si="22"/>
        <v>-1.11983253100294E-2</v>
      </c>
      <c r="I300" s="17">
        <v>0.58240000000000003</v>
      </c>
      <c r="J300" s="17">
        <f t="shared" si="23"/>
        <v>-6.6425475981705506E-2</v>
      </c>
      <c r="L300" s="17">
        <v>73.8</v>
      </c>
      <c r="M300" s="17">
        <f t="shared" si="24"/>
        <v>-1.5729301908543825E-2</v>
      </c>
      <c r="O300" s="17">
        <v>234.6</v>
      </c>
      <c r="P300" s="17">
        <f t="shared" si="25"/>
        <v>-1.6067998971819542E-2</v>
      </c>
    </row>
    <row r="301" spans="1:16" x14ac:dyDescent="0.35">
      <c r="A301" s="1">
        <v>42282</v>
      </c>
      <c r="B301" s="1"/>
      <c r="C301" s="17">
        <v>186.1</v>
      </c>
      <c r="D301" s="17">
        <f t="shared" si="21"/>
        <v>1.8165065018316717E-2</v>
      </c>
      <c r="F301" s="17">
        <v>36.104999999999997</v>
      </c>
      <c r="G301" s="17">
        <f t="shared" si="22"/>
        <v>8.0873962916746756E-2</v>
      </c>
      <c r="I301" s="17">
        <v>0.61780000000000002</v>
      </c>
      <c r="J301" s="17">
        <f t="shared" si="23"/>
        <v>5.9007283602005134E-2</v>
      </c>
      <c r="L301" s="17">
        <v>85.77</v>
      </c>
      <c r="M301" s="17">
        <f t="shared" si="24"/>
        <v>0.15031056339590343</v>
      </c>
      <c r="O301" s="17">
        <v>267</v>
      </c>
      <c r="P301" s="17">
        <f t="shared" si="25"/>
        <v>0.12936672218087431</v>
      </c>
    </row>
    <row r="302" spans="1:16" x14ac:dyDescent="0.35">
      <c r="A302" s="1">
        <v>42289</v>
      </c>
      <c r="B302" s="1"/>
      <c r="C302" s="17">
        <v>175.35</v>
      </c>
      <c r="D302" s="17">
        <f t="shared" si="21"/>
        <v>-5.9500187062018206E-2</v>
      </c>
      <c r="F302" s="17">
        <v>35.479999999999997</v>
      </c>
      <c r="G302" s="17">
        <f t="shared" si="22"/>
        <v>-1.7462202461766108E-2</v>
      </c>
      <c r="I302" s="17">
        <v>0.64100000000000001</v>
      </c>
      <c r="J302" s="17">
        <f t="shared" si="23"/>
        <v>3.6864676436188681E-2</v>
      </c>
      <c r="L302" s="17">
        <v>88.52</v>
      </c>
      <c r="M302" s="17">
        <f t="shared" si="24"/>
        <v>3.1559220180518821E-2</v>
      </c>
      <c r="O302" s="17">
        <v>253.4</v>
      </c>
      <c r="P302" s="17">
        <f t="shared" si="25"/>
        <v>-5.2279390513210622E-2</v>
      </c>
    </row>
    <row r="303" spans="1:16" x14ac:dyDescent="0.35">
      <c r="A303" s="1">
        <v>42296</v>
      </c>
      <c r="B303" s="1"/>
      <c r="C303" s="17">
        <v>156.15</v>
      </c>
      <c r="D303" s="17">
        <f t="shared" si="21"/>
        <v>-0.11596689285709871</v>
      </c>
      <c r="F303" s="17">
        <v>36.03</v>
      </c>
      <c r="G303" s="17">
        <f t="shared" si="22"/>
        <v>1.5382767318623092E-2</v>
      </c>
      <c r="I303" s="17">
        <v>0.67100000000000004</v>
      </c>
      <c r="J303" s="17">
        <f t="shared" si="23"/>
        <v>4.5739680051011811E-2</v>
      </c>
      <c r="L303" s="17">
        <v>90.45</v>
      </c>
      <c r="M303" s="17">
        <f t="shared" si="24"/>
        <v>2.1568696658455622E-2</v>
      </c>
      <c r="O303" s="17">
        <v>253.5</v>
      </c>
      <c r="P303" s="17">
        <f t="shared" si="25"/>
        <v>3.9455514419906024E-4</v>
      </c>
    </row>
    <row r="304" spans="1:16" x14ac:dyDescent="0.35">
      <c r="A304" s="1">
        <v>42303</v>
      </c>
      <c r="B304" s="1"/>
      <c r="C304" s="17">
        <v>155</v>
      </c>
      <c r="D304" s="17">
        <f t="shared" si="21"/>
        <v>-7.3919668098412217E-3</v>
      </c>
      <c r="F304" s="17">
        <v>35.784999999999997</v>
      </c>
      <c r="G304" s="17">
        <f t="shared" si="22"/>
        <v>-6.8231135694412082E-3</v>
      </c>
      <c r="I304" s="17">
        <v>0.65100000000000002</v>
      </c>
      <c r="J304" s="17">
        <f t="shared" si="23"/>
        <v>-3.0259494763112571E-2</v>
      </c>
      <c r="L304" s="17">
        <v>90.53</v>
      </c>
      <c r="M304" s="17">
        <f t="shared" si="24"/>
        <v>8.840756460442023E-4</v>
      </c>
      <c r="O304" s="17">
        <v>258.10000000000002</v>
      </c>
      <c r="P304" s="17">
        <f t="shared" si="25"/>
        <v>1.7983283693330243E-2</v>
      </c>
    </row>
    <row r="305" spans="1:16" x14ac:dyDescent="0.35">
      <c r="A305" s="1">
        <v>42310</v>
      </c>
      <c r="B305" s="1"/>
      <c r="C305" s="17">
        <v>156.35</v>
      </c>
      <c r="D305" s="17">
        <f t="shared" si="21"/>
        <v>8.6719669846031522E-3</v>
      </c>
      <c r="F305" s="17">
        <v>35.575000000000003</v>
      </c>
      <c r="G305" s="17">
        <f t="shared" si="22"/>
        <v>-5.8856672146445632E-3</v>
      </c>
      <c r="I305" s="17">
        <v>0.64300000000000002</v>
      </c>
      <c r="J305" s="17">
        <f t="shared" si="23"/>
        <v>-1.2364917970949907E-2</v>
      </c>
      <c r="L305" s="17">
        <v>94.09</v>
      </c>
      <c r="M305" s="17">
        <f t="shared" si="24"/>
        <v>3.8570483531326083E-2</v>
      </c>
      <c r="O305" s="17">
        <v>264.75</v>
      </c>
      <c r="P305" s="17">
        <f t="shared" si="25"/>
        <v>2.543887775694742E-2</v>
      </c>
    </row>
    <row r="306" spans="1:16" x14ac:dyDescent="0.35">
      <c r="A306" s="1">
        <v>42317</v>
      </c>
      <c r="B306" s="1"/>
      <c r="C306" s="17">
        <v>164.5</v>
      </c>
      <c r="D306" s="17">
        <f t="shared" si="21"/>
        <v>5.081348630157656E-2</v>
      </c>
      <c r="F306" s="17">
        <v>34.914999999999999</v>
      </c>
      <c r="G306" s="17">
        <f t="shared" si="22"/>
        <v>-1.872660767791734E-2</v>
      </c>
      <c r="I306" s="17">
        <v>0.5655</v>
      </c>
      <c r="J306" s="17">
        <f t="shared" si="23"/>
        <v>-0.12843442868144422</v>
      </c>
      <c r="L306" s="17">
        <v>93.4</v>
      </c>
      <c r="M306" s="17">
        <f t="shared" si="24"/>
        <v>-7.3604257838777443E-3</v>
      </c>
      <c r="O306" s="17">
        <v>260.7</v>
      </c>
      <c r="P306" s="17">
        <f t="shared" si="25"/>
        <v>-1.5415663542059477E-2</v>
      </c>
    </row>
    <row r="307" spans="1:16" x14ac:dyDescent="0.35">
      <c r="A307" s="1">
        <v>42324</v>
      </c>
      <c r="B307" s="1"/>
      <c r="C307" s="17">
        <v>169</v>
      </c>
      <c r="D307" s="17">
        <f t="shared" si="21"/>
        <v>2.6988144717646989E-2</v>
      </c>
      <c r="F307" s="17">
        <v>34.905000000000001</v>
      </c>
      <c r="G307" s="17">
        <f t="shared" si="22"/>
        <v>-2.8645087563372584E-4</v>
      </c>
      <c r="I307" s="17">
        <v>0.59799999999999998</v>
      </c>
      <c r="J307" s="17">
        <f t="shared" si="23"/>
        <v>5.5880458394456545E-2</v>
      </c>
      <c r="L307" s="17">
        <v>107.3</v>
      </c>
      <c r="M307" s="17">
        <f t="shared" si="24"/>
        <v>0.13873730440185561</v>
      </c>
      <c r="O307" s="17">
        <v>272.89999999999998</v>
      </c>
      <c r="P307" s="17">
        <f t="shared" si="25"/>
        <v>4.5735106774836609E-2</v>
      </c>
    </row>
    <row r="308" spans="1:16" x14ac:dyDescent="0.35">
      <c r="A308" s="1">
        <v>42331</v>
      </c>
      <c r="B308" s="1"/>
      <c r="C308" s="17">
        <v>175.7</v>
      </c>
      <c r="D308" s="17">
        <f t="shared" si="21"/>
        <v>3.8879280269977556E-2</v>
      </c>
      <c r="F308" s="17">
        <v>34.75</v>
      </c>
      <c r="G308" s="17">
        <f t="shared" si="22"/>
        <v>-4.4505134115637723E-3</v>
      </c>
      <c r="I308" s="17">
        <v>0.60470000000000002</v>
      </c>
      <c r="J308" s="17">
        <f t="shared" si="23"/>
        <v>1.114171332853553E-2</v>
      </c>
      <c r="L308" s="17">
        <v>104.55</v>
      </c>
      <c r="M308" s="17">
        <f t="shared" si="24"/>
        <v>-2.5963223762009768E-2</v>
      </c>
      <c r="O308" s="17">
        <v>268.2</v>
      </c>
      <c r="P308" s="17">
        <f t="shared" si="25"/>
        <v>-1.7372456866715069E-2</v>
      </c>
    </row>
    <row r="309" spans="1:16" x14ac:dyDescent="0.35">
      <c r="A309" s="1">
        <v>42338</v>
      </c>
      <c r="B309" s="1"/>
      <c r="C309" s="17">
        <v>177.5</v>
      </c>
      <c r="D309" s="17">
        <f t="shared" si="21"/>
        <v>1.019261372241953E-2</v>
      </c>
      <c r="F309" s="17">
        <v>34.155000000000001</v>
      </c>
      <c r="G309" s="17">
        <f t="shared" si="22"/>
        <v>-1.7270583826988428E-2</v>
      </c>
      <c r="I309" s="17">
        <v>0.60389999999999999</v>
      </c>
      <c r="J309" s="17">
        <f t="shared" si="23"/>
        <v>-1.3238459653117651E-3</v>
      </c>
      <c r="L309" s="17">
        <v>103.05</v>
      </c>
      <c r="M309" s="17">
        <f t="shared" si="24"/>
        <v>-1.4451118538175045E-2</v>
      </c>
      <c r="O309" s="17">
        <v>251.45</v>
      </c>
      <c r="P309" s="17">
        <f t="shared" si="25"/>
        <v>-6.4488808229604011E-2</v>
      </c>
    </row>
    <row r="310" spans="1:16" x14ac:dyDescent="0.35">
      <c r="A310" s="1">
        <v>42345</v>
      </c>
      <c r="B310" s="1"/>
      <c r="C310" s="17">
        <v>181.95</v>
      </c>
      <c r="D310" s="17">
        <f t="shared" si="21"/>
        <v>2.4761315142698415E-2</v>
      </c>
      <c r="F310" s="17">
        <v>34.03</v>
      </c>
      <c r="G310" s="17">
        <f t="shared" si="22"/>
        <v>-3.6664996709983022E-3</v>
      </c>
      <c r="I310" s="17">
        <v>0.59450000000000003</v>
      </c>
      <c r="J310" s="17">
        <f t="shared" si="23"/>
        <v>-1.568790518301888E-2</v>
      </c>
      <c r="L310" s="17">
        <v>98.15</v>
      </c>
      <c r="M310" s="17">
        <f t="shared" si="24"/>
        <v>-4.8717386613997604E-2</v>
      </c>
      <c r="O310" s="17">
        <v>244.85</v>
      </c>
      <c r="P310" s="17">
        <f t="shared" si="25"/>
        <v>-2.6598384469647129E-2</v>
      </c>
    </row>
    <row r="311" spans="1:16" x14ac:dyDescent="0.35">
      <c r="A311" s="1">
        <v>42352</v>
      </c>
      <c r="B311" s="1"/>
      <c r="C311" s="17">
        <v>184.05</v>
      </c>
      <c r="D311" s="17">
        <f t="shared" si="21"/>
        <v>1.1475535766861E-2</v>
      </c>
      <c r="F311" s="17">
        <v>34.25</v>
      </c>
      <c r="G311" s="17">
        <f t="shared" si="22"/>
        <v>6.4440761954198678E-3</v>
      </c>
      <c r="I311" s="17">
        <v>0.66400000000000003</v>
      </c>
      <c r="J311" s="17">
        <f t="shared" si="23"/>
        <v>0.11056143334559732</v>
      </c>
      <c r="L311" s="17">
        <v>98.81</v>
      </c>
      <c r="M311" s="17">
        <f t="shared" si="24"/>
        <v>6.7018934844016442E-3</v>
      </c>
      <c r="O311" s="17">
        <v>250.75</v>
      </c>
      <c r="P311" s="17">
        <f t="shared" si="25"/>
        <v>2.3810648693718406E-2</v>
      </c>
    </row>
    <row r="312" spans="1:16" x14ac:dyDescent="0.35">
      <c r="A312" s="1">
        <v>42359</v>
      </c>
      <c r="B312" s="1"/>
      <c r="C312" s="17">
        <v>178.95</v>
      </c>
      <c r="D312" s="17">
        <f t="shared" si="21"/>
        <v>-2.8101022612995408E-2</v>
      </c>
      <c r="F312" s="17">
        <v>33.914999999999999</v>
      </c>
      <c r="G312" s="17">
        <f t="shared" si="22"/>
        <v>-9.8291703101915928E-3</v>
      </c>
      <c r="I312" s="17">
        <v>0.65859999999999996</v>
      </c>
      <c r="J312" s="17">
        <f t="shared" si="23"/>
        <v>-8.1657795341700812E-3</v>
      </c>
      <c r="L312" s="17">
        <v>101.34</v>
      </c>
      <c r="M312" s="17">
        <f t="shared" si="24"/>
        <v>2.5282385840891486E-2</v>
      </c>
      <c r="O312" s="17">
        <v>245.8</v>
      </c>
      <c r="P312" s="17">
        <f t="shared" si="25"/>
        <v>-1.9938229710110278E-2</v>
      </c>
    </row>
    <row r="313" spans="1:16" x14ac:dyDescent="0.35">
      <c r="A313" s="1">
        <v>42366</v>
      </c>
      <c r="B313" s="1"/>
      <c r="C313" s="17">
        <v>177</v>
      </c>
      <c r="D313" s="17">
        <f t="shared" si="21"/>
        <v>-1.095670463820575E-2</v>
      </c>
      <c r="F313" s="17">
        <v>33.975000000000001</v>
      </c>
      <c r="G313" s="17">
        <f t="shared" si="22"/>
        <v>1.7675656391649142E-3</v>
      </c>
      <c r="I313" s="17">
        <v>0.67900000000000005</v>
      </c>
      <c r="J313" s="17">
        <f t="shared" si="23"/>
        <v>3.0504757616432343E-2</v>
      </c>
      <c r="L313" s="17">
        <v>101.26</v>
      </c>
      <c r="M313" s="17">
        <f t="shared" si="24"/>
        <v>-7.8973350600008985E-4</v>
      </c>
      <c r="O313" s="17">
        <v>253.25</v>
      </c>
      <c r="P313" s="17">
        <f t="shared" si="25"/>
        <v>2.9858945996857678E-2</v>
      </c>
    </row>
    <row r="314" spans="1:16" x14ac:dyDescent="0.35">
      <c r="A314" s="1">
        <v>42373</v>
      </c>
      <c r="B314" s="1"/>
      <c r="C314" s="17">
        <v>178</v>
      </c>
      <c r="D314" s="17">
        <f t="shared" si="21"/>
        <v>5.6338177182562177E-3</v>
      </c>
      <c r="F314" s="17">
        <v>34.005000000000003</v>
      </c>
      <c r="G314" s="17">
        <f t="shared" si="22"/>
        <v>8.8261259039468243E-4</v>
      </c>
      <c r="I314" s="17">
        <v>0.67710000000000004</v>
      </c>
      <c r="J314" s="17">
        <f t="shared" si="23"/>
        <v>-2.8021550670964124E-3</v>
      </c>
      <c r="L314" s="17">
        <v>96.85</v>
      </c>
      <c r="M314" s="17">
        <f t="shared" si="24"/>
        <v>-4.4528076688758134E-2</v>
      </c>
      <c r="O314" s="17">
        <v>252.4</v>
      </c>
      <c r="P314" s="17">
        <f t="shared" si="25"/>
        <v>-3.3620124617339542E-3</v>
      </c>
    </row>
    <row r="315" spans="1:16" x14ac:dyDescent="0.35">
      <c r="A315" s="1">
        <v>42380</v>
      </c>
      <c r="B315" s="1"/>
      <c r="C315" s="17">
        <v>178.35</v>
      </c>
      <c r="D315" s="17">
        <f t="shared" si="21"/>
        <v>1.9643615128153158E-3</v>
      </c>
      <c r="F315" s="17">
        <v>32.465000000000003</v>
      </c>
      <c r="G315" s="17">
        <f t="shared" si="22"/>
        <v>-4.6344986667151922E-2</v>
      </c>
      <c r="I315" s="17">
        <v>0.61519999999999997</v>
      </c>
      <c r="J315" s="17">
        <f t="shared" si="23"/>
        <v>-9.5871554300165585E-2</v>
      </c>
      <c r="L315" s="17">
        <v>87.27</v>
      </c>
      <c r="M315" s="17">
        <f t="shared" si="24"/>
        <v>-0.10415662867778508</v>
      </c>
      <c r="O315" s="17">
        <v>232.1</v>
      </c>
      <c r="P315" s="17">
        <f t="shared" si="25"/>
        <v>-8.3846817386667105E-2</v>
      </c>
    </row>
    <row r="316" spans="1:16" x14ac:dyDescent="0.35">
      <c r="A316" s="1">
        <v>42387</v>
      </c>
      <c r="B316" s="1"/>
      <c r="C316" s="17">
        <v>173.75</v>
      </c>
      <c r="D316" s="17">
        <f t="shared" si="21"/>
        <v>-2.6130427359999153E-2</v>
      </c>
      <c r="F316" s="17">
        <v>35.200000000000003</v>
      </c>
      <c r="G316" s="17">
        <f t="shared" si="22"/>
        <v>8.0883496643600949E-2</v>
      </c>
      <c r="I316" s="17">
        <v>0.65</v>
      </c>
      <c r="J316" s="17">
        <f t="shared" si="23"/>
        <v>5.5024944698248646E-2</v>
      </c>
      <c r="L316" s="17">
        <v>91.5</v>
      </c>
      <c r="M316" s="17">
        <f t="shared" si="24"/>
        <v>4.7332211106255961E-2</v>
      </c>
      <c r="O316" s="17">
        <v>250.4</v>
      </c>
      <c r="P316" s="17">
        <f t="shared" si="25"/>
        <v>7.5891325945551813E-2</v>
      </c>
    </row>
    <row r="317" spans="1:16" x14ac:dyDescent="0.35">
      <c r="A317" s="1">
        <v>42394</v>
      </c>
      <c r="B317" s="1"/>
      <c r="C317" s="17">
        <v>172.55</v>
      </c>
      <c r="D317" s="17">
        <f t="shared" si="21"/>
        <v>-6.9304349008882937E-3</v>
      </c>
      <c r="F317" s="17">
        <v>36.564999999999998</v>
      </c>
      <c r="G317" s="17">
        <f t="shared" si="22"/>
        <v>3.8045416118863251E-2</v>
      </c>
      <c r="I317" s="17">
        <v>0.64900000000000002</v>
      </c>
      <c r="J317" s="17">
        <f t="shared" si="23"/>
        <v>-1.5396461855928245E-3</v>
      </c>
      <c r="L317" s="17">
        <v>96.5</v>
      </c>
      <c r="M317" s="17">
        <f t="shared" si="24"/>
        <v>5.3204036063464244E-2</v>
      </c>
      <c r="O317" s="17">
        <v>272.45</v>
      </c>
      <c r="P317" s="17">
        <f t="shared" si="25"/>
        <v>8.4395471803164313E-2</v>
      </c>
    </row>
    <row r="318" spans="1:16" x14ac:dyDescent="0.35">
      <c r="A318" s="1">
        <v>42401</v>
      </c>
      <c r="B318" s="1"/>
      <c r="C318" s="17">
        <v>170.9</v>
      </c>
      <c r="D318" s="17">
        <f t="shared" si="21"/>
        <v>-9.6084594224672415E-3</v>
      </c>
      <c r="F318" s="17">
        <v>37.700000000000003</v>
      </c>
      <c r="G318" s="17">
        <f t="shared" si="22"/>
        <v>3.0568595731050419E-2</v>
      </c>
      <c r="I318" s="17">
        <v>0.67100000000000004</v>
      </c>
      <c r="J318" s="17">
        <f t="shared" si="23"/>
        <v>3.3336420267591871E-2</v>
      </c>
      <c r="L318" s="17">
        <v>97.2</v>
      </c>
      <c r="M318" s="17">
        <f t="shared" si="24"/>
        <v>7.227703121452933E-3</v>
      </c>
      <c r="O318" s="17">
        <v>281.55</v>
      </c>
      <c r="P318" s="17">
        <f t="shared" si="25"/>
        <v>3.2854940671519728E-2</v>
      </c>
    </row>
    <row r="319" spans="1:16" x14ac:dyDescent="0.35">
      <c r="A319" s="1">
        <v>42408</v>
      </c>
      <c r="B319" s="1"/>
      <c r="C319" s="17">
        <v>163.95</v>
      </c>
      <c r="D319" s="17">
        <f t="shared" si="21"/>
        <v>-4.1517086830888061E-2</v>
      </c>
      <c r="F319" s="17">
        <v>37.19</v>
      </c>
      <c r="G319" s="17">
        <f t="shared" si="22"/>
        <v>-1.3620186516986266E-2</v>
      </c>
      <c r="I319" s="17">
        <v>0.6754</v>
      </c>
      <c r="J319" s="17">
        <f t="shared" si="23"/>
        <v>6.535970979785477E-3</v>
      </c>
      <c r="L319" s="17">
        <v>94.85</v>
      </c>
      <c r="M319" s="17">
        <f t="shared" si="24"/>
        <v>-2.4474015085369949E-2</v>
      </c>
      <c r="O319" s="17">
        <v>270.7</v>
      </c>
      <c r="P319" s="17">
        <f t="shared" si="25"/>
        <v>-3.9298855080371453E-2</v>
      </c>
    </row>
    <row r="320" spans="1:16" x14ac:dyDescent="0.35">
      <c r="A320" s="1">
        <v>42415</v>
      </c>
      <c r="B320" s="1"/>
      <c r="C320" s="17">
        <v>160.44999999999999</v>
      </c>
      <c r="D320" s="17">
        <f t="shared" si="21"/>
        <v>-2.1579135734791421E-2</v>
      </c>
      <c r="F320" s="17">
        <v>38.229999999999997</v>
      </c>
      <c r="G320" s="17">
        <f t="shared" si="22"/>
        <v>2.7580639771342508E-2</v>
      </c>
      <c r="I320" s="17">
        <v>0.71030000000000004</v>
      </c>
      <c r="J320" s="17">
        <f t="shared" si="23"/>
        <v>5.0382308052296987E-2</v>
      </c>
      <c r="L320" s="17">
        <v>102.35</v>
      </c>
      <c r="M320" s="17">
        <f t="shared" si="24"/>
        <v>7.6101615726275718E-2</v>
      </c>
      <c r="O320" s="17">
        <v>276.95</v>
      </c>
      <c r="P320" s="17">
        <f t="shared" si="25"/>
        <v>2.282578785885736E-2</v>
      </c>
    </row>
    <row r="321" spans="1:16" x14ac:dyDescent="0.35">
      <c r="A321" s="1">
        <v>42422</v>
      </c>
      <c r="B321" s="1"/>
      <c r="C321" s="17">
        <v>161.85</v>
      </c>
      <c r="D321" s="17">
        <f t="shared" si="21"/>
        <v>8.6876128163870803E-3</v>
      </c>
      <c r="F321" s="17">
        <v>39.29</v>
      </c>
      <c r="G321" s="17">
        <f t="shared" si="22"/>
        <v>2.7349485862047107E-2</v>
      </c>
      <c r="I321" s="17">
        <v>0.69259999999999999</v>
      </c>
      <c r="J321" s="17">
        <f t="shared" si="23"/>
        <v>-2.523478403544277E-2</v>
      </c>
      <c r="L321" s="17">
        <v>106.24</v>
      </c>
      <c r="M321" s="17">
        <f t="shared" si="24"/>
        <v>3.7302373620824447E-2</v>
      </c>
      <c r="O321" s="17">
        <v>283.3</v>
      </c>
      <c r="P321" s="17">
        <f t="shared" si="25"/>
        <v>2.2669422357357583E-2</v>
      </c>
    </row>
    <row r="322" spans="1:16" x14ac:dyDescent="0.35">
      <c r="A322" s="1">
        <v>42429</v>
      </c>
      <c r="B322" s="1"/>
      <c r="C322" s="17">
        <v>162.30000000000001</v>
      </c>
      <c r="D322" s="17">
        <f t="shared" si="21"/>
        <v>2.7764941482919525E-3</v>
      </c>
      <c r="F322" s="17">
        <v>40.075000000000003</v>
      </c>
      <c r="G322" s="17">
        <f t="shared" si="22"/>
        <v>1.9782664925248383E-2</v>
      </c>
      <c r="I322" s="17">
        <v>0.67</v>
      </c>
      <c r="J322" s="17">
        <f t="shared" si="23"/>
        <v>-3.3174919583309759E-2</v>
      </c>
      <c r="L322" s="17">
        <v>108.99</v>
      </c>
      <c r="M322" s="17">
        <f t="shared" si="24"/>
        <v>2.5555449173096711E-2</v>
      </c>
      <c r="O322" s="17">
        <v>302.25</v>
      </c>
      <c r="P322" s="17">
        <f t="shared" si="25"/>
        <v>6.4748082658431017E-2</v>
      </c>
    </row>
    <row r="323" spans="1:16" x14ac:dyDescent="0.35">
      <c r="A323" s="1">
        <v>42436</v>
      </c>
      <c r="B323" s="1"/>
      <c r="C323" s="17">
        <v>168.85</v>
      </c>
      <c r="D323" s="17">
        <f t="shared" si="21"/>
        <v>3.9564272311031878E-2</v>
      </c>
      <c r="F323" s="17">
        <v>40.299999999999997</v>
      </c>
      <c r="G323" s="17">
        <f t="shared" si="22"/>
        <v>5.5987704570203967E-3</v>
      </c>
      <c r="I323" s="17">
        <v>0.68799999999999994</v>
      </c>
      <c r="J323" s="17">
        <f t="shared" si="23"/>
        <v>2.6511125548331793E-2</v>
      </c>
      <c r="L323" s="17">
        <v>109.26</v>
      </c>
      <c r="M323" s="17">
        <f t="shared" si="24"/>
        <v>2.4742280663518912E-3</v>
      </c>
      <c r="O323" s="17">
        <v>301.60000000000002</v>
      </c>
      <c r="P323" s="17">
        <f t="shared" si="25"/>
        <v>-2.152853361100604E-3</v>
      </c>
    </row>
    <row r="324" spans="1:16" x14ac:dyDescent="0.35">
      <c r="A324" s="1">
        <v>42443</v>
      </c>
      <c r="B324" s="1"/>
      <c r="C324" s="17">
        <v>159.19999999999999</v>
      </c>
      <c r="D324" s="17">
        <f t="shared" si="21"/>
        <v>-5.884947342129454E-2</v>
      </c>
      <c r="F324" s="17">
        <v>38.814999999999998</v>
      </c>
      <c r="G324" s="17">
        <f t="shared" si="22"/>
        <v>-3.7544699094993472E-2</v>
      </c>
      <c r="I324" s="17">
        <v>0.7</v>
      </c>
      <c r="J324" s="17">
        <f t="shared" si="23"/>
        <v>1.7291497110061005E-2</v>
      </c>
      <c r="L324" s="17">
        <v>112.4</v>
      </c>
      <c r="M324" s="17">
        <f t="shared" si="24"/>
        <v>2.8333574492019231E-2</v>
      </c>
      <c r="O324" s="17">
        <v>315.55</v>
      </c>
      <c r="P324" s="17">
        <f t="shared" si="25"/>
        <v>4.521551189644768E-2</v>
      </c>
    </row>
    <row r="325" spans="1:16" x14ac:dyDescent="0.35">
      <c r="A325" s="1">
        <v>42450</v>
      </c>
      <c r="B325" s="1"/>
      <c r="C325" s="17">
        <v>165.45</v>
      </c>
      <c r="D325" s="17">
        <f t="shared" ref="D325:D388" si="26">LN(C325)-LN(C324)</f>
        <v>3.8507760957338988E-2</v>
      </c>
      <c r="F325" s="17">
        <v>38.755000000000003</v>
      </c>
      <c r="G325" s="17">
        <f t="shared" si="22"/>
        <v>-1.5469901241687012E-3</v>
      </c>
      <c r="I325" s="17">
        <v>0.69540000000000002</v>
      </c>
      <c r="J325" s="17">
        <f t="shared" si="23"/>
        <v>-6.593115469643529E-3</v>
      </c>
      <c r="L325" s="17">
        <v>109.1</v>
      </c>
      <c r="M325" s="17">
        <f t="shared" si="24"/>
        <v>-2.9799044620566484E-2</v>
      </c>
      <c r="O325" s="17">
        <v>304.5</v>
      </c>
      <c r="P325" s="17">
        <f t="shared" si="25"/>
        <v>-3.5646060880297092E-2</v>
      </c>
    </row>
    <row r="326" spans="1:16" x14ac:dyDescent="0.35">
      <c r="A326" s="1">
        <v>42457</v>
      </c>
      <c r="B326" s="1"/>
      <c r="C326" s="17">
        <v>163.95</v>
      </c>
      <c r="D326" s="17">
        <f t="shared" si="26"/>
        <v>-9.1075310769639373E-3</v>
      </c>
      <c r="F326" s="17">
        <v>39.645000000000003</v>
      </c>
      <c r="G326" s="17">
        <f t="shared" ref="G326:G389" si="27">LN(F326)-LN(F325)</f>
        <v>2.2705056990887318E-2</v>
      </c>
      <c r="I326" s="17">
        <v>0.6885</v>
      </c>
      <c r="J326" s="17">
        <f t="shared" ref="J326:J389" si="28">LN(I326)-LN(I325)</f>
        <v>-9.9719014050515531E-3</v>
      </c>
      <c r="L326" s="17">
        <v>108.52</v>
      </c>
      <c r="M326" s="17">
        <f t="shared" ref="M326:M389" si="29">LN(L326)-LN(L325)</f>
        <v>-5.3304050482934073E-3</v>
      </c>
      <c r="O326" s="17">
        <v>301.8</v>
      </c>
      <c r="P326" s="17">
        <f t="shared" ref="P326:P389" si="30">LN(O326)-LN(O325)</f>
        <v>-8.9065408162030124E-3</v>
      </c>
    </row>
    <row r="327" spans="1:16" x14ac:dyDescent="0.35">
      <c r="A327" s="1">
        <v>42464</v>
      </c>
      <c r="B327" s="1"/>
      <c r="C327" s="17">
        <v>164.35</v>
      </c>
      <c r="D327" s="17">
        <f t="shared" si="26"/>
        <v>2.4367968195706524E-3</v>
      </c>
      <c r="F327" s="17">
        <v>37.6</v>
      </c>
      <c r="G327" s="17">
        <f t="shared" si="27"/>
        <v>-5.2960786328513532E-2</v>
      </c>
      <c r="I327" s="17">
        <v>0.69399999999999995</v>
      </c>
      <c r="J327" s="17">
        <f t="shared" si="28"/>
        <v>7.9566423380948992E-3</v>
      </c>
      <c r="L327" s="17">
        <v>112.92</v>
      </c>
      <c r="M327" s="17">
        <f t="shared" si="29"/>
        <v>3.9745115594556957E-2</v>
      </c>
      <c r="O327" s="17">
        <v>316.5</v>
      </c>
      <c r="P327" s="17">
        <f t="shared" si="30"/>
        <v>4.7558695250482508E-2</v>
      </c>
    </row>
    <row r="328" spans="1:16" x14ac:dyDescent="0.35">
      <c r="A328" s="1">
        <v>42471</v>
      </c>
      <c r="B328" s="1"/>
      <c r="C328" s="17">
        <v>163.69999999999999</v>
      </c>
      <c r="D328" s="17">
        <f t="shared" si="26"/>
        <v>-3.9628157331392799E-3</v>
      </c>
      <c r="F328" s="17">
        <v>36.86</v>
      </c>
      <c r="G328" s="17">
        <f t="shared" si="27"/>
        <v>-1.9877098154171602E-2</v>
      </c>
      <c r="I328" s="17">
        <v>0.68200000000000005</v>
      </c>
      <c r="J328" s="17">
        <f t="shared" si="28"/>
        <v>-1.7442302663342235E-2</v>
      </c>
      <c r="L328" s="17">
        <v>119.3</v>
      </c>
      <c r="M328" s="17">
        <f t="shared" si="29"/>
        <v>5.4961725718581711E-2</v>
      </c>
      <c r="O328" s="17">
        <v>309.75</v>
      </c>
      <c r="P328" s="17">
        <f t="shared" si="30"/>
        <v>-2.1557721074979774E-2</v>
      </c>
    </row>
    <row r="329" spans="1:16" x14ac:dyDescent="0.35">
      <c r="A329" s="1">
        <v>42478</v>
      </c>
      <c r="B329" s="1"/>
      <c r="C329" s="17">
        <v>164.7</v>
      </c>
      <c r="D329" s="17">
        <f t="shared" si="26"/>
        <v>6.0901528065055999E-3</v>
      </c>
      <c r="F329" s="17">
        <v>36.395000000000003</v>
      </c>
      <c r="G329" s="17">
        <f t="shared" si="27"/>
        <v>-1.2695549671455808E-2</v>
      </c>
      <c r="I329" s="17">
        <v>0.69350000000000001</v>
      </c>
      <c r="J329" s="17">
        <f t="shared" si="28"/>
        <v>1.6721581911424088E-2</v>
      </c>
      <c r="L329" s="17">
        <v>121.25</v>
      </c>
      <c r="M329" s="17">
        <f t="shared" si="29"/>
        <v>1.6213200713722564E-2</v>
      </c>
      <c r="O329" s="17">
        <v>322.10000000000002</v>
      </c>
      <c r="P329" s="17">
        <f t="shared" si="30"/>
        <v>3.9096535827901846E-2</v>
      </c>
    </row>
    <row r="330" spans="1:16" x14ac:dyDescent="0.35">
      <c r="A330" s="1">
        <v>42485</v>
      </c>
      <c r="B330" s="1"/>
      <c r="C330" s="17">
        <v>163.4</v>
      </c>
      <c r="D330" s="17">
        <f t="shared" si="26"/>
        <v>-7.9244547576919899E-3</v>
      </c>
      <c r="F330" s="17">
        <v>34.1</v>
      </c>
      <c r="G330" s="17">
        <f t="shared" si="27"/>
        <v>-6.5134018280750272E-2</v>
      </c>
      <c r="I330" s="17">
        <v>0.69020000000000004</v>
      </c>
      <c r="J330" s="17">
        <f t="shared" si="28"/>
        <v>-4.7698290909831687E-3</v>
      </c>
      <c r="L330" s="17">
        <v>123.55</v>
      </c>
      <c r="M330" s="17">
        <f t="shared" si="29"/>
        <v>1.8791402617026165E-2</v>
      </c>
      <c r="O330" s="17">
        <v>351</v>
      </c>
      <c r="P330" s="17">
        <f t="shared" si="30"/>
        <v>8.5924167128712092E-2</v>
      </c>
    </row>
    <row r="331" spans="1:16" x14ac:dyDescent="0.35">
      <c r="A331" s="1">
        <v>42492</v>
      </c>
      <c r="B331" s="1"/>
      <c r="C331" s="17">
        <v>164.3</v>
      </c>
      <c r="D331" s="17">
        <f t="shared" si="26"/>
        <v>5.4928426173201927E-3</v>
      </c>
      <c r="F331" s="17">
        <v>32.875</v>
      </c>
      <c r="G331" s="17">
        <f t="shared" si="27"/>
        <v>-3.6584893791542505E-2</v>
      </c>
      <c r="I331" s="17">
        <v>0.67449999999999999</v>
      </c>
      <c r="J331" s="17">
        <f t="shared" si="28"/>
        <v>-2.3009735016092547E-2</v>
      </c>
      <c r="L331" s="17">
        <v>120.64</v>
      </c>
      <c r="M331" s="17">
        <f t="shared" si="29"/>
        <v>-2.3835028174972628E-2</v>
      </c>
      <c r="O331" s="17">
        <v>329</v>
      </c>
      <c r="P331" s="17">
        <f t="shared" si="30"/>
        <v>-6.4728472700493533E-2</v>
      </c>
    </row>
    <row r="332" spans="1:16" x14ac:dyDescent="0.35">
      <c r="A332" s="1">
        <v>42499</v>
      </c>
      <c r="B332" s="1"/>
      <c r="C332" s="17">
        <v>163.75</v>
      </c>
      <c r="D332" s="17">
        <f t="shared" si="26"/>
        <v>-3.3531505278618923E-3</v>
      </c>
      <c r="F332" s="17">
        <v>33.43</v>
      </c>
      <c r="G332" s="17">
        <f t="shared" si="27"/>
        <v>1.6741209934078682E-2</v>
      </c>
      <c r="I332" s="17">
        <v>0.67300000000000004</v>
      </c>
      <c r="J332" s="17">
        <f t="shared" si="28"/>
        <v>-2.2263460030826909E-3</v>
      </c>
      <c r="L332" s="17">
        <v>121.07</v>
      </c>
      <c r="M332" s="17">
        <f t="shared" si="29"/>
        <v>3.5579864600023825E-3</v>
      </c>
      <c r="O332" s="17">
        <v>322.64999999999998</v>
      </c>
      <c r="P332" s="17">
        <f t="shared" si="30"/>
        <v>-1.9489606383523039E-2</v>
      </c>
    </row>
    <row r="333" spans="1:16" x14ac:dyDescent="0.35">
      <c r="A333" s="1">
        <v>42506</v>
      </c>
      <c r="B333" s="1"/>
      <c r="C333" s="17">
        <v>169</v>
      </c>
      <c r="D333" s="17">
        <f t="shared" si="26"/>
        <v>3.155784040771259E-2</v>
      </c>
      <c r="F333" s="17">
        <v>33.65</v>
      </c>
      <c r="G333" s="17">
        <f t="shared" si="27"/>
        <v>6.5593556587293378E-3</v>
      </c>
      <c r="I333" s="17">
        <v>0.6532</v>
      </c>
      <c r="J333" s="17">
        <f t="shared" si="28"/>
        <v>-2.9861968548417828E-2</v>
      </c>
      <c r="L333" s="17">
        <v>121.9</v>
      </c>
      <c r="M333" s="17">
        <f t="shared" si="29"/>
        <v>6.8321457675777353E-3</v>
      </c>
      <c r="O333" s="17">
        <v>324.64999999999998</v>
      </c>
      <c r="P333" s="17">
        <f t="shared" si="30"/>
        <v>6.1795345726469719E-3</v>
      </c>
    </row>
    <row r="334" spans="1:16" x14ac:dyDescent="0.35">
      <c r="A334" s="1">
        <v>42513</v>
      </c>
      <c r="B334" s="1"/>
      <c r="C334" s="17">
        <v>171.05</v>
      </c>
      <c r="D334" s="17">
        <f t="shared" si="26"/>
        <v>1.2057196500540712E-2</v>
      </c>
      <c r="F334" s="17">
        <v>33.799999999999997</v>
      </c>
      <c r="G334" s="17">
        <f t="shared" si="27"/>
        <v>4.4477463982364185E-3</v>
      </c>
      <c r="I334" s="17">
        <v>0.6633</v>
      </c>
      <c r="J334" s="17">
        <f t="shared" si="28"/>
        <v>1.5344015435200253E-2</v>
      </c>
      <c r="L334" s="17">
        <v>133.19999999999999</v>
      </c>
      <c r="M334" s="17">
        <f t="shared" si="29"/>
        <v>8.8650721619062622E-2</v>
      </c>
      <c r="O334" s="17">
        <v>320.60000000000002</v>
      </c>
      <c r="P334" s="17">
        <f t="shared" si="30"/>
        <v>-1.2553438779042914E-2</v>
      </c>
    </row>
    <row r="335" spans="1:16" x14ac:dyDescent="0.35">
      <c r="A335" s="1">
        <v>42520</v>
      </c>
      <c r="B335" s="1"/>
      <c r="C335" s="17">
        <v>173.45</v>
      </c>
      <c r="D335" s="17">
        <f t="shared" si="26"/>
        <v>1.3933461992144736E-2</v>
      </c>
      <c r="F335" s="17">
        <v>33.020000000000003</v>
      </c>
      <c r="G335" s="17">
        <f t="shared" si="27"/>
        <v>-2.3347363996991E-2</v>
      </c>
      <c r="I335" s="17">
        <v>0.62880000000000003</v>
      </c>
      <c r="J335" s="17">
        <f t="shared" si="28"/>
        <v>-5.3414135416513464E-2</v>
      </c>
      <c r="L335" s="17">
        <v>131.59</v>
      </c>
      <c r="M335" s="17">
        <f t="shared" si="29"/>
        <v>-1.216072994423989E-2</v>
      </c>
      <c r="O335" s="17">
        <v>314.75</v>
      </c>
      <c r="P335" s="17">
        <f t="shared" si="30"/>
        <v>-1.8415567250996467E-2</v>
      </c>
    </row>
    <row r="336" spans="1:16" x14ac:dyDescent="0.35">
      <c r="A336" s="1">
        <v>42527</v>
      </c>
      <c r="B336" s="1"/>
      <c r="C336" s="17">
        <v>175.4</v>
      </c>
      <c r="D336" s="17">
        <f t="shared" si="26"/>
        <v>1.1179706522323585E-2</v>
      </c>
      <c r="F336" s="17">
        <v>32.82</v>
      </c>
      <c r="G336" s="17">
        <f t="shared" si="27"/>
        <v>-6.0753528300372395E-3</v>
      </c>
      <c r="I336" s="17">
        <v>0.60050000000000003</v>
      </c>
      <c r="J336" s="17">
        <f t="shared" si="28"/>
        <v>-4.6050599594958552E-2</v>
      </c>
      <c r="L336" s="17">
        <v>133.5</v>
      </c>
      <c r="M336" s="17">
        <f t="shared" si="29"/>
        <v>1.4410449678255333E-2</v>
      </c>
      <c r="O336" s="17">
        <v>337.85</v>
      </c>
      <c r="P336" s="17">
        <f t="shared" si="30"/>
        <v>7.0823337073727011E-2</v>
      </c>
    </row>
    <row r="337" spans="1:16" x14ac:dyDescent="0.35">
      <c r="A337" s="1">
        <v>42534</v>
      </c>
      <c r="B337" s="1"/>
      <c r="C337" s="17">
        <v>190</v>
      </c>
      <c r="D337" s="17">
        <f t="shared" si="26"/>
        <v>7.9954992222403654E-2</v>
      </c>
      <c r="F337" s="17">
        <v>33.6</v>
      </c>
      <c r="G337" s="17">
        <f t="shared" si="27"/>
        <v>2.3487981307213968E-2</v>
      </c>
      <c r="I337" s="17">
        <v>0.57450000000000001</v>
      </c>
      <c r="J337" s="17">
        <f t="shared" si="28"/>
        <v>-4.4262544231227885E-2</v>
      </c>
      <c r="L337" s="17">
        <v>128.69999999999999</v>
      </c>
      <c r="M337" s="17">
        <f t="shared" si="29"/>
        <v>-3.6617363238223177E-2</v>
      </c>
      <c r="O337" s="17">
        <v>320.64999999999998</v>
      </c>
      <c r="P337" s="17">
        <f t="shared" si="30"/>
        <v>-5.2251824403311886E-2</v>
      </c>
    </row>
    <row r="338" spans="1:16" x14ac:dyDescent="0.35">
      <c r="A338" s="1">
        <v>42541</v>
      </c>
      <c r="B338" s="1"/>
      <c r="C338" s="17">
        <v>180</v>
      </c>
      <c r="D338" s="17">
        <f t="shared" si="26"/>
        <v>-5.4067221270275745E-2</v>
      </c>
      <c r="F338" s="17">
        <v>33.695</v>
      </c>
      <c r="G338" s="17">
        <f t="shared" si="27"/>
        <v>2.8233914290214379E-3</v>
      </c>
      <c r="I338" s="17">
        <v>0.6008</v>
      </c>
      <c r="J338" s="17">
        <f t="shared" si="28"/>
        <v>4.4762003161114561E-2</v>
      </c>
      <c r="L338" s="17">
        <v>133.4</v>
      </c>
      <c r="M338" s="17">
        <f t="shared" si="29"/>
        <v>3.5868018879442687E-2</v>
      </c>
      <c r="O338" s="17">
        <v>333.65</v>
      </c>
      <c r="P338" s="17">
        <f t="shared" si="30"/>
        <v>3.9742353754744109E-2</v>
      </c>
    </row>
    <row r="339" spans="1:16" x14ac:dyDescent="0.35">
      <c r="A339" s="1">
        <v>42548</v>
      </c>
      <c r="B339" s="1"/>
      <c r="C339" s="17">
        <v>177</v>
      </c>
      <c r="D339" s="17">
        <f t="shared" si="26"/>
        <v>-1.6807118316381597E-2</v>
      </c>
      <c r="F339" s="17">
        <v>32.96</v>
      </c>
      <c r="G339" s="17">
        <f t="shared" si="27"/>
        <v>-2.2054753356909096E-2</v>
      </c>
      <c r="I339" s="17">
        <v>0.63070000000000004</v>
      </c>
      <c r="J339" s="17">
        <f t="shared" si="28"/>
        <v>4.8568213219680634E-2</v>
      </c>
      <c r="L339" s="17">
        <v>133.85</v>
      </c>
      <c r="M339" s="17">
        <f t="shared" si="29"/>
        <v>3.3676364848380658E-3</v>
      </c>
      <c r="O339" s="17">
        <v>332.45</v>
      </c>
      <c r="P339" s="17">
        <f t="shared" si="30"/>
        <v>-3.6030665011521634E-3</v>
      </c>
    </row>
    <row r="340" spans="1:16" x14ac:dyDescent="0.35">
      <c r="A340" s="1">
        <v>42555</v>
      </c>
      <c r="B340" s="1"/>
      <c r="C340" s="17">
        <v>182</v>
      </c>
      <c r="D340" s="17">
        <f t="shared" si="26"/>
        <v>2.7856954502966325E-2</v>
      </c>
      <c r="F340" s="17">
        <v>32</v>
      </c>
      <c r="G340" s="17">
        <f t="shared" si="27"/>
        <v>-2.9558802241544502E-2</v>
      </c>
      <c r="I340" s="17">
        <v>0.59219999999999995</v>
      </c>
      <c r="J340" s="17">
        <f t="shared" si="28"/>
        <v>-6.2985898002114737E-2</v>
      </c>
      <c r="L340" s="17">
        <v>134.41</v>
      </c>
      <c r="M340" s="17">
        <f t="shared" si="29"/>
        <v>4.1750601166947732E-3</v>
      </c>
      <c r="O340" s="17">
        <v>325</v>
      </c>
      <c r="P340" s="17">
        <f t="shared" si="30"/>
        <v>-2.2664290518726204E-2</v>
      </c>
    </row>
    <row r="341" spans="1:16" x14ac:dyDescent="0.35">
      <c r="A341" s="1">
        <v>42562</v>
      </c>
      <c r="B341" s="1"/>
      <c r="C341" s="17">
        <v>180.65</v>
      </c>
      <c r="D341" s="17">
        <f t="shared" si="26"/>
        <v>-7.4452294831459653E-3</v>
      </c>
      <c r="F341" s="17">
        <v>32.950000000000003</v>
      </c>
      <c r="G341" s="17">
        <f t="shared" si="27"/>
        <v>2.9255358148789767E-2</v>
      </c>
      <c r="I341" s="17">
        <v>0.63749999999999996</v>
      </c>
      <c r="J341" s="17">
        <f t="shared" si="28"/>
        <v>7.3709861365090279E-2</v>
      </c>
      <c r="L341" s="17">
        <v>138.12</v>
      </c>
      <c r="M341" s="17">
        <f t="shared" si="29"/>
        <v>2.7228042438735223E-2</v>
      </c>
      <c r="O341" s="17">
        <v>335</v>
      </c>
      <c r="P341" s="17">
        <f t="shared" si="30"/>
        <v>3.0305349495328926E-2</v>
      </c>
    </row>
    <row r="342" spans="1:16" x14ac:dyDescent="0.35">
      <c r="A342" s="1">
        <v>42569</v>
      </c>
      <c r="B342" s="1"/>
      <c r="C342" s="17">
        <v>181.2</v>
      </c>
      <c r="D342" s="17">
        <f t="shared" si="26"/>
        <v>3.0399360152300048E-3</v>
      </c>
      <c r="F342" s="17">
        <v>32.225000000000001</v>
      </c>
      <c r="G342" s="17">
        <f t="shared" si="27"/>
        <v>-2.2248712123265069E-2</v>
      </c>
      <c r="I342" s="17">
        <v>0.6633</v>
      </c>
      <c r="J342" s="17">
        <f t="shared" si="28"/>
        <v>3.9673099498929165E-2</v>
      </c>
      <c r="L342" s="17">
        <v>137.80000000000001</v>
      </c>
      <c r="M342" s="17">
        <f t="shared" si="29"/>
        <v>-2.3195139422336197E-3</v>
      </c>
      <c r="O342" s="17">
        <v>334.3</v>
      </c>
      <c r="P342" s="17">
        <f t="shared" si="30"/>
        <v>-2.09173839901311E-3</v>
      </c>
    </row>
    <row r="343" spans="1:16" x14ac:dyDescent="0.35">
      <c r="A343" s="1">
        <v>42576</v>
      </c>
      <c r="B343" s="1"/>
      <c r="C343" s="17">
        <v>186.1</v>
      </c>
      <c r="D343" s="17">
        <f t="shared" si="26"/>
        <v>2.6682770039325732E-2</v>
      </c>
      <c r="F343" s="17">
        <v>31.204999999999998</v>
      </c>
      <c r="G343" s="17">
        <f t="shared" si="27"/>
        <v>-3.2164210439245E-2</v>
      </c>
      <c r="I343" s="17">
        <v>0.70740000000000003</v>
      </c>
      <c r="J343" s="17">
        <f t="shared" si="28"/>
        <v>6.4368900239869964E-2</v>
      </c>
      <c r="L343" s="17">
        <v>139.15</v>
      </c>
      <c r="M343" s="17">
        <f t="shared" si="29"/>
        <v>9.7491293923415157E-3</v>
      </c>
      <c r="O343" s="17">
        <v>325.5</v>
      </c>
      <c r="P343" s="17">
        <f t="shared" si="30"/>
        <v>-2.6676331777428786E-2</v>
      </c>
    </row>
    <row r="344" spans="1:16" x14ac:dyDescent="0.35">
      <c r="A344" s="1">
        <v>42583</v>
      </c>
      <c r="B344" s="1"/>
      <c r="C344" s="17">
        <v>184.85</v>
      </c>
      <c r="D344" s="17">
        <f t="shared" si="26"/>
        <v>-6.7394782655636476E-3</v>
      </c>
      <c r="F344" s="17">
        <v>30.64</v>
      </c>
      <c r="G344" s="17">
        <f t="shared" si="27"/>
        <v>-1.8271993513615747E-2</v>
      </c>
      <c r="I344" s="17">
        <v>0.68010000000000004</v>
      </c>
      <c r="J344" s="17">
        <f t="shared" si="28"/>
        <v>-3.9356430589787217E-2</v>
      </c>
      <c r="L344" s="17">
        <v>138.69</v>
      </c>
      <c r="M344" s="17">
        <f t="shared" si="29"/>
        <v>-3.31126130365611E-3</v>
      </c>
      <c r="O344" s="17">
        <v>329.9</v>
      </c>
      <c r="P344" s="17">
        <f t="shared" si="30"/>
        <v>1.3427116585911669E-2</v>
      </c>
    </row>
    <row r="345" spans="1:16" x14ac:dyDescent="0.35">
      <c r="A345" s="1">
        <v>42590</v>
      </c>
      <c r="B345" s="1"/>
      <c r="C345" s="17">
        <v>187.85</v>
      </c>
      <c r="D345" s="17">
        <f t="shared" si="26"/>
        <v>1.6099086637336946E-2</v>
      </c>
      <c r="F345" s="17">
        <v>30.65</v>
      </c>
      <c r="G345" s="17">
        <f t="shared" si="27"/>
        <v>3.2631750982980989E-4</v>
      </c>
      <c r="I345" s="17">
        <v>0.7026</v>
      </c>
      <c r="J345" s="17">
        <f t="shared" si="28"/>
        <v>3.2547893650133608E-2</v>
      </c>
      <c r="L345" s="17">
        <v>139.44999999999999</v>
      </c>
      <c r="M345" s="17">
        <f t="shared" si="29"/>
        <v>5.4648874052540819E-3</v>
      </c>
      <c r="O345" s="17">
        <v>330.85</v>
      </c>
      <c r="P345" s="17">
        <f t="shared" si="30"/>
        <v>2.8755222235323785E-3</v>
      </c>
    </row>
    <row r="346" spans="1:16" x14ac:dyDescent="0.35">
      <c r="A346" s="1">
        <v>42597</v>
      </c>
      <c r="B346" s="1"/>
      <c r="C346" s="17">
        <v>190.15</v>
      </c>
      <c r="D346" s="17">
        <f t="shared" si="26"/>
        <v>1.2169462354290062E-2</v>
      </c>
      <c r="F346" s="17">
        <v>30.37</v>
      </c>
      <c r="G346" s="17">
        <f t="shared" si="27"/>
        <v>-9.177383324562971E-3</v>
      </c>
      <c r="I346" s="17">
        <v>0.68400000000000005</v>
      </c>
      <c r="J346" s="17">
        <f t="shared" si="28"/>
        <v>-2.6829822209176124E-2</v>
      </c>
      <c r="L346" s="17">
        <v>135.80000000000001</v>
      </c>
      <c r="M346" s="17">
        <f t="shared" si="29"/>
        <v>-2.6522898948901918E-2</v>
      </c>
      <c r="O346" s="17">
        <v>349.05</v>
      </c>
      <c r="P346" s="17">
        <f t="shared" si="30"/>
        <v>5.3550077958342435E-2</v>
      </c>
    </row>
    <row r="347" spans="1:16" x14ac:dyDescent="0.35">
      <c r="A347" s="1">
        <v>42604</v>
      </c>
      <c r="B347" s="1"/>
      <c r="C347" s="17">
        <v>191.4</v>
      </c>
      <c r="D347" s="17">
        <f t="shared" si="26"/>
        <v>6.552244644585592E-3</v>
      </c>
      <c r="F347" s="17">
        <v>30.285</v>
      </c>
      <c r="G347" s="17">
        <f t="shared" si="27"/>
        <v>-2.8027386247466701E-3</v>
      </c>
      <c r="I347" s="17">
        <v>0.76890000000000003</v>
      </c>
      <c r="J347" s="17">
        <f t="shared" si="28"/>
        <v>0.11700300441558464</v>
      </c>
      <c r="L347" s="17">
        <v>145.25</v>
      </c>
      <c r="M347" s="17">
        <f t="shared" si="29"/>
        <v>6.7273180607425154E-2</v>
      </c>
      <c r="O347" s="17">
        <v>350.55</v>
      </c>
      <c r="P347" s="17">
        <f t="shared" si="30"/>
        <v>4.2881712365661073E-3</v>
      </c>
    </row>
    <row r="348" spans="1:16" x14ac:dyDescent="0.35">
      <c r="A348" s="1">
        <v>42611</v>
      </c>
      <c r="B348" s="1"/>
      <c r="C348" s="17">
        <v>194</v>
      </c>
      <c r="D348" s="17">
        <f t="shared" si="26"/>
        <v>1.3492680044474348E-2</v>
      </c>
      <c r="F348" s="17">
        <v>31.12</v>
      </c>
      <c r="G348" s="17">
        <f t="shared" si="27"/>
        <v>2.7198158877280054E-2</v>
      </c>
      <c r="I348" s="17">
        <v>0.79200000000000004</v>
      </c>
      <c r="J348" s="17">
        <f t="shared" si="28"/>
        <v>2.9600469776290744E-2</v>
      </c>
      <c r="L348" s="17">
        <v>146.88</v>
      </c>
      <c r="M348" s="17">
        <f t="shared" si="29"/>
        <v>1.1159531140159551E-2</v>
      </c>
      <c r="O348" s="17">
        <v>349.9</v>
      </c>
      <c r="P348" s="17">
        <f t="shared" si="30"/>
        <v>-1.855950279334273E-3</v>
      </c>
    </row>
    <row r="349" spans="1:16" x14ac:dyDescent="0.35">
      <c r="A349" s="1">
        <v>42618</v>
      </c>
      <c r="B349" s="1"/>
      <c r="C349" s="17">
        <v>190</v>
      </c>
      <c r="D349" s="17">
        <f t="shared" si="26"/>
        <v>-2.0834086902842053E-2</v>
      </c>
      <c r="F349" s="17">
        <v>31.3</v>
      </c>
      <c r="G349" s="17">
        <f t="shared" si="27"/>
        <v>5.7673982359167653E-3</v>
      </c>
      <c r="I349" s="17">
        <v>0.82620000000000005</v>
      </c>
      <c r="J349" s="17">
        <f t="shared" si="28"/>
        <v>4.2275483148238313E-2</v>
      </c>
      <c r="L349" s="17">
        <v>151.6</v>
      </c>
      <c r="M349" s="17">
        <f t="shared" si="29"/>
        <v>3.1629546336090719E-2</v>
      </c>
      <c r="O349" s="17">
        <v>362.4</v>
      </c>
      <c r="P349" s="17">
        <f t="shared" si="30"/>
        <v>3.5101174795181933E-2</v>
      </c>
    </row>
    <row r="350" spans="1:16" x14ac:dyDescent="0.35">
      <c r="A350" s="1">
        <v>42625</v>
      </c>
      <c r="B350" s="1"/>
      <c r="C350" s="17">
        <v>184</v>
      </c>
      <c r="D350" s="17">
        <f t="shared" si="26"/>
        <v>-3.2088314551500297E-2</v>
      </c>
      <c r="F350" s="17">
        <v>30.79</v>
      </c>
      <c r="G350" s="17">
        <f t="shared" si="27"/>
        <v>-1.6428135609698469E-2</v>
      </c>
      <c r="I350" s="17">
        <v>0.75529999999999997</v>
      </c>
      <c r="J350" s="17">
        <f t="shared" si="28"/>
        <v>-8.972185364326199E-2</v>
      </c>
      <c r="L350" s="17">
        <v>147</v>
      </c>
      <c r="M350" s="17">
        <f t="shared" si="29"/>
        <v>-3.0812886429535169E-2</v>
      </c>
      <c r="O350" s="17">
        <v>360.85</v>
      </c>
      <c r="P350" s="17">
        <f t="shared" si="30"/>
        <v>-4.2862146505422416E-3</v>
      </c>
    </row>
    <row r="351" spans="1:16" x14ac:dyDescent="0.35">
      <c r="A351" s="1">
        <v>42632</v>
      </c>
      <c r="B351" s="1"/>
      <c r="C351" s="17">
        <v>181.05</v>
      </c>
      <c r="D351" s="17">
        <f t="shared" si="26"/>
        <v>-1.6162521397335539E-2</v>
      </c>
      <c r="F351" s="17">
        <v>30.905000000000001</v>
      </c>
      <c r="G351" s="17">
        <f t="shared" si="27"/>
        <v>3.7280211748278447E-3</v>
      </c>
      <c r="I351" s="17">
        <v>0.8095</v>
      </c>
      <c r="J351" s="17">
        <f t="shared" si="28"/>
        <v>6.930175179828757E-2</v>
      </c>
      <c r="L351" s="17">
        <v>151.5</v>
      </c>
      <c r="M351" s="17">
        <f t="shared" si="29"/>
        <v>3.0153038170687374E-2</v>
      </c>
      <c r="O351" s="17">
        <v>356.05</v>
      </c>
      <c r="P351" s="17">
        <f t="shared" si="30"/>
        <v>-1.3391189090148359E-2</v>
      </c>
    </row>
    <row r="352" spans="1:16" x14ac:dyDescent="0.35">
      <c r="A352" s="1">
        <v>42639</v>
      </c>
      <c r="B352" s="1"/>
      <c r="C352" s="17">
        <v>178.2</v>
      </c>
      <c r="D352" s="17">
        <f t="shared" si="26"/>
        <v>-1.5866721174941034E-2</v>
      </c>
      <c r="F352" s="17">
        <v>30.71</v>
      </c>
      <c r="G352" s="17">
        <f t="shared" si="27"/>
        <v>-6.3296486585060485E-3</v>
      </c>
      <c r="I352" s="17">
        <v>0.77500000000000002</v>
      </c>
      <c r="J352" s="17">
        <f t="shared" si="28"/>
        <v>-4.3553743764342789E-2</v>
      </c>
      <c r="L352" s="17">
        <v>145.34</v>
      </c>
      <c r="M352" s="17">
        <f t="shared" si="29"/>
        <v>-4.1509799760933497E-2</v>
      </c>
      <c r="O352" s="17">
        <v>342.8</v>
      </c>
      <c r="P352" s="17">
        <f t="shared" si="30"/>
        <v>-3.7923983704509112E-2</v>
      </c>
    </row>
    <row r="353" spans="1:16" x14ac:dyDescent="0.35">
      <c r="A353" s="1">
        <v>42646</v>
      </c>
      <c r="B353" s="1"/>
      <c r="C353" s="17">
        <v>174.35</v>
      </c>
      <c r="D353" s="17">
        <f t="shared" si="26"/>
        <v>-2.1841741915048729E-2</v>
      </c>
      <c r="F353" s="17">
        <v>29.38</v>
      </c>
      <c r="G353" s="17">
        <f t="shared" si="27"/>
        <v>-4.4274163706999659E-2</v>
      </c>
      <c r="I353" s="17">
        <v>0.74639999999999995</v>
      </c>
      <c r="J353" s="17">
        <f t="shared" si="28"/>
        <v>-3.7601379820212999E-2</v>
      </c>
      <c r="L353" s="17">
        <v>148.74</v>
      </c>
      <c r="M353" s="17">
        <f t="shared" si="29"/>
        <v>2.3123990086664215E-2</v>
      </c>
      <c r="O353" s="17">
        <v>341.5</v>
      </c>
      <c r="P353" s="17">
        <f t="shared" si="30"/>
        <v>-3.799507712780148E-3</v>
      </c>
    </row>
    <row r="354" spans="1:16" x14ac:dyDescent="0.35">
      <c r="A354" s="1">
        <v>42653</v>
      </c>
      <c r="B354" s="1"/>
      <c r="C354" s="17">
        <v>166</v>
      </c>
      <c r="D354" s="17">
        <f t="shared" si="26"/>
        <v>-4.9076984765116904E-2</v>
      </c>
      <c r="F354" s="17">
        <v>28.925000000000001</v>
      </c>
      <c r="G354" s="17">
        <f t="shared" si="27"/>
        <v>-1.5607897665991022E-2</v>
      </c>
      <c r="I354" s="17">
        <v>0.75549999999999995</v>
      </c>
      <c r="J354" s="17">
        <f t="shared" si="28"/>
        <v>1.2118132179660179E-2</v>
      </c>
      <c r="L354" s="17">
        <v>146.72999999999999</v>
      </c>
      <c r="M354" s="17">
        <f t="shared" si="29"/>
        <v>-1.360565205577835E-2</v>
      </c>
      <c r="O354" s="17">
        <v>353.85</v>
      </c>
      <c r="P354" s="17">
        <f t="shared" si="30"/>
        <v>3.552541551094901E-2</v>
      </c>
    </row>
    <row r="355" spans="1:16" x14ac:dyDescent="0.35">
      <c r="A355" s="1">
        <v>42660</v>
      </c>
      <c r="B355" s="1"/>
      <c r="C355" s="17">
        <v>165.6</v>
      </c>
      <c r="D355" s="17">
        <f t="shared" si="26"/>
        <v>-2.4125464053845747E-3</v>
      </c>
      <c r="F355" s="17">
        <v>27.434999999999999</v>
      </c>
      <c r="G355" s="17">
        <f t="shared" si="27"/>
        <v>-5.2886702568801347E-2</v>
      </c>
      <c r="I355" s="17">
        <v>0.79</v>
      </c>
      <c r="J355" s="17">
        <f t="shared" si="28"/>
        <v>4.4653163748273023E-2</v>
      </c>
      <c r="L355" s="17">
        <v>148.41999999999999</v>
      </c>
      <c r="M355" s="17">
        <f t="shared" si="29"/>
        <v>1.1451929322611853E-2</v>
      </c>
      <c r="O355" s="17">
        <v>344.3</v>
      </c>
      <c r="P355" s="17">
        <f t="shared" si="30"/>
        <v>-2.7359724177316025E-2</v>
      </c>
    </row>
    <row r="356" spans="1:16" x14ac:dyDescent="0.35">
      <c r="A356" s="1">
        <v>42667</v>
      </c>
      <c r="B356" s="1"/>
      <c r="C356" s="17">
        <v>166</v>
      </c>
      <c r="D356" s="17">
        <f t="shared" si="26"/>
        <v>2.4125464053845747E-3</v>
      </c>
      <c r="F356" s="17">
        <v>27.234999999999999</v>
      </c>
      <c r="G356" s="17">
        <f t="shared" si="27"/>
        <v>-7.3166596753009294E-3</v>
      </c>
      <c r="I356" s="17">
        <v>0.80300000000000005</v>
      </c>
      <c r="J356" s="17">
        <f t="shared" si="28"/>
        <v>1.6321768485694499E-2</v>
      </c>
      <c r="L356" s="17">
        <v>149.19999999999999</v>
      </c>
      <c r="M356" s="17">
        <f t="shared" si="29"/>
        <v>5.2415952276732014E-3</v>
      </c>
      <c r="O356" s="17">
        <v>349.9</v>
      </c>
      <c r="P356" s="17">
        <f t="shared" si="30"/>
        <v>1.6134029029164942E-2</v>
      </c>
    </row>
    <row r="357" spans="1:16" x14ac:dyDescent="0.35">
      <c r="A357" s="1">
        <v>42674</v>
      </c>
      <c r="B357" s="1"/>
      <c r="C357" s="17">
        <v>166.2</v>
      </c>
      <c r="D357" s="17">
        <f t="shared" si="26"/>
        <v>1.204094064804373E-3</v>
      </c>
      <c r="F357" s="17">
        <v>28.5</v>
      </c>
      <c r="G357" s="17">
        <f t="shared" si="27"/>
        <v>4.5401176438967017E-2</v>
      </c>
      <c r="I357" s="17">
        <v>0.77170000000000005</v>
      </c>
      <c r="J357" s="17">
        <f t="shared" si="28"/>
        <v>-3.97588404832043E-2</v>
      </c>
      <c r="L357" s="17">
        <v>142.75</v>
      </c>
      <c r="M357" s="17">
        <f t="shared" si="29"/>
        <v>-4.4192839233541115E-2</v>
      </c>
      <c r="O357" s="17">
        <v>342</v>
      </c>
      <c r="P357" s="17">
        <f t="shared" si="30"/>
        <v>-2.283666231103787E-2</v>
      </c>
    </row>
    <row r="358" spans="1:16" x14ac:dyDescent="0.35">
      <c r="A358" s="1">
        <v>42681</v>
      </c>
      <c r="B358" s="1"/>
      <c r="C358" s="17">
        <v>167.4</v>
      </c>
      <c r="D358" s="17">
        <f t="shared" si="26"/>
        <v>7.1942756340268588E-3</v>
      </c>
      <c r="F358" s="17">
        <v>29.5</v>
      </c>
      <c r="G358" s="17">
        <f t="shared" si="27"/>
        <v>3.4486176071169439E-2</v>
      </c>
      <c r="I358" s="17">
        <v>0.76200000000000001</v>
      </c>
      <c r="J358" s="17">
        <f t="shared" si="28"/>
        <v>-1.264931777691114E-2</v>
      </c>
      <c r="L358" s="17">
        <v>151.51</v>
      </c>
      <c r="M358" s="17">
        <f t="shared" si="29"/>
        <v>5.9556780835624323E-2</v>
      </c>
      <c r="O358" s="17">
        <v>342.1</v>
      </c>
      <c r="P358" s="17">
        <f t="shared" si="30"/>
        <v>2.9235492095391891E-4</v>
      </c>
    </row>
    <row r="359" spans="1:16" x14ac:dyDescent="0.35">
      <c r="A359" s="1">
        <v>42688</v>
      </c>
      <c r="B359" s="1"/>
      <c r="C359" s="17">
        <v>167</v>
      </c>
      <c r="D359" s="17">
        <f t="shared" si="26"/>
        <v>-2.392345638619453E-3</v>
      </c>
      <c r="F359" s="17">
        <v>29.594999999999999</v>
      </c>
      <c r="G359" s="17">
        <f t="shared" si="27"/>
        <v>3.2151647969138608E-3</v>
      </c>
      <c r="I359" s="17">
        <v>0.80720000000000003</v>
      </c>
      <c r="J359" s="17">
        <f t="shared" si="28"/>
        <v>5.7624913352752966E-2</v>
      </c>
      <c r="L359" s="17">
        <v>150.05000000000001</v>
      </c>
      <c r="M359" s="17">
        <f t="shared" si="29"/>
        <v>-9.6830574853674634E-3</v>
      </c>
      <c r="O359" s="17">
        <v>337</v>
      </c>
      <c r="P359" s="17">
        <f t="shared" si="30"/>
        <v>-1.5020161631197126E-2</v>
      </c>
    </row>
    <row r="360" spans="1:16" x14ac:dyDescent="0.35">
      <c r="A360" s="1">
        <v>42695</v>
      </c>
      <c r="B360" s="1"/>
      <c r="C360" s="17">
        <v>167.4</v>
      </c>
      <c r="D360" s="17">
        <f t="shared" si="26"/>
        <v>2.392345638619453E-3</v>
      </c>
      <c r="F360" s="17">
        <v>29.1</v>
      </c>
      <c r="G360" s="17">
        <f t="shared" si="27"/>
        <v>-1.6867253965241247E-2</v>
      </c>
      <c r="I360" s="17">
        <v>0.89</v>
      </c>
      <c r="J360" s="17">
        <f t="shared" si="28"/>
        <v>9.7649993686786299E-2</v>
      </c>
      <c r="L360" s="17">
        <v>160.36000000000001</v>
      </c>
      <c r="M360" s="17">
        <f t="shared" si="29"/>
        <v>6.6452715887929337E-2</v>
      </c>
      <c r="O360" s="17">
        <v>341.5</v>
      </c>
      <c r="P360" s="17">
        <f t="shared" si="30"/>
        <v>1.326474865848315E-2</v>
      </c>
    </row>
    <row r="361" spans="1:16" x14ac:dyDescent="0.35">
      <c r="A361" s="1">
        <v>42702</v>
      </c>
      <c r="B361" s="1"/>
      <c r="C361" s="17">
        <v>167.2</v>
      </c>
      <c r="D361" s="17">
        <f t="shared" si="26"/>
        <v>-1.1954574047736699E-3</v>
      </c>
      <c r="F361" s="17">
        <v>29.635000000000002</v>
      </c>
      <c r="G361" s="17">
        <f t="shared" si="27"/>
        <v>1.8217921062354758E-2</v>
      </c>
      <c r="I361" s="17">
        <v>0.93</v>
      </c>
      <c r="J361" s="17">
        <f t="shared" si="28"/>
        <v>4.3963123421116135E-2</v>
      </c>
      <c r="L361" s="17">
        <v>159.4</v>
      </c>
      <c r="M361" s="17">
        <f t="shared" si="29"/>
        <v>-6.0045214181911888E-3</v>
      </c>
      <c r="O361" s="17">
        <v>340</v>
      </c>
      <c r="P361" s="17">
        <f t="shared" si="30"/>
        <v>-4.4020614006372583E-3</v>
      </c>
    </row>
    <row r="362" spans="1:16" x14ac:dyDescent="0.35">
      <c r="A362" s="1">
        <v>42709</v>
      </c>
      <c r="B362" s="1"/>
      <c r="C362" s="17">
        <v>167.85</v>
      </c>
      <c r="D362" s="17">
        <f t="shared" si="26"/>
        <v>3.8800227754425265E-3</v>
      </c>
      <c r="F362" s="17">
        <v>30.905000000000001</v>
      </c>
      <c r="G362" s="17">
        <f t="shared" si="27"/>
        <v>4.1961887871435177E-2</v>
      </c>
      <c r="I362" s="17">
        <v>0.96750000000000003</v>
      </c>
      <c r="J362" s="17">
        <f t="shared" si="28"/>
        <v>3.9530838756635218E-2</v>
      </c>
      <c r="L362" s="17">
        <v>169.66</v>
      </c>
      <c r="M362" s="17">
        <f t="shared" si="29"/>
        <v>6.2379668023473833E-2</v>
      </c>
      <c r="O362" s="17">
        <v>370.8</v>
      </c>
      <c r="P362" s="17">
        <f t="shared" si="30"/>
        <v>8.671721608149241E-2</v>
      </c>
    </row>
    <row r="363" spans="1:16" x14ac:dyDescent="0.35">
      <c r="A363" s="1">
        <v>42716</v>
      </c>
      <c r="B363" s="1"/>
      <c r="C363" s="17">
        <v>168.6</v>
      </c>
      <c r="D363" s="17">
        <f t="shared" si="26"/>
        <v>4.4583221417111574E-3</v>
      </c>
      <c r="F363" s="17">
        <v>31</v>
      </c>
      <c r="G363" s="17">
        <f t="shared" si="27"/>
        <v>3.0692213739094143E-3</v>
      </c>
      <c r="I363" s="17">
        <v>0.94530000000000003</v>
      </c>
      <c r="J363" s="17">
        <f t="shared" si="28"/>
        <v>-2.3213087472598253E-2</v>
      </c>
      <c r="L363" s="17">
        <v>173.9</v>
      </c>
      <c r="M363" s="17">
        <f t="shared" si="29"/>
        <v>2.4683986980648775E-2</v>
      </c>
      <c r="O363" s="17">
        <v>410.5</v>
      </c>
      <c r="P363" s="17">
        <f t="shared" si="30"/>
        <v>0.10171309520078342</v>
      </c>
    </row>
    <row r="364" spans="1:16" x14ac:dyDescent="0.35">
      <c r="A364" s="1">
        <v>42723</v>
      </c>
      <c r="B364" s="1"/>
      <c r="C364" s="17">
        <v>166.25</v>
      </c>
      <c r="D364" s="17">
        <f t="shared" si="26"/>
        <v>-1.4036366031791481E-2</v>
      </c>
      <c r="F364" s="17">
        <v>30.03</v>
      </c>
      <c r="G364" s="17">
        <f t="shared" si="27"/>
        <v>-3.1790322489907208E-2</v>
      </c>
      <c r="I364" s="17">
        <v>0.89319999999999999</v>
      </c>
      <c r="J364" s="17">
        <f t="shared" si="28"/>
        <v>-5.6691817465335845E-2</v>
      </c>
      <c r="L364" s="17">
        <v>171.15</v>
      </c>
      <c r="M364" s="17">
        <f t="shared" si="29"/>
        <v>-1.5940056384042833E-2</v>
      </c>
      <c r="O364" s="17">
        <v>382.85</v>
      </c>
      <c r="P364" s="17">
        <f t="shared" si="30"/>
        <v>-6.9732661333350876E-2</v>
      </c>
    </row>
    <row r="365" spans="1:16" x14ac:dyDescent="0.35">
      <c r="A365" s="1">
        <v>42730</v>
      </c>
      <c r="B365" s="1"/>
      <c r="C365" s="17">
        <v>165.2</v>
      </c>
      <c r="D365" s="17">
        <f t="shared" si="26"/>
        <v>-6.3358184490853731E-3</v>
      </c>
      <c r="F365" s="17">
        <v>30.95</v>
      </c>
      <c r="G365" s="17">
        <f t="shared" si="27"/>
        <v>3.0176117135365832E-2</v>
      </c>
      <c r="I365" s="17">
        <v>0.92589999999999995</v>
      </c>
      <c r="J365" s="17">
        <f t="shared" si="28"/>
        <v>3.5955717487998556E-2</v>
      </c>
      <c r="L365" s="17">
        <v>173.25</v>
      </c>
      <c r="M365" s="17">
        <f t="shared" si="29"/>
        <v>1.219527309381796E-2</v>
      </c>
      <c r="O365" s="17">
        <v>402.8</v>
      </c>
      <c r="P365" s="17">
        <f t="shared" si="30"/>
        <v>5.0796893285275146E-2</v>
      </c>
    </row>
    <row r="366" spans="1:16" x14ac:dyDescent="0.35">
      <c r="A366" s="1">
        <v>42737</v>
      </c>
      <c r="B366" s="1"/>
      <c r="C366" s="17">
        <v>165</v>
      </c>
      <c r="D366" s="17">
        <f t="shared" si="26"/>
        <v>-1.2113871862977632E-3</v>
      </c>
      <c r="F366" s="17">
        <v>31.69</v>
      </c>
      <c r="G366" s="17">
        <f t="shared" si="27"/>
        <v>2.3628174572224658E-2</v>
      </c>
      <c r="I366" s="17">
        <v>0.9345</v>
      </c>
      <c r="J366" s="17">
        <f t="shared" si="28"/>
        <v>9.2453894416161669E-3</v>
      </c>
      <c r="L366" s="17">
        <v>170.69</v>
      </c>
      <c r="M366" s="17">
        <f t="shared" si="29"/>
        <v>-1.4886592293771095E-2</v>
      </c>
      <c r="O366" s="17">
        <v>392.5</v>
      </c>
      <c r="P366" s="17">
        <f t="shared" si="30"/>
        <v>-2.590362362194476E-2</v>
      </c>
    </row>
    <row r="367" spans="1:16" x14ac:dyDescent="0.35">
      <c r="A367" s="1">
        <v>42744</v>
      </c>
      <c r="B367" s="1"/>
      <c r="C367" s="17">
        <v>165.25</v>
      </c>
      <c r="D367" s="17">
        <f t="shared" si="26"/>
        <v>1.5140048312156651E-3</v>
      </c>
      <c r="F367" s="17">
        <v>31.41</v>
      </c>
      <c r="G367" s="17">
        <f t="shared" si="27"/>
        <v>-8.8748601522743442E-3</v>
      </c>
      <c r="I367" s="17">
        <v>0.97309999999999997</v>
      </c>
      <c r="J367" s="17">
        <f t="shared" si="28"/>
        <v>4.0475224932325748E-2</v>
      </c>
      <c r="L367" s="17">
        <v>164.9</v>
      </c>
      <c r="M367" s="17">
        <f t="shared" si="29"/>
        <v>-3.4509816210688271E-2</v>
      </c>
      <c r="O367" s="17">
        <v>388</v>
      </c>
      <c r="P367" s="17">
        <f t="shared" si="30"/>
        <v>-1.1531197599189191E-2</v>
      </c>
    </row>
    <row r="368" spans="1:16" x14ac:dyDescent="0.35">
      <c r="A368" s="1">
        <v>42751</v>
      </c>
      <c r="B368" s="1"/>
      <c r="C368" s="17">
        <v>169.75</v>
      </c>
      <c r="D368" s="17">
        <f t="shared" si="26"/>
        <v>2.6867287707009524E-2</v>
      </c>
      <c r="F368" s="17">
        <v>31.7</v>
      </c>
      <c r="G368" s="17">
        <f t="shared" si="27"/>
        <v>9.1903673326796387E-3</v>
      </c>
      <c r="I368" s="17">
        <v>1.0866</v>
      </c>
      <c r="J368" s="17">
        <f t="shared" si="28"/>
        <v>0.11032198228947944</v>
      </c>
      <c r="L368" s="17">
        <v>167.49</v>
      </c>
      <c r="M368" s="17">
        <f t="shared" si="29"/>
        <v>1.5584418424825941E-2</v>
      </c>
      <c r="O368" s="17">
        <v>387.5</v>
      </c>
      <c r="P368" s="17">
        <f t="shared" si="30"/>
        <v>-1.2894908298717311E-3</v>
      </c>
    </row>
    <row r="369" spans="1:16" x14ac:dyDescent="0.35">
      <c r="A369" s="1">
        <v>42758</v>
      </c>
      <c r="B369" s="1"/>
      <c r="C369" s="17">
        <v>170</v>
      </c>
      <c r="D369" s="17">
        <f t="shared" si="26"/>
        <v>1.4716706114565881E-3</v>
      </c>
      <c r="F369" s="17">
        <v>32.524999999999999</v>
      </c>
      <c r="G369" s="17">
        <f t="shared" si="27"/>
        <v>2.5692343515334226E-2</v>
      </c>
      <c r="I369" s="17">
        <v>1.0585</v>
      </c>
      <c r="J369" s="17">
        <f t="shared" si="28"/>
        <v>-2.6200743542502868E-2</v>
      </c>
      <c r="L369" s="17">
        <v>178.92</v>
      </c>
      <c r="M369" s="17">
        <f t="shared" si="29"/>
        <v>6.6015130574267999E-2</v>
      </c>
      <c r="O369" s="17">
        <v>402</v>
      </c>
      <c r="P369" s="17">
        <f t="shared" si="30"/>
        <v>3.6736239825619244E-2</v>
      </c>
    </row>
    <row r="370" spans="1:16" x14ac:dyDescent="0.35">
      <c r="A370" s="1">
        <v>42765</v>
      </c>
      <c r="B370" s="1"/>
      <c r="C370" s="17">
        <v>168.25</v>
      </c>
      <c r="D370" s="17">
        <f t="shared" si="26"/>
        <v>-1.0347468525425008E-2</v>
      </c>
      <c r="F370" s="17">
        <v>32.664999999999999</v>
      </c>
      <c r="G370" s="17">
        <f t="shared" si="27"/>
        <v>4.2951438941445375E-3</v>
      </c>
      <c r="I370" s="17">
        <v>1.0878000000000001</v>
      </c>
      <c r="J370" s="17">
        <f t="shared" si="28"/>
        <v>2.7304496413940622E-2</v>
      </c>
      <c r="L370" s="17">
        <v>173.8</v>
      </c>
      <c r="M370" s="17">
        <f t="shared" si="29"/>
        <v>-2.903356573335536E-2</v>
      </c>
      <c r="O370" s="17">
        <v>397.85</v>
      </c>
      <c r="P370" s="17">
        <f t="shared" si="30"/>
        <v>-1.0377038795477134E-2</v>
      </c>
    </row>
    <row r="371" spans="1:16" x14ac:dyDescent="0.35">
      <c r="A371" s="1">
        <v>42772</v>
      </c>
      <c r="B371" s="1"/>
      <c r="C371" s="17">
        <v>169</v>
      </c>
      <c r="D371" s="17">
        <f t="shared" si="26"/>
        <v>4.4477463982364185E-3</v>
      </c>
      <c r="F371" s="17">
        <v>32.19</v>
      </c>
      <c r="G371" s="17">
        <f t="shared" si="27"/>
        <v>-1.464832298199692E-2</v>
      </c>
      <c r="I371" s="17">
        <v>1.0838000000000001</v>
      </c>
      <c r="J371" s="17">
        <f t="shared" si="28"/>
        <v>-3.6839238568465438E-3</v>
      </c>
      <c r="L371" s="17">
        <v>165.5</v>
      </c>
      <c r="M371" s="17">
        <f t="shared" si="29"/>
        <v>-4.8934018014174185E-2</v>
      </c>
      <c r="O371" s="17">
        <v>377.6</v>
      </c>
      <c r="P371" s="17">
        <f t="shared" si="30"/>
        <v>-5.2239615552198693E-2</v>
      </c>
    </row>
    <row r="372" spans="1:16" x14ac:dyDescent="0.35">
      <c r="A372" s="1">
        <v>42779</v>
      </c>
      <c r="B372" s="1"/>
      <c r="C372" s="17">
        <v>167.1</v>
      </c>
      <c r="D372" s="17">
        <f t="shared" si="26"/>
        <v>-1.1306279321725121E-2</v>
      </c>
      <c r="F372" s="17">
        <v>31.61</v>
      </c>
      <c r="G372" s="17">
        <f t="shared" si="27"/>
        <v>-1.8182319083190457E-2</v>
      </c>
      <c r="I372" s="17">
        <v>1.071</v>
      </c>
      <c r="J372" s="17">
        <f t="shared" si="28"/>
        <v>-1.1880592684265195E-2</v>
      </c>
      <c r="L372" s="17">
        <v>165.49</v>
      </c>
      <c r="M372" s="17">
        <f t="shared" si="29"/>
        <v>-6.0424786265222963E-5</v>
      </c>
      <c r="O372" s="17">
        <v>354</v>
      </c>
      <c r="P372" s="17">
        <f t="shared" si="30"/>
        <v>-6.4538521137571081E-2</v>
      </c>
    </row>
    <row r="373" spans="1:16" x14ac:dyDescent="0.35">
      <c r="A373" s="1">
        <v>42786</v>
      </c>
      <c r="B373" s="1"/>
      <c r="C373" s="17">
        <v>166.3</v>
      </c>
      <c r="D373" s="17">
        <f t="shared" si="26"/>
        <v>-4.7990494024663377E-3</v>
      </c>
      <c r="F373" s="17">
        <v>30.64</v>
      </c>
      <c r="G373" s="17">
        <f t="shared" si="27"/>
        <v>-3.1167181355135742E-2</v>
      </c>
      <c r="I373" s="17">
        <v>0.98099999999999998</v>
      </c>
      <c r="J373" s="17">
        <f t="shared" si="28"/>
        <v>-8.7775610882385668E-2</v>
      </c>
      <c r="L373" s="17">
        <v>165.51</v>
      </c>
      <c r="M373" s="17">
        <f t="shared" si="29"/>
        <v>1.208459215966684E-4</v>
      </c>
      <c r="O373" s="17">
        <v>343</v>
      </c>
      <c r="P373" s="17">
        <f t="shared" si="30"/>
        <v>-3.1566465967834745E-2</v>
      </c>
    </row>
    <row r="374" spans="1:16" x14ac:dyDescent="0.35">
      <c r="A374" s="1">
        <v>42793</v>
      </c>
      <c r="B374" s="1"/>
      <c r="C374" s="17">
        <v>167</v>
      </c>
      <c r="D374" s="17">
        <f t="shared" si="26"/>
        <v>4.2004262178734209E-3</v>
      </c>
      <c r="F374" s="17">
        <v>29.61</v>
      </c>
      <c r="G374" s="17">
        <f t="shared" si="27"/>
        <v>-3.4194202758890402E-2</v>
      </c>
      <c r="I374" s="17">
        <v>1.0029999999999999</v>
      </c>
      <c r="J374" s="17">
        <f t="shared" si="28"/>
        <v>2.2178328396572359E-2</v>
      </c>
      <c r="L374" s="17">
        <v>164.4</v>
      </c>
      <c r="M374" s="17">
        <f t="shared" si="29"/>
        <v>-6.7291333303689527E-3</v>
      </c>
      <c r="O374" s="17">
        <v>336.5</v>
      </c>
      <c r="P374" s="17">
        <f t="shared" si="30"/>
        <v>-1.9132298081157018E-2</v>
      </c>
    </row>
    <row r="375" spans="1:16" x14ac:dyDescent="0.35">
      <c r="A375" s="1">
        <v>42800</v>
      </c>
      <c r="B375" s="1"/>
      <c r="C375" s="17">
        <v>167.15</v>
      </c>
      <c r="D375" s="17">
        <f t="shared" si="26"/>
        <v>8.9780044935228176E-4</v>
      </c>
      <c r="F375" s="17">
        <v>28.2</v>
      </c>
      <c r="G375" s="17">
        <f t="shared" si="27"/>
        <v>-4.879016416943216E-2</v>
      </c>
      <c r="I375" s="17">
        <v>0.9335</v>
      </c>
      <c r="J375" s="17">
        <f t="shared" si="28"/>
        <v>-7.180982498015813E-2</v>
      </c>
      <c r="L375" s="17">
        <v>157.5</v>
      </c>
      <c r="M375" s="17">
        <f t="shared" si="29"/>
        <v>-4.287702435639229E-2</v>
      </c>
      <c r="O375" s="17">
        <v>315</v>
      </c>
      <c r="P375" s="17">
        <f t="shared" si="30"/>
        <v>-6.6025510259149378E-2</v>
      </c>
    </row>
    <row r="376" spans="1:16" x14ac:dyDescent="0.35">
      <c r="A376" s="1">
        <v>42807</v>
      </c>
      <c r="B376" s="1"/>
      <c r="C376" s="17">
        <v>168.75</v>
      </c>
      <c r="D376" s="17">
        <f t="shared" si="26"/>
        <v>9.5267168865316165E-3</v>
      </c>
      <c r="F376" s="17">
        <v>28.934999999999999</v>
      </c>
      <c r="G376" s="17">
        <f t="shared" si="27"/>
        <v>2.5729957081733978E-2</v>
      </c>
      <c r="I376" s="17">
        <v>0.95799999999999996</v>
      </c>
      <c r="J376" s="17">
        <f t="shared" si="28"/>
        <v>2.5906814989083204E-2</v>
      </c>
      <c r="L376" s="17">
        <v>161.15</v>
      </c>
      <c r="M376" s="17">
        <f t="shared" si="29"/>
        <v>2.2910149995759355E-2</v>
      </c>
      <c r="O376" s="17">
        <v>314.45</v>
      </c>
      <c r="P376" s="17">
        <f t="shared" si="30"/>
        <v>-1.7475578361203503E-3</v>
      </c>
    </row>
    <row r="377" spans="1:16" x14ac:dyDescent="0.35">
      <c r="A377" s="1">
        <v>42814</v>
      </c>
      <c r="B377" s="1"/>
      <c r="C377" s="17">
        <v>167</v>
      </c>
      <c r="D377" s="17">
        <f t="shared" si="26"/>
        <v>-1.0424517335883898E-2</v>
      </c>
      <c r="F377" s="17">
        <v>29.425000000000001</v>
      </c>
      <c r="G377" s="17">
        <f t="shared" si="27"/>
        <v>1.679271812053873E-2</v>
      </c>
      <c r="I377" s="17">
        <v>0.94499999999999995</v>
      </c>
      <c r="J377" s="17">
        <f t="shared" si="28"/>
        <v>-1.3662850477117801E-2</v>
      </c>
      <c r="L377" s="17">
        <v>164.52</v>
      </c>
      <c r="M377" s="17">
        <f t="shared" si="29"/>
        <v>2.0696535100776181E-2</v>
      </c>
      <c r="O377" s="17">
        <v>315.64999999999998</v>
      </c>
      <c r="P377" s="17">
        <f t="shared" si="30"/>
        <v>3.8089238241214574E-3</v>
      </c>
    </row>
    <row r="378" spans="1:16" x14ac:dyDescent="0.35">
      <c r="A378" s="1">
        <v>42821</v>
      </c>
      <c r="B378" s="1"/>
      <c r="C378" s="17">
        <v>163.1</v>
      </c>
      <c r="D378" s="17">
        <f t="shared" si="26"/>
        <v>-2.3630302789787727E-2</v>
      </c>
      <c r="F378" s="17">
        <v>29.45</v>
      </c>
      <c r="G378" s="17">
        <f t="shared" si="27"/>
        <v>8.4925695125503964E-4</v>
      </c>
      <c r="I378" s="17">
        <v>0.93289999999999995</v>
      </c>
      <c r="J378" s="17">
        <f t="shared" si="28"/>
        <v>-1.2886913526827394E-2</v>
      </c>
      <c r="L378" s="17">
        <v>159.80000000000001</v>
      </c>
      <c r="M378" s="17">
        <f t="shared" si="29"/>
        <v>-2.9109110030049123E-2</v>
      </c>
      <c r="O378" s="17">
        <v>323.5</v>
      </c>
      <c r="P378" s="17">
        <f t="shared" si="30"/>
        <v>2.456510912732135E-2</v>
      </c>
    </row>
    <row r="379" spans="1:16" x14ac:dyDescent="0.35">
      <c r="A379" s="1">
        <v>42828</v>
      </c>
      <c r="B379" s="1"/>
      <c r="C379" s="17">
        <v>160.94999999999999</v>
      </c>
      <c r="D379" s="17">
        <f t="shared" si="26"/>
        <v>-1.3269751882150516E-2</v>
      </c>
      <c r="F379" s="17">
        <v>29.66</v>
      </c>
      <c r="G379" s="17">
        <f t="shared" si="27"/>
        <v>7.1054266121901577E-3</v>
      </c>
      <c r="I379" s="17">
        <v>0.94159999999999999</v>
      </c>
      <c r="J379" s="17">
        <f t="shared" si="28"/>
        <v>9.282541979151647E-3</v>
      </c>
      <c r="L379" s="17">
        <v>161.49</v>
      </c>
      <c r="M379" s="17">
        <f t="shared" si="29"/>
        <v>1.0520187908801937E-2</v>
      </c>
      <c r="O379" s="17">
        <v>335.95</v>
      </c>
      <c r="P379" s="17">
        <f t="shared" si="30"/>
        <v>3.7763225425203828E-2</v>
      </c>
    </row>
    <row r="380" spans="1:16" x14ac:dyDescent="0.35">
      <c r="A380" s="1">
        <v>42835</v>
      </c>
      <c r="B380" s="1"/>
      <c r="C380" s="17">
        <v>160.05000000000001</v>
      </c>
      <c r="D380" s="17">
        <f t="shared" si="26"/>
        <v>-5.6074913289450024E-3</v>
      </c>
      <c r="F380" s="17">
        <v>26.785</v>
      </c>
      <c r="G380" s="17">
        <f t="shared" si="27"/>
        <v>-0.10195730737686226</v>
      </c>
      <c r="I380" s="17">
        <v>0.84750000000000003</v>
      </c>
      <c r="J380" s="17">
        <f t="shared" si="28"/>
        <v>-0.10528971669146159</v>
      </c>
      <c r="L380" s="17">
        <v>149.24</v>
      </c>
      <c r="M380" s="17">
        <f t="shared" si="29"/>
        <v>-7.8887472888018451E-2</v>
      </c>
      <c r="O380" s="17">
        <v>315.75</v>
      </c>
      <c r="P380" s="17">
        <f t="shared" si="30"/>
        <v>-6.201157813555902E-2</v>
      </c>
    </row>
    <row r="381" spans="1:16" x14ac:dyDescent="0.35">
      <c r="A381" s="1">
        <v>42842</v>
      </c>
      <c r="B381" s="1"/>
      <c r="C381" s="17">
        <v>151.80000000000001</v>
      </c>
      <c r="D381" s="17">
        <f t="shared" si="26"/>
        <v>-5.2922401454342349E-2</v>
      </c>
      <c r="F381" s="17">
        <v>26.675000000000001</v>
      </c>
      <c r="G381" s="17">
        <f t="shared" si="27"/>
        <v>-4.1152321451063401E-3</v>
      </c>
      <c r="I381" s="17">
        <v>0.87250000000000005</v>
      </c>
      <c r="J381" s="17">
        <f t="shared" si="28"/>
        <v>2.9071814821976932E-2</v>
      </c>
      <c r="L381" s="17">
        <v>159.59</v>
      </c>
      <c r="M381" s="17">
        <f t="shared" si="29"/>
        <v>6.7052278058137738E-2</v>
      </c>
      <c r="O381" s="17">
        <v>317.39999999999998</v>
      </c>
      <c r="P381" s="17">
        <f t="shared" si="30"/>
        <v>5.2120468617085081E-3</v>
      </c>
    </row>
    <row r="382" spans="1:16" x14ac:dyDescent="0.35">
      <c r="A382" s="1">
        <v>42849</v>
      </c>
      <c r="B382" s="1"/>
      <c r="C382" s="17">
        <v>149.9</v>
      </c>
      <c r="D382" s="17">
        <f t="shared" si="26"/>
        <v>-1.2595459852978053E-2</v>
      </c>
      <c r="F382" s="17">
        <v>27.91</v>
      </c>
      <c r="G382" s="17">
        <f t="shared" si="27"/>
        <v>4.5258250360413754E-2</v>
      </c>
      <c r="I382" s="17">
        <v>0.89500000000000002</v>
      </c>
      <c r="J382" s="17">
        <f t="shared" si="28"/>
        <v>2.5461064198273098E-2</v>
      </c>
      <c r="L382" s="17">
        <v>165.2</v>
      </c>
      <c r="M382" s="17">
        <f t="shared" si="29"/>
        <v>3.4548834675782736E-2</v>
      </c>
      <c r="O382" s="17">
        <v>317.25</v>
      </c>
      <c r="P382" s="17">
        <f t="shared" si="30"/>
        <v>-4.7270149781208914E-4</v>
      </c>
    </row>
    <row r="383" spans="1:16" x14ac:dyDescent="0.35">
      <c r="A383" s="1">
        <v>42856</v>
      </c>
      <c r="B383" s="1"/>
      <c r="C383" s="17">
        <v>156.94999999999999</v>
      </c>
      <c r="D383" s="17">
        <f t="shared" si="26"/>
        <v>4.5958878179410689E-2</v>
      </c>
      <c r="F383" s="17">
        <v>28.46</v>
      </c>
      <c r="G383" s="17">
        <f t="shared" si="27"/>
        <v>1.9514545113475279E-2</v>
      </c>
      <c r="I383" s="17">
        <v>0.89100000000000001</v>
      </c>
      <c r="J383" s="17">
        <f t="shared" si="28"/>
        <v>-4.4792908040460627E-3</v>
      </c>
      <c r="L383" s="17">
        <v>165.8</v>
      </c>
      <c r="M383" s="17">
        <f t="shared" si="29"/>
        <v>3.6253816143165807E-3</v>
      </c>
      <c r="O383" s="17">
        <v>312.45</v>
      </c>
      <c r="P383" s="17">
        <f t="shared" si="30"/>
        <v>-1.5245650219406492E-2</v>
      </c>
    </row>
    <row r="384" spans="1:16" x14ac:dyDescent="0.35">
      <c r="A384" s="1">
        <v>42863</v>
      </c>
      <c r="B384" s="1"/>
      <c r="C384" s="17">
        <v>148.55000000000001</v>
      </c>
      <c r="D384" s="17">
        <f t="shared" si="26"/>
        <v>-5.5005681379345361E-2</v>
      </c>
      <c r="F384" s="17">
        <v>28.5</v>
      </c>
      <c r="G384" s="17">
        <f t="shared" si="27"/>
        <v>1.4044946128985991E-3</v>
      </c>
      <c r="I384" s="17">
        <v>0.88480000000000003</v>
      </c>
      <c r="J384" s="17">
        <f t="shared" si="28"/>
        <v>-6.9827967027389359E-3</v>
      </c>
      <c r="L384" s="17">
        <v>167.7</v>
      </c>
      <c r="M384" s="17">
        <f t="shared" si="29"/>
        <v>1.1394426127968593E-2</v>
      </c>
      <c r="O384" s="17">
        <v>307.5</v>
      </c>
      <c r="P384" s="17">
        <f t="shared" si="30"/>
        <v>-1.5969369128518096E-2</v>
      </c>
    </row>
    <row r="385" spans="1:16" x14ac:dyDescent="0.35">
      <c r="A385" s="1">
        <v>42870</v>
      </c>
      <c r="B385" s="1"/>
      <c r="C385" s="17">
        <v>141.55000000000001</v>
      </c>
      <c r="D385" s="17">
        <f t="shared" si="26"/>
        <v>-4.8268590350708074E-2</v>
      </c>
      <c r="F385" s="17">
        <v>27.25</v>
      </c>
      <c r="G385" s="17">
        <f t="shared" si="27"/>
        <v>-4.4850566165351768E-2</v>
      </c>
      <c r="I385" s="17">
        <v>0.81499999999999995</v>
      </c>
      <c r="J385" s="17">
        <f t="shared" si="28"/>
        <v>-8.2173517527207737E-2</v>
      </c>
      <c r="L385" s="17">
        <v>168.87</v>
      </c>
      <c r="M385" s="17">
        <f t="shared" si="29"/>
        <v>6.9525193148818332E-3</v>
      </c>
      <c r="O385" s="17">
        <v>306.10000000000002</v>
      </c>
      <c r="P385" s="17">
        <f t="shared" si="30"/>
        <v>-4.5632412952052448E-3</v>
      </c>
    </row>
    <row r="386" spans="1:16" x14ac:dyDescent="0.35">
      <c r="A386" s="1">
        <v>42877</v>
      </c>
      <c r="B386" s="1"/>
      <c r="C386" s="17">
        <v>139.65</v>
      </c>
      <c r="D386" s="17">
        <f t="shared" si="26"/>
        <v>-1.351371916672317E-2</v>
      </c>
      <c r="F386" s="17">
        <v>29.704999999999998</v>
      </c>
      <c r="G386" s="17">
        <f t="shared" si="27"/>
        <v>8.6261860698451542E-2</v>
      </c>
      <c r="I386" s="17">
        <v>0.83</v>
      </c>
      <c r="J386" s="17">
        <f t="shared" si="28"/>
        <v>1.8237587549780915E-2</v>
      </c>
      <c r="L386" s="17">
        <v>160.69999999999999</v>
      </c>
      <c r="M386" s="17">
        <f t="shared" si="29"/>
        <v>-4.9589915400578555E-2</v>
      </c>
      <c r="O386" s="17">
        <v>304</v>
      </c>
      <c r="P386" s="17">
        <f t="shared" si="30"/>
        <v>-6.8841445451450767E-3</v>
      </c>
    </row>
    <row r="387" spans="1:16" x14ac:dyDescent="0.35">
      <c r="A387" s="1">
        <v>42884</v>
      </c>
      <c r="B387" s="1"/>
      <c r="C387" s="17">
        <v>129.55000000000001</v>
      </c>
      <c r="D387" s="17">
        <f t="shared" si="26"/>
        <v>-7.5072385383066376E-2</v>
      </c>
      <c r="F387" s="17">
        <v>26.62</v>
      </c>
      <c r="G387" s="17">
        <f t="shared" si="27"/>
        <v>-0.10965256884073904</v>
      </c>
      <c r="I387" s="17">
        <v>0.83</v>
      </c>
      <c r="J387" s="17">
        <f t="shared" si="28"/>
        <v>0</v>
      </c>
      <c r="L387" s="17">
        <v>157.13999999999999</v>
      </c>
      <c r="M387" s="17">
        <f t="shared" si="29"/>
        <v>-2.2402144995790962E-2</v>
      </c>
      <c r="O387" s="17">
        <v>301</v>
      </c>
      <c r="P387" s="17">
        <f t="shared" si="30"/>
        <v>-9.9174366573464567E-3</v>
      </c>
    </row>
    <row r="388" spans="1:16" x14ac:dyDescent="0.35">
      <c r="A388" s="1">
        <v>42891</v>
      </c>
      <c r="B388" s="1"/>
      <c r="C388" s="17">
        <v>130</v>
      </c>
      <c r="D388" s="17">
        <f t="shared" si="26"/>
        <v>3.4675434474626954E-3</v>
      </c>
      <c r="F388" s="17">
        <v>26.23</v>
      </c>
      <c r="G388" s="17">
        <f t="shared" si="27"/>
        <v>-1.4759019088183223E-2</v>
      </c>
      <c r="I388" s="17">
        <v>0.79390000000000005</v>
      </c>
      <c r="J388" s="17">
        <f t="shared" si="28"/>
        <v>-4.4468192059575806E-2</v>
      </c>
      <c r="L388" s="17">
        <v>150.13</v>
      </c>
      <c r="M388" s="17">
        <f t="shared" si="29"/>
        <v>-4.5635542323461564E-2</v>
      </c>
      <c r="O388" s="17">
        <v>306</v>
      </c>
      <c r="P388" s="17">
        <f t="shared" si="30"/>
        <v>1.6474837203505288E-2</v>
      </c>
    </row>
    <row r="389" spans="1:16" x14ac:dyDescent="0.35">
      <c r="A389" s="1">
        <v>42898</v>
      </c>
      <c r="B389" s="1"/>
      <c r="C389" s="17">
        <v>127.3</v>
      </c>
      <c r="D389" s="17">
        <f t="shared" ref="D389:D434" si="31">LN(C389)-LN(C388)</f>
        <v>-2.0987944892221222E-2</v>
      </c>
      <c r="F389" s="17">
        <v>24.89</v>
      </c>
      <c r="G389" s="17">
        <f t="shared" si="27"/>
        <v>-5.2437677499281854E-2</v>
      </c>
      <c r="I389" s="17">
        <v>0.79</v>
      </c>
      <c r="J389" s="17">
        <f t="shared" si="28"/>
        <v>-4.9245632700005426E-3</v>
      </c>
      <c r="L389" s="17">
        <v>141.63</v>
      </c>
      <c r="M389" s="17">
        <f t="shared" si="29"/>
        <v>-5.8283562197908978E-2</v>
      </c>
      <c r="O389" s="17">
        <v>306.5</v>
      </c>
      <c r="P389" s="17">
        <f t="shared" si="30"/>
        <v>1.6326534238855217E-3</v>
      </c>
    </row>
    <row r="390" spans="1:16" x14ac:dyDescent="0.35">
      <c r="A390" s="1">
        <v>42905</v>
      </c>
      <c r="B390" s="1"/>
      <c r="C390" s="17">
        <v>128.30000000000001</v>
      </c>
      <c r="D390" s="17">
        <f t="shared" si="31"/>
        <v>7.8247660582295708E-3</v>
      </c>
      <c r="F390" s="17">
        <v>25.71</v>
      </c>
      <c r="G390" s="17">
        <f t="shared" ref="G390:G434" si="32">LN(F390)-LN(F389)</f>
        <v>3.2413904898297652E-2</v>
      </c>
      <c r="I390" s="17">
        <v>0.77800000000000002</v>
      </c>
      <c r="J390" s="17">
        <f t="shared" ref="J390:J434" si="33">LN(I390)-LN(I389)</f>
        <v>-1.5306421282675592E-2</v>
      </c>
      <c r="L390" s="17">
        <v>144.1</v>
      </c>
      <c r="M390" s="17">
        <f t="shared" ref="M390:M434" si="34">LN(L390)-LN(L389)</f>
        <v>1.7289479779170946E-2</v>
      </c>
      <c r="O390" s="17">
        <v>322</v>
      </c>
      <c r="P390" s="17">
        <f t="shared" ref="P390:P434" si="35">LN(O390)-LN(O389)</f>
        <v>4.9333790168142322E-2</v>
      </c>
    </row>
    <row r="391" spans="1:16" x14ac:dyDescent="0.35">
      <c r="A391" s="1">
        <v>42912</v>
      </c>
      <c r="B391" s="1"/>
      <c r="C391" s="17">
        <v>124.45</v>
      </c>
      <c r="D391" s="17">
        <f t="shared" si="31"/>
        <v>-3.0467242807989514E-2</v>
      </c>
      <c r="F391" s="17">
        <v>25.67</v>
      </c>
      <c r="G391" s="17">
        <f t="shared" si="32"/>
        <v>-1.5570263947490837E-3</v>
      </c>
      <c r="I391" s="17">
        <v>0.79620000000000002</v>
      </c>
      <c r="J391" s="17">
        <f t="shared" si="33"/>
        <v>2.3123886387825227E-2</v>
      </c>
      <c r="L391" s="17">
        <v>145.59</v>
      </c>
      <c r="M391" s="17">
        <f t="shared" si="34"/>
        <v>1.0286949079758578E-2</v>
      </c>
      <c r="O391" s="17">
        <v>323</v>
      </c>
      <c r="P391" s="17">
        <f t="shared" si="35"/>
        <v>3.1007776782479013E-3</v>
      </c>
    </row>
    <row r="392" spans="1:16" x14ac:dyDescent="0.35">
      <c r="A392" s="1">
        <v>42919</v>
      </c>
      <c r="B392" s="1"/>
      <c r="C392" s="17">
        <v>125</v>
      </c>
      <c r="D392" s="17">
        <f t="shared" si="31"/>
        <v>4.4097084887004812E-3</v>
      </c>
      <c r="F392" s="17">
        <v>26.4</v>
      </c>
      <c r="G392" s="17">
        <f t="shared" si="32"/>
        <v>2.8041015269221425E-2</v>
      </c>
      <c r="I392" s="17">
        <v>0.78400000000000003</v>
      </c>
      <c r="J392" s="17">
        <f t="shared" si="33"/>
        <v>-1.5441390215808981E-2</v>
      </c>
      <c r="L392" s="17">
        <v>152.16</v>
      </c>
      <c r="M392" s="17">
        <f t="shared" si="34"/>
        <v>4.4138146711845572E-2</v>
      </c>
      <c r="O392" s="17">
        <v>317.8</v>
      </c>
      <c r="P392" s="17">
        <f t="shared" si="35"/>
        <v>-1.6230069120040547E-2</v>
      </c>
    </row>
    <row r="393" spans="1:16" x14ac:dyDescent="0.35">
      <c r="A393" s="1">
        <v>42926</v>
      </c>
      <c r="B393" s="1"/>
      <c r="C393" s="17">
        <v>132.19999999999999</v>
      </c>
      <c r="D393" s="17">
        <f t="shared" si="31"/>
        <v>5.6002190115284733E-2</v>
      </c>
      <c r="F393" s="17">
        <v>26.67</v>
      </c>
      <c r="G393" s="17">
        <f t="shared" si="32"/>
        <v>1.0175328041652332E-2</v>
      </c>
      <c r="I393" s="17">
        <v>0.78439999999999999</v>
      </c>
      <c r="J393" s="17">
        <f t="shared" si="33"/>
        <v>5.1007397178332026E-4</v>
      </c>
      <c r="L393" s="17">
        <v>161.4</v>
      </c>
      <c r="M393" s="17">
        <f t="shared" si="34"/>
        <v>5.8953157038768467E-2</v>
      </c>
      <c r="O393" s="17">
        <v>318</v>
      </c>
      <c r="P393" s="17">
        <f t="shared" si="35"/>
        <v>6.2912867756104163E-4</v>
      </c>
    </row>
    <row r="394" spans="1:16" x14ac:dyDescent="0.35">
      <c r="A394" s="1">
        <v>42933</v>
      </c>
      <c r="B394" s="1"/>
      <c r="C394" s="17">
        <v>131.44999999999999</v>
      </c>
      <c r="D394" s="17">
        <f t="shared" si="31"/>
        <v>-5.6893762416958538E-3</v>
      </c>
      <c r="F394" s="17">
        <v>26.465</v>
      </c>
      <c r="G394" s="17">
        <f t="shared" si="32"/>
        <v>-7.7162328839719407E-3</v>
      </c>
      <c r="I394" s="17">
        <v>0.80400000000000005</v>
      </c>
      <c r="J394" s="17">
        <f t="shared" si="33"/>
        <v>2.4680174856775233E-2</v>
      </c>
      <c r="L394" s="17">
        <v>162.1</v>
      </c>
      <c r="M394" s="17">
        <f t="shared" si="34"/>
        <v>4.327672905781732E-3</v>
      </c>
      <c r="O394" s="17">
        <v>317.39999999999998</v>
      </c>
      <c r="P394" s="17">
        <f t="shared" si="35"/>
        <v>-1.888574687868072E-3</v>
      </c>
    </row>
    <row r="395" spans="1:16" x14ac:dyDescent="0.35">
      <c r="A395" s="1">
        <v>42940</v>
      </c>
      <c r="B395" s="1"/>
      <c r="C395" s="17">
        <v>129.94999999999999</v>
      </c>
      <c r="D395" s="17">
        <f t="shared" si="31"/>
        <v>-1.1476790088391198E-2</v>
      </c>
      <c r="F395" s="17">
        <v>26.15</v>
      </c>
      <c r="G395" s="17">
        <f t="shared" si="32"/>
        <v>-1.1973914799018992E-2</v>
      </c>
      <c r="I395" s="17">
        <v>0.78559999999999997</v>
      </c>
      <c r="J395" s="17">
        <f t="shared" si="33"/>
        <v>-2.3151512138710334E-2</v>
      </c>
      <c r="L395" s="17">
        <v>165.4</v>
      </c>
      <c r="M395" s="17">
        <f t="shared" si="34"/>
        <v>2.0153353847960354E-2</v>
      </c>
      <c r="O395" s="17">
        <v>305.89999999999998</v>
      </c>
      <c r="P395" s="17">
        <f t="shared" si="35"/>
        <v>-3.690455693545136E-2</v>
      </c>
    </row>
    <row r="396" spans="1:16" x14ac:dyDescent="0.35">
      <c r="A396" s="1">
        <v>42947</v>
      </c>
      <c r="B396" s="1"/>
      <c r="C396" s="17">
        <v>131.30000000000001</v>
      </c>
      <c r="D396" s="17">
        <f t="shared" si="31"/>
        <v>1.0335020221251767E-2</v>
      </c>
      <c r="F396" s="17">
        <v>27.07</v>
      </c>
      <c r="G396" s="17">
        <f t="shared" si="32"/>
        <v>3.4576913115277996E-2</v>
      </c>
      <c r="I396" s="17">
        <v>0.76649999999999996</v>
      </c>
      <c r="J396" s="17">
        <f t="shared" si="33"/>
        <v>-2.4613058728387344E-2</v>
      </c>
      <c r="L396" s="17">
        <v>169.73</v>
      </c>
      <c r="M396" s="17">
        <f t="shared" si="34"/>
        <v>2.5842156583848919E-2</v>
      </c>
      <c r="O396" s="17">
        <v>316</v>
      </c>
      <c r="P396" s="17">
        <f t="shared" si="35"/>
        <v>3.2483962430054802E-2</v>
      </c>
    </row>
    <row r="397" spans="1:16" x14ac:dyDescent="0.35">
      <c r="A397" s="1">
        <v>42954</v>
      </c>
      <c r="B397" s="1"/>
      <c r="C397" s="17">
        <v>131.5</v>
      </c>
      <c r="D397" s="17">
        <f t="shared" si="31"/>
        <v>1.5220703090683685E-3</v>
      </c>
      <c r="F397" s="17">
        <v>26.324999999999999</v>
      </c>
      <c r="G397" s="17">
        <f t="shared" si="32"/>
        <v>-2.7907045606170744E-2</v>
      </c>
      <c r="I397" s="17">
        <v>0.81499999999999995</v>
      </c>
      <c r="J397" s="17">
        <f t="shared" si="33"/>
        <v>6.1353414928993905E-2</v>
      </c>
      <c r="L397" s="17">
        <v>172.05</v>
      </c>
      <c r="M397" s="17">
        <f t="shared" si="34"/>
        <v>1.3576193070050202E-2</v>
      </c>
      <c r="O397" s="17">
        <v>303.95</v>
      </c>
      <c r="P397" s="17">
        <f t="shared" si="35"/>
        <v>-3.887899939218098E-2</v>
      </c>
    </row>
    <row r="398" spans="1:16" x14ac:dyDescent="0.35">
      <c r="A398" s="1">
        <v>42961</v>
      </c>
      <c r="B398" s="1"/>
      <c r="C398" s="17">
        <v>138.6</v>
      </c>
      <c r="D398" s="17">
        <f t="shared" si="31"/>
        <v>5.258523513798341E-2</v>
      </c>
      <c r="F398" s="17">
        <v>26.39</v>
      </c>
      <c r="G398" s="17">
        <f t="shared" si="32"/>
        <v>2.4660924951933616E-3</v>
      </c>
      <c r="I398" s="17">
        <v>0.82240000000000002</v>
      </c>
      <c r="J398" s="17">
        <f t="shared" si="33"/>
        <v>9.0387814600380312E-3</v>
      </c>
      <c r="L398" s="17">
        <v>169.5</v>
      </c>
      <c r="M398" s="17">
        <f t="shared" si="34"/>
        <v>-1.4932205422985234E-2</v>
      </c>
      <c r="O398" s="17">
        <v>300.05</v>
      </c>
      <c r="P398" s="17">
        <f t="shared" si="35"/>
        <v>-1.291408675920902E-2</v>
      </c>
    </row>
    <row r="399" spans="1:16" x14ac:dyDescent="0.35">
      <c r="A399" s="1">
        <v>42968</v>
      </c>
      <c r="B399" s="1"/>
      <c r="C399" s="17">
        <v>144.9</v>
      </c>
      <c r="D399" s="17">
        <f t="shared" si="31"/>
        <v>4.4451762570833608E-2</v>
      </c>
      <c r="F399" s="17">
        <v>26.68</v>
      </c>
      <c r="G399" s="17">
        <f t="shared" si="32"/>
        <v>1.0929070532190277E-2</v>
      </c>
      <c r="I399" s="17">
        <v>0.83550000000000002</v>
      </c>
      <c r="J399" s="17">
        <f t="shared" si="33"/>
        <v>1.5803453334547746E-2</v>
      </c>
      <c r="L399" s="17">
        <v>180.51</v>
      </c>
      <c r="M399" s="17">
        <f t="shared" si="34"/>
        <v>6.2933251079865471E-2</v>
      </c>
      <c r="O399" s="17">
        <v>301.5</v>
      </c>
      <c r="P399" s="17">
        <f t="shared" si="35"/>
        <v>4.8208887317180427E-3</v>
      </c>
    </row>
    <row r="400" spans="1:16" x14ac:dyDescent="0.35">
      <c r="A400" s="1">
        <v>42975</v>
      </c>
      <c r="B400" s="1"/>
      <c r="C400" s="17">
        <v>138.44999999999999</v>
      </c>
      <c r="D400" s="17">
        <f t="shared" si="31"/>
        <v>-4.5534599709665891E-2</v>
      </c>
      <c r="F400" s="17">
        <v>27.25</v>
      </c>
      <c r="G400" s="17">
        <f t="shared" si="32"/>
        <v>2.1139300061830291E-2</v>
      </c>
      <c r="I400" s="17">
        <v>0.83050000000000002</v>
      </c>
      <c r="J400" s="17">
        <f t="shared" si="33"/>
        <v>-6.002418982098856E-3</v>
      </c>
      <c r="L400" s="17">
        <v>183.66</v>
      </c>
      <c r="M400" s="17">
        <f t="shared" si="34"/>
        <v>1.7300044285006422E-2</v>
      </c>
      <c r="O400" s="17">
        <v>304.10000000000002</v>
      </c>
      <c r="P400" s="17">
        <f t="shared" si="35"/>
        <v>8.5865785160788022E-3</v>
      </c>
    </row>
    <row r="401" spans="1:16" x14ac:dyDescent="0.35">
      <c r="A401" s="1">
        <v>42982</v>
      </c>
      <c r="B401" s="1"/>
      <c r="C401" s="17">
        <v>137.69999999999999</v>
      </c>
      <c r="D401" s="17">
        <f t="shared" si="31"/>
        <v>-5.4318438823610649E-3</v>
      </c>
      <c r="F401" s="17">
        <v>27.77</v>
      </c>
      <c r="G401" s="17">
        <f t="shared" si="32"/>
        <v>1.8902780209455017E-2</v>
      </c>
      <c r="I401" s="17">
        <v>0.82489999999999997</v>
      </c>
      <c r="J401" s="17">
        <f t="shared" si="33"/>
        <v>-6.7657621866636097E-3</v>
      </c>
      <c r="L401" s="17">
        <v>185.89</v>
      </c>
      <c r="M401" s="17">
        <f t="shared" si="34"/>
        <v>1.2068878733676236E-2</v>
      </c>
      <c r="O401" s="17">
        <v>314.95</v>
      </c>
      <c r="P401" s="17">
        <f t="shared" si="35"/>
        <v>3.5057301384618711E-2</v>
      </c>
    </row>
    <row r="402" spans="1:16" x14ac:dyDescent="0.35">
      <c r="A402" s="1">
        <v>42989</v>
      </c>
      <c r="B402" s="1"/>
      <c r="C402" s="17">
        <v>145</v>
      </c>
      <c r="D402" s="17">
        <f t="shared" si="31"/>
        <v>5.165633668596481E-2</v>
      </c>
      <c r="F402" s="17">
        <v>28.15</v>
      </c>
      <c r="G402" s="17">
        <f t="shared" si="32"/>
        <v>1.3591053266991171E-2</v>
      </c>
      <c r="I402" s="17">
        <v>0.80600000000000005</v>
      </c>
      <c r="J402" s="17">
        <f t="shared" si="33"/>
        <v>-2.3178424360057626E-2</v>
      </c>
      <c r="L402" s="17">
        <v>188.75</v>
      </c>
      <c r="M402" s="17">
        <f t="shared" si="34"/>
        <v>1.5268287210081333E-2</v>
      </c>
      <c r="O402" s="17">
        <v>319.7</v>
      </c>
      <c r="P402" s="17">
        <f t="shared" si="35"/>
        <v>1.4969159997858306E-2</v>
      </c>
    </row>
    <row r="403" spans="1:16" x14ac:dyDescent="0.35">
      <c r="A403" s="1">
        <v>42996</v>
      </c>
      <c r="B403" s="1"/>
      <c r="C403" s="17">
        <v>145.85</v>
      </c>
      <c r="D403" s="17">
        <f t="shared" si="31"/>
        <v>5.8449538931562017E-3</v>
      </c>
      <c r="F403" s="17">
        <v>28.725000000000001</v>
      </c>
      <c r="G403" s="17">
        <f t="shared" si="32"/>
        <v>2.0220469149120124E-2</v>
      </c>
      <c r="I403" s="17">
        <v>0.81020000000000003</v>
      </c>
      <c r="J403" s="17">
        <f t="shared" si="33"/>
        <v>5.1973882619618939E-3</v>
      </c>
      <c r="L403" s="17">
        <v>187.55</v>
      </c>
      <c r="M403" s="17">
        <f t="shared" si="34"/>
        <v>-6.3779116012376846E-3</v>
      </c>
      <c r="O403" s="17">
        <v>316.7</v>
      </c>
      <c r="P403" s="17">
        <f t="shared" si="35"/>
        <v>-9.4281025212019642E-3</v>
      </c>
    </row>
    <row r="404" spans="1:16" x14ac:dyDescent="0.35">
      <c r="A404" s="1">
        <v>43003</v>
      </c>
      <c r="B404" s="1"/>
      <c r="C404" s="17">
        <v>137.5</v>
      </c>
      <c r="D404" s="17">
        <f t="shared" si="31"/>
        <v>-5.8954779207104124E-2</v>
      </c>
      <c r="F404" s="17">
        <v>29.5</v>
      </c>
      <c r="G404" s="17">
        <f t="shared" si="32"/>
        <v>2.6622439610954896E-2</v>
      </c>
      <c r="I404" s="17">
        <v>0.85140000000000005</v>
      </c>
      <c r="J404" s="17">
        <f t="shared" si="33"/>
        <v>4.9600922625461785E-2</v>
      </c>
      <c r="L404" s="17">
        <v>192.33</v>
      </c>
      <c r="M404" s="17">
        <f t="shared" si="34"/>
        <v>2.5167170139379635E-2</v>
      </c>
      <c r="O404" s="17">
        <v>318.95</v>
      </c>
      <c r="P404" s="17">
        <f t="shared" si="35"/>
        <v>7.0793971433698033E-3</v>
      </c>
    </row>
    <row r="405" spans="1:16" x14ac:dyDescent="0.35">
      <c r="A405" s="1">
        <v>43010</v>
      </c>
      <c r="B405" s="1"/>
      <c r="C405" s="17">
        <v>137.1</v>
      </c>
      <c r="D405" s="17">
        <f t="shared" si="31"/>
        <v>-2.9133305383579611E-3</v>
      </c>
      <c r="F405" s="17">
        <v>29.54</v>
      </c>
      <c r="G405" s="17">
        <f t="shared" si="32"/>
        <v>1.355013757459389E-3</v>
      </c>
      <c r="I405" s="17">
        <v>0.85499999999999998</v>
      </c>
      <c r="J405" s="17">
        <f t="shared" si="33"/>
        <v>4.2194155427081881E-3</v>
      </c>
      <c r="L405" s="17">
        <v>194.16</v>
      </c>
      <c r="M405" s="17">
        <f t="shared" si="34"/>
        <v>9.4699147510697301E-3</v>
      </c>
      <c r="O405" s="17">
        <v>320.60000000000002</v>
      </c>
      <c r="P405" s="17">
        <f t="shared" si="35"/>
        <v>5.1598894874889112E-3</v>
      </c>
    </row>
    <row r="406" spans="1:16" x14ac:dyDescent="0.35">
      <c r="A406" s="1">
        <v>43017</v>
      </c>
      <c r="B406" s="1"/>
      <c r="C406" s="17">
        <v>136.5</v>
      </c>
      <c r="D406" s="17">
        <f t="shared" si="31"/>
        <v>-4.3859719432539634E-3</v>
      </c>
      <c r="F406" s="17">
        <v>29.785</v>
      </c>
      <c r="G406" s="17">
        <f t="shared" si="32"/>
        <v>8.2596339774170247E-3</v>
      </c>
      <c r="I406" s="17">
        <v>0.879</v>
      </c>
      <c r="J406" s="17">
        <f t="shared" si="33"/>
        <v>2.7683428748416783E-2</v>
      </c>
      <c r="L406" s="17">
        <v>196.48</v>
      </c>
      <c r="M406" s="17">
        <f t="shared" si="34"/>
        <v>1.1878083540431739E-2</v>
      </c>
      <c r="O406" s="17">
        <v>320</v>
      </c>
      <c r="P406" s="17">
        <f t="shared" si="35"/>
        <v>-1.8732443816809052E-3</v>
      </c>
    </row>
    <row r="407" spans="1:16" x14ac:dyDescent="0.35">
      <c r="A407" s="1">
        <v>43024</v>
      </c>
      <c r="B407" s="1"/>
      <c r="C407" s="17">
        <v>131.44999999999999</v>
      </c>
      <c r="D407" s="17">
        <f t="shared" si="31"/>
        <v>-3.7698063449123964E-2</v>
      </c>
      <c r="F407" s="17">
        <v>29.52</v>
      </c>
      <c r="G407" s="17">
        <f t="shared" si="32"/>
        <v>-8.9369113483788176E-3</v>
      </c>
      <c r="I407" s="17">
        <v>0.83950000000000002</v>
      </c>
      <c r="J407" s="17">
        <f t="shared" si="33"/>
        <v>-4.597842116758144E-2</v>
      </c>
      <c r="L407" s="17">
        <v>192.97</v>
      </c>
      <c r="M407" s="17">
        <f t="shared" si="34"/>
        <v>-1.8025908550512781E-2</v>
      </c>
      <c r="O407" s="17">
        <v>321.8</v>
      </c>
      <c r="P407" s="17">
        <f t="shared" si="35"/>
        <v>5.6092387645110264E-3</v>
      </c>
    </row>
    <row r="408" spans="1:16" x14ac:dyDescent="0.35">
      <c r="A408" s="1">
        <v>43031</v>
      </c>
      <c r="B408" s="1"/>
      <c r="C408" s="17">
        <v>131.25</v>
      </c>
      <c r="D408" s="17">
        <f t="shared" si="31"/>
        <v>-1.5226497041576081E-3</v>
      </c>
      <c r="F408" s="17">
        <v>29.375</v>
      </c>
      <c r="G408" s="17">
        <f t="shared" si="32"/>
        <v>-4.9240272679487163E-3</v>
      </c>
      <c r="I408" s="17">
        <v>0.8175</v>
      </c>
      <c r="J408" s="17">
        <f t="shared" si="33"/>
        <v>-2.6555573746187083E-2</v>
      </c>
      <c r="L408" s="17">
        <v>196.05</v>
      </c>
      <c r="M408" s="17">
        <f t="shared" si="34"/>
        <v>1.5834992330075792E-2</v>
      </c>
      <c r="O408" s="17">
        <v>322</v>
      </c>
      <c r="P408" s="17">
        <f t="shared" si="35"/>
        <v>6.2131098612550062E-4</v>
      </c>
    </row>
    <row r="409" spans="1:16" x14ac:dyDescent="0.35">
      <c r="A409" s="1">
        <v>43038</v>
      </c>
      <c r="B409" s="1"/>
      <c r="C409" s="17">
        <v>129.65</v>
      </c>
      <c r="D409" s="17">
        <f t="shared" si="31"/>
        <v>-1.2265389487059686E-2</v>
      </c>
      <c r="F409" s="17">
        <v>29.315000000000001</v>
      </c>
      <c r="G409" s="17">
        <f t="shared" si="32"/>
        <v>-2.0446420481445848E-3</v>
      </c>
      <c r="I409" s="17">
        <v>0.8357</v>
      </c>
      <c r="J409" s="17">
        <f t="shared" si="33"/>
        <v>2.201879423598202E-2</v>
      </c>
      <c r="L409" s="17">
        <v>193.8</v>
      </c>
      <c r="M409" s="17">
        <f t="shared" si="34"/>
        <v>-1.1543029281674499E-2</v>
      </c>
      <c r="O409" s="17">
        <v>317.8</v>
      </c>
      <c r="P409" s="17">
        <f t="shared" si="35"/>
        <v>-1.3129291441792645E-2</v>
      </c>
    </row>
    <row r="410" spans="1:16" x14ac:dyDescent="0.35">
      <c r="A410" s="1">
        <v>43045</v>
      </c>
      <c r="B410" s="1"/>
      <c r="C410" s="17">
        <v>130.30000000000001</v>
      </c>
      <c r="D410" s="17">
        <f t="shared" si="31"/>
        <v>5.0009721461261591E-3</v>
      </c>
      <c r="F410" s="17">
        <v>29.9</v>
      </c>
      <c r="G410" s="17">
        <f t="shared" si="32"/>
        <v>1.975914998046191E-2</v>
      </c>
      <c r="I410" s="17">
        <v>0.85</v>
      </c>
      <c r="J410" s="17">
        <f t="shared" si="33"/>
        <v>1.6966652476971628E-2</v>
      </c>
      <c r="L410" s="17">
        <v>217.7</v>
      </c>
      <c r="M410" s="17">
        <f t="shared" si="34"/>
        <v>0.11629126878383556</v>
      </c>
      <c r="O410" s="17">
        <v>329.35</v>
      </c>
      <c r="P410" s="17">
        <f t="shared" si="35"/>
        <v>3.569876098408642E-2</v>
      </c>
    </row>
    <row r="411" spans="1:16" x14ac:dyDescent="0.35">
      <c r="A411" s="1">
        <v>43052</v>
      </c>
      <c r="B411" s="1"/>
      <c r="C411" s="17">
        <v>130.44999999999999</v>
      </c>
      <c r="D411" s="17">
        <f t="shared" si="31"/>
        <v>1.1505274519381103E-3</v>
      </c>
      <c r="F411" s="17">
        <v>29.085000000000001</v>
      </c>
      <c r="G411" s="17">
        <f t="shared" si="32"/>
        <v>-2.7635903033915721E-2</v>
      </c>
      <c r="I411" s="17">
        <v>0.82579999999999998</v>
      </c>
      <c r="J411" s="17">
        <f t="shared" si="33"/>
        <v>-2.8883736032372292E-2</v>
      </c>
      <c r="L411" s="17">
        <v>225.65</v>
      </c>
      <c r="M411" s="17">
        <f t="shared" si="34"/>
        <v>3.5867158032508506E-2</v>
      </c>
      <c r="O411" s="17">
        <v>300.7</v>
      </c>
      <c r="P411" s="17">
        <f t="shared" si="35"/>
        <v>-9.1007925092219111E-2</v>
      </c>
    </row>
    <row r="412" spans="1:16" x14ac:dyDescent="0.35">
      <c r="A412" s="1">
        <v>43059</v>
      </c>
      <c r="B412" s="1"/>
      <c r="C412" s="17">
        <v>129.75</v>
      </c>
      <c r="D412" s="17">
        <f t="shared" si="31"/>
        <v>-5.3804895367397521E-3</v>
      </c>
      <c r="F412" s="17">
        <v>29.37</v>
      </c>
      <c r="G412" s="17">
        <f t="shared" si="32"/>
        <v>9.7511678478041652E-3</v>
      </c>
      <c r="I412" s="17">
        <v>0.83399999999999996</v>
      </c>
      <c r="J412" s="17">
        <f t="shared" si="33"/>
        <v>9.8807889067568933E-3</v>
      </c>
      <c r="L412" s="17">
        <v>228</v>
      </c>
      <c r="M412" s="17">
        <f t="shared" si="34"/>
        <v>1.0360502681431072E-2</v>
      </c>
      <c r="O412" s="17">
        <v>303.8</v>
      </c>
      <c r="P412" s="17">
        <f t="shared" si="35"/>
        <v>1.0256500167189486E-2</v>
      </c>
    </row>
    <row r="413" spans="1:16" x14ac:dyDescent="0.35">
      <c r="A413" s="1">
        <v>43066</v>
      </c>
      <c r="B413" s="1"/>
      <c r="C413" s="17">
        <v>128.5</v>
      </c>
      <c r="D413" s="17">
        <f t="shared" si="31"/>
        <v>-9.6806177107229274E-3</v>
      </c>
      <c r="F413" s="17">
        <v>27.704999999999998</v>
      </c>
      <c r="G413" s="17">
        <f t="shared" si="32"/>
        <v>-5.8360842891215903E-2</v>
      </c>
      <c r="I413" s="17">
        <v>0.82</v>
      </c>
      <c r="J413" s="17">
        <f t="shared" si="33"/>
        <v>-1.6929062100447978E-2</v>
      </c>
      <c r="L413" s="17">
        <v>221.5</v>
      </c>
      <c r="M413" s="17">
        <f t="shared" si="34"/>
        <v>-2.8923039469250789E-2</v>
      </c>
      <c r="O413" s="17">
        <v>292</v>
      </c>
      <c r="P413" s="17">
        <f t="shared" si="35"/>
        <v>-3.961578789339093E-2</v>
      </c>
    </row>
    <row r="414" spans="1:16" x14ac:dyDescent="0.35">
      <c r="A414" s="1">
        <v>43073</v>
      </c>
      <c r="B414" s="1"/>
      <c r="C414" s="17">
        <v>127.75</v>
      </c>
      <c r="D414" s="17">
        <f t="shared" si="31"/>
        <v>-5.8536752514610768E-3</v>
      </c>
      <c r="F414" s="17">
        <v>27.7</v>
      </c>
      <c r="G414" s="17">
        <f t="shared" si="32"/>
        <v>-1.8048912602042222E-4</v>
      </c>
      <c r="I414" s="17">
        <v>0.80789999999999995</v>
      </c>
      <c r="J414" s="17">
        <f t="shared" si="33"/>
        <v>-1.4866051772635891E-2</v>
      </c>
      <c r="L414" s="17">
        <v>220.89</v>
      </c>
      <c r="M414" s="17">
        <f t="shared" si="34"/>
        <v>-2.7577494364550148E-3</v>
      </c>
      <c r="O414" s="17">
        <v>293.75</v>
      </c>
      <c r="P414" s="17">
        <f t="shared" si="35"/>
        <v>5.9752631900868991E-3</v>
      </c>
    </row>
    <row r="415" spans="1:16" x14ac:dyDescent="0.35">
      <c r="A415" s="1">
        <v>43080</v>
      </c>
      <c r="B415" s="1"/>
      <c r="C415" s="17">
        <v>127.15</v>
      </c>
      <c r="D415" s="17">
        <f t="shared" si="31"/>
        <v>-4.7077372156847375E-3</v>
      </c>
      <c r="F415" s="17">
        <v>28.914999999999999</v>
      </c>
      <c r="G415" s="17">
        <f t="shared" si="32"/>
        <v>4.2928078416888837E-2</v>
      </c>
      <c r="I415" s="17">
        <v>0.82469999999999999</v>
      </c>
      <c r="J415" s="17">
        <f t="shared" si="33"/>
        <v>2.0581395353646864E-2</v>
      </c>
      <c r="L415" s="17">
        <v>226.53</v>
      </c>
      <c r="M415" s="17">
        <f t="shared" si="34"/>
        <v>2.5212546434708827E-2</v>
      </c>
      <c r="O415" s="17">
        <v>299.64999999999998</v>
      </c>
      <c r="P415" s="17">
        <f t="shared" si="35"/>
        <v>1.9886061445825831E-2</v>
      </c>
    </row>
    <row r="416" spans="1:16" x14ac:dyDescent="0.35">
      <c r="A416" s="1">
        <v>43087</v>
      </c>
      <c r="B416" s="1"/>
      <c r="C416" s="17">
        <v>121.4</v>
      </c>
      <c r="D416" s="17">
        <f t="shared" si="31"/>
        <v>-4.6276613242731024E-2</v>
      </c>
      <c r="F416" s="17">
        <v>28.234999999999999</v>
      </c>
      <c r="G416" s="17">
        <f t="shared" si="32"/>
        <v>-2.3798148485381532E-2</v>
      </c>
      <c r="I416" s="17">
        <v>0.7349</v>
      </c>
      <c r="J416" s="17">
        <f t="shared" si="33"/>
        <v>-0.11528524830448417</v>
      </c>
      <c r="L416" s="17">
        <v>221.44</v>
      </c>
      <c r="M416" s="17">
        <f t="shared" si="34"/>
        <v>-2.2725714054139701E-2</v>
      </c>
      <c r="O416" s="17">
        <v>293.75</v>
      </c>
      <c r="P416" s="17">
        <f t="shared" si="35"/>
        <v>-1.9886061445825831E-2</v>
      </c>
    </row>
    <row r="417" spans="1:16" x14ac:dyDescent="0.35">
      <c r="A417" s="1">
        <v>43094</v>
      </c>
      <c r="B417" s="1"/>
      <c r="C417" s="17">
        <v>117.5</v>
      </c>
      <c r="D417" s="17">
        <f t="shared" si="31"/>
        <v>-3.2652545041184311E-2</v>
      </c>
      <c r="F417" s="17">
        <v>27.89</v>
      </c>
      <c r="G417" s="17">
        <f t="shared" si="32"/>
        <v>-1.229414148540231E-2</v>
      </c>
      <c r="I417" s="17">
        <v>0.72889999999999999</v>
      </c>
      <c r="J417" s="17">
        <f t="shared" si="33"/>
        <v>-8.1978871466583114E-3</v>
      </c>
      <c r="L417" s="17">
        <v>225.2</v>
      </c>
      <c r="M417" s="17">
        <f t="shared" si="34"/>
        <v>1.6837223836231097E-2</v>
      </c>
      <c r="O417" s="17">
        <v>291.5</v>
      </c>
      <c r="P417" s="17">
        <f t="shared" si="35"/>
        <v>-7.6890596678218515E-3</v>
      </c>
    </row>
    <row r="418" spans="1:16" x14ac:dyDescent="0.35">
      <c r="A418" s="1">
        <v>43101</v>
      </c>
      <c r="B418" s="1"/>
      <c r="C418" s="17">
        <v>121</v>
      </c>
      <c r="D418" s="17">
        <f t="shared" si="31"/>
        <v>2.9352212012527801E-2</v>
      </c>
      <c r="F418" s="17">
        <v>28.22</v>
      </c>
      <c r="G418" s="17">
        <f t="shared" si="32"/>
        <v>1.1762744785270396E-2</v>
      </c>
      <c r="I418" s="17">
        <v>0.75870000000000004</v>
      </c>
      <c r="J418" s="17">
        <f t="shared" si="33"/>
        <v>4.0069893955861968E-2</v>
      </c>
      <c r="L418" s="17">
        <v>238.6</v>
      </c>
      <c r="M418" s="17">
        <f t="shared" si="34"/>
        <v>5.7799613398279881E-2</v>
      </c>
      <c r="O418" s="17">
        <v>311.95</v>
      </c>
      <c r="P418" s="17">
        <f t="shared" si="35"/>
        <v>6.7802912766248724E-2</v>
      </c>
    </row>
    <row r="419" spans="1:16" x14ac:dyDescent="0.35">
      <c r="A419" s="1">
        <v>43108</v>
      </c>
      <c r="B419" s="1"/>
      <c r="C419" s="17">
        <v>124.15</v>
      </c>
      <c r="D419" s="17">
        <f t="shared" si="31"/>
        <v>2.5699966357434434E-2</v>
      </c>
      <c r="F419" s="17">
        <v>28.8</v>
      </c>
      <c r="G419" s="17">
        <f t="shared" si="32"/>
        <v>2.0344440717232182E-2</v>
      </c>
      <c r="I419" s="17">
        <v>0.76749999999999996</v>
      </c>
      <c r="J419" s="17">
        <f t="shared" si="33"/>
        <v>1.153203711732298E-2</v>
      </c>
      <c r="L419" s="17">
        <v>237.75</v>
      </c>
      <c r="M419" s="17">
        <f t="shared" si="34"/>
        <v>-3.5688082383158459E-3</v>
      </c>
      <c r="O419" s="17">
        <v>324.35000000000002</v>
      </c>
      <c r="P419" s="17">
        <f t="shared" si="35"/>
        <v>3.8980261102269154E-2</v>
      </c>
    </row>
    <row r="420" spans="1:16" x14ac:dyDescent="0.35">
      <c r="A420" s="1">
        <v>43115</v>
      </c>
      <c r="B420" s="1"/>
      <c r="C420" s="17">
        <v>123.8</v>
      </c>
      <c r="D420" s="17">
        <f t="shared" si="31"/>
        <v>-2.8231517036800824E-3</v>
      </c>
      <c r="F420" s="17">
        <v>30.2</v>
      </c>
      <c r="G420" s="17">
        <f t="shared" si="32"/>
        <v>4.7466537238923578E-2</v>
      </c>
      <c r="I420" s="17">
        <v>0.78439999999999999</v>
      </c>
      <c r="J420" s="17">
        <f t="shared" si="33"/>
        <v>2.1780614860839015E-2</v>
      </c>
      <c r="L420" s="17">
        <v>242.45</v>
      </c>
      <c r="M420" s="17">
        <f t="shared" si="34"/>
        <v>1.9575802125861408E-2</v>
      </c>
      <c r="O420" s="17">
        <v>328</v>
      </c>
      <c r="P420" s="17">
        <f t="shared" si="35"/>
        <v>1.1190428725079471E-2</v>
      </c>
    </row>
    <row r="421" spans="1:16" x14ac:dyDescent="0.35">
      <c r="A421" s="1">
        <v>43122</v>
      </c>
      <c r="B421" s="1"/>
      <c r="C421" s="17">
        <v>128</v>
      </c>
      <c r="D421" s="17">
        <f t="shared" si="31"/>
        <v>3.3362903669121202E-2</v>
      </c>
      <c r="F421" s="17">
        <v>30.38</v>
      </c>
      <c r="G421" s="17">
        <f t="shared" si="32"/>
        <v>5.9425727868029909E-3</v>
      </c>
      <c r="I421" s="17">
        <v>0.76080000000000003</v>
      </c>
      <c r="J421" s="17">
        <f t="shared" si="33"/>
        <v>-3.0548583091010578E-2</v>
      </c>
      <c r="L421" s="17">
        <v>247</v>
      </c>
      <c r="M421" s="17">
        <f t="shared" si="34"/>
        <v>1.8592833076616522E-2</v>
      </c>
      <c r="O421" s="17">
        <v>351.8</v>
      </c>
      <c r="P421" s="17">
        <f t="shared" si="35"/>
        <v>7.0049223919313341E-2</v>
      </c>
    </row>
    <row r="422" spans="1:16" x14ac:dyDescent="0.35">
      <c r="A422" s="1">
        <v>43129</v>
      </c>
      <c r="B422" s="1"/>
      <c r="C422" s="17">
        <v>115.85</v>
      </c>
      <c r="D422" s="17">
        <f t="shared" si="31"/>
        <v>-9.9734013041231862E-2</v>
      </c>
      <c r="F422" s="17">
        <v>28.954999999999998</v>
      </c>
      <c r="G422" s="17">
        <f t="shared" si="32"/>
        <v>-4.8041596489873495E-2</v>
      </c>
      <c r="I422" s="17">
        <v>0.7278</v>
      </c>
      <c r="J422" s="17">
        <f t="shared" si="33"/>
        <v>-4.4344226053121161E-2</v>
      </c>
      <c r="L422" s="17">
        <v>257.32</v>
      </c>
      <c r="M422" s="17">
        <f t="shared" si="34"/>
        <v>4.0932109914821879E-2</v>
      </c>
      <c r="O422" s="17">
        <v>339.9</v>
      </c>
      <c r="P422" s="17">
        <f t="shared" si="35"/>
        <v>-3.4411375601386851E-2</v>
      </c>
    </row>
    <row r="423" spans="1:16" x14ac:dyDescent="0.35">
      <c r="A423" s="1">
        <v>43136</v>
      </c>
      <c r="B423" s="1"/>
      <c r="C423" s="17">
        <v>107.65</v>
      </c>
      <c r="D423" s="17">
        <f t="shared" si="31"/>
        <v>-7.3411027068012835E-2</v>
      </c>
      <c r="F423" s="17">
        <v>28.315000000000001</v>
      </c>
      <c r="G423" s="17">
        <f t="shared" si="32"/>
        <v>-2.2351201111984853E-2</v>
      </c>
      <c r="I423" s="17">
        <v>0.73070000000000002</v>
      </c>
      <c r="J423" s="17">
        <f t="shared" si="33"/>
        <v>3.9766936191126812E-3</v>
      </c>
      <c r="L423" s="17">
        <v>250.11</v>
      </c>
      <c r="M423" s="17">
        <f t="shared" si="34"/>
        <v>-2.8419625452167807E-2</v>
      </c>
      <c r="O423" s="17">
        <v>324.55</v>
      </c>
      <c r="P423" s="17">
        <f t="shared" si="35"/>
        <v>-4.6211849222593138E-2</v>
      </c>
    </row>
    <row r="424" spans="1:16" x14ac:dyDescent="0.35">
      <c r="A424" s="1">
        <v>43143</v>
      </c>
      <c r="B424" s="1"/>
      <c r="C424" s="17">
        <v>107.7</v>
      </c>
      <c r="D424" s="17">
        <f t="shared" si="31"/>
        <v>4.6436035197050529E-4</v>
      </c>
      <c r="F424" s="17">
        <v>28.504999999999999</v>
      </c>
      <c r="G424" s="17">
        <f t="shared" si="32"/>
        <v>6.6878109177768152E-3</v>
      </c>
      <c r="I424" s="17">
        <v>0.76980000000000004</v>
      </c>
      <c r="J424" s="17">
        <f t="shared" si="33"/>
        <v>5.2127762052473658E-2</v>
      </c>
      <c r="L424" s="17">
        <v>266.99</v>
      </c>
      <c r="M424" s="17">
        <f t="shared" si="34"/>
        <v>6.5310383424709073E-2</v>
      </c>
      <c r="O424" s="17">
        <v>324.2</v>
      </c>
      <c r="P424" s="17">
        <f t="shared" si="35"/>
        <v>-1.0789981779018021E-3</v>
      </c>
    </row>
    <row r="425" spans="1:16" x14ac:dyDescent="0.35">
      <c r="A425" s="1">
        <v>43150</v>
      </c>
      <c r="B425" s="1"/>
      <c r="C425" s="17">
        <v>105.4</v>
      </c>
      <c r="D425" s="17">
        <f t="shared" si="31"/>
        <v>-2.1586948055080768E-2</v>
      </c>
      <c r="F425" s="17">
        <v>29.2</v>
      </c>
      <c r="G425" s="17">
        <f t="shared" si="32"/>
        <v>2.4089198790690602E-2</v>
      </c>
      <c r="I425" s="17">
        <v>0.78100000000000003</v>
      </c>
      <c r="J425" s="17">
        <f t="shared" si="33"/>
        <v>1.4444408990040208E-2</v>
      </c>
      <c r="L425" s="17">
        <v>277.49</v>
      </c>
      <c r="M425" s="17">
        <f t="shared" si="34"/>
        <v>3.8573691985798852E-2</v>
      </c>
      <c r="O425" s="17">
        <v>337.3</v>
      </c>
      <c r="P425" s="17">
        <f t="shared" si="35"/>
        <v>3.9612132766029262E-2</v>
      </c>
    </row>
    <row r="426" spans="1:16" x14ac:dyDescent="0.35">
      <c r="A426" s="1">
        <v>43157</v>
      </c>
      <c r="B426" s="1"/>
      <c r="C426" s="17">
        <v>102.5</v>
      </c>
      <c r="D426" s="17">
        <f t="shared" si="31"/>
        <v>-2.7899837528798876E-2</v>
      </c>
      <c r="F426" s="17">
        <v>28.22</v>
      </c>
      <c r="G426" s="17">
        <f t="shared" si="32"/>
        <v>-3.4137762849567821E-2</v>
      </c>
      <c r="I426" s="17">
        <v>0.7792</v>
      </c>
      <c r="J426" s="17">
        <f t="shared" si="33"/>
        <v>-2.3073975113606648E-3</v>
      </c>
      <c r="L426" s="17">
        <v>273</v>
      </c>
      <c r="M426" s="17">
        <f t="shared" si="34"/>
        <v>-1.631310131617969E-2</v>
      </c>
      <c r="O426" s="17">
        <v>319.5</v>
      </c>
      <c r="P426" s="17">
        <f t="shared" si="35"/>
        <v>-5.4215468250015775E-2</v>
      </c>
    </row>
    <row r="427" spans="1:16" x14ac:dyDescent="0.35">
      <c r="A427" s="1">
        <v>43164</v>
      </c>
      <c r="B427" s="1"/>
      <c r="C427" s="17">
        <v>102.05</v>
      </c>
      <c r="D427" s="17">
        <f t="shared" si="31"/>
        <v>-4.3999093226094743E-3</v>
      </c>
      <c r="F427" s="17">
        <v>28.63</v>
      </c>
      <c r="G427" s="17">
        <f t="shared" si="32"/>
        <v>1.4424172685355785E-2</v>
      </c>
      <c r="I427" s="17">
        <v>0.77890000000000004</v>
      </c>
      <c r="J427" s="17">
        <f t="shared" si="33"/>
        <v>-3.8508440242243647E-4</v>
      </c>
      <c r="L427" s="17">
        <v>274.60000000000002</v>
      </c>
      <c r="M427" s="17">
        <f t="shared" si="34"/>
        <v>5.8436981489107254E-3</v>
      </c>
      <c r="O427" s="17">
        <v>313.25</v>
      </c>
      <c r="P427" s="17">
        <f t="shared" si="35"/>
        <v>-1.9755680041411594E-2</v>
      </c>
    </row>
    <row r="428" spans="1:16" x14ac:dyDescent="0.35">
      <c r="A428" s="1">
        <v>43171</v>
      </c>
      <c r="B428" s="1"/>
      <c r="C428" s="17">
        <v>100</v>
      </c>
      <c r="D428" s="17">
        <f t="shared" si="31"/>
        <v>-2.029270326776178E-2</v>
      </c>
      <c r="F428" s="17">
        <v>29.41</v>
      </c>
      <c r="G428" s="17">
        <f t="shared" si="32"/>
        <v>2.6879633455879848E-2</v>
      </c>
      <c r="I428" s="17">
        <v>0.76539999999999997</v>
      </c>
      <c r="J428" s="17">
        <f t="shared" si="33"/>
        <v>-1.7484094934301031E-2</v>
      </c>
      <c r="L428" s="17">
        <v>256.14999999999998</v>
      </c>
      <c r="M428" s="17">
        <f t="shared" si="34"/>
        <v>-6.9552282948659006E-2</v>
      </c>
      <c r="O428" s="17">
        <v>319.3</v>
      </c>
      <c r="P428" s="17">
        <f t="shared" si="35"/>
        <v>1.9129505944558645E-2</v>
      </c>
    </row>
    <row r="429" spans="1:16" x14ac:dyDescent="0.35">
      <c r="A429" s="1">
        <v>43178</v>
      </c>
      <c r="B429" s="1"/>
      <c r="C429" s="17">
        <v>111.05</v>
      </c>
      <c r="D429" s="17">
        <f t="shared" si="31"/>
        <v>0.10481036435234437</v>
      </c>
      <c r="F429" s="17">
        <v>28.885000000000002</v>
      </c>
      <c r="G429" s="17">
        <f t="shared" si="32"/>
        <v>-1.8012323332674551E-2</v>
      </c>
      <c r="I429" s="17">
        <v>0.73399999999999999</v>
      </c>
      <c r="J429" s="17">
        <f t="shared" si="33"/>
        <v>-4.1889544377086307E-2</v>
      </c>
      <c r="L429" s="17">
        <v>262</v>
      </c>
      <c r="M429" s="17">
        <f t="shared" si="34"/>
        <v>2.2581293375885103E-2</v>
      </c>
      <c r="O429" s="17">
        <v>314.5</v>
      </c>
      <c r="P429" s="17">
        <f t="shared" si="35"/>
        <v>-1.5147023580240671E-2</v>
      </c>
    </row>
    <row r="430" spans="1:16" x14ac:dyDescent="0.35">
      <c r="A430" s="1">
        <v>43185</v>
      </c>
      <c r="B430" s="1"/>
      <c r="C430" s="17">
        <v>113.25</v>
      </c>
      <c r="D430" s="17">
        <f t="shared" si="31"/>
        <v>1.961721402270733E-2</v>
      </c>
      <c r="F430" s="17">
        <v>28.37</v>
      </c>
      <c r="G430" s="17">
        <f t="shared" si="32"/>
        <v>-1.7990180412469137E-2</v>
      </c>
      <c r="I430" s="17">
        <v>0.76990000000000003</v>
      </c>
      <c r="J430" s="17">
        <f t="shared" si="33"/>
        <v>4.7751607669488327E-2</v>
      </c>
      <c r="L430" s="17">
        <v>253.57</v>
      </c>
      <c r="M430" s="17">
        <f t="shared" si="34"/>
        <v>-3.2704584725580688E-2</v>
      </c>
      <c r="O430" s="17">
        <v>313.89999999999998</v>
      </c>
      <c r="P430" s="17">
        <f t="shared" si="35"/>
        <v>-1.9096122925876813E-3</v>
      </c>
    </row>
    <row r="431" spans="1:16" x14ac:dyDescent="0.35">
      <c r="A431" s="1">
        <v>43192</v>
      </c>
      <c r="B431" s="1"/>
      <c r="C431" s="17">
        <v>117.5</v>
      </c>
      <c r="D431" s="17">
        <f t="shared" si="31"/>
        <v>3.6840569221070041E-2</v>
      </c>
      <c r="F431" s="17">
        <v>28.94</v>
      </c>
      <c r="G431" s="17">
        <f t="shared" si="32"/>
        <v>1.9892472382577964E-2</v>
      </c>
      <c r="I431" s="17">
        <v>0.75339999999999996</v>
      </c>
      <c r="J431" s="17">
        <f t="shared" si="33"/>
        <v>-2.1664341026063239E-2</v>
      </c>
      <c r="L431" s="17">
        <v>256.76</v>
      </c>
      <c r="M431" s="17">
        <f t="shared" si="34"/>
        <v>1.2501877408061191E-2</v>
      </c>
      <c r="O431" s="17">
        <v>319.60000000000002</v>
      </c>
      <c r="P431" s="17">
        <f t="shared" si="35"/>
        <v>1.7995750044211611E-2</v>
      </c>
    </row>
    <row r="432" spans="1:16" x14ac:dyDescent="0.35">
      <c r="A432" s="1">
        <v>43199</v>
      </c>
      <c r="B432" s="1"/>
      <c r="C432" s="17">
        <v>121.9</v>
      </c>
      <c r="D432" s="17">
        <f t="shared" si="31"/>
        <v>3.6762702903012645E-2</v>
      </c>
      <c r="F432" s="17">
        <v>29.094999999999999</v>
      </c>
      <c r="G432" s="17">
        <f t="shared" si="32"/>
        <v>5.3416169052953322E-3</v>
      </c>
      <c r="I432" s="17">
        <v>0.74299999999999999</v>
      </c>
      <c r="J432" s="17">
        <f t="shared" si="33"/>
        <v>-1.3900250540181514E-2</v>
      </c>
      <c r="L432" s="17">
        <v>204.7</v>
      </c>
      <c r="M432" s="17">
        <f t="shared" si="34"/>
        <v>-0.22659630377633366</v>
      </c>
      <c r="O432" s="17">
        <v>323</v>
      </c>
      <c r="P432" s="17">
        <f t="shared" si="35"/>
        <v>1.0582109330536937E-2</v>
      </c>
    </row>
    <row r="433" spans="1:16" x14ac:dyDescent="0.35">
      <c r="A433" s="1">
        <v>43206</v>
      </c>
      <c r="B433" s="1"/>
      <c r="C433" s="17">
        <v>111.6</v>
      </c>
      <c r="D433" s="17">
        <f t="shared" si="31"/>
        <v>-8.8279986540015898E-2</v>
      </c>
      <c r="F433" s="17">
        <v>29.36</v>
      </c>
      <c r="G433" s="17">
        <f t="shared" si="32"/>
        <v>9.0668656376813317E-3</v>
      </c>
      <c r="I433" s="17">
        <v>0.73980000000000001</v>
      </c>
      <c r="J433" s="17">
        <f t="shared" si="33"/>
        <v>-4.316165319405485E-3</v>
      </c>
      <c r="L433" s="17">
        <v>215.36</v>
      </c>
      <c r="M433" s="17">
        <f t="shared" si="34"/>
        <v>5.0765553789119622E-2</v>
      </c>
      <c r="O433" s="17">
        <v>338.95</v>
      </c>
      <c r="P433" s="17">
        <f t="shared" si="35"/>
        <v>4.8200280654318028E-2</v>
      </c>
    </row>
    <row r="434" spans="1:16" x14ac:dyDescent="0.35">
      <c r="A434" s="1">
        <v>43213</v>
      </c>
      <c r="B434" s="1"/>
      <c r="C434" s="17">
        <v>111.75</v>
      </c>
      <c r="D434" s="17">
        <f t="shared" si="31"/>
        <v>1.3431835464681185E-3</v>
      </c>
      <c r="F434" s="17">
        <v>29.555</v>
      </c>
      <c r="G434" s="17">
        <f t="shared" si="32"/>
        <v>6.6197305300184084E-3</v>
      </c>
      <c r="I434" s="17">
        <v>0.75029999999999997</v>
      </c>
      <c r="J434" s="17">
        <f t="shared" si="33"/>
        <v>1.409324715332938E-2</v>
      </c>
      <c r="L434" s="17">
        <v>224.87</v>
      </c>
      <c r="M434" s="17">
        <f t="shared" si="34"/>
        <v>4.3211410992378241E-2</v>
      </c>
      <c r="O434" s="17">
        <v>381</v>
      </c>
      <c r="P434" s="17">
        <f t="shared" si="35"/>
        <v>0.11694677124972674</v>
      </c>
    </row>
  </sheetData>
  <sortState ref="U2:V6">
    <sortCondition descending="1" ref="V2:V6"/>
  </sortState>
  <mergeCells count="14">
    <mergeCell ref="P3:P4"/>
    <mergeCell ref="R1:S1"/>
    <mergeCell ref="U1:V1"/>
    <mergeCell ref="U8:V8"/>
    <mergeCell ref="A1:A3"/>
    <mergeCell ref="C1:D1"/>
    <mergeCell ref="F1:G1"/>
    <mergeCell ref="I1:J1"/>
    <mergeCell ref="L1:M1"/>
    <mergeCell ref="O1:P1"/>
    <mergeCell ref="D3:D4"/>
    <mergeCell ref="G3:G4"/>
    <mergeCell ref="J3:J4"/>
    <mergeCell ref="M3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4-1</vt:lpstr>
      <vt:lpstr>4-2</vt:lpstr>
      <vt:lpstr>5</vt:lpstr>
      <vt:lpstr>6</vt:lpstr>
      <vt:lpstr>8</vt:lpstr>
      <vt:lpstr>9</vt:lpstr>
      <vt:lpstr>10-1</vt:lpstr>
      <vt:lpstr>10-2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2019-03-04T16:31:32Z</dcterms:created>
  <dcterms:modified xsi:type="dcterms:W3CDTF">2019-04-22T19:31:08Z</dcterms:modified>
</cp:coreProperties>
</file>