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Факультет ИТиАБД\ПИ19-4\Деменчук Георгий Максимович - 191770\АД\Задачи\"/>
    </mc:Choice>
  </mc:AlternateContent>
  <bookViews>
    <workbookView xWindow="0" yWindow="0" windowWidth="28800" windowHeight="11730"/>
  </bookViews>
  <sheets>
    <sheet name="Общие положени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9" i="1"/>
  <c r="B28" i="1"/>
  <c r="B29" i="1"/>
  <c r="B22" i="1"/>
  <c r="B20" i="1"/>
  <c r="B21" i="1"/>
  <c r="B18" i="1"/>
  <c r="B15" i="1" l="1"/>
  <c r="B14" i="1"/>
  <c r="B13" i="1"/>
  <c r="L9" i="1" l="1"/>
  <c r="L7" i="1"/>
  <c r="L8" i="1"/>
  <c r="L6" i="1"/>
  <c r="L5" i="1"/>
  <c r="L4" i="1"/>
  <c r="L3" i="1"/>
</calcChain>
</file>

<file path=xl/sharedStrings.xml><?xml version="1.0" encoding="utf-8"?>
<sst xmlns="http://schemas.openxmlformats.org/spreadsheetml/2006/main" count="72" uniqueCount="65">
  <si>
    <t>не важен</t>
  </si>
  <si>
    <t>Порядок элементов</t>
  </si>
  <si>
    <t>Сочетания без повторений</t>
  </si>
  <si>
    <t>Сочетания с повторениями</t>
  </si>
  <si>
    <t>Виды комбинаций</t>
  </si>
  <si>
    <t>Размещения без повторений</t>
  </si>
  <si>
    <t>важен</t>
  </si>
  <si>
    <t>Размещения с повторениями</t>
  </si>
  <si>
    <t>n=3</t>
  </si>
  <si>
    <t>k=2</t>
  </si>
  <si>
    <t>Все элементы n - разные и встречаются в k только однажды</t>
  </si>
  <si>
    <t>Все элементы n - разные и встречаются в k больше одного раза</t>
  </si>
  <si>
    <t>12 13 23</t>
  </si>
  <si>
    <t>12 13 23 11 22 33</t>
  </si>
  <si>
    <t>12 13 23 21 31 32</t>
  </si>
  <si>
    <t>13 13 23 21 31 32 11 22 33</t>
  </si>
  <si>
    <t>МУЛЬТИНОМ(ЧАСТОТА())</t>
  </si>
  <si>
    <t>ПЕРЕСТА()</t>
  </si>
  <si>
    <t>ПЕРЕСТ()</t>
  </si>
  <si>
    <t>ЧИСЛКОМБА()</t>
  </si>
  <si>
    <t>ЧИСЛКОМБ()</t>
  </si>
  <si>
    <t>Формула EXCEL</t>
  </si>
  <si>
    <t>Перестановки с повторениями</t>
  </si>
  <si>
    <t>Перестановки без повторений</t>
  </si>
  <si>
    <t>ФАКТР()</t>
  </si>
  <si>
    <t>Перестановки без повторений - это частный случай безповторных размещений для n=k</t>
  </si>
  <si>
    <t>Формула математика</t>
  </si>
  <si>
    <t>Встречаемость</t>
  </si>
  <si>
    <t>Пример комбинаций</t>
  </si>
  <si>
    <t>Пример EXCEL</t>
  </si>
  <si>
    <t>123 213 231 321 312 132</t>
  </si>
  <si>
    <t>122 212 221</t>
  </si>
  <si>
    <t>выбираются из n-различных элементов по k-элементов и отличаются друг от друга хотя бы одним элементом</t>
  </si>
  <si>
    <t>выбираются из n-различных элементов по k-элементов и отличаются друг от друга хотя бы одним элементом или числом вхождений одного и того-же элемента</t>
  </si>
  <si>
    <t>выбираются из n-различных элементов по k-элементов и отличаются друг от друга порядком или составом элементов</t>
  </si>
  <si>
    <t>выбираются из n-повторяющихся элементов по k-элементов и отличаются друг от друга порядком или составом элементов</t>
  </si>
  <si>
    <t>составленны из n=k -частично повторяющихся элементов и отличаются друг от друга порядком размещения</t>
  </si>
  <si>
    <t>составленны из n=k -различных элементов и отличаются друг от друга порядком размещения</t>
  </si>
  <si>
    <t>Элементы n могут повторяться но каждый встречается в k только однажды</t>
  </si>
  <si>
    <r>
      <t xml:space="preserve">Позволяет определить вероятность выбора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объектов, обладающих заданным свойством, из множества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объектов, случайно извлеченных (без возврата) из совокупности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объектов, среди которых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объектов обладают заданным свойством. </t>
    </r>
  </si>
  <si>
    <t>Урновая схема или гипергеометрическое распределение вероятности</t>
  </si>
  <si>
    <t>(ЧИСЛКОМБ()*ЧИСЛКОМБ())/ЧИСЛКОМБ()</t>
  </si>
  <si>
    <t>m</t>
  </si>
  <si>
    <t>n</t>
  </si>
  <si>
    <t>M</t>
  </si>
  <si>
    <t>N</t>
  </si>
  <si>
    <t>Задача 1</t>
  </si>
  <si>
    <t>Задача 2</t>
  </si>
  <si>
    <t>Задача 3</t>
  </si>
  <si>
    <t>Задача 4</t>
  </si>
  <si>
    <t>Задача 6</t>
  </si>
  <si>
    <t>Задача 5</t>
  </si>
  <si>
    <t>Задача 7</t>
  </si>
  <si>
    <t>Задача 8</t>
  </si>
  <si>
    <t>Задача 9</t>
  </si>
  <si>
    <t>Задача 10</t>
  </si>
  <si>
    <t>Задача 11</t>
  </si>
  <si>
    <t>Задача 12</t>
  </si>
  <si>
    <t>Задача 13</t>
  </si>
  <si>
    <t>Задача 14</t>
  </si>
  <si>
    <t>Задача 15</t>
  </si>
  <si>
    <t>Задача 16</t>
  </si>
  <si>
    <t>Задача 17</t>
  </si>
  <si>
    <t>Задача 18</t>
  </si>
  <si>
    <t>Задача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</si>
</sst>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4</xdr:row>
      <xdr:rowOff>137162</xdr:rowOff>
    </xdr:from>
    <xdr:to>
      <xdr:col>14</xdr:col>
      <xdr:colOff>236220</xdr:colOff>
      <xdr:row>4</xdr:row>
      <xdr:rowOff>625945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0340" y="1874522"/>
          <a:ext cx="998220" cy="4887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502921</xdr:colOff>
      <xdr:row>5</xdr:row>
      <xdr:rowOff>76200</xdr:rowOff>
    </xdr:from>
    <xdr:to>
      <xdr:col>14</xdr:col>
      <xdr:colOff>251461</xdr:colOff>
      <xdr:row>5</xdr:row>
      <xdr:rowOff>692035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6061" y="2590800"/>
          <a:ext cx="967740" cy="615835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129541</xdr:colOff>
      <xdr:row>2</xdr:row>
      <xdr:rowOff>53341</xdr:rowOff>
    </xdr:from>
    <xdr:to>
      <xdr:col>14</xdr:col>
      <xdr:colOff>480475</xdr:colOff>
      <xdr:row>2</xdr:row>
      <xdr:rowOff>731521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2681" y="236221"/>
          <a:ext cx="1570134" cy="67818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3</xdr:row>
      <xdr:rowOff>182881</xdr:rowOff>
    </xdr:from>
    <xdr:to>
      <xdr:col>14</xdr:col>
      <xdr:colOff>338797</xdr:colOff>
      <xdr:row>3</xdr:row>
      <xdr:rowOff>662941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740" y="1143001"/>
          <a:ext cx="1329397" cy="48006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7</xdr:row>
      <xdr:rowOff>176009</xdr:rowOff>
    </xdr:from>
    <xdr:to>
      <xdr:col>14</xdr:col>
      <xdr:colOff>560223</xdr:colOff>
      <xdr:row>7</xdr:row>
      <xdr:rowOff>678180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860" y="4427969"/>
          <a:ext cx="1726083" cy="502171"/>
        </a:xfrm>
        <a:prstGeom prst="rect">
          <a:avLst/>
        </a:prstGeom>
      </xdr:spPr>
    </xdr:pic>
    <xdr:clientData/>
  </xdr:twoCellAnchor>
  <xdr:twoCellAnchor editAs="oneCell">
    <xdr:from>
      <xdr:col>12</xdr:col>
      <xdr:colOff>281940</xdr:colOff>
      <xdr:row>8</xdr:row>
      <xdr:rowOff>121921</xdr:rowOff>
    </xdr:from>
    <xdr:to>
      <xdr:col>14</xdr:col>
      <xdr:colOff>251460</xdr:colOff>
      <xdr:row>9</xdr:row>
      <xdr:rowOff>212047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7960" y="5212081"/>
          <a:ext cx="1188720" cy="53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7" workbookViewId="0">
      <selection activeCell="E31" sqref="E31"/>
    </sheetView>
  </sheetViews>
  <sheetFormatPr defaultRowHeight="15" x14ac:dyDescent="0.25"/>
  <cols>
    <col min="1" max="1" width="20.5703125" customWidth="1"/>
    <col min="5" max="5" width="12" customWidth="1"/>
    <col min="6" max="6" width="6.5703125" customWidth="1"/>
    <col min="7" max="7" width="5.5703125" customWidth="1"/>
    <col min="8" max="8" width="21.42578125" customWidth="1"/>
    <col min="9" max="9" width="10.140625" customWidth="1"/>
    <col min="11" max="11" width="23.140625" customWidth="1"/>
    <col min="12" max="12" width="11.5703125" bestFit="1" customWidth="1"/>
    <col min="16" max="32" width="5.85546875" customWidth="1"/>
  </cols>
  <sheetData>
    <row r="1" spans="1:19" x14ac:dyDescent="0.25">
      <c r="A1" s="22" t="s">
        <v>4</v>
      </c>
      <c r="B1" s="21"/>
      <c r="C1" s="21"/>
      <c r="D1" s="21"/>
      <c r="E1" s="21"/>
      <c r="F1" s="21" t="s">
        <v>1</v>
      </c>
      <c r="G1" s="21"/>
      <c r="H1" s="21" t="s">
        <v>27</v>
      </c>
      <c r="I1" s="25" t="s">
        <v>28</v>
      </c>
      <c r="J1" s="25"/>
      <c r="K1" s="21" t="s">
        <v>21</v>
      </c>
      <c r="L1" s="21" t="s">
        <v>29</v>
      </c>
      <c r="M1" s="21" t="s">
        <v>26</v>
      </c>
      <c r="N1" s="21"/>
      <c r="O1" s="26"/>
    </row>
    <row r="2" spans="1:19" ht="14.45" customHeight="1" x14ac:dyDescent="0.25">
      <c r="A2" s="23"/>
      <c r="B2" s="18"/>
      <c r="C2" s="18"/>
      <c r="D2" s="18"/>
      <c r="E2" s="18"/>
      <c r="F2" s="18"/>
      <c r="G2" s="18"/>
      <c r="H2" s="18"/>
      <c r="I2" s="2" t="s">
        <v>8</v>
      </c>
      <c r="J2" s="2" t="s">
        <v>9</v>
      </c>
      <c r="K2" s="18"/>
      <c r="L2" s="18"/>
      <c r="M2" s="18"/>
      <c r="N2" s="18"/>
      <c r="O2" s="19"/>
      <c r="P2" s="1"/>
      <c r="Q2" s="1"/>
    </row>
    <row r="3" spans="1:19" ht="61.35" customHeight="1" x14ac:dyDescent="0.25">
      <c r="A3" s="3" t="s">
        <v>2</v>
      </c>
      <c r="B3" s="18" t="s">
        <v>32</v>
      </c>
      <c r="C3" s="18"/>
      <c r="D3" s="18"/>
      <c r="E3" s="18"/>
      <c r="F3" s="18" t="s">
        <v>0</v>
      </c>
      <c r="G3" s="18"/>
      <c r="H3" s="2" t="s">
        <v>10</v>
      </c>
      <c r="I3" s="4">
        <v>123</v>
      </c>
      <c r="J3" s="5" t="s">
        <v>12</v>
      </c>
      <c r="K3" s="2" t="s">
        <v>20</v>
      </c>
      <c r="L3" s="2">
        <f>COMBIN(3,2)</f>
        <v>3</v>
      </c>
      <c r="M3" s="18"/>
      <c r="N3" s="18"/>
      <c r="O3" s="19"/>
      <c r="P3" s="1"/>
      <c r="Q3" s="1"/>
    </row>
    <row r="4" spans="1:19" ht="61.35" customHeight="1" x14ac:dyDescent="0.25">
      <c r="A4" s="3" t="s">
        <v>3</v>
      </c>
      <c r="B4" s="18" t="s">
        <v>33</v>
      </c>
      <c r="C4" s="18"/>
      <c r="D4" s="18"/>
      <c r="E4" s="18"/>
      <c r="F4" s="18" t="s">
        <v>0</v>
      </c>
      <c r="G4" s="18"/>
      <c r="H4" s="2" t="s">
        <v>11</v>
      </c>
      <c r="I4" s="2">
        <v>123</v>
      </c>
      <c r="J4" s="6" t="s">
        <v>13</v>
      </c>
      <c r="K4" s="2" t="s">
        <v>19</v>
      </c>
      <c r="L4" s="2">
        <f>_xlfn.COMBINA(3,2)</f>
        <v>6</v>
      </c>
      <c r="M4" s="18"/>
      <c r="N4" s="18"/>
      <c r="O4" s="19"/>
      <c r="P4" s="1"/>
      <c r="Q4" s="1"/>
    </row>
    <row r="5" spans="1:19" ht="61.35" customHeight="1" x14ac:dyDescent="0.25">
      <c r="A5" s="3" t="s">
        <v>5</v>
      </c>
      <c r="B5" s="18" t="s">
        <v>34</v>
      </c>
      <c r="C5" s="18"/>
      <c r="D5" s="18"/>
      <c r="E5" s="18"/>
      <c r="F5" s="18" t="s">
        <v>6</v>
      </c>
      <c r="G5" s="18"/>
      <c r="H5" s="2" t="s">
        <v>10</v>
      </c>
      <c r="I5" s="2">
        <v>123</v>
      </c>
      <c r="J5" s="6" t="s">
        <v>14</v>
      </c>
      <c r="K5" s="2" t="s">
        <v>18</v>
      </c>
      <c r="L5" s="2">
        <f>PERMUT(3,2)</f>
        <v>6</v>
      </c>
      <c r="M5" s="18"/>
      <c r="N5" s="18"/>
      <c r="O5" s="19"/>
      <c r="P5" s="1"/>
      <c r="Q5" s="1"/>
    </row>
    <row r="6" spans="1:19" ht="61.35" customHeight="1" x14ac:dyDescent="0.25">
      <c r="A6" s="3" t="s">
        <v>7</v>
      </c>
      <c r="B6" s="18" t="s">
        <v>35</v>
      </c>
      <c r="C6" s="18"/>
      <c r="D6" s="18"/>
      <c r="E6" s="18"/>
      <c r="F6" s="18" t="s">
        <v>6</v>
      </c>
      <c r="G6" s="18"/>
      <c r="H6" s="2" t="s">
        <v>11</v>
      </c>
      <c r="I6" s="2">
        <v>123</v>
      </c>
      <c r="J6" s="6" t="s">
        <v>15</v>
      </c>
      <c r="K6" s="2" t="s">
        <v>17</v>
      </c>
      <c r="L6" s="2">
        <f>_xlfn.PERMUTATIONA(3,2)</f>
        <v>9</v>
      </c>
      <c r="M6" s="18"/>
      <c r="N6" s="18"/>
      <c r="O6" s="19"/>
      <c r="P6" s="1"/>
      <c r="Q6" s="1"/>
    </row>
    <row r="7" spans="1:19" ht="61.35" customHeight="1" thickBot="1" x14ac:dyDescent="0.3">
      <c r="A7" s="3" t="s">
        <v>23</v>
      </c>
      <c r="B7" s="18" t="s">
        <v>37</v>
      </c>
      <c r="C7" s="18"/>
      <c r="D7" s="18"/>
      <c r="E7" s="18"/>
      <c r="F7" s="18" t="s">
        <v>6</v>
      </c>
      <c r="G7" s="18"/>
      <c r="H7" s="2" t="s">
        <v>10</v>
      </c>
      <c r="I7" s="2">
        <v>123</v>
      </c>
      <c r="J7" s="6" t="s">
        <v>30</v>
      </c>
      <c r="K7" s="2" t="s">
        <v>24</v>
      </c>
      <c r="L7" s="2">
        <f>FACT(3)</f>
        <v>6</v>
      </c>
      <c r="M7" s="18" t="s">
        <v>25</v>
      </c>
      <c r="N7" s="18"/>
      <c r="O7" s="19"/>
      <c r="P7" s="1"/>
      <c r="Q7" s="1"/>
    </row>
    <row r="8" spans="1:19" ht="66" customHeight="1" thickBot="1" x14ac:dyDescent="0.3">
      <c r="A8" s="7" t="s">
        <v>22</v>
      </c>
      <c r="B8" s="20" t="s">
        <v>36</v>
      </c>
      <c r="C8" s="20"/>
      <c r="D8" s="20"/>
      <c r="E8" s="20"/>
      <c r="F8" s="20" t="s">
        <v>6</v>
      </c>
      <c r="G8" s="20"/>
      <c r="H8" s="8" t="s">
        <v>38</v>
      </c>
      <c r="I8" s="8">
        <v>122</v>
      </c>
      <c r="J8" s="9" t="s">
        <v>31</v>
      </c>
      <c r="K8" s="8" t="s">
        <v>16</v>
      </c>
      <c r="L8" s="8">
        <f>MULTINOMIAL(FREQUENCY(P8:R8,P8:R8))</f>
        <v>3.0000000000000004</v>
      </c>
      <c r="M8" s="20"/>
      <c r="N8" s="20"/>
      <c r="O8" s="24"/>
      <c r="P8" s="10">
        <v>1</v>
      </c>
      <c r="Q8" s="11">
        <v>2</v>
      </c>
      <c r="R8" s="12">
        <v>2</v>
      </c>
    </row>
    <row r="9" spans="1:19" ht="35.450000000000003" customHeight="1" x14ac:dyDescent="0.25">
      <c r="A9" s="27" t="s">
        <v>40</v>
      </c>
      <c r="B9" s="18" t="s">
        <v>39</v>
      </c>
      <c r="C9" s="18"/>
      <c r="D9" s="18"/>
      <c r="E9" s="18"/>
      <c r="F9" s="18"/>
      <c r="G9" s="18"/>
      <c r="H9" s="18"/>
      <c r="I9" s="18" t="s">
        <v>41</v>
      </c>
      <c r="J9" s="18"/>
      <c r="K9" s="18"/>
      <c r="L9" s="18">
        <f>(COMBIN(R10,P10)*COMBIN(S10-R10,Q10-P10))/COMBIN(S10,Q10)</f>
        <v>0.34371820130334063</v>
      </c>
      <c r="M9" s="30"/>
      <c r="N9" s="30"/>
      <c r="O9" s="31"/>
      <c r="P9" s="13" t="s">
        <v>42</v>
      </c>
      <c r="Q9" s="14" t="s">
        <v>43</v>
      </c>
      <c r="R9" s="14" t="s">
        <v>44</v>
      </c>
      <c r="S9" s="12" t="s">
        <v>45</v>
      </c>
    </row>
    <row r="10" spans="1:19" ht="25.7" customHeight="1" thickBot="1" x14ac:dyDescent="0.3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32"/>
      <c r="O10" s="33"/>
      <c r="P10" s="15">
        <v>5</v>
      </c>
      <c r="Q10" s="16">
        <v>10</v>
      </c>
      <c r="R10" s="16">
        <v>10</v>
      </c>
      <c r="S10" s="17">
        <v>20</v>
      </c>
    </row>
    <row r="13" spans="1:19" x14ac:dyDescent="0.25">
      <c r="A13" t="s">
        <v>46</v>
      </c>
      <c r="B13">
        <f>FACT(3)</f>
        <v>6</v>
      </c>
    </row>
    <row r="14" spans="1:19" x14ac:dyDescent="0.25">
      <c r="A14" t="s">
        <v>47</v>
      </c>
      <c r="B14">
        <f>PERMUT(6,2)</f>
        <v>30</v>
      </c>
    </row>
    <row r="15" spans="1:19" x14ac:dyDescent="0.25">
      <c r="A15" t="s">
        <v>48</v>
      </c>
      <c r="B15">
        <f>COMBIN(10,2)</f>
        <v>45</v>
      </c>
    </row>
    <row r="16" spans="1:19" x14ac:dyDescent="0.25">
      <c r="A16" t="s">
        <v>49</v>
      </c>
      <c r="B16">
        <v>0.1</v>
      </c>
    </row>
    <row r="17" spans="1:2" x14ac:dyDescent="0.25">
      <c r="A17" t="s">
        <v>51</v>
      </c>
      <c r="B17">
        <v>0.01</v>
      </c>
    </row>
    <row r="18" spans="1:2" x14ac:dyDescent="0.25">
      <c r="A18" t="s">
        <v>50</v>
      </c>
      <c r="B18">
        <f>3/80</f>
        <v>3.7499999999999999E-2</v>
      </c>
    </row>
    <row r="19" spans="1:2" x14ac:dyDescent="0.25">
      <c r="A19" t="s">
        <v>52</v>
      </c>
      <c r="B19">
        <f>5/50</f>
        <v>0.1</v>
      </c>
    </row>
    <row r="20" spans="1:2" x14ac:dyDescent="0.25">
      <c r="A20" t="s">
        <v>53</v>
      </c>
      <c r="B20">
        <f>3/6</f>
        <v>0.5</v>
      </c>
    </row>
    <row r="21" spans="1:2" x14ac:dyDescent="0.25">
      <c r="A21" t="s">
        <v>54</v>
      </c>
      <c r="B21">
        <f>1/PERMUT(5,5)</f>
        <v>8.3333333333333332E-3</v>
      </c>
    </row>
    <row r="22" spans="1:2" x14ac:dyDescent="0.25">
      <c r="A22" t="s">
        <v>55</v>
      </c>
      <c r="B22">
        <f>1/PERMUT(6,4)</f>
        <v>2.7777777777777779E-3</v>
      </c>
    </row>
    <row r="23" spans="1:2" x14ac:dyDescent="0.25">
      <c r="A23" t="s">
        <v>56</v>
      </c>
    </row>
    <row r="24" spans="1:2" x14ac:dyDescent="0.25">
      <c r="A24" t="s">
        <v>57</v>
      </c>
      <c r="B24">
        <f>0.85*120</f>
        <v>102</v>
      </c>
    </row>
    <row r="25" spans="1:2" x14ac:dyDescent="0.25">
      <c r="A25" t="s">
        <v>58</v>
      </c>
    </row>
    <row r="26" spans="1:2" x14ac:dyDescent="0.25">
      <c r="A26" t="s">
        <v>59</v>
      </c>
    </row>
    <row r="27" spans="1:2" x14ac:dyDescent="0.25">
      <c r="A27" t="s">
        <v>60</v>
      </c>
    </row>
    <row r="28" spans="1:2" x14ac:dyDescent="0.25">
      <c r="A28" t="s">
        <v>61</v>
      </c>
      <c r="B28">
        <f>0.1+0.3</f>
        <v>0.4</v>
      </c>
    </row>
    <row r="29" spans="1:2" x14ac:dyDescent="0.25">
      <c r="A29" t="s">
        <v>62</v>
      </c>
      <c r="B29">
        <f>5/8</f>
        <v>0.625</v>
      </c>
    </row>
    <row r="30" spans="1:2" x14ac:dyDescent="0.25">
      <c r="A30" t="s">
        <v>63</v>
      </c>
    </row>
    <row r="31" spans="1:2" x14ac:dyDescent="0.25">
      <c r="A31" t="s">
        <v>64</v>
      </c>
    </row>
  </sheetData>
  <mergeCells count="30">
    <mergeCell ref="A9:A10"/>
    <mergeCell ref="B9:H10"/>
    <mergeCell ref="I9:K10"/>
    <mergeCell ref="L9:L10"/>
    <mergeCell ref="M9:O10"/>
    <mergeCell ref="H1:H2"/>
    <mergeCell ref="F1:G2"/>
    <mergeCell ref="A1:E2"/>
    <mergeCell ref="M8:O8"/>
    <mergeCell ref="I1:J1"/>
    <mergeCell ref="K1:K2"/>
    <mergeCell ref="L1:L2"/>
    <mergeCell ref="M1:O2"/>
    <mergeCell ref="M3:O3"/>
    <mergeCell ref="M5:O5"/>
    <mergeCell ref="M4:O4"/>
    <mergeCell ref="M6:O6"/>
    <mergeCell ref="F5:G5"/>
    <mergeCell ref="B7:E7"/>
    <mergeCell ref="F7:G7"/>
    <mergeCell ref="F8:G8"/>
    <mergeCell ref="M7:O7"/>
    <mergeCell ref="B3:E3"/>
    <mergeCell ref="B6:E6"/>
    <mergeCell ref="B8:E8"/>
    <mergeCell ref="F3:G3"/>
    <mergeCell ref="B4:E4"/>
    <mergeCell ref="F4:G4"/>
    <mergeCell ref="F6:G6"/>
    <mergeCell ref="B5:E5"/>
  </mergeCells>
  <pageMargins left="0.7" right="0.7" top="0.75" bottom="0.75" header="0.3" footer="0.3"/>
  <ignoredErrors>
    <ignoredError sqref="J7:J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Общие положения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Деменчук Георгий Максимович</cp:lastModifiedBy>
  <dcterms:created xsi:type="dcterms:W3CDTF">2018-09-19T08:57:07Z</dcterms:created>
  <dcterms:modified xsi:type="dcterms:W3CDTF">2020-09-28T14:08:13Z</dcterms:modified>
</cp:coreProperties>
</file>