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БИС\Занятие 3\"/>
    </mc:Choice>
  </mc:AlternateContent>
  <bookViews>
    <workbookView xWindow="0" yWindow="0" windowWidth="28800" windowHeight="12330" firstSheet="5" activeTab="9"/>
  </bookViews>
  <sheets>
    <sheet name="Пример 1" sheetId="1" r:id="rId1"/>
    <sheet name="Пример 2" sheetId="2" r:id="rId2"/>
    <sheet name="Пример 3" sheetId="3" r:id="rId3"/>
    <sheet name="Пример 4" sheetId="4" r:id="rId4"/>
    <sheet name="Пример 5" sheetId="5" r:id="rId5"/>
    <sheet name="Задание 1" sheetId="13" r:id="rId6"/>
    <sheet name="Задание 2" sheetId="14" r:id="rId7"/>
    <sheet name="Задание 3" sheetId="15" r:id="rId8"/>
    <sheet name="Задание 4" sheetId="16" r:id="rId9"/>
    <sheet name="Задание 5" sheetId="1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3" l="1"/>
  <c r="C5" i="13" s="1"/>
  <c r="B8" i="17"/>
  <c r="B7" i="17"/>
  <c r="B6" i="17"/>
  <c r="B5" i="17"/>
  <c r="B8" i="16"/>
  <c r="B7" i="16"/>
  <c r="B6" i="16"/>
  <c r="B5" i="16"/>
  <c r="B6" i="15"/>
  <c r="B5" i="15"/>
  <c r="E3" i="15"/>
  <c r="B5" i="14"/>
  <c r="B6" i="14" s="1"/>
  <c r="B12" i="4" l="1"/>
  <c r="A17" i="5"/>
  <c r="B11" i="5"/>
  <c r="C10" i="5"/>
  <c r="C12" i="4"/>
  <c r="B12" i="3"/>
  <c r="B5" i="2"/>
  <c r="B6" i="1"/>
  <c r="T20" i="1"/>
</calcChain>
</file>

<file path=xl/sharedStrings.xml><?xml version="1.0" encoding="utf-8"?>
<sst xmlns="http://schemas.openxmlformats.org/spreadsheetml/2006/main" count="67" uniqueCount="52">
  <si>
    <t>Задача 1</t>
  </si>
  <si>
    <t>Будущая стоимость</t>
  </si>
  <si>
    <t>Ставка, годовая</t>
  </si>
  <si>
    <t>Срок, лет</t>
  </si>
  <si>
    <t>Текущая стоимость</t>
  </si>
  <si>
    <t>Срок</t>
  </si>
  <si>
    <t>Ставка</t>
  </si>
  <si>
    <t>Плт</t>
  </si>
  <si>
    <t>ПС</t>
  </si>
  <si>
    <t>БС</t>
  </si>
  <si>
    <t>Задачи 3. Текущая стоимость проекта</t>
  </si>
  <si>
    <t>Ставка, год</t>
  </si>
  <si>
    <t>Годы</t>
  </si>
  <si>
    <t>Инвестиции/Доходы</t>
  </si>
  <si>
    <t>Чистая текущая стоимость проекта:</t>
  </si>
  <si>
    <t>Задача 4.</t>
  </si>
  <si>
    <t>Показатель</t>
  </si>
  <si>
    <t>1-й проект (тыс. Руб.)</t>
  </si>
  <si>
    <t>2-й проект (тыс. Руб.)</t>
  </si>
  <si>
    <t>Инвестиция</t>
  </si>
  <si>
    <t>Доходы:</t>
  </si>
  <si>
    <t>1 год</t>
  </si>
  <si>
    <t>2 год</t>
  </si>
  <si>
    <t>3 год</t>
  </si>
  <si>
    <t>4 год</t>
  </si>
  <si>
    <t>5 год</t>
  </si>
  <si>
    <t>Чистая текущая стоимость</t>
  </si>
  <si>
    <t>Задача 5. Вычисление чистой приведенной стоимости для нерегулярых денежных потоков</t>
  </si>
  <si>
    <t>Даты</t>
  </si>
  <si>
    <t>Денежные потоки</t>
  </si>
  <si>
    <t>Число дней от начальной даты</t>
  </si>
  <si>
    <t>Сумма</t>
  </si>
  <si>
    <t>Задание 1</t>
  </si>
  <si>
    <t>Размер</t>
  </si>
  <si>
    <t>Ставка, %</t>
  </si>
  <si>
    <t>Итог</t>
  </si>
  <si>
    <t>Задание 2</t>
  </si>
  <si>
    <t>Общдоход</t>
  </si>
  <si>
    <t>Задание 3</t>
  </si>
  <si>
    <t>Депозит</t>
  </si>
  <si>
    <t>общплат</t>
  </si>
  <si>
    <t>Задание 4</t>
  </si>
  <si>
    <t>Кредит</t>
  </si>
  <si>
    <t>За 1 мес %</t>
  </si>
  <si>
    <t>За посл мес %</t>
  </si>
  <si>
    <t>За 1 мес не %</t>
  </si>
  <si>
    <t>За посл мес не %</t>
  </si>
  <si>
    <t>Задание 5</t>
  </si>
  <si>
    <t>На 1 году %</t>
  </si>
  <si>
    <t>На 3 году %</t>
  </si>
  <si>
    <t>На 1 году не %</t>
  </si>
  <si>
    <t>На 3 году не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</si>
</sst>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₽&quot;;[Red]\-#,##0.00\ &quot;₽&quot;"/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E23" sqref="E23"/>
    </sheetView>
  </sheetViews>
  <sheetFormatPr defaultRowHeight="15" x14ac:dyDescent="0.25"/>
  <cols>
    <col min="1" max="1" width="18.5703125" customWidth="1"/>
    <col min="2" max="2" width="12.285156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500000</v>
      </c>
    </row>
    <row r="4" spans="1:2" x14ac:dyDescent="0.25">
      <c r="A4" t="s">
        <v>2</v>
      </c>
      <c r="B4" s="1">
        <v>0.12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 s="2">
        <f>PV(B4,B5,,B3)</f>
        <v>-355890.12390670541</v>
      </c>
    </row>
    <row r="20" spans="20:20" x14ac:dyDescent="0.25">
      <c r="T20" t="e">
        <f>ОБ</f>
        <v>#NAME?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32" sqref="F32"/>
    </sheetView>
  </sheetViews>
  <sheetFormatPr defaultRowHeight="15" x14ac:dyDescent="0.25"/>
  <cols>
    <col min="1" max="1" width="16.28515625" customWidth="1"/>
  </cols>
  <sheetData>
    <row r="1" spans="1:2" x14ac:dyDescent="0.25">
      <c r="A1" s="7" t="s">
        <v>47</v>
      </c>
    </row>
    <row r="2" spans="1:2" x14ac:dyDescent="0.25">
      <c r="A2" s="9" t="s">
        <v>31</v>
      </c>
      <c r="B2">
        <v>250000</v>
      </c>
    </row>
    <row r="3" spans="1:2" x14ac:dyDescent="0.25">
      <c r="A3" s="9" t="s">
        <v>3</v>
      </c>
      <c r="B3">
        <v>10</v>
      </c>
    </row>
    <row r="4" spans="1:2" x14ac:dyDescent="0.25">
      <c r="A4" s="9" t="s">
        <v>34</v>
      </c>
      <c r="B4" s="1">
        <v>0.12</v>
      </c>
    </row>
    <row r="5" spans="1:2" x14ac:dyDescent="0.25">
      <c r="A5" s="9" t="s">
        <v>48</v>
      </c>
      <c r="B5">
        <f>CUMIPMT(B4/12,B3*12,B2,1,12, 0)</f>
        <v>-29258.2736682176</v>
      </c>
    </row>
    <row r="6" spans="1:2" x14ac:dyDescent="0.25">
      <c r="A6" s="9" t="s">
        <v>49</v>
      </c>
      <c r="B6">
        <f>CUMIPMT(B4/12,B3*12,B2,25,3*12, 0)</f>
        <v>-25540.518080191141</v>
      </c>
    </row>
    <row r="7" spans="1:2" x14ac:dyDescent="0.25">
      <c r="A7" s="9" t="s">
        <v>50</v>
      </c>
      <c r="B7">
        <f>CUMPRINC(B4/12,B3*12,B2,1,12,0)</f>
        <v>-13783.010852558615</v>
      </c>
    </row>
    <row r="8" spans="1:2" x14ac:dyDescent="0.25">
      <c r="A8" s="9" t="s">
        <v>51</v>
      </c>
      <c r="B8">
        <f>CUMPRINC(B4/12,B3*12,B2,25,3*12,0)</f>
        <v>-17500.766440585074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8" sqref="E18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5</v>
      </c>
      <c r="B1">
        <v>5</v>
      </c>
    </row>
    <row r="2" spans="1:2" x14ac:dyDescent="0.25">
      <c r="A2" t="s">
        <v>6</v>
      </c>
      <c r="B2" s="1">
        <v>0.2</v>
      </c>
    </row>
    <row r="3" spans="1:2" x14ac:dyDescent="0.25">
      <c r="A3" t="s">
        <v>7</v>
      </c>
      <c r="B3">
        <v>5000</v>
      </c>
    </row>
    <row r="4" spans="1:2" x14ac:dyDescent="0.25">
      <c r="A4" t="s">
        <v>8</v>
      </c>
      <c r="B4" s="2">
        <v>-14953.060699588479</v>
      </c>
    </row>
    <row r="5" spans="1:2" x14ac:dyDescent="0.25">
      <c r="A5" t="s">
        <v>9</v>
      </c>
      <c r="B5" s="2">
        <f>FV(B2,B1,B3,B4)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18" sqref="I18"/>
    </sheetView>
  </sheetViews>
  <sheetFormatPr defaultRowHeight="15" x14ac:dyDescent="0.25"/>
  <cols>
    <col min="1" max="1" width="18.42578125" customWidth="1"/>
    <col min="2" max="2" width="10.5703125" bestFit="1" customWidth="1"/>
  </cols>
  <sheetData>
    <row r="1" spans="1:2" x14ac:dyDescent="0.25">
      <c r="A1" t="s">
        <v>10</v>
      </c>
    </row>
    <row r="3" spans="1:2" x14ac:dyDescent="0.25">
      <c r="A3" t="s">
        <v>11</v>
      </c>
      <c r="B3" s="1">
        <v>0.1</v>
      </c>
    </row>
    <row r="4" spans="1:2" x14ac:dyDescent="0.25">
      <c r="A4" t="s">
        <v>12</v>
      </c>
      <c r="B4" t="s">
        <v>13</v>
      </c>
    </row>
    <row r="5" spans="1:2" x14ac:dyDescent="0.25">
      <c r="A5">
        <v>1</v>
      </c>
      <c r="B5">
        <v>-20000</v>
      </c>
    </row>
    <row r="6" spans="1:2" x14ac:dyDescent="0.25">
      <c r="A6">
        <v>2</v>
      </c>
      <c r="B6">
        <v>6000</v>
      </c>
    </row>
    <row r="7" spans="1:2" x14ac:dyDescent="0.25">
      <c r="A7">
        <v>3</v>
      </c>
      <c r="B7">
        <v>8200</v>
      </c>
    </row>
    <row r="8" spans="1:2" x14ac:dyDescent="0.25">
      <c r="A8">
        <v>4</v>
      </c>
      <c r="B8">
        <v>12600</v>
      </c>
    </row>
    <row r="9" spans="1:2" x14ac:dyDescent="0.25">
      <c r="A9">
        <v>5</v>
      </c>
      <c r="B9">
        <v>18800</v>
      </c>
    </row>
    <row r="11" spans="1:2" x14ac:dyDescent="0.25">
      <c r="A11" t="s">
        <v>14</v>
      </c>
    </row>
    <row r="12" spans="1:2" x14ac:dyDescent="0.25">
      <c r="B12" s="2">
        <f>NPV(B3,B5,B6:B9)</f>
        <v>13216.931282637166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RowHeight="15" x14ac:dyDescent="0.25"/>
  <cols>
    <col min="1" max="1" width="19.42578125" customWidth="1"/>
    <col min="2" max="2" width="26.7109375" customWidth="1"/>
  </cols>
  <sheetData>
    <row r="1" spans="1:3" x14ac:dyDescent="0.25">
      <c r="A1" t="s">
        <v>15</v>
      </c>
    </row>
    <row r="3" spans="1:3" x14ac:dyDescent="0.25">
      <c r="A3" t="s">
        <v>16</v>
      </c>
      <c r="B3" t="s">
        <v>17</v>
      </c>
      <c r="C3" t="s">
        <v>18</v>
      </c>
    </row>
    <row r="4" spans="1:3" x14ac:dyDescent="0.25">
      <c r="A4" t="s">
        <v>19</v>
      </c>
      <c r="B4">
        <v>550</v>
      </c>
      <c r="C4">
        <v>650</v>
      </c>
    </row>
    <row r="5" spans="1:3" x14ac:dyDescent="0.25">
      <c r="A5" t="s">
        <v>20</v>
      </c>
    </row>
    <row r="6" spans="1:3" x14ac:dyDescent="0.25">
      <c r="A6" t="s">
        <v>21</v>
      </c>
      <c r="B6">
        <v>100</v>
      </c>
      <c r="C6">
        <v>150</v>
      </c>
    </row>
    <row r="7" spans="1:3" x14ac:dyDescent="0.25">
      <c r="A7" t="s">
        <v>22</v>
      </c>
      <c r="B7">
        <v>190</v>
      </c>
      <c r="C7">
        <v>230</v>
      </c>
    </row>
    <row r="8" spans="1:3" x14ac:dyDescent="0.25">
      <c r="A8" t="s">
        <v>23</v>
      </c>
      <c r="B8">
        <v>270</v>
      </c>
      <c r="C8">
        <v>470</v>
      </c>
    </row>
    <row r="9" spans="1:3" x14ac:dyDescent="0.25">
      <c r="A9" t="s">
        <v>24</v>
      </c>
      <c r="B9">
        <v>300</v>
      </c>
      <c r="C9">
        <v>180</v>
      </c>
    </row>
    <row r="10" spans="1:3" x14ac:dyDescent="0.25">
      <c r="A10" t="s">
        <v>25</v>
      </c>
      <c r="B10">
        <v>350</v>
      </c>
      <c r="C10">
        <v>320</v>
      </c>
    </row>
    <row r="11" spans="1:3" x14ac:dyDescent="0.25">
      <c r="A11" t="s">
        <v>6</v>
      </c>
      <c r="B11" s="1">
        <v>0.15</v>
      </c>
      <c r="C11" s="1">
        <v>0.15</v>
      </c>
    </row>
    <row r="12" spans="1:3" x14ac:dyDescent="0.25">
      <c r="A12" t="s">
        <v>26</v>
      </c>
      <c r="B12" s="1">
        <f>NPV(B11,B6:B10)-B4</f>
        <v>203.69103231446832</v>
      </c>
      <c r="C12" s="3">
        <f>NPV(C11,C6:C10)-C4</f>
        <v>225.39259483218984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1" sqref="B21"/>
    </sheetView>
  </sheetViews>
  <sheetFormatPr defaultRowHeight="15" x14ac:dyDescent="0.25"/>
  <cols>
    <col min="1" max="1" width="25.28515625" customWidth="1"/>
    <col min="2" max="2" width="27" customWidth="1"/>
  </cols>
  <sheetData>
    <row r="1" spans="1:3" x14ac:dyDescent="0.25">
      <c r="A1" t="s">
        <v>27</v>
      </c>
    </row>
    <row r="3" spans="1:3" x14ac:dyDescent="0.25">
      <c r="A3" t="s">
        <v>2</v>
      </c>
      <c r="B3" s="1">
        <v>0.08</v>
      </c>
    </row>
    <row r="4" spans="1:3" x14ac:dyDescent="0.25">
      <c r="A4" t="s">
        <v>28</v>
      </c>
      <c r="B4" t="s">
        <v>29</v>
      </c>
      <c r="C4" t="s">
        <v>30</v>
      </c>
    </row>
    <row r="5" spans="1:3" x14ac:dyDescent="0.25">
      <c r="A5" s="4">
        <v>38447</v>
      </c>
      <c r="B5" s="5">
        <v>0</v>
      </c>
    </row>
    <row r="6" spans="1:3" x14ac:dyDescent="0.25">
      <c r="A6" s="4">
        <v>38569</v>
      </c>
      <c r="B6" s="5">
        <v>-90000000</v>
      </c>
      <c r="C6">
        <v>122</v>
      </c>
    </row>
    <row r="7" spans="1:3" x14ac:dyDescent="0.25">
      <c r="A7" s="4">
        <v>38727</v>
      </c>
      <c r="B7" s="5">
        <v>10000000</v>
      </c>
      <c r="C7">
        <v>280</v>
      </c>
    </row>
    <row r="8" spans="1:3" x14ac:dyDescent="0.25">
      <c r="A8" s="4">
        <v>38777</v>
      </c>
      <c r="B8" s="5">
        <v>20000000</v>
      </c>
      <c r="C8">
        <v>330</v>
      </c>
    </row>
    <row r="9" spans="1:3" x14ac:dyDescent="0.25">
      <c r="A9" s="4">
        <v>38822</v>
      </c>
      <c r="B9" s="5">
        <v>30000000</v>
      </c>
      <c r="C9">
        <v>375</v>
      </c>
    </row>
    <row r="10" spans="1:3" x14ac:dyDescent="0.25">
      <c r="A10" s="4">
        <v>38923</v>
      </c>
      <c r="B10" s="5">
        <v>40000000</v>
      </c>
      <c r="C10">
        <f>A10-$A$5</f>
        <v>476</v>
      </c>
    </row>
    <row r="11" spans="1:3" x14ac:dyDescent="0.25">
      <c r="A11" s="4" t="s">
        <v>26</v>
      </c>
      <c r="B11">
        <f>XNPV(B3,B5:B10,A5:A10)</f>
        <v>4267559.3055400662</v>
      </c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7" spans="1:1" x14ac:dyDescent="0.25">
      <c r="A17" s="6">
        <f>B6/(1+$B$3)^(A6-$A$5)/365+B7/(1+$B$3)^(A7-$A$5)/365+B8/(1+$B$3)^(A8-$A$5)/365+B9/(1+$B$3)^(A9-$A$5)/365+B10/(1+$B$3)^(A10-$A$5)/365</f>
        <v>-20.6182220078108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3" sqref="C43"/>
    </sheetView>
  </sheetViews>
  <sheetFormatPr defaultRowHeight="15" x14ac:dyDescent="0.25"/>
  <cols>
    <col min="1" max="1" width="20.85546875" customWidth="1"/>
  </cols>
  <sheetData>
    <row r="1" spans="1:3" x14ac:dyDescent="0.25">
      <c r="A1" s="7" t="s">
        <v>32</v>
      </c>
    </row>
    <row r="2" spans="1:3" x14ac:dyDescent="0.25">
      <c r="A2" s="8" t="s">
        <v>33</v>
      </c>
      <c r="B2">
        <v>2200000</v>
      </c>
    </row>
    <row r="3" spans="1:3" x14ac:dyDescent="0.25">
      <c r="A3" s="8" t="s">
        <v>34</v>
      </c>
      <c r="B3" s="1">
        <v>0.12</v>
      </c>
    </row>
    <row r="4" spans="1:3" x14ac:dyDescent="0.25">
      <c r="A4" s="8" t="s">
        <v>5</v>
      </c>
      <c r="B4">
        <v>30</v>
      </c>
    </row>
    <row r="5" spans="1:3" x14ac:dyDescent="0.25">
      <c r="A5" s="8" t="s">
        <v>35</v>
      </c>
      <c r="B5">
        <f>CUMPRINC(B3/12,B4*12,B2,1,8*12,0)*(-1)</f>
        <v>100670.57350438634</v>
      </c>
      <c r="C5">
        <f>B2-B5</f>
        <v>2099329.4264956135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s="7" t="s">
        <v>36</v>
      </c>
    </row>
    <row r="2" spans="1:2" x14ac:dyDescent="0.25">
      <c r="A2" s="8" t="s">
        <v>33</v>
      </c>
      <c r="B2">
        <v>5000000</v>
      </c>
    </row>
    <row r="3" spans="1:2" x14ac:dyDescent="0.25">
      <c r="A3" s="8" t="s">
        <v>34</v>
      </c>
      <c r="B3" s="1">
        <v>0.2</v>
      </c>
    </row>
    <row r="4" spans="1:2" x14ac:dyDescent="0.25">
      <c r="A4" s="8" t="s">
        <v>5</v>
      </c>
      <c r="B4">
        <v>10</v>
      </c>
    </row>
    <row r="5" spans="1:2" x14ac:dyDescent="0.25">
      <c r="A5" s="8" t="s">
        <v>37</v>
      </c>
      <c r="B5">
        <f>CUMPRINC(B3/12,B4*12,B2,1,24, 0)</f>
        <v>-388397.26411525079</v>
      </c>
    </row>
    <row r="6" spans="1:2" x14ac:dyDescent="0.25">
      <c r="A6" s="8" t="s">
        <v>35</v>
      </c>
      <c r="B6">
        <f>B2+B5</f>
        <v>4611602.7358847493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7" sqref="B57"/>
    </sheetView>
  </sheetViews>
  <sheetFormatPr defaultRowHeight="15" x14ac:dyDescent="0.25"/>
  <cols>
    <col min="2" max="2" width="20.140625" customWidth="1"/>
  </cols>
  <sheetData>
    <row r="1" spans="1:5" x14ac:dyDescent="0.25">
      <c r="A1" s="7" t="s">
        <v>38</v>
      </c>
    </row>
    <row r="2" spans="1:5" x14ac:dyDescent="0.25">
      <c r="A2" s="8" t="s">
        <v>39</v>
      </c>
      <c r="B2">
        <v>750000</v>
      </c>
    </row>
    <row r="3" spans="1:5" x14ac:dyDescent="0.25">
      <c r="A3" s="8" t="s">
        <v>34</v>
      </c>
      <c r="B3" s="1">
        <v>0.28000000000000003</v>
      </c>
      <c r="E3">
        <f>CUMIPMT(B3/4,B4*4,B2,1,B4*4,0)</f>
        <v>-254806.57494452782</v>
      </c>
    </row>
    <row r="4" spans="1:5" x14ac:dyDescent="0.25">
      <c r="A4" s="8" t="s">
        <v>3</v>
      </c>
      <c r="B4">
        <v>2</v>
      </c>
    </row>
    <row r="5" spans="1:5" x14ac:dyDescent="0.25">
      <c r="A5" s="8" t="s">
        <v>40</v>
      </c>
      <c r="B5" s="2">
        <f>CUMIPMT(B3/4,B4*4,B2,1,B4*4, 0)</f>
        <v>-254806.57494452782</v>
      </c>
    </row>
    <row r="6" spans="1:5" x14ac:dyDescent="0.25">
      <c r="A6" s="8" t="s">
        <v>6</v>
      </c>
      <c r="B6" s="1">
        <f>RATE(B4*4,,-B2,B2*2)*4</f>
        <v>0.36203093066103054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4" sqref="G14"/>
    </sheetView>
  </sheetViews>
  <sheetFormatPr defaultRowHeight="15" x14ac:dyDescent="0.25"/>
  <cols>
    <col min="1" max="1" width="17.28515625" customWidth="1"/>
    <col min="2" max="2" width="15.140625" customWidth="1"/>
  </cols>
  <sheetData>
    <row r="1" spans="1:2" x14ac:dyDescent="0.25">
      <c r="A1" s="7" t="s">
        <v>41</v>
      </c>
    </row>
    <row r="2" spans="1:2" x14ac:dyDescent="0.25">
      <c r="A2" s="9" t="s">
        <v>42</v>
      </c>
      <c r="B2">
        <v>20000</v>
      </c>
    </row>
    <row r="3" spans="1:2" x14ac:dyDescent="0.25">
      <c r="A3" s="9" t="s">
        <v>34</v>
      </c>
      <c r="B3" s="1">
        <v>0.08</v>
      </c>
    </row>
    <row r="4" spans="1:2" x14ac:dyDescent="0.25">
      <c r="A4" s="9" t="s">
        <v>3</v>
      </c>
      <c r="B4">
        <v>3</v>
      </c>
    </row>
    <row r="5" spans="1:2" x14ac:dyDescent="0.25">
      <c r="A5" s="9" t="s">
        <v>43</v>
      </c>
      <c r="B5" s="2">
        <f>IPMT(B3/12,1,B4*12,B2)</f>
        <v>-133.33333333333334</v>
      </c>
    </row>
    <row r="6" spans="1:2" x14ac:dyDescent="0.25">
      <c r="A6" s="9" t="s">
        <v>44</v>
      </c>
      <c r="B6" s="2">
        <f>IPMT(B3/12,B4*12,B4*12,B2)</f>
        <v>-4.1505119816464706</v>
      </c>
    </row>
    <row r="7" spans="1:2" x14ac:dyDescent="0.25">
      <c r="A7" s="9" t="s">
        <v>45</v>
      </c>
      <c r="B7" s="2">
        <f>PPMT(B3/12,1,B4*12,B2)</f>
        <v>-493.39397589528363</v>
      </c>
    </row>
    <row r="8" spans="1:2" x14ac:dyDescent="0.25">
      <c r="A8" s="9" t="s">
        <v>46</v>
      </c>
      <c r="B8" s="2">
        <f>PPMT(B3/12,B4*12,B4*12,B2)</f>
        <v>-622.5767972469705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Пример 1</vt:lpstr>
      <vt:lpstr>Пример 2</vt:lpstr>
      <vt:lpstr>Пример 3</vt:lpstr>
      <vt:lpstr>Пример 4</vt:lpstr>
      <vt:lpstr>Пример 5</vt:lpstr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Georgiy Demenchuk</cp:lastModifiedBy>
  <dcterms:created xsi:type="dcterms:W3CDTF">2020-09-14T11:03:00Z</dcterms:created>
  <dcterms:modified xsi:type="dcterms:W3CDTF">2020-09-19T09:22:42Z</dcterms:modified>
</cp:coreProperties>
</file>