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iydemo/Desktop/"/>
    </mc:Choice>
  </mc:AlternateContent>
  <xr:revisionPtr revIDLastSave="0" documentId="13_ncr:1_{B075EBDC-5E64-3C45-A7F9-B147F7D25F67}" xr6:coauthVersionLast="45" xr6:coauthVersionMax="45" xr10:uidLastSave="{00000000-0000-0000-0000-000000000000}"/>
  <bookViews>
    <workbookView xWindow="0" yWindow="460" windowWidth="25140" windowHeight="16940" activeTab="2" xr2:uid="{6208EB27-727F-4244-B333-825254E3E89D}"/>
  </bookViews>
  <sheets>
    <sheet name="Позиция 3" sheetId="1" r:id="rId1"/>
    <sheet name="Позиция 4" sheetId="2" r:id="rId2"/>
    <sheet name="Позиция 5" sheetId="3" r:id="rId3"/>
    <sheet name="Позиция 6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3" l="1"/>
  <c r="D7" i="3"/>
  <c r="F62" i="2"/>
  <c r="F58" i="2"/>
  <c r="D63" i="2"/>
  <c r="D62" i="2"/>
  <c r="B62" i="2"/>
  <c r="F49" i="2"/>
  <c r="D50" i="2"/>
  <c r="D49" i="2"/>
  <c r="B49" i="2"/>
  <c r="F45" i="2"/>
  <c r="F31" i="2"/>
  <c r="F35" i="2"/>
  <c r="D36" i="2"/>
  <c r="B36" i="2"/>
  <c r="D35" i="2"/>
  <c r="B35" i="2"/>
  <c r="D23" i="2"/>
  <c r="B23" i="2" s="1"/>
  <c r="D22" i="2"/>
  <c r="B22" i="2"/>
  <c r="F19" i="2"/>
  <c r="G18" i="2" s="1"/>
  <c r="F18" i="2"/>
  <c r="G9" i="2"/>
  <c r="F9" i="2"/>
  <c r="F10" i="2"/>
  <c r="B10" i="2"/>
  <c r="D10" i="2"/>
  <c r="D9" i="2"/>
  <c r="B9" i="2"/>
  <c r="F6" i="2"/>
  <c r="G5" i="2" s="1"/>
  <c r="F5" i="2"/>
  <c r="C44" i="1"/>
  <c r="A44" i="1"/>
  <c r="B29" i="1"/>
  <c r="C29" i="1"/>
  <c r="A29" i="1"/>
  <c r="A13" i="1"/>
  <c r="C13" i="1"/>
  <c r="F8" i="3" l="1"/>
  <c r="F7" i="3"/>
  <c r="F22" i="2"/>
  <c r="F23" i="2"/>
  <c r="G7" i="3" l="1"/>
  <c r="G22" i="2"/>
</calcChain>
</file>

<file path=xl/sharedStrings.xml><?xml version="1.0" encoding="utf-8"?>
<sst xmlns="http://schemas.openxmlformats.org/spreadsheetml/2006/main" count="160" uniqueCount="68">
  <si>
    <r>
      <t xml:space="preserve">Функция плотности </t>
    </r>
    <r>
      <rPr>
        <sz val="14"/>
        <color theme="1"/>
        <rFont val="Cambria Math"/>
        <family val="1"/>
      </rPr>
      <t xml:space="preserve">𝑓(𝑥) </t>
    </r>
    <r>
      <rPr>
        <sz val="14"/>
        <color theme="1"/>
        <rFont val="Times New Roman"/>
        <family val="1"/>
      </rPr>
      <t xml:space="preserve">непрерывной случайной величины </t>
    </r>
    <r>
      <rPr>
        <sz val="14"/>
        <color theme="1"/>
        <rFont val="Cambria Math"/>
        <family val="1"/>
      </rPr>
      <t xml:space="preserve">𝑋 </t>
    </r>
    <r>
      <rPr>
        <sz val="14"/>
        <color theme="1"/>
        <rFont val="Times New Roman"/>
        <family val="1"/>
      </rPr>
      <t>имеет  вид</t>
    </r>
  </si>
  <si>
    <r>
      <t xml:space="preserve">Найти константу </t>
    </r>
    <r>
      <rPr>
        <sz val="14"/>
        <color theme="1"/>
        <rFont val="Cambria Math"/>
        <family val="1"/>
      </rPr>
      <t xml:space="preserve">𝐶 </t>
    </r>
    <r>
      <rPr>
        <sz val="14"/>
        <color theme="1"/>
        <rFont val="Times New Roman"/>
        <family val="1"/>
      </rPr>
      <t xml:space="preserve">и математическое ожидание </t>
    </r>
    <r>
      <rPr>
        <sz val="14"/>
        <color theme="1"/>
        <rFont val="Cambria Math"/>
        <family val="1"/>
      </rPr>
      <t>𝐸(𝑋</t>
    </r>
    <r>
      <rPr>
        <sz val="10"/>
        <color theme="1"/>
        <rFont val="Cambria Math"/>
        <family val="1"/>
      </rPr>
      <t xml:space="preserve">2 </t>
    </r>
    <r>
      <rPr>
        <sz val="14"/>
        <color theme="1"/>
        <rFont val="Cambria Math"/>
        <family val="1"/>
      </rPr>
      <t>− 6)</t>
    </r>
    <r>
      <rPr>
        <sz val="14"/>
        <color theme="1"/>
        <rFont val="Times New Roman"/>
        <family val="1"/>
      </rPr>
      <t xml:space="preserve">. </t>
    </r>
  </si>
  <si>
    <t>f(x)=Cx^k</t>
  </si>
  <si>
    <t>k=</t>
  </si>
  <si>
    <t>a=</t>
  </si>
  <si>
    <t>b=</t>
  </si>
  <si>
    <t>n=</t>
  </si>
  <si>
    <t>B=</t>
  </si>
  <si>
    <t>Промежуток [a,b] локализации</t>
  </si>
  <si>
    <t>Y=X^n+B</t>
  </si>
  <si>
    <t>C=</t>
  </si>
  <si>
    <t>E(Y)=</t>
  </si>
  <si>
    <r>
      <t xml:space="preserve">Функция плотности </t>
    </r>
    <r>
      <rPr>
        <sz val="14"/>
        <color theme="1"/>
        <rFont val="Cambria Math"/>
        <family val="1"/>
      </rPr>
      <t xml:space="preserve">𝑓(𝑥) </t>
    </r>
    <r>
      <rPr>
        <sz val="14"/>
        <color theme="1"/>
        <rFont val="Times New Roman"/>
        <family val="1"/>
      </rPr>
      <t xml:space="preserve">непрерывной случайной величины </t>
    </r>
    <r>
      <rPr>
        <sz val="14"/>
        <color theme="1"/>
        <rFont val="Cambria Math"/>
        <family val="1"/>
      </rPr>
      <t xml:space="preserve">𝑋 </t>
    </r>
    <r>
      <rPr>
        <sz val="14"/>
        <color theme="1"/>
        <rFont val="Times New Roman"/>
        <family val="1"/>
      </rPr>
      <t xml:space="preserve">имеет вид </t>
    </r>
  </si>
  <si>
    <r>
      <t xml:space="preserve">Найти константу </t>
    </r>
    <r>
      <rPr>
        <sz val="14"/>
        <color theme="1"/>
        <rFont val="Cambria Math"/>
        <family val="1"/>
      </rPr>
      <t xml:space="preserve">𝐶 </t>
    </r>
    <r>
      <rPr>
        <sz val="14"/>
        <color theme="1"/>
        <rFont val="Times New Roman"/>
        <family val="1"/>
      </rPr>
      <t xml:space="preserve">и дисперсию </t>
    </r>
    <r>
      <rPr>
        <sz val="14"/>
        <color theme="1"/>
        <rFont val="Cambria Math"/>
        <family val="1"/>
      </rPr>
      <t>𝑉𝑎𝑟(𝑋)</t>
    </r>
    <r>
      <rPr>
        <sz val="14"/>
        <color theme="1"/>
        <rFont val="Times New Roman"/>
        <family val="1"/>
      </rPr>
      <t xml:space="preserve">. </t>
    </r>
  </si>
  <si>
    <t>С=</t>
  </si>
  <si>
    <t>E(x)=</t>
  </si>
  <si>
    <t>Var(x)=</t>
  </si>
  <si>
    <r>
      <t xml:space="preserve">Найти константу </t>
    </r>
    <r>
      <rPr>
        <sz val="14"/>
        <color theme="1"/>
        <rFont val="Cambria Math"/>
        <family val="1"/>
      </rPr>
      <t xml:space="preserve">𝐶 </t>
    </r>
    <r>
      <rPr>
        <sz val="14"/>
        <color theme="1"/>
        <rFont val="Times New Roman"/>
        <family val="1"/>
      </rPr>
      <t xml:space="preserve">и вероятность P события </t>
    </r>
    <r>
      <rPr>
        <sz val="14"/>
        <color theme="1"/>
        <rFont val="Cambria Math"/>
        <family val="1"/>
      </rPr>
      <t>𝑋 &gt; −0.5</t>
    </r>
    <r>
      <rPr>
        <sz val="14"/>
        <color theme="1"/>
        <rFont val="Times New Roman"/>
        <family val="1"/>
      </rPr>
      <t xml:space="preserve">. </t>
    </r>
  </si>
  <si>
    <t>Промежуток:</t>
  </si>
  <si>
    <t>x1=</t>
  </si>
  <si>
    <t>x2=</t>
  </si>
  <si>
    <t>P(x1&lt;=X&lt;=x2)=</t>
  </si>
  <si>
    <t xml:space="preserve">Найдите вероятность P того, что из 600 пришедших покупателей число купивших гаджет будет заключено на отрезке [120, 200]. </t>
  </si>
  <si>
    <t>Биноминальное распределение</t>
  </si>
  <si>
    <t>p=</t>
  </si>
  <si>
    <t>Параметры</t>
  </si>
  <si>
    <t>Промежуток</t>
  </si>
  <si>
    <t>k1=</t>
  </si>
  <si>
    <t>k2=</t>
  </si>
  <si>
    <t>Значение функций распределния</t>
  </si>
  <si>
    <t>X Bin(n; p)</t>
  </si>
  <si>
    <t>P(k1 &lt;=X &lt;= k2)</t>
  </si>
  <si>
    <t>БИНОМ.РАСП(k1-1;n;p;1)</t>
  </si>
  <si>
    <t>БИНОМ.РАСП(k2;n;p;1)</t>
  </si>
  <si>
    <t>m=n*p=</t>
  </si>
  <si>
    <t>σ = sqrt(n*p*q)</t>
  </si>
  <si>
    <t>Применимость формул</t>
  </si>
  <si>
    <t>Пуассон n*p^2</t>
  </si>
  <si>
    <t>м-л n*p*q=</t>
  </si>
  <si>
    <t>X N(n*p; sqrt(n*p*q))</t>
  </si>
  <si>
    <t xml:space="preserve">НОРМ.РАСП(k1; m; σ; 1) = </t>
  </si>
  <si>
    <t xml:space="preserve">НОРМ.РАСП(k2; m; σ; 1) = </t>
  </si>
  <si>
    <t>С помощью приближенных формул</t>
  </si>
  <si>
    <t>Известно, что новый гаджет приобретает 25% покупателей магазина.</t>
  </si>
  <si>
    <t>Вероятность выпуска бракованного изделия равна 0.24.</t>
  </si>
  <si>
    <t xml:space="preserve">Найдите вероятность P того, что среди 200 выпущенных изделий более 160 изделий окажется без брака. </t>
  </si>
  <si>
    <r>
      <t xml:space="preserve">Вероятность обнаружения дефекта при каждой проверке бракованного изделия равна </t>
    </r>
    <r>
      <rPr>
        <sz val="14"/>
        <color theme="1"/>
        <rFont val="Cambria Math"/>
        <family val="1"/>
      </rPr>
      <t>0.8</t>
    </r>
    <r>
      <rPr>
        <sz val="14"/>
        <color theme="1"/>
        <rFont val="Times New Roman"/>
        <family val="1"/>
      </rPr>
      <t>.</t>
    </r>
  </si>
  <si>
    <t xml:space="preserve">Найдите вероятность 𝑃 того, что после проверки из 400 бракованных изделий будет выявлено 310 дефектов. </t>
  </si>
  <si>
    <t>Значение СВ Х</t>
  </si>
  <si>
    <t xml:space="preserve">k0 = </t>
  </si>
  <si>
    <t>БИНОМ.РАСП(k0;n;p;0)</t>
  </si>
  <si>
    <t>Значение искомой вероятности P(X=k0)</t>
  </si>
  <si>
    <t xml:space="preserve">НОРМ.РАСП(k0; m; σ; 0) = </t>
  </si>
  <si>
    <r>
      <t xml:space="preserve">Завод отправил на базу </t>
    </r>
    <r>
      <rPr>
        <sz val="14"/>
        <color theme="1"/>
        <rFont val="Cambria Math"/>
        <family val="1"/>
      </rPr>
      <t xml:space="preserve">1000 </t>
    </r>
    <r>
      <rPr>
        <sz val="14"/>
        <color theme="1"/>
        <rFont val="Times New Roman"/>
        <family val="1"/>
      </rPr>
      <t>доброкачественных изделий.</t>
    </r>
  </si>
  <si>
    <t>Вероятность P того, что в пути изделие повредится, равна 0.0015.</t>
  </si>
  <si>
    <t xml:space="preserve"> Найдите вероятность того, что на базу поступят 4 некачественных изделия. </t>
  </si>
  <si>
    <t>Оценка искомой вероятности P(X=k0)</t>
  </si>
  <si>
    <t xml:space="preserve">Найдите вероятность того, что банк совершит не более 3 ошибочных транзакций. </t>
  </si>
  <si>
    <t>Вероятность P того, что транзакция будет ошибочной, равна 0.001.</t>
  </si>
  <si>
    <t>Банк совершил 3000 транзакций по кредитным картам.</t>
  </si>
  <si>
    <t xml:space="preserve">ПУАССОН.РАСП(k0; m; σ; 0) = </t>
  </si>
  <si>
    <t>Значения искомой вероятности P(X=k0)</t>
  </si>
  <si>
    <r>
      <t xml:space="preserve">Установлено, что в октябре средняя дневная температура </t>
    </r>
    <r>
      <rPr>
        <sz val="14"/>
        <color theme="1"/>
        <rFont val="Cambria Math"/>
        <family val="1"/>
      </rPr>
      <t xml:space="preserve">𝑇 </t>
    </r>
    <r>
      <rPr>
        <sz val="14"/>
        <color theme="1"/>
        <rFont val="Times New Roman"/>
        <family val="1"/>
      </rPr>
      <t>(в градусах Цельсия) в определенной местности</t>
    </r>
  </si>
  <si>
    <t xml:space="preserve"> хорошо описывается нормальным законом распределения 𝑁(𝑚, 𝜎) с параметрами 𝑚 = 9.6 и 𝜎 = 2.06. </t>
  </si>
  <si>
    <t xml:space="preserve"> В поле ответа введите значение полученной вероятности 𝑃. </t>
  </si>
  <si>
    <r>
      <t xml:space="preserve">Найдите вероятность </t>
    </r>
    <r>
      <rPr>
        <sz val="14"/>
        <color theme="1"/>
        <rFont val="Cambria Math"/>
        <family val="1"/>
      </rPr>
      <t xml:space="preserve">𝑃 </t>
    </r>
    <r>
      <rPr>
        <sz val="14"/>
        <color theme="1"/>
        <rFont val="Times New Roman"/>
        <family val="1"/>
      </rPr>
      <t xml:space="preserve">того, что средняя дневная температура </t>
    </r>
    <r>
      <rPr>
        <sz val="14"/>
        <color theme="1"/>
        <rFont val="Cambria Math"/>
        <family val="1"/>
      </rPr>
      <t xml:space="preserve">𝑇 </t>
    </r>
    <r>
      <rPr>
        <sz val="14"/>
        <color theme="1"/>
        <rFont val="Times New Roman"/>
        <family val="1"/>
      </rPr>
      <t xml:space="preserve">окажется в промежутке от </t>
    </r>
    <r>
      <rPr>
        <sz val="14"/>
        <color theme="1"/>
        <rFont val="Cambria Math"/>
        <family val="1"/>
      </rPr>
      <t xml:space="preserve">9 </t>
    </r>
    <r>
      <rPr>
        <sz val="14"/>
        <color theme="1"/>
        <rFont val="Times New Roman"/>
        <family val="1"/>
      </rPr>
      <t xml:space="preserve">до </t>
    </r>
    <r>
      <rPr>
        <sz val="14"/>
        <color theme="1"/>
        <rFont val="Cambria Math"/>
        <family val="1"/>
      </rPr>
      <t xml:space="preserve">10.1 </t>
    </r>
    <r>
      <rPr>
        <sz val="14"/>
        <color theme="1"/>
        <rFont val="Times New Roman"/>
        <family val="1"/>
      </rPr>
      <t>градусов Цельсия</t>
    </r>
  </si>
  <si>
    <t xml:space="preserve">ПУАССОН.РАСП(k2; m; σ; 1) = </t>
  </si>
  <si>
    <t>ДОДЕЛАЮ ПОЗЖЕ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</si>
</sst>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</font>
    <font>
      <sz val="14"/>
      <color theme="1"/>
      <name val="Cambria Math"/>
      <family val="1"/>
    </font>
    <font>
      <sz val="10"/>
      <color theme="1"/>
      <name val="Cambria Math"/>
      <family val="1"/>
    </font>
    <font>
      <sz val="16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Fill="1" applyAlignment="1">
      <alignment horizontal="center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iff"/><Relationship Id="rId2" Type="http://schemas.openxmlformats.org/officeDocument/2006/relationships/image" Target="../media/image2.tiff"/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355600</xdr:colOff>
      <xdr:row>1</xdr:row>
      <xdr:rowOff>131544</xdr:rowOff>
    </xdr:from>
    <xdr:to>
      <xdr:col>12</xdr:col>
      <xdr:colOff>76200</xdr:colOff>
      <xdr:row>5</xdr:row>
      <xdr:rowOff>139700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007B3C9-F8BC-DE4A-996B-8F183B714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8600" y="360144"/>
          <a:ext cx="3848100" cy="8463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38100</xdr:rowOff>
    </xdr:from>
    <xdr:to>
      <xdr:col>4</xdr:col>
      <xdr:colOff>38100</xdr:colOff>
      <xdr:row>22</xdr:row>
      <xdr:rowOff>152400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84792BF-B897-EC47-899C-B4770CFAFE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822700"/>
          <a:ext cx="37846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215900</xdr:rowOff>
    </xdr:from>
    <xdr:to>
      <xdr:col>3</xdr:col>
      <xdr:colOff>215900</xdr:colOff>
      <xdr:row>35</xdr:row>
      <xdr:rowOff>127000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CEC93A48-D704-834E-A94B-F0312BB39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692900"/>
          <a:ext cx="3136900" cy="749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B36A1-7D18-C94F-9125-0179491314A7}">
  <dimension ref="A1:E45"/>
  <sheetViews>
    <sheetView zoomScale="75" workbookViewId="0">
      <selection activeCell="F46" sqref="F46"/>
    </sheetView>
  </sheetViews>
  <sheetFormatPr baseColWidth="10" defaultRowHeight="16" x14ac:dyDescent="0.2"/>
  <cols>
    <col min="3" max="3" width="16.6640625" customWidth="1"/>
  </cols>
  <sheetData>
    <row r="1" spans="1:5" ht="18" x14ac:dyDescent="0.2">
      <c r="A1" s="1" t="s">
        <v>0</v>
      </c>
    </row>
    <row r="3" spans="1:5" ht="18" x14ac:dyDescent="0.2">
      <c r="A3" s="1"/>
    </row>
    <row r="7" spans="1:5" ht="18" x14ac:dyDescent="0.2">
      <c r="A7" s="1" t="s">
        <v>1</v>
      </c>
    </row>
    <row r="8" spans="1:5" x14ac:dyDescent="0.2">
      <c r="A8" t="s">
        <v>2</v>
      </c>
      <c r="B8" s="2" t="s">
        <v>8</v>
      </c>
      <c r="C8" s="2"/>
      <c r="D8" s="2" t="s">
        <v>9</v>
      </c>
      <c r="E8" s="2"/>
    </row>
    <row r="9" spans="1:5" x14ac:dyDescent="0.2">
      <c r="A9" t="s">
        <v>3</v>
      </c>
      <c r="B9" t="s">
        <v>4</v>
      </c>
      <c r="C9" t="s">
        <v>5</v>
      </c>
      <c r="D9" t="s">
        <v>6</v>
      </c>
      <c r="E9" t="s">
        <v>7</v>
      </c>
    </row>
    <row r="10" spans="1:5" x14ac:dyDescent="0.2">
      <c r="A10">
        <v>2</v>
      </c>
      <c r="B10">
        <v>-9</v>
      </c>
      <c r="C10">
        <v>9</v>
      </c>
      <c r="D10">
        <v>2</v>
      </c>
      <c r="E10">
        <v>-6</v>
      </c>
    </row>
    <row r="11" spans="1:5" x14ac:dyDescent="0.2">
      <c r="A11" s="3" t="s">
        <v>10</v>
      </c>
      <c r="B11" s="3"/>
      <c r="C11" s="4" t="s">
        <v>11</v>
      </c>
    </row>
    <row r="12" spans="1:5" x14ac:dyDescent="0.2">
      <c r="A12" s="3"/>
      <c r="B12" s="3"/>
      <c r="C12" s="4"/>
    </row>
    <row r="13" spans="1:5" x14ac:dyDescent="0.2">
      <c r="A13" s="6">
        <f>(A10+1)/(C10^(A10+1)- B10^(A10+1))</f>
        <v>2.05761316872428E-3</v>
      </c>
      <c r="B13" s="6"/>
      <c r="C13" s="6">
        <f>A13*(C10^(A10+D10+1) -B10^(A10+D10+1))/(A10+D10+1) + E10</f>
        <v>42.600000000000009</v>
      </c>
    </row>
    <row r="14" spans="1:5" x14ac:dyDescent="0.2">
      <c r="A14" s="6"/>
      <c r="B14" s="6"/>
      <c r="C14" s="6"/>
    </row>
    <row r="17" spans="1:3" ht="18" x14ac:dyDescent="0.2">
      <c r="A17" s="1" t="s">
        <v>12</v>
      </c>
    </row>
    <row r="18" spans="1:3" ht="18" x14ac:dyDescent="0.2">
      <c r="A18" s="1"/>
    </row>
    <row r="22" spans="1:3" ht="18" x14ac:dyDescent="0.2">
      <c r="A22" s="1"/>
    </row>
    <row r="24" spans="1:3" ht="18" x14ac:dyDescent="0.2">
      <c r="A24" s="1" t="s">
        <v>13</v>
      </c>
    </row>
    <row r="25" spans="1:3" x14ac:dyDescent="0.2">
      <c r="A25" t="s">
        <v>2</v>
      </c>
      <c r="B25" s="2" t="s">
        <v>8</v>
      </c>
      <c r="C25" s="2"/>
    </row>
    <row r="26" spans="1:3" x14ac:dyDescent="0.2">
      <c r="A26" t="s">
        <v>3</v>
      </c>
      <c r="B26" t="s">
        <v>4</v>
      </c>
      <c r="C26" t="s">
        <v>5</v>
      </c>
    </row>
    <row r="27" spans="1:3" x14ac:dyDescent="0.2">
      <c r="A27">
        <v>8</v>
      </c>
      <c r="B27">
        <v>-2</v>
      </c>
      <c r="C27">
        <v>2</v>
      </c>
    </row>
    <row r="28" spans="1:3" x14ac:dyDescent="0.2">
      <c r="A28" s="5" t="s">
        <v>14</v>
      </c>
      <c r="B28" s="5" t="s">
        <v>15</v>
      </c>
      <c r="C28" s="5" t="s">
        <v>16</v>
      </c>
    </row>
    <row r="29" spans="1:3" x14ac:dyDescent="0.2">
      <c r="A29">
        <f>(A27+1)/(C27^(A27+1) - B27^(A27+1))</f>
        <v>8.7890625E-3</v>
      </c>
      <c r="B29">
        <f>A29*(C27^(A27+2) - B27^(A27+2))/(A27+2)</f>
        <v>0</v>
      </c>
      <c r="C29">
        <f>A29*(C27^(A27+3) - B27^(A27+3))/(A27+3) - B29^2</f>
        <v>3.2727272727272729</v>
      </c>
    </row>
    <row r="32" spans="1:3" ht="18" x14ac:dyDescent="0.2">
      <c r="A32" s="1" t="s">
        <v>12</v>
      </c>
    </row>
    <row r="38" spans="1:5" ht="18" x14ac:dyDescent="0.2">
      <c r="A38" s="1" t="s">
        <v>17</v>
      </c>
    </row>
    <row r="39" spans="1:5" x14ac:dyDescent="0.2">
      <c r="A39" t="s">
        <v>2</v>
      </c>
      <c r="B39" s="2" t="s">
        <v>8</v>
      </c>
      <c r="C39" s="2"/>
      <c r="D39" s="2" t="s">
        <v>18</v>
      </c>
      <c r="E39" s="2"/>
    </row>
    <row r="40" spans="1:5" x14ac:dyDescent="0.2">
      <c r="A40" t="s">
        <v>3</v>
      </c>
      <c r="B40" t="s">
        <v>4</v>
      </c>
      <c r="C40" t="s">
        <v>5</v>
      </c>
      <c r="D40" t="s">
        <v>19</v>
      </c>
      <c r="E40" t="s">
        <v>20</v>
      </c>
    </row>
    <row r="41" spans="1:5" x14ac:dyDescent="0.2">
      <c r="A41">
        <v>4</v>
      </c>
      <c r="B41">
        <v>-2</v>
      </c>
      <c r="C41">
        <v>1</v>
      </c>
      <c r="D41">
        <v>-0.5</v>
      </c>
      <c r="E41">
        <v>1</v>
      </c>
    </row>
    <row r="42" spans="1:5" x14ac:dyDescent="0.2">
      <c r="A42" s="3" t="s">
        <v>10</v>
      </c>
      <c r="B42" s="3"/>
      <c r="C42" s="4" t="s">
        <v>21</v>
      </c>
    </row>
    <row r="43" spans="1:5" x14ac:dyDescent="0.2">
      <c r="A43" s="3"/>
      <c r="B43" s="3"/>
      <c r="C43" s="4"/>
    </row>
    <row r="44" spans="1:5" x14ac:dyDescent="0.2">
      <c r="A44" s="6">
        <f>(A41+1)/(C41^(A41+1)- B41^(A41+1))</f>
        <v>0.15151515151515152</v>
      </c>
      <c r="B44" s="6"/>
      <c r="C44" s="6">
        <f>A44*(E41^(A41+1) -D41^(A41+1))/(A41+1)</f>
        <v>3.125E-2</v>
      </c>
    </row>
    <row r="45" spans="1:5" x14ac:dyDescent="0.2">
      <c r="A45" s="6"/>
      <c r="B45" s="6"/>
      <c r="C45" s="6"/>
    </row>
  </sheetData>
  <mergeCells count="13">
    <mergeCell ref="B25:C25"/>
    <mergeCell ref="B39:C39"/>
    <mergeCell ref="D39:E39"/>
    <mergeCell ref="A42:B43"/>
    <mergeCell ref="C42:C43"/>
    <mergeCell ref="A44:B45"/>
    <mergeCell ref="C44:C45"/>
    <mergeCell ref="B8:C8"/>
    <mergeCell ref="D8:E8"/>
    <mergeCell ref="A11:B12"/>
    <mergeCell ref="A13:B14"/>
    <mergeCell ref="C11:C12"/>
    <mergeCell ref="C13:C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AE9E3-3675-7D48-B96D-0D0040955563}">
  <dimension ref="A1:H63"/>
  <sheetViews>
    <sheetView topLeftCell="A8" zoomScale="118" workbookViewId="0">
      <selection activeCell="A21" sqref="A21:G23"/>
    </sheetView>
  </sheetViews>
  <sheetFormatPr baseColWidth="10" defaultRowHeight="16" x14ac:dyDescent="0.2"/>
  <cols>
    <col min="3" max="3" width="15" customWidth="1"/>
    <col min="5" max="5" width="28.5" customWidth="1"/>
    <col min="6" max="6" width="11.1640625" bestFit="1" customWidth="1"/>
  </cols>
  <sheetData>
    <row r="1" spans="1:8" ht="18" x14ac:dyDescent="0.2">
      <c r="A1" s="1" t="s">
        <v>43</v>
      </c>
    </row>
    <row r="2" spans="1:8" x14ac:dyDescent="0.2">
      <c r="A2" t="s">
        <v>22</v>
      </c>
    </row>
    <row r="3" spans="1:8" x14ac:dyDescent="0.2">
      <c r="A3" s="10" t="s">
        <v>23</v>
      </c>
      <c r="B3" s="10"/>
      <c r="C3" s="10"/>
      <c r="D3" s="10"/>
      <c r="E3" s="10"/>
      <c r="F3" s="10"/>
      <c r="G3" s="10"/>
      <c r="H3" s="10"/>
    </row>
    <row r="4" spans="1:8" x14ac:dyDescent="0.2">
      <c r="A4" s="2" t="s">
        <v>25</v>
      </c>
      <c r="B4" s="2"/>
      <c r="C4" s="2" t="s">
        <v>26</v>
      </c>
      <c r="D4" s="2"/>
      <c r="E4" t="s">
        <v>29</v>
      </c>
      <c r="F4" t="s">
        <v>30</v>
      </c>
      <c r="G4" t="s">
        <v>31</v>
      </c>
    </row>
    <row r="5" spans="1:8" ht="18" x14ac:dyDescent="0.2">
      <c r="A5" t="s">
        <v>6</v>
      </c>
      <c r="B5">
        <v>600</v>
      </c>
      <c r="C5" t="s">
        <v>27</v>
      </c>
      <c r="D5">
        <v>120</v>
      </c>
      <c r="E5" t="s">
        <v>32</v>
      </c>
      <c r="F5" s="7">
        <f>_xlfn.BINOM.DIST(D5-1, B5, B6, 1)</f>
        <v>1.6417591968495824E-3</v>
      </c>
      <c r="G5" s="8">
        <f>F6-F5</f>
        <v>0.9983562957939025</v>
      </c>
    </row>
    <row r="6" spans="1:8" ht="18" x14ac:dyDescent="0.2">
      <c r="A6" t="s">
        <v>24</v>
      </c>
      <c r="B6">
        <v>0.25</v>
      </c>
      <c r="C6" t="s">
        <v>28</v>
      </c>
      <c r="D6">
        <v>200</v>
      </c>
      <c r="E6" t="s">
        <v>33</v>
      </c>
      <c r="F6" s="7">
        <f>_xlfn.BINOM.DIST(D6, B5, B6, 1)</f>
        <v>0.99999805499075212</v>
      </c>
      <c r="G6" s="8"/>
    </row>
    <row r="7" spans="1:8" x14ac:dyDescent="0.2">
      <c r="A7" s="9" t="s">
        <v>42</v>
      </c>
      <c r="B7" s="9"/>
      <c r="C7" s="9"/>
      <c r="D7" s="9"/>
      <c r="E7" s="9"/>
      <c r="F7" s="9"/>
      <c r="G7" s="9"/>
      <c r="H7" s="9"/>
    </row>
    <row r="8" spans="1:8" x14ac:dyDescent="0.2">
      <c r="A8" s="2" t="s">
        <v>25</v>
      </c>
      <c r="B8" s="2"/>
      <c r="C8" s="2" t="s">
        <v>36</v>
      </c>
      <c r="D8" s="2"/>
      <c r="E8" t="s">
        <v>29</v>
      </c>
      <c r="F8" t="s">
        <v>39</v>
      </c>
      <c r="G8" t="s">
        <v>31</v>
      </c>
    </row>
    <row r="9" spans="1:8" ht="18" x14ac:dyDescent="0.2">
      <c r="A9" t="s">
        <v>34</v>
      </c>
      <c r="B9">
        <f>B5*B6</f>
        <v>150</v>
      </c>
      <c r="C9" t="s">
        <v>37</v>
      </c>
      <c r="D9" s="12">
        <f>B5*B6^2</f>
        <v>37.5</v>
      </c>
      <c r="E9" t="s">
        <v>40</v>
      </c>
      <c r="F9" s="7">
        <f>_xlfn.NORM.DIST(D5,B9, B10, 1)</f>
        <v>2.3388674905236322E-3</v>
      </c>
      <c r="G9" s="8">
        <f>F10-F9</f>
        <v>0.99765991827573997</v>
      </c>
    </row>
    <row r="10" spans="1:8" ht="18" x14ac:dyDescent="0.2">
      <c r="A10" t="s">
        <v>35</v>
      </c>
      <c r="B10">
        <f>SQRT(D10)</f>
        <v>10.606601717798213</v>
      </c>
      <c r="C10" t="s">
        <v>38</v>
      </c>
      <c r="D10" s="13">
        <f>B5*B6*(1-B6)</f>
        <v>112.5</v>
      </c>
      <c r="E10" t="s">
        <v>41</v>
      </c>
      <c r="F10" s="7">
        <f>_xlfn.NORM.DIST(D6, B9, B10, 1)</f>
        <v>0.99999878576626355</v>
      </c>
      <c r="G10" s="8"/>
    </row>
    <row r="14" spans="1:8" ht="18" x14ac:dyDescent="0.2">
      <c r="A14" s="1" t="s">
        <v>44</v>
      </c>
    </row>
    <row r="15" spans="1:8" x14ac:dyDescent="0.2">
      <c r="A15" t="s">
        <v>45</v>
      </c>
    </row>
    <row r="16" spans="1:8" x14ac:dyDescent="0.2">
      <c r="A16" s="10" t="s">
        <v>23</v>
      </c>
      <c r="B16" s="10"/>
      <c r="C16" s="10"/>
      <c r="D16" s="10"/>
      <c r="E16" s="10"/>
      <c r="F16" s="10"/>
      <c r="G16" s="10"/>
      <c r="H16" s="10"/>
    </row>
    <row r="17" spans="1:8" x14ac:dyDescent="0.2">
      <c r="A17" s="2" t="s">
        <v>25</v>
      </c>
      <c r="B17" s="2"/>
      <c r="C17" s="2" t="s">
        <v>26</v>
      </c>
      <c r="D17" s="2"/>
      <c r="E17" t="s">
        <v>29</v>
      </c>
      <c r="F17" t="s">
        <v>30</v>
      </c>
      <c r="G17" t="s">
        <v>31</v>
      </c>
    </row>
    <row r="18" spans="1:8" ht="18" x14ac:dyDescent="0.2">
      <c r="A18" t="s">
        <v>6</v>
      </c>
      <c r="B18">
        <v>200</v>
      </c>
      <c r="C18" t="s">
        <v>27</v>
      </c>
      <c r="D18">
        <v>161</v>
      </c>
      <c r="E18" t="s">
        <v>32</v>
      </c>
      <c r="F18" s="7">
        <f>_xlfn.BINOM.DIST(D18-1, B18, B19, 1)</f>
        <v>0.92266940268745978</v>
      </c>
      <c r="G18" s="8">
        <f>F19-F18</f>
        <v>7.7330597312540217E-2</v>
      </c>
    </row>
    <row r="19" spans="1:8" ht="18" x14ac:dyDescent="0.2">
      <c r="A19" t="s">
        <v>24</v>
      </c>
      <c r="B19">
        <v>0.76</v>
      </c>
      <c r="C19" t="s">
        <v>28</v>
      </c>
      <c r="D19">
        <v>200</v>
      </c>
      <c r="E19" t="s">
        <v>33</v>
      </c>
      <c r="F19" s="7">
        <f>_xlfn.BINOM.DIST(D19, B18, B19, 1)</f>
        <v>1</v>
      </c>
      <c r="G19" s="8"/>
    </row>
    <row r="20" spans="1:8" x14ac:dyDescent="0.2">
      <c r="A20" s="9" t="s">
        <v>42</v>
      </c>
      <c r="B20" s="9"/>
      <c r="C20" s="9"/>
      <c r="D20" s="9"/>
      <c r="E20" s="9"/>
      <c r="F20" s="9"/>
      <c r="G20" s="9"/>
      <c r="H20" s="9"/>
    </row>
    <row r="21" spans="1:8" x14ac:dyDescent="0.2">
      <c r="A21" s="2" t="s">
        <v>25</v>
      </c>
      <c r="B21" s="2"/>
      <c r="C21" s="2" t="s">
        <v>36</v>
      </c>
      <c r="D21" s="2"/>
      <c r="E21" t="s">
        <v>29</v>
      </c>
      <c r="F21" t="s">
        <v>39</v>
      </c>
      <c r="G21" t="s">
        <v>31</v>
      </c>
    </row>
    <row r="22" spans="1:8" ht="18" x14ac:dyDescent="0.2">
      <c r="A22" t="s">
        <v>34</v>
      </c>
      <c r="B22">
        <f>B18*B19</f>
        <v>152</v>
      </c>
      <c r="C22" t="s">
        <v>37</v>
      </c>
      <c r="D22" s="12">
        <f>B18*B19^2</f>
        <v>115.52</v>
      </c>
      <c r="E22" t="s">
        <v>40</v>
      </c>
      <c r="F22" s="7">
        <f>_xlfn.NORM.DIST(D18,B22, B23, 1)</f>
        <v>0.93190088352622757</v>
      </c>
      <c r="G22" s="8">
        <f>F23-F22</f>
        <v>6.8099116473771426E-2</v>
      </c>
    </row>
    <row r="23" spans="1:8" ht="18" x14ac:dyDescent="0.2">
      <c r="A23" t="s">
        <v>35</v>
      </c>
      <c r="B23">
        <f>SQRT(D23)</f>
        <v>6.0398675482165993</v>
      </c>
      <c r="C23" t="s">
        <v>38</v>
      </c>
      <c r="D23" s="13">
        <f>B18*B19*(1-B19)</f>
        <v>36.479999999999997</v>
      </c>
      <c r="E23" t="s">
        <v>41</v>
      </c>
      <c r="F23" s="7">
        <f>_xlfn.NORM.DIST(D19, B22, B23, 1)</f>
        <v>0.999999999999999</v>
      </c>
      <c r="G23" s="8"/>
    </row>
    <row r="27" spans="1:8" ht="18" x14ac:dyDescent="0.2">
      <c r="A27" s="1" t="s">
        <v>46</v>
      </c>
    </row>
    <row r="28" spans="1:8" x14ac:dyDescent="0.2">
      <c r="A28" t="s">
        <v>47</v>
      </c>
    </row>
    <row r="29" spans="1:8" x14ac:dyDescent="0.2">
      <c r="A29" s="10" t="s">
        <v>23</v>
      </c>
      <c r="B29" s="10"/>
      <c r="C29" s="10"/>
      <c r="D29" s="10"/>
      <c r="E29" s="10"/>
      <c r="F29" s="10"/>
      <c r="G29" s="10"/>
      <c r="H29" s="10"/>
    </row>
    <row r="30" spans="1:8" x14ac:dyDescent="0.2">
      <c r="A30" s="2" t="s">
        <v>25</v>
      </c>
      <c r="B30" s="2"/>
      <c r="C30" s="2" t="s">
        <v>48</v>
      </c>
      <c r="D30" s="2"/>
      <c r="E30" t="s">
        <v>56</v>
      </c>
    </row>
    <row r="31" spans="1:8" ht="18" customHeight="1" x14ac:dyDescent="0.2">
      <c r="A31" t="s">
        <v>6</v>
      </c>
      <c r="B31">
        <v>400</v>
      </c>
      <c r="C31" s="2" t="s">
        <v>49</v>
      </c>
      <c r="D31" s="2">
        <v>310</v>
      </c>
      <c r="E31" s="2" t="s">
        <v>50</v>
      </c>
      <c r="F31" s="11">
        <f>_xlfn.BINOM.DIST(D31,B31,B32,0)</f>
        <v>2.2353768010763515E-2</v>
      </c>
      <c r="G31" s="11"/>
    </row>
    <row r="32" spans="1:8" ht="18" customHeight="1" x14ac:dyDescent="0.2">
      <c r="A32" t="s">
        <v>24</v>
      </c>
      <c r="B32">
        <v>0.8</v>
      </c>
      <c r="C32" s="2"/>
      <c r="D32" s="2"/>
      <c r="E32" s="2"/>
      <c r="F32" s="11"/>
      <c r="G32" s="11"/>
    </row>
    <row r="33" spans="1:8" x14ac:dyDescent="0.2">
      <c r="A33" s="9" t="s">
        <v>42</v>
      </c>
      <c r="B33" s="9"/>
      <c r="C33" s="9"/>
      <c r="D33" s="9"/>
      <c r="E33" s="9"/>
      <c r="F33" s="9"/>
      <c r="G33" s="9"/>
      <c r="H33" s="9"/>
    </row>
    <row r="34" spans="1:8" x14ac:dyDescent="0.2">
      <c r="A34" s="2" t="s">
        <v>25</v>
      </c>
      <c r="B34" s="2"/>
      <c r="C34" s="2" t="s">
        <v>36</v>
      </c>
      <c r="D34" s="2"/>
      <c r="E34" t="s">
        <v>51</v>
      </c>
    </row>
    <row r="35" spans="1:8" ht="18" customHeight="1" x14ac:dyDescent="0.2">
      <c r="A35" t="s">
        <v>34</v>
      </c>
      <c r="B35">
        <f>B31*B32</f>
        <v>320</v>
      </c>
      <c r="C35" t="s">
        <v>37</v>
      </c>
      <c r="D35" s="12">
        <f>B31*B32^2</f>
        <v>256.00000000000006</v>
      </c>
      <c r="E35" s="2" t="s">
        <v>52</v>
      </c>
      <c r="F35" s="11">
        <f>_xlfn.NORM.DIST(D31,B35,B36,0)</f>
        <v>2.2831135673627736E-2</v>
      </c>
      <c r="G35" s="11"/>
    </row>
    <row r="36" spans="1:8" ht="18" customHeight="1" x14ac:dyDescent="0.2">
      <c r="A36" t="s">
        <v>35</v>
      </c>
      <c r="B36">
        <f>SQRT(D36)</f>
        <v>7.9999999999999991</v>
      </c>
      <c r="C36" t="s">
        <v>38</v>
      </c>
      <c r="D36" s="13">
        <f>B31*B32*(1-B32)</f>
        <v>63.999999999999986</v>
      </c>
      <c r="E36" s="2"/>
      <c r="F36" s="11"/>
      <c r="G36" s="11"/>
    </row>
    <row r="40" spans="1:8" ht="18" x14ac:dyDescent="0.2">
      <c r="A40" s="1" t="s">
        <v>53</v>
      </c>
    </row>
    <row r="41" spans="1:8" x14ac:dyDescent="0.2">
      <c r="A41" t="s">
        <v>54</v>
      </c>
    </row>
    <row r="42" spans="1:8" x14ac:dyDescent="0.2">
      <c r="A42" t="s">
        <v>55</v>
      </c>
    </row>
    <row r="43" spans="1:8" x14ac:dyDescent="0.2">
      <c r="A43" s="10" t="s">
        <v>23</v>
      </c>
      <c r="B43" s="10"/>
      <c r="C43" s="10"/>
      <c r="D43" s="10"/>
      <c r="E43" s="10"/>
      <c r="F43" s="10"/>
      <c r="G43" s="10"/>
      <c r="H43" s="10"/>
    </row>
    <row r="44" spans="1:8" x14ac:dyDescent="0.2">
      <c r="A44" s="2" t="s">
        <v>25</v>
      </c>
      <c r="B44" s="2"/>
      <c r="C44" s="2" t="s">
        <v>48</v>
      </c>
      <c r="D44" s="2"/>
      <c r="E44" t="s">
        <v>61</v>
      </c>
    </row>
    <row r="45" spans="1:8" x14ac:dyDescent="0.2">
      <c r="A45" t="s">
        <v>6</v>
      </c>
      <c r="B45">
        <v>1000</v>
      </c>
      <c r="C45" s="2" t="s">
        <v>49</v>
      </c>
      <c r="D45" s="2">
        <v>4</v>
      </c>
      <c r="E45" s="2" t="s">
        <v>50</v>
      </c>
      <c r="F45" s="11">
        <f>_xlfn.BINOM.DIST(D45,B45,B46,0)</f>
        <v>4.7013427259424728E-2</v>
      </c>
      <c r="G45" s="11"/>
    </row>
    <row r="46" spans="1:8" x14ac:dyDescent="0.2">
      <c r="A46" t="s">
        <v>24</v>
      </c>
      <c r="B46">
        <v>1.5E-3</v>
      </c>
      <c r="C46" s="2"/>
      <c r="D46" s="2"/>
      <c r="E46" s="2"/>
      <c r="F46" s="11"/>
      <c r="G46" s="11"/>
    </row>
    <row r="47" spans="1:8" x14ac:dyDescent="0.2">
      <c r="A47" s="9" t="s">
        <v>42</v>
      </c>
      <c r="B47" s="9"/>
      <c r="C47" s="9"/>
      <c r="D47" s="9"/>
      <c r="E47" s="9"/>
      <c r="F47" s="9"/>
      <c r="G47" s="9"/>
      <c r="H47" s="9"/>
    </row>
    <row r="48" spans="1:8" x14ac:dyDescent="0.2">
      <c r="A48" s="2" t="s">
        <v>25</v>
      </c>
      <c r="B48" s="2"/>
      <c r="C48" s="2" t="s">
        <v>36</v>
      </c>
      <c r="D48" s="2"/>
      <c r="E48" t="s">
        <v>56</v>
      </c>
    </row>
    <row r="49" spans="1:8" x14ac:dyDescent="0.2">
      <c r="A49" s="2" t="s">
        <v>34</v>
      </c>
      <c r="B49" s="2">
        <f>B45*B46</f>
        <v>1.5</v>
      </c>
      <c r="C49" t="s">
        <v>37</v>
      </c>
      <c r="D49" s="13">
        <f>B45*B46^2</f>
        <v>2.2500000000000003E-3</v>
      </c>
      <c r="E49" s="2" t="s">
        <v>60</v>
      </c>
      <c r="F49" s="11">
        <f>_xlfn.POISSON.DIST(D45,B49,0)</f>
        <v>4.7066518156309439E-2</v>
      </c>
      <c r="G49" s="11"/>
    </row>
    <row r="50" spans="1:8" x14ac:dyDescent="0.2">
      <c r="A50" s="2"/>
      <c r="B50" s="2"/>
      <c r="C50" t="s">
        <v>38</v>
      </c>
      <c r="D50" s="12">
        <f>B45*B46*(1-B46)</f>
        <v>1.4977500000000001</v>
      </c>
      <c r="E50" s="2"/>
      <c r="F50" s="11"/>
      <c r="G50" s="11"/>
    </row>
    <row r="53" spans="1:8" ht="18" x14ac:dyDescent="0.2">
      <c r="A53" s="1" t="s">
        <v>59</v>
      </c>
    </row>
    <row r="54" spans="1:8" x14ac:dyDescent="0.2">
      <c r="A54" t="s">
        <v>58</v>
      </c>
    </row>
    <row r="55" spans="1:8" x14ac:dyDescent="0.2">
      <c r="A55" t="s">
        <v>57</v>
      </c>
    </row>
    <row r="56" spans="1:8" x14ac:dyDescent="0.2">
      <c r="A56" s="10" t="s">
        <v>23</v>
      </c>
      <c r="B56" s="10"/>
      <c r="C56" s="10"/>
      <c r="D56" s="10"/>
      <c r="E56" s="10"/>
      <c r="F56" s="10"/>
      <c r="G56" s="10"/>
      <c r="H56" s="10"/>
    </row>
    <row r="57" spans="1:8" x14ac:dyDescent="0.2">
      <c r="A57" s="2" t="s">
        <v>25</v>
      </c>
      <c r="B57" s="2"/>
      <c r="C57" s="2" t="s">
        <v>48</v>
      </c>
      <c r="D57" s="2"/>
      <c r="E57" t="s">
        <v>61</v>
      </c>
    </row>
    <row r="58" spans="1:8" ht="16" customHeight="1" x14ac:dyDescent="0.2">
      <c r="A58" t="s">
        <v>6</v>
      </c>
      <c r="B58">
        <v>3000</v>
      </c>
      <c r="C58" t="s">
        <v>27</v>
      </c>
      <c r="D58">
        <v>0</v>
      </c>
      <c r="E58" s="2" t="s">
        <v>33</v>
      </c>
      <c r="F58" s="11">
        <f>_xlfn.BINOM.DIST(D59,B58,B59,1)</f>
        <v>0.64723190747106973</v>
      </c>
      <c r="G58" s="11"/>
    </row>
    <row r="59" spans="1:8" ht="16" customHeight="1" x14ac:dyDescent="0.2">
      <c r="A59" t="s">
        <v>24</v>
      </c>
      <c r="B59">
        <v>1E-3</v>
      </c>
      <c r="C59" t="s">
        <v>28</v>
      </c>
      <c r="D59">
        <v>3</v>
      </c>
      <c r="E59" s="2"/>
      <c r="F59" s="11"/>
      <c r="G59" s="11"/>
    </row>
    <row r="60" spans="1:8" x14ac:dyDescent="0.2">
      <c r="A60" s="9" t="s">
        <v>42</v>
      </c>
      <c r="B60" s="9"/>
      <c r="C60" s="9"/>
      <c r="D60" s="9"/>
      <c r="E60" s="9"/>
      <c r="F60" s="9"/>
      <c r="G60" s="9"/>
      <c r="H60" s="9"/>
    </row>
    <row r="61" spans="1:8" x14ac:dyDescent="0.2">
      <c r="A61" s="2" t="s">
        <v>25</v>
      </c>
      <c r="B61" s="2"/>
      <c r="C61" s="2" t="s">
        <v>36</v>
      </c>
      <c r="D61" s="2"/>
      <c r="E61" t="s">
        <v>56</v>
      </c>
    </row>
    <row r="62" spans="1:8" x14ac:dyDescent="0.2">
      <c r="A62" s="2" t="s">
        <v>34</v>
      </c>
      <c r="B62" s="2">
        <f>B58*B59</f>
        <v>3</v>
      </c>
      <c r="C62" t="s">
        <v>37</v>
      </c>
      <c r="D62" s="13">
        <f>B58*B59^2</f>
        <v>3.0000000000000001E-3</v>
      </c>
      <c r="E62" s="2" t="s">
        <v>66</v>
      </c>
      <c r="F62" s="11">
        <f>_xlfn.POISSON.DIST(D59,B62,1)</f>
        <v>0.64723188878223126</v>
      </c>
      <c r="G62" s="11"/>
    </row>
    <row r="63" spans="1:8" x14ac:dyDescent="0.2">
      <c r="A63" s="2"/>
      <c r="B63" s="2"/>
      <c r="C63" t="s">
        <v>38</v>
      </c>
      <c r="D63" s="12">
        <f>B58*B59*(1-B59)</f>
        <v>2.9969999999999999</v>
      </c>
      <c r="E63" s="2"/>
      <c r="F63" s="11"/>
      <c r="G63" s="11"/>
    </row>
  </sheetData>
  <mergeCells count="54">
    <mergeCell ref="A60:H60"/>
    <mergeCell ref="A61:B61"/>
    <mergeCell ref="C61:D61"/>
    <mergeCell ref="A62:A63"/>
    <mergeCell ref="B62:B63"/>
    <mergeCell ref="E62:E63"/>
    <mergeCell ref="F62:G63"/>
    <mergeCell ref="A56:H56"/>
    <mergeCell ref="A57:B57"/>
    <mergeCell ref="C57:D57"/>
    <mergeCell ref="E58:E59"/>
    <mergeCell ref="F58:G59"/>
    <mergeCell ref="A47:H47"/>
    <mergeCell ref="A48:B48"/>
    <mergeCell ref="C48:D48"/>
    <mergeCell ref="E49:E50"/>
    <mergeCell ref="F49:G50"/>
    <mergeCell ref="A49:A50"/>
    <mergeCell ref="B49:B50"/>
    <mergeCell ref="F35:G36"/>
    <mergeCell ref="A43:H43"/>
    <mergeCell ref="A44:B44"/>
    <mergeCell ref="C44:D44"/>
    <mergeCell ref="C45:C46"/>
    <mergeCell ref="D45:D46"/>
    <mergeCell ref="E45:E46"/>
    <mergeCell ref="F45:G46"/>
    <mergeCell ref="A33:H33"/>
    <mergeCell ref="A34:B34"/>
    <mergeCell ref="C34:D34"/>
    <mergeCell ref="C31:C32"/>
    <mergeCell ref="D31:D32"/>
    <mergeCell ref="E31:E32"/>
    <mergeCell ref="F31:G32"/>
    <mergeCell ref="E35:E36"/>
    <mergeCell ref="A21:B21"/>
    <mergeCell ref="C21:D21"/>
    <mergeCell ref="G22:G23"/>
    <mergeCell ref="A29:H29"/>
    <mergeCell ref="A30:B30"/>
    <mergeCell ref="C30:D30"/>
    <mergeCell ref="G9:G10"/>
    <mergeCell ref="A16:H16"/>
    <mergeCell ref="A17:B17"/>
    <mergeCell ref="C17:D17"/>
    <mergeCell ref="G18:G19"/>
    <mergeCell ref="A20:H20"/>
    <mergeCell ref="A3:H3"/>
    <mergeCell ref="A4:B4"/>
    <mergeCell ref="C4:D4"/>
    <mergeCell ref="G5:G6"/>
    <mergeCell ref="A7:H7"/>
    <mergeCell ref="A8:B8"/>
    <mergeCell ref="C8:D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A652E-3DB3-CE4B-A6B4-3526F7049AFA}">
  <dimension ref="A1:G12"/>
  <sheetViews>
    <sheetView tabSelected="1" workbookViewId="0">
      <selection activeCell="B16" sqref="B16"/>
    </sheetView>
  </sheetViews>
  <sheetFormatPr baseColWidth="10" defaultRowHeight="16" x14ac:dyDescent="0.2"/>
  <cols>
    <col min="6" max="6" width="23.33203125" customWidth="1"/>
  </cols>
  <sheetData>
    <row r="1" spans="1:7" ht="18" x14ac:dyDescent="0.2">
      <c r="A1" s="1" t="s">
        <v>62</v>
      </c>
    </row>
    <row r="2" spans="1:7" x14ac:dyDescent="0.2">
      <c r="A2" t="s">
        <v>63</v>
      </c>
    </row>
    <row r="3" spans="1:7" ht="18" x14ac:dyDescent="0.2">
      <c r="A3" s="1" t="s">
        <v>65</v>
      </c>
    </row>
    <row r="4" spans="1:7" x14ac:dyDescent="0.2">
      <c r="A4" t="s">
        <v>64</v>
      </c>
    </row>
    <row r="5" spans="1:7" x14ac:dyDescent="0.2">
      <c r="A5" s="14"/>
      <c r="B5" s="14"/>
      <c r="C5" s="14"/>
      <c r="D5" s="14"/>
      <c r="E5" s="14"/>
      <c r="F5" s="14"/>
      <c r="G5" s="14"/>
    </row>
    <row r="6" spans="1:7" x14ac:dyDescent="0.2">
      <c r="A6" s="2" t="s">
        <v>25</v>
      </c>
      <c r="B6" s="2"/>
      <c r="C6" s="2" t="s">
        <v>36</v>
      </c>
      <c r="D6" s="2"/>
      <c r="E6" t="s">
        <v>29</v>
      </c>
      <c r="F6" t="s">
        <v>39</v>
      </c>
      <c r="G6" t="s">
        <v>31</v>
      </c>
    </row>
    <row r="7" spans="1:7" ht="18" x14ac:dyDescent="0.2">
      <c r="A7" t="s">
        <v>34</v>
      </c>
      <c r="B7">
        <v>9.6</v>
      </c>
      <c r="C7" t="s">
        <v>37</v>
      </c>
      <c r="D7" s="12">
        <f>B3*B4^2</f>
        <v>0</v>
      </c>
      <c r="E7" t="s">
        <v>40</v>
      </c>
      <c r="F7" s="7">
        <f>_xlfn.NORM.DIST(D3,B7, B8, 1)</f>
        <v>1.5795561040294743E-6</v>
      </c>
      <c r="G7" s="8">
        <f>F8-F7</f>
        <v>0</v>
      </c>
    </row>
    <row r="8" spans="1:7" ht="18" x14ac:dyDescent="0.2">
      <c r="A8" t="s">
        <v>35</v>
      </c>
      <c r="B8">
        <v>2.06</v>
      </c>
      <c r="C8" t="s">
        <v>38</v>
      </c>
      <c r="D8" s="13">
        <f>B3*B4*(1-B4)</f>
        <v>0</v>
      </c>
      <c r="E8" t="s">
        <v>41</v>
      </c>
      <c r="F8" s="7">
        <f>_xlfn.NORM.DIST(D4, B7, B8, 1)</f>
        <v>1.5795561040294743E-6</v>
      </c>
      <c r="G8" s="8"/>
    </row>
    <row r="12" spans="1:7" x14ac:dyDescent="0.2">
      <c r="A12" t="s">
        <v>67</v>
      </c>
    </row>
  </sheetData>
  <mergeCells count="3">
    <mergeCell ref="A6:B6"/>
    <mergeCell ref="C6:D6"/>
    <mergeCell ref="G7:G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644B9-AD0A-8F43-9648-6A08EC52A21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Позиция 3</vt:lpstr>
      <vt:lpstr>Позиция 4</vt:lpstr>
      <vt:lpstr>Позиция 5</vt:lpstr>
      <vt:lpstr>Позиция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2020-11-23T12:50:21Z</dcterms:created>
  <dcterms:modified xsi:type="dcterms:W3CDTF">2020-11-23T14:06:47Z</dcterms:modified>
</cp:coreProperties>
</file>