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data\ginan\scripts\PPP-dailyS\"/>
    </mc:Choice>
  </mc:AlternateContent>
  <xr:revisionPtr revIDLastSave="0" documentId="13_ncr:1_{DB0ECD06-0000-4782-AEF9-1163AEBA9428}" xr6:coauthVersionLast="47" xr6:coauthVersionMax="47" xr10:uidLastSave="{00000000-0000-0000-0000-000000000000}"/>
  <bookViews>
    <workbookView xWindow="28680" yWindow="-120" windowWidth="29040" windowHeight="15840" xr2:uid="{35AD1F31-98EB-4AC5-9F1B-AC7B31D9ED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G39" i="1"/>
  <c r="G37" i="1"/>
  <c r="G34" i="1"/>
  <c r="G35" i="1"/>
  <c r="G33" i="1"/>
  <c r="D34" i="1"/>
  <c r="D35" i="1"/>
  <c r="D33" i="1"/>
  <c r="M29" i="1"/>
  <c r="M30" i="1"/>
  <c r="M31" i="1"/>
  <c r="C39" i="1"/>
  <c r="C38" i="1"/>
  <c r="C37" i="1"/>
  <c r="P25" i="1"/>
  <c r="O25" i="1"/>
  <c r="N25" i="1"/>
  <c r="N26" i="1" s="1"/>
  <c r="P24" i="1"/>
  <c r="O24" i="1"/>
  <c r="N24" i="1"/>
  <c r="P23" i="1"/>
  <c r="O23" i="1"/>
  <c r="N23" i="1"/>
  <c r="P20" i="1"/>
  <c r="O20" i="1"/>
  <c r="N20" i="1"/>
  <c r="P19" i="1"/>
  <c r="O19" i="1"/>
  <c r="N19" i="1"/>
  <c r="P18" i="1"/>
  <c r="O18" i="1"/>
  <c r="N18" i="1"/>
  <c r="P15" i="1"/>
  <c r="O15" i="1"/>
  <c r="N15" i="1"/>
  <c r="P14" i="1"/>
  <c r="O14" i="1"/>
  <c r="N14" i="1"/>
  <c r="P13" i="1"/>
  <c r="O13" i="1"/>
  <c r="N13" i="1"/>
  <c r="P10" i="1"/>
  <c r="O10" i="1"/>
  <c r="N10" i="1"/>
  <c r="P9" i="1"/>
  <c r="O9" i="1"/>
  <c r="N9" i="1"/>
  <c r="P8" i="1"/>
  <c r="O8" i="1"/>
  <c r="N8" i="1"/>
  <c r="P5" i="1"/>
  <c r="P4" i="1"/>
  <c r="P3" i="1"/>
  <c r="O5" i="1"/>
  <c r="O4" i="1"/>
  <c r="O3" i="1"/>
  <c r="N5" i="1"/>
  <c r="N4" i="1"/>
  <c r="N3" i="1"/>
  <c r="N21" i="1" l="1"/>
  <c r="P26" i="1"/>
  <c r="O26" i="1"/>
  <c r="O21" i="1"/>
  <c r="P21" i="1"/>
  <c r="P11" i="1"/>
  <c r="N16" i="1"/>
  <c r="O11" i="1"/>
  <c r="O16" i="1"/>
  <c r="N11" i="1"/>
  <c r="P16" i="1"/>
  <c r="P6" i="1"/>
  <c r="N6" i="1"/>
  <c r="O6" i="1"/>
</calcChain>
</file>

<file path=xl/sharedStrings.xml><?xml version="1.0" encoding="utf-8"?>
<sst xmlns="http://schemas.openxmlformats.org/spreadsheetml/2006/main" count="52" uniqueCount="32">
  <si>
    <t>x</t>
  </si>
  <si>
    <t>y</t>
  </si>
  <si>
    <t>z</t>
  </si>
  <si>
    <t>apriori (m)</t>
  </si>
  <si>
    <t>date</t>
  </si>
  <si>
    <t>station</t>
  </si>
  <si>
    <t>NOR1</t>
  </si>
  <si>
    <t>jpl est (m)</t>
  </si>
  <si>
    <t>nrcan est (m)</t>
  </si>
  <si>
    <t>ginan est (m)</t>
  </si>
  <si>
    <t>jpl-nrcan (mm)</t>
  </si>
  <si>
    <t>nrcan-ginan (mm)</t>
  </si>
  <si>
    <t>ginan-jpl (mm)</t>
  </si>
  <si>
    <t>constrained stations</t>
  </si>
  <si>
    <t>unstrained stations</t>
  </si>
  <si>
    <t>epoch interval (s)</t>
  </si>
  <si>
    <t>d</t>
  </si>
  <si>
    <t>note</t>
  </si>
  <si>
    <t>param</t>
  </si>
  <si>
    <t>Ginan est stddev: ~20mm</t>
  </si>
  <si>
    <t>Ginan est stddev: ~6mm</t>
  </si>
  <si>
    <t>Ginan est stddev: ~4mm</t>
  </si>
  <si>
    <t>Ginan est stddev: ~2.6mm</t>
  </si>
  <si>
    <t>Ginan est stddev: ~5.5mm</t>
  </si>
  <si>
    <t>ABMF</t>
  </si>
  <si>
    <t>Igs2014.ssc
(EPOCH 01-01-2010)</t>
  </si>
  <si>
    <t>ConvertEpoch</t>
  </si>
  <si>
    <t>Vel/ssc (m/y)</t>
  </si>
  <si>
    <t>igs22P22290_all</t>
  </si>
  <si>
    <t>cod22292.snx
(EPOCH 10-18-2022</t>
  </si>
  <si>
    <t>22:268:43200</t>
  </si>
  <si>
    <r>
      <t>Vel/ssc (</t>
    </r>
    <r>
      <rPr>
        <sz val="11"/>
        <color rgb="FFFF0000"/>
        <rFont val="Consolas"/>
        <family val="3"/>
      </rPr>
      <t>mm</t>
    </r>
    <r>
      <rPr>
        <sz val="11"/>
        <color theme="1"/>
        <rFont val="Consolas"/>
        <family val="3"/>
      </rPr>
      <t>/y)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</si>
</sst>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000000"/>
    <numFmt numFmtId="171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rgb="FF000000"/>
      <name val="Arial Unicode MS"/>
    </font>
    <font>
      <b/>
      <sz val="11"/>
      <color theme="1"/>
      <name val="Consolas"/>
      <family val="3"/>
    </font>
    <font>
      <sz val="11"/>
      <color rgb="FFFF0000"/>
      <name val="Consolas"/>
      <family val="3"/>
    </font>
    <font>
      <b/>
      <sz val="8"/>
      <color rgb="FF333333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71" fontId="2" fillId="0" borderId="0" xfId="0" applyNumberFormat="1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166" fontId="4" fillId="0" borderId="0" xfId="0" applyNumberFormat="1" applyFont="1"/>
    <xf numFmtId="164" fontId="4" fillId="0" borderId="0" xfId="0" applyNumberFormat="1" applyFont="1"/>
    <xf numFmtId="11" fontId="1" fillId="0" borderId="0" xfId="0" applyNumberFormat="1" applyFont="1"/>
    <xf numFmtId="171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4" fontId="5" fillId="0" borderId="0" xfId="0" applyNumberFormat="1" applyFont="1"/>
    <xf numFmtId="0" fontId="5" fillId="0" borderId="0" xfId="0" applyFont="1"/>
    <xf numFmtId="4" fontId="1" fillId="0" borderId="0" xfId="0" applyNumberFormat="1" applyFon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A5B4-5A97-4F5A-96AD-24CAE33992D5}">
  <dimension ref="A1:R46"/>
  <sheetViews>
    <sheetView tabSelected="1" topLeftCell="A9" workbookViewId="0">
      <selection activeCell="J46" sqref="J46"/>
    </sheetView>
  </sheetViews>
  <sheetFormatPr defaultColWidth="9.109375" defaultRowHeight="14.4"/>
  <cols>
    <col min="1" max="1" width="14.109375" style="1" customWidth="1"/>
    <col min="2" max="2" width="15.5546875" style="1" bestFit="1" customWidth="1"/>
    <col min="3" max="3" width="14.44140625" style="1" bestFit="1" customWidth="1"/>
    <col min="4" max="4" width="16.6640625" style="1" bestFit="1" customWidth="1"/>
    <col min="5" max="5" width="17.88671875" style="1" bestFit="1" customWidth="1"/>
    <col min="6" max="6" width="7.33203125" style="1" customWidth="1"/>
    <col min="7" max="7" width="9" style="1" bestFit="1" customWidth="1"/>
    <col min="8" max="8" width="6.6640625" style="1" customWidth="1"/>
    <col min="9" max="9" width="20.6640625" style="1" bestFit="1" customWidth="1"/>
    <col min="10" max="10" width="20.6640625" style="10" bestFit="1" customWidth="1"/>
    <col min="11" max="11" width="21" style="10" customWidth="1"/>
    <col min="12" max="12" width="19.5546875" style="1" bestFit="1" customWidth="1"/>
    <col min="13" max="13" width="9.109375" style="1"/>
    <col min="14" max="14" width="17.33203125" style="1" bestFit="1" customWidth="1"/>
    <col min="15" max="15" width="19.5546875" style="1" bestFit="1" customWidth="1"/>
    <col min="16" max="16" width="17.33203125" style="1" bestFit="1" customWidth="1"/>
    <col min="17" max="16384" width="9.109375" style="1"/>
  </cols>
  <sheetData>
    <row r="1" spans="1:18" ht="28.8">
      <c r="A1" s="1" t="s">
        <v>4</v>
      </c>
      <c r="B1" s="6" t="s">
        <v>15</v>
      </c>
      <c r="C1" s="6" t="s">
        <v>13</v>
      </c>
      <c r="D1" s="6"/>
      <c r="E1" s="6" t="s">
        <v>14</v>
      </c>
      <c r="F1" s="6"/>
      <c r="G1" s="1" t="s">
        <v>5</v>
      </c>
      <c r="H1" s="1" t="s">
        <v>18</v>
      </c>
      <c r="I1" s="1" t="s">
        <v>3</v>
      </c>
      <c r="J1" s="10" t="s">
        <v>7</v>
      </c>
      <c r="K1" s="10" t="s">
        <v>8</v>
      </c>
      <c r="L1" s="1" t="s">
        <v>9</v>
      </c>
      <c r="N1" s="1" t="s">
        <v>10</v>
      </c>
      <c r="O1" s="1" t="s">
        <v>11</v>
      </c>
      <c r="P1" s="1" t="s">
        <v>12</v>
      </c>
      <c r="R1" s="1" t="s">
        <v>17</v>
      </c>
    </row>
    <row r="3" spans="1:18">
      <c r="A3" s="5">
        <v>44852</v>
      </c>
      <c r="B3" s="1">
        <v>300</v>
      </c>
      <c r="C3" s="1">
        <v>23</v>
      </c>
      <c r="E3" s="1">
        <v>1</v>
      </c>
      <c r="G3" s="1" t="s">
        <v>6</v>
      </c>
      <c r="H3" s="1" t="s">
        <v>0</v>
      </c>
      <c r="I3" s="4">
        <v>2218903.3827008</v>
      </c>
      <c r="J3" s="11">
        <v>2218903.3401047001</v>
      </c>
      <c r="K3" s="12">
        <v>2218903.3467999999</v>
      </c>
      <c r="L3" s="2">
        <v>2218903.5946129202</v>
      </c>
      <c r="N3" s="1">
        <f t="shared" ref="N3:O5" si="0">(J3-K3)*1000</f>
        <v>-6.6952998749911785</v>
      </c>
      <c r="O3" s="1">
        <f t="shared" si="0"/>
        <v>-247.81292024999857</v>
      </c>
      <c r="P3" s="1">
        <f>(L3-J3)*1000</f>
        <v>254.50822012498975</v>
      </c>
      <c r="R3" s="1" t="s">
        <v>19</v>
      </c>
    </row>
    <row r="4" spans="1:18">
      <c r="H4" s="1" t="s">
        <v>1</v>
      </c>
      <c r="I4" s="4">
        <v>658868.189917563</v>
      </c>
      <c r="J4" s="11">
        <v>658867.97260404495</v>
      </c>
      <c r="K4" s="12">
        <v>658867.97640000004</v>
      </c>
      <c r="L4" s="2">
        <v>658867.94204115099</v>
      </c>
      <c r="N4" s="1">
        <f t="shared" si="0"/>
        <v>-3.7959550973027945</v>
      </c>
      <c r="O4" s="1">
        <f t="shared" si="0"/>
        <v>34.358849050477147</v>
      </c>
      <c r="P4" s="1">
        <f>(L4-J4)*1000</f>
        <v>-30.562893953174353</v>
      </c>
    </row>
    <row r="5" spans="1:18">
      <c r="H5" s="1" t="s">
        <v>2</v>
      </c>
      <c r="I5" s="4">
        <v>5923448.9342042301</v>
      </c>
      <c r="J5" s="11">
        <v>5923448.5033510895</v>
      </c>
      <c r="K5" s="12">
        <v>5923448.5232999995</v>
      </c>
      <c r="L5" s="2">
        <v>5923448.38057217</v>
      </c>
      <c r="N5" s="1">
        <f t="shared" si="0"/>
        <v>-19.948909990489483</v>
      </c>
      <c r="O5" s="1">
        <f t="shared" si="0"/>
        <v>142.72782951593399</v>
      </c>
      <c r="P5" s="1">
        <f>(L5-J5)*1000</f>
        <v>-122.77891952544451</v>
      </c>
    </row>
    <row r="6" spans="1:18">
      <c r="H6" s="1" t="s">
        <v>16</v>
      </c>
      <c r="I6" s="4"/>
      <c r="J6" s="11"/>
      <c r="K6" s="12"/>
      <c r="L6" s="2"/>
      <c r="N6" s="1">
        <f>SQRT((N5^2)+(N4^2)+(N3^2))</f>
        <v>21.382126305057856</v>
      </c>
      <c r="O6" s="1">
        <f>SQRT((O5^2)+(O4^2)+(O3^2))</f>
        <v>288.03299684104798</v>
      </c>
      <c r="P6" s="1">
        <f>SQRT((P5^2)+(P4^2)+(P3^2))</f>
        <v>284.2238337610321</v>
      </c>
    </row>
    <row r="7" spans="1:18">
      <c r="I7" s="4"/>
    </row>
    <row r="8" spans="1:18">
      <c r="A8" s="5">
        <v>44852</v>
      </c>
      <c r="B8" s="1">
        <v>300</v>
      </c>
      <c r="C8" s="1">
        <v>43</v>
      </c>
      <c r="E8" s="1">
        <v>1</v>
      </c>
      <c r="G8" s="1" t="s">
        <v>6</v>
      </c>
      <c r="H8" s="1" t="s">
        <v>0</v>
      </c>
      <c r="I8" s="4">
        <v>2218903.3827008</v>
      </c>
      <c r="J8" s="11">
        <v>2218903.3401047001</v>
      </c>
      <c r="K8" s="12">
        <v>2218903.3467999999</v>
      </c>
      <c r="L8" s="2">
        <v>2218903.56253997</v>
      </c>
      <c r="N8" s="1">
        <f t="shared" ref="N8:O10" si="1">(J8-K8)*1000</f>
        <v>-6.6952998749911785</v>
      </c>
      <c r="O8" s="1">
        <f t="shared" si="1"/>
        <v>-215.73997009545565</v>
      </c>
      <c r="P8" s="1">
        <f>(L8-J8)*1000</f>
        <v>222.43526997044683</v>
      </c>
      <c r="R8" s="1" t="s">
        <v>20</v>
      </c>
    </row>
    <row r="9" spans="1:18">
      <c r="H9" s="1" t="s">
        <v>1</v>
      </c>
      <c r="I9" s="4">
        <v>658868.189917563</v>
      </c>
      <c r="J9" s="11">
        <v>658867.97260404495</v>
      </c>
      <c r="K9" s="12">
        <v>658867.97640000004</v>
      </c>
      <c r="L9" s="2">
        <v>658867.877454489</v>
      </c>
      <c r="N9" s="1">
        <f t="shared" si="1"/>
        <v>-3.7959550973027945</v>
      </c>
      <c r="O9" s="1">
        <f t="shared" si="1"/>
        <v>98.945511039346457</v>
      </c>
      <c r="P9" s="1">
        <f>(L9-J9)*1000</f>
        <v>-95.149555942043662</v>
      </c>
    </row>
    <row r="10" spans="1:18">
      <c r="H10" s="1" t="s">
        <v>2</v>
      </c>
      <c r="I10" s="4">
        <v>5923448.9342042301</v>
      </c>
      <c r="J10" s="11">
        <v>5923448.5033510895</v>
      </c>
      <c r="K10" s="12">
        <v>5923448.5232999995</v>
      </c>
      <c r="L10" s="2">
        <v>5923448.3971883599</v>
      </c>
      <c r="N10" s="1">
        <f t="shared" si="1"/>
        <v>-19.948909990489483</v>
      </c>
      <c r="O10" s="1">
        <f t="shared" si="1"/>
        <v>126.11163966357708</v>
      </c>
      <c r="P10" s="1">
        <f>(L10-J10)*1000</f>
        <v>-106.1627296730876</v>
      </c>
    </row>
    <row r="11" spans="1:18">
      <c r="H11" s="1" t="s">
        <v>16</v>
      </c>
      <c r="I11" s="4"/>
      <c r="J11" s="11"/>
      <c r="K11" s="12"/>
      <c r="L11" s="2"/>
      <c r="N11" s="1">
        <f>SQRT((N10^2)+(N9^2)+(N8^2))</f>
        <v>21.382126305057856</v>
      </c>
      <c r="O11" s="1">
        <f>SQRT((O10^2)+(O9^2)+(O8^2))</f>
        <v>268.77145404648434</v>
      </c>
      <c r="P11" s="1">
        <f>SQRT((P10^2)+(P9^2)+(P8^2))</f>
        <v>264.19956944407522</v>
      </c>
    </row>
    <row r="13" spans="1:18">
      <c r="A13" s="5">
        <v>44852</v>
      </c>
      <c r="B13" s="1">
        <v>60</v>
      </c>
      <c r="C13" s="1">
        <v>23</v>
      </c>
      <c r="E13" s="1">
        <v>1</v>
      </c>
      <c r="G13" s="1" t="s">
        <v>6</v>
      </c>
      <c r="H13" s="1" t="s">
        <v>0</v>
      </c>
      <c r="I13" s="4">
        <v>2218903.3827008</v>
      </c>
      <c r="J13" s="11">
        <v>2218903.3401047001</v>
      </c>
      <c r="K13" s="12">
        <v>2218903.3467999999</v>
      </c>
      <c r="L13" s="2">
        <v>2218903.59161373</v>
      </c>
      <c r="N13" s="1">
        <f t="shared" ref="N13:O15" si="2">(J13-K13)*1000</f>
        <v>-6.6952998749911785</v>
      </c>
      <c r="O13" s="1">
        <f t="shared" si="2"/>
        <v>-244.81373000890017</v>
      </c>
      <c r="P13" s="1">
        <f>(L13-J13)*1000</f>
        <v>251.50902988389134</v>
      </c>
      <c r="R13" s="1" t="s">
        <v>21</v>
      </c>
    </row>
    <row r="14" spans="1:18">
      <c r="H14" s="1" t="s">
        <v>1</v>
      </c>
      <c r="I14" s="4">
        <v>658868.189917563</v>
      </c>
      <c r="J14" s="11">
        <v>658867.97260404495</v>
      </c>
      <c r="K14" s="12">
        <v>658867.97640000004</v>
      </c>
      <c r="L14" s="2">
        <v>658867.94267346</v>
      </c>
      <c r="N14" s="1">
        <f t="shared" si="2"/>
        <v>-3.7959550973027945</v>
      </c>
      <c r="O14" s="1">
        <f t="shared" si="2"/>
        <v>33.726540044881403</v>
      </c>
      <c r="P14" s="1">
        <f>(L14-J14)*1000</f>
        <v>-29.930584947578609</v>
      </c>
    </row>
    <row r="15" spans="1:18">
      <c r="H15" s="1" t="s">
        <v>2</v>
      </c>
      <c r="I15" s="4">
        <v>5923448.9342042301</v>
      </c>
      <c r="J15" s="11">
        <v>5923448.5033510895</v>
      </c>
      <c r="K15" s="12">
        <v>5923448.5232999995</v>
      </c>
      <c r="L15" s="2">
        <v>5923448.3778760703</v>
      </c>
      <c r="N15" s="1">
        <f t="shared" si="2"/>
        <v>-19.948909990489483</v>
      </c>
      <c r="O15" s="1">
        <f t="shared" si="2"/>
        <v>145.42392920702696</v>
      </c>
      <c r="P15" s="1">
        <f>(L15-J15)*1000</f>
        <v>-125.47501921653748</v>
      </c>
    </row>
    <row r="16" spans="1:18">
      <c r="H16" s="1" t="s">
        <v>16</v>
      </c>
      <c r="I16" s="4"/>
      <c r="J16" s="11"/>
      <c r="K16" s="12"/>
      <c r="L16" s="2"/>
      <c r="N16" s="1">
        <f>SQRT((N15^2)+(N14^2)+(N13^2))</f>
        <v>21.382126305057856</v>
      </c>
      <c r="O16" s="1">
        <f>SQRT((O15^2)+(O14^2)+(O13^2))</f>
        <v>286.73918652719937</v>
      </c>
      <c r="P16" s="1">
        <f>SQRT((P15^2)+(P14^2)+(P13^2))</f>
        <v>282.65988833902634</v>
      </c>
    </row>
    <row r="18" spans="1:18">
      <c r="A18" s="5">
        <v>44852</v>
      </c>
      <c r="B18" s="1">
        <v>60</v>
      </c>
      <c r="C18" s="1">
        <v>43</v>
      </c>
      <c r="E18" s="1">
        <v>1</v>
      </c>
      <c r="G18" s="1" t="s">
        <v>6</v>
      </c>
      <c r="H18" s="1" t="s">
        <v>0</v>
      </c>
      <c r="I18" s="4">
        <v>2218903.3827008</v>
      </c>
      <c r="J18" s="11">
        <v>2218903.3401047001</v>
      </c>
      <c r="K18" s="12">
        <v>2218903.3467999999</v>
      </c>
      <c r="L18" s="2">
        <v>2218903.5554957599</v>
      </c>
      <c r="N18" s="1">
        <f t="shared" ref="N18:O20" si="3">(J18-K18)*1000</f>
        <v>-6.6952998749911785</v>
      </c>
      <c r="O18" s="1">
        <f t="shared" si="3"/>
        <v>-208.69575999677181</v>
      </c>
      <c r="P18" s="1">
        <f>(L18-J18)*1000</f>
        <v>215.39105987176299</v>
      </c>
      <c r="R18" s="1" t="s">
        <v>22</v>
      </c>
    </row>
    <row r="19" spans="1:18">
      <c r="H19" s="1" t="s">
        <v>1</v>
      </c>
      <c r="I19" s="4">
        <v>658868.189917563</v>
      </c>
      <c r="J19" s="11">
        <v>658867.97260404495</v>
      </c>
      <c r="K19" s="12">
        <v>658867.97640000004</v>
      </c>
      <c r="L19" s="2">
        <v>658867.87871020299</v>
      </c>
      <c r="N19" s="1">
        <f t="shared" si="3"/>
        <v>-3.7959550973027945</v>
      </c>
      <c r="O19" s="1">
        <f t="shared" si="3"/>
        <v>97.689797054044902</v>
      </c>
      <c r="P19" s="1">
        <f>(L19-J19)*1000</f>
        <v>-93.893841956742108</v>
      </c>
    </row>
    <row r="20" spans="1:18">
      <c r="H20" s="1" t="s">
        <v>2</v>
      </c>
      <c r="I20" s="4">
        <v>5923448.9342042301</v>
      </c>
      <c r="J20" s="11">
        <v>5923448.5033510895</v>
      </c>
      <c r="K20" s="12">
        <v>5923448.5232999995</v>
      </c>
      <c r="L20" s="2">
        <v>5923448.39073312</v>
      </c>
      <c r="N20" s="1">
        <f t="shared" si="3"/>
        <v>-19.948909990489483</v>
      </c>
      <c r="O20" s="1">
        <f t="shared" si="3"/>
        <v>132.56687950342894</v>
      </c>
      <c r="P20" s="1">
        <f>(L20-J20)*1000</f>
        <v>-112.61796951293945</v>
      </c>
    </row>
    <row r="21" spans="1:18">
      <c r="H21" s="1" t="s">
        <v>16</v>
      </c>
      <c r="I21" s="4"/>
      <c r="J21" s="11"/>
      <c r="K21" s="12"/>
      <c r="L21" s="2"/>
      <c r="N21" s="1">
        <f>SQRT((N20^2)+(N19^2)+(N18^2))</f>
        <v>21.382126305057856</v>
      </c>
      <c r="O21" s="1">
        <f>SQRT((O20^2)+(O19^2)+(O18^2))</f>
        <v>265.84054286426539</v>
      </c>
      <c r="P21" s="1">
        <f>SQRT((P20^2)+(P19^2)+(P18^2))</f>
        <v>260.561258224043</v>
      </c>
    </row>
    <row r="23" spans="1:18">
      <c r="A23" s="5">
        <v>44852</v>
      </c>
      <c r="B23" s="1">
        <v>300</v>
      </c>
      <c r="C23" s="1">
        <v>62</v>
      </c>
      <c r="E23" s="1">
        <v>1</v>
      </c>
      <c r="G23" s="1" t="s">
        <v>6</v>
      </c>
      <c r="H23" s="1" t="s">
        <v>0</v>
      </c>
      <c r="I23" s="4">
        <v>2218903.3827008</v>
      </c>
      <c r="J23" s="11">
        <v>2218903.3401047001</v>
      </c>
      <c r="K23" s="12">
        <v>2218903.3467999999</v>
      </c>
      <c r="L23" s="9">
        <v>2218903.5509097599</v>
      </c>
      <c r="N23" s="1">
        <f t="shared" ref="N23:O25" si="4">(J23-K23)*1000</f>
        <v>-6.6952998749911785</v>
      </c>
      <c r="O23" s="1">
        <f t="shared" si="4"/>
        <v>-204.10976000130177</v>
      </c>
      <c r="P23" s="1">
        <f>(L23-J23)*1000</f>
        <v>210.80505987629294</v>
      </c>
      <c r="R23" s="1" t="s">
        <v>23</v>
      </c>
    </row>
    <row r="24" spans="1:18">
      <c r="H24" s="1" t="s">
        <v>1</v>
      </c>
      <c r="I24" s="4">
        <v>658868.189917563</v>
      </c>
      <c r="J24" s="11">
        <v>658867.97260404495</v>
      </c>
      <c r="K24" s="12">
        <v>658867.97640000004</v>
      </c>
      <c r="L24" s="9">
        <v>658867.88631248602</v>
      </c>
      <c r="N24" s="1">
        <f t="shared" si="4"/>
        <v>-3.7959550973027945</v>
      </c>
      <c r="O24" s="1">
        <f t="shared" si="4"/>
        <v>90.08751402143389</v>
      </c>
      <c r="P24" s="1">
        <f>(L24-J24)*1000</f>
        <v>-86.291558924131095</v>
      </c>
    </row>
    <row r="25" spans="1:18">
      <c r="H25" s="1" t="s">
        <v>2</v>
      </c>
      <c r="I25" s="4">
        <v>5923448.9342042301</v>
      </c>
      <c r="J25" s="11">
        <v>5923448.5033510895</v>
      </c>
      <c r="K25" s="12">
        <v>5923448.5232999995</v>
      </c>
      <c r="L25" s="9">
        <v>5923448.3906846596</v>
      </c>
      <c r="N25" s="1">
        <f t="shared" si="4"/>
        <v>-19.948909990489483</v>
      </c>
      <c r="O25" s="1">
        <f t="shared" si="4"/>
        <v>132.61533994227648</v>
      </c>
      <c r="P25" s="1">
        <f>(L25-J25)*1000</f>
        <v>-112.66642995178699</v>
      </c>
    </row>
    <row r="26" spans="1:18">
      <c r="H26" s="1" t="s">
        <v>16</v>
      </c>
      <c r="I26" s="4"/>
      <c r="J26" s="11"/>
      <c r="K26" s="12"/>
      <c r="L26" s="2"/>
      <c r="N26" s="1">
        <f>SQRT((N25^2)+(N24^2)+(N23^2))</f>
        <v>21.382126305057856</v>
      </c>
      <c r="O26" s="1">
        <f>SQRT((O25^2)+(O24^2)+(O23^2))</f>
        <v>259.54456784598017</v>
      </c>
      <c r="P26" s="1">
        <f>SQRT((P25^2)+(P24^2)+(P23^2))</f>
        <v>254.12345592071026</v>
      </c>
    </row>
    <row r="29" spans="1:18">
      <c r="L29" s="8">
        <v>2218903.324</v>
      </c>
      <c r="M29" s="3">
        <f>+L29-K23</f>
        <v>-2.2799999918788671E-2</v>
      </c>
    </row>
    <row r="30" spans="1:18">
      <c r="L30" s="8">
        <v>658868.02399999998</v>
      </c>
      <c r="M30" s="3">
        <f t="shared" ref="M30:M31" si="5">+L30-K24</f>
        <v>4.7599999932572246E-2</v>
      </c>
    </row>
    <row r="31" spans="1:18">
      <c r="L31" s="8">
        <v>5923448.46</v>
      </c>
      <c r="M31" s="3">
        <f t="shared" si="5"/>
        <v>-6.3299999572336674E-2</v>
      </c>
    </row>
    <row r="32" spans="1:18" ht="43.2">
      <c r="B32" s="6" t="s">
        <v>25</v>
      </c>
      <c r="C32" s="1" t="s">
        <v>27</v>
      </c>
      <c r="D32" s="1" t="s">
        <v>31</v>
      </c>
      <c r="E32" s="16" t="s">
        <v>29</v>
      </c>
    </row>
    <row r="33" spans="1:10">
      <c r="A33" s="1" t="s">
        <v>24</v>
      </c>
      <c r="B33" s="3">
        <v>2919785.71318463</v>
      </c>
      <c r="C33" s="13">
        <v>7.3600102330284899E-3</v>
      </c>
      <c r="D33" s="3">
        <f>+C33*1000</f>
        <v>7.3600102330284898</v>
      </c>
      <c r="E33" s="3">
        <v>2919785.8111318601</v>
      </c>
      <c r="G33" s="14">
        <f>+E33-B33</f>
        <v>9.7947230096906424E-2</v>
      </c>
    </row>
    <row r="34" spans="1:10">
      <c r="B34" s="3">
        <v>-5383745.0517695397</v>
      </c>
      <c r="C34" s="13">
        <v>9.5783551441252605E-3</v>
      </c>
      <c r="D34" s="3">
        <f t="shared" ref="D34:D35" si="6">+C34*1000</f>
        <v>9.5783551441252612</v>
      </c>
      <c r="E34" s="3">
        <v>-5383744.93563936</v>
      </c>
      <c r="G34" s="14">
        <f t="shared" ref="G34:G35" si="7">+E34-B34</f>
        <v>0.11613017972558737</v>
      </c>
    </row>
    <row r="35" spans="1:10">
      <c r="B35" s="3">
        <v>1774604.7129937699</v>
      </c>
      <c r="C35" s="13">
        <v>1.45148376316357E-2</v>
      </c>
      <c r="D35" s="3">
        <f t="shared" si="6"/>
        <v>14.5148376316357</v>
      </c>
      <c r="E35" s="3">
        <v>1774604.89973958</v>
      </c>
      <c r="G35" s="14">
        <f t="shared" si="7"/>
        <v>0.18674581008963287</v>
      </c>
    </row>
    <row r="36" spans="1:10">
      <c r="B36" s="1" t="s">
        <v>26</v>
      </c>
      <c r="E36" s="15" t="s">
        <v>28</v>
      </c>
      <c r="G36" s="1" t="s">
        <v>30</v>
      </c>
    </row>
    <row r="37" spans="1:10">
      <c r="B37" s="7">
        <v>2919785.807</v>
      </c>
      <c r="C37" s="14">
        <f>+E33-B37</f>
        <v>4.1318600997328758E-3</v>
      </c>
      <c r="D37" s="14"/>
      <c r="E37" s="3">
        <v>2919785.8060311698</v>
      </c>
      <c r="G37" s="14">
        <f>+B37-E37</f>
        <v>9.6883019432425499E-4</v>
      </c>
    </row>
    <row r="38" spans="1:10">
      <c r="B38" s="7">
        <v>-5383744.9289999995</v>
      </c>
      <c r="C38" s="14">
        <f>+E34-B38</f>
        <v>-6.6393604502081871E-3</v>
      </c>
      <c r="D38" s="14"/>
      <c r="E38" s="3">
        <v>-5383744.9282125104</v>
      </c>
      <c r="G38" s="14">
        <f t="shared" ref="G38:G39" si="8">+B38-E38</f>
        <v>-7.8748911619186401E-4</v>
      </c>
    </row>
    <row r="39" spans="1:10">
      <c r="B39" s="7">
        <v>1774604.899</v>
      </c>
      <c r="C39" s="14">
        <f>+E35-B39</f>
        <v>7.3958002030849457E-4</v>
      </c>
      <c r="D39" s="14"/>
      <c r="E39" s="3">
        <v>1774604.9000667799</v>
      </c>
      <c r="G39" s="14">
        <f t="shared" si="8"/>
        <v>-1.0667799506336451E-3</v>
      </c>
    </row>
    <row r="40" spans="1:10">
      <c r="I40" s="17"/>
      <c r="J40" s="17"/>
    </row>
    <row r="41" spans="1:10">
      <c r="I41" s="18"/>
    </row>
    <row r="42" spans="1:10">
      <c r="I42" s="19"/>
      <c r="J42" s="20"/>
    </row>
    <row r="43" spans="1:10">
      <c r="I43" s="18"/>
    </row>
    <row r="44" spans="1:10">
      <c r="I44" s="18"/>
    </row>
    <row r="45" spans="1:10">
      <c r="I45" s="18"/>
    </row>
    <row r="46" spans="1:10">
      <c r="I46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Brownlee</dc:creator>
  <cp:lastModifiedBy>Viet Duong</cp:lastModifiedBy>
  <dcterms:created xsi:type="dcterms:W3CDTF">2022-10-27T18:54:57Z</dcterms:created>
  <dcterms:modified xsi:type="dcterms:W3CDTF">2022-11-02T16:39:58Z</dcterms:modified>
</cp:coreProperties>
</file>