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models/test_structures/"/>
    </mc:Choice>
  </mc:AlternateContent>
  <xr:revisionPtr revIDLastSave="0" documentId="10_ncr:8100000_{D77F59E0-B264-3543-A3A6-D15693043B2B}" xr6:coauthVersionLast="34" xr6:coauthVersionMax="34" xr10:uidLastSave="{00000000-0000-0000-0000-000000000000}"/>
  <bookViews>
    <workbookView xWindow="0" yWindow="460" windowWidth="28700" windowHeight="1684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P17" i="9" l="1"/>
  <c r="P16" i="9"/>
  <c r="P15" i="9"/>
  <c r="P14" i="9"/>
  <c r="P29" i="9"/>
  <c r="P28" i="9"/>
  <c r="P27" i="9"/>
  <c r="P26" i="9"/>
  <c r="P25" i="9"/>
  <c r="P24" i="9"/>
  <c r="P23" i="9"/>
  <c r="P22" i="9"/>
  <c r="P21" i="9"/>
  <c r="O21" i="9"/>
  <c r="P20" i="9"/>
  <c r="P19" i="9"/>
  <c r="P18" i="9"/>
  <c r="P13" i="9"/>
  <c r="O13" i="9"/>
  <c r="P12" i="9"/>
  <c r="P11" i="9"/>
  <c r="P10" i="9"/>
  <c r="P9" i="9"/>
  <c r="O9" i="9"/>
  <c r="P8" i="9"/>
  <c r="P7" i="9"/>
  <c r="P6" i="9"/>
  <c r="P5" i="9"/>
  <c r="P4" i="9"/>
  <c r="P3" i="9"/>
  <c r="P2" i="9"/>
</calcChain>
</file>

<file path=xl/sharedStrings.xml><?xml version="1.0" encoding="utf-8"?>
<sst xmlns="http://schemas.openxmlformats.org/spreadsheetml/2006/main" count="441" uniqueCount="117">
  <si>
    <t>component_type</t>
  </si>
  <si>
    <t>node_type</t>
  </si>
  <si>
    <t>transshipment</t>
  </si>
  <si>
    <t>sink</t>
  </si>
  <si>
    <t>damage_state</t>
  </si>
  <si>
    <t>damage_ratio</t>
  </si>
  <si>
    <t>functionality</t>
  </si>
  <si>
    <t>recovery_mean</t>
  </si>
  <si>
    <t>recovery_std</t>
  </si>
  <si>
    <t>HAZUS-MH MR3 Table 8.22.a Generation Facilities</t>
  </si>
  <si>
    <t>SYSTEM_OUTPUT</t>
  </si>
  <si>
    <t>cost_fraction</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</si>
  <si>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</si>
  <si>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</si>
  <si>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</si>
  <si>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</si>
  <si>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</si>
  <si>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</si>
  <si>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</si>
  <si>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</si>
  <si>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</si>
  <si>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</si>
  <si>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</si>
  <si>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</si>
  <si>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</si>
  <si>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</si>
  <si>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</si>
  <si>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</si>
  <si>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</si>
  <si>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</si>
  <si>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</si>
  <si>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</si>
  <si>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</si>
  <si>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</si>
  <si>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</si>
  <si>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</si>
  <si>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</si>
  <si>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</si>
  <si>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</si>
  <si>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fragility_source</t>
  </si>
  <si>
    <t>component_id</t>
  </si>
  <si>
    <t>Capacity at the output nodes on the extremity of the component network</t>
  </si>
  <si>
    <t>supply</t>
  </si>
  <si>
    <t>coal</t>
  </si>
  <si>
    <t>Lognormal</t>
  </si>
  <si>
    <t>damage_function</t>
  </si>
  <si>
    <t>SYSTEM OUTPUT</t>
  </si>
  <si>
    <t>minimum</t>
  </si>
  <si>
    <t>NA</t>
  </si>
  <si>
    <t>SYSTEM_INPUT</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</si>
  <si>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</si>
  <si>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</si>
  <si>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</si>
  <si>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</si>
  <si>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</si>
  <si>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</si>
  <si>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</si>
  <si>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</si>
  <si>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</si>
  <si>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</si>
  <si>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</si>
  <si>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</si>
  <si>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</si>
  <si>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</si>
  <si>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</si>
  <si>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</si>
  <si>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</si>
  <si>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</si>
  <si>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</si>
  <si>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</si>
  <si>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</si>
  <si>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</si>
  <si>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</si>
  <si>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</si>
  <si>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</si>
  <si>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</si>
  <si>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node_y</t>
  </si>
  <si>
    <t>This file lists the instances of various component types within the system.</t>
  </si>
  <si>
    <t>Processor D</t>
  </si>
  <si>
    <t>node_1</t>
  </si>
  <si>
    <t>node_2</t>
  </si>
  <si>
    <t>node_3</t>
  </si>
  <si>
    <t>node_4</t>
  </si>
  <si>
    <t>Stage 3 processing</t>
  </si>
  <si>
    <t>Raw Material Supply</t>
  </si>
  <si>
    <t>Transformer</t>
  </si>
  <si>
    <t>Producer</t>
  </si>
  <si>
    <t>dependency</t>
  </si>
  <si>
    <t>not available</t>
  </si>
  <si>
    <t>table</t>
  </si>
  <si>
    <t>description</t>
  </si>
  <si>
    <t>note</t>
  </si>
  <si>
    <t>component_list</t>
  </si>
  <si>
    <t>Cost fractions define economic value of the individual component relative to the cost of entire system. Data includes a 0% allowance for components not included in the model.</t>
  </si>
  <si>
    <t>component_connections</t>
  </si>
  <si>
    <t>supply_setup</t>
  </si>
  <si>
    <t>output_setup</t>
  </si>
  <si>
    <t>comp_type_dmg_algo</t>
  </si>
  <si>
    <t>damage_state_def</t>
  </si>
  <si>
    <t>Used by: (1) network algorithm package for flow calculations, (2) Pygraphviz to draw the system layout.</t>
  </si>
  <si>
    <t>Capacity given as percentage.</t>
  </si>
  <si>
    <t>Capacity by Generator (in MW).</t>
  </si>
  <si>
    <t>Given values are the nominal generation capacities for each generator plant.</t>
  </si>
  <si>
    <t>List of component types with fragility and recovery data.</t>
  </si>
  <si>
    <t>Fragilities are defined according to discrete damage states. Recovery time is in WEEKS. 
The suffix SDL refers to component Seismic Design Level. [SDL1: 0.2g PGA, SDL2: 0.35g PGA, SDL3: 0.4g PGA].</t>
  </si>
  <si>
    <t>beta</t>
  </si>
  <si>
    <t>median</t>
  </si>
  <si>
    <t>id</t>
  </si>
  <si>
    <t>upper_limit</t>
  </si>
  <si>
    <t>lower_limit</t>
  </si>
  <si>
    <t>null</t>
  </si>
  <si>
    <t>is_piecewise</t>
  </si>
  <si>
    <t>no</t>
  </si>
  <si>
    <t>Not Available.</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</si>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</sst>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7">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3">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xf numFmtId="0" fontId="3" fillId="0" borderId="0" xfId="0" applyFont="1" applyFill="1" applyAlignment="1">
      <alignment horizontal="center" vertical="center"/>
    </xf>
    <xf numFmtId="0" fontId="3" fillId="0" borderId="0" xfId="0" applyFont="1" applyFill="1" applyAlignment="1">
      <alignment horizontal="center" vertical="center"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sqref="A1:C7"/>
    </sheetView>
  </sheetViews>
  <sheetFormatPr baseColWidth="10" defaultColWidth="8.83203125" defaultRowHeight="16"/>
  <cols>
    <col min="1" max="1" width="20.83203125" bestFit="1" customWidth="1"/>
  </cols>
  <sheetData>
    <row r="1" spans="1:3">
      <c r="A1" t="s">
        <v>89</v>
      </c>
      <c r="B1" t="s">
        <v>90</v>
      </c>
      <c r="C1" t="s">
        <v>91</v>
      </c>
    </row>
    <row r="2" spans="1:3">
      <c r="A2" t="s">
        <v>92</v>
      </c>
      <c r="B2" t="s">
        <v>77</v>
      </c>
      <c r="C2" t="s">
        <v>93</v>
      </c>
    </row>
    <row r="3" spans="1:3">
      <c r="A3" t="s">
        <v>94</v>
      </c>
      <c r="B3" t="s">
        <v>52</v>
      </c>
      <c r="C3" s="80" t="s">
        <v>99</v>
      </c>
    </row>
    <row r="4" spans="1:3">
      <c r="A4" t="s">
        <v>95</v>
      </c>
      <c r="B4" t="s">
        <v>41</v>
      </c>
      <c r="C4" s="80" t="s">
        <v>100</v>
      </c>
    </row>
    <row r="5" spans="1:3">
      <c r="A5" t="s">
        <v>96</v>
      </c>
      <c r="B5" t="s">
        <v>101</v>
      </c>
      <c r="C5" s="80" t="s">
        <v>102</v>
      </c>
    </row>
    <row r="6" spans="1:3">
      <c r="A6" t="s">
        <v>97</v>
      </c>
      <c r="B6" t="s">
        <v>103</v>
      </c>
      <c r="C6" s="80" t="s">
        <v>104</v>
      </c>
    </row>
    <row r="7" spans="1:3">
      <c r="A7" t="s">
        <v>98</v>
      </c>
      <c r="B7"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13"/>
  <sheetViews>
    <sheetView zoomScale="120" zoomScaleNormal="120" zoomScalePageLayoutView="120" workbookViewId="0">
      <selection sqref="A1:XFD3"/>
    </sheetView>
  </sheetViews>
  <sheetFormatPr baseColWidth="10" defaultColWidth="11" defaultRowHeight="16"/>
  <cols>
    <col min="1" max="3" width="30.6640625" style="40" customWidth="1"/>
    <col min="4" max="4" width="14.5" style="40" customWidth="1"/>
    <col min="5" max="5" width="19" style="40" bestFit="1" customWidth="1"/>
    <col min="6" max="6" width="30" style="40" customWidth="1"/>
    <col min="7" max="7" width="14.5" style="40" customWidth="1"/>
    <col min="8" max="16384" width="11" style="40"/>
  </cols>
  <sheetData>
    <row r="1" spans="1:7" ht="23" customHeight="1">
      <c r="A1" s="37" t="s">
        <v>40</v>
      </c>
      <c r="B1" s="37" t="s">
        <v>0</v>
      </c>
      <c r="C1" s="37" t="s">
        <v>37</v>
      </c>
      <c r="D1" s="38" t="s">
        <v>11</v>
      </c>
      <c r="E1" s="39" t="s">
        <v>1</v>
      </c>
      <c r="F1" s="39" t="s">
        <v>12</v>
      </c>
      <c r="G1" s="38" t="s">
        <v>38</v>
      </c>
    </row>
    <row r="2" spans="1:7" ht="17" customHeight="1">
      <c r="A2" s="40" t="s">
        <v>69</v>
      </c>
      <c r="B2" s="40" t="s">
        <v>49</v>
      </c>
      <c r="C2" s="27" t="s">
        <v>68</v>
      </c>
      <c r="D2" s="41">
        <v>0</v>
      </c>
      <c r="E2" s="42" t="s">
        <v>42</v>
      </c>
      <c r="F2" s="40" t="s">
        <v>51</v>
      </c>
      <c r="G2" s="43">
        <v>1</v>
      </c>
    </row>
    <row r="3" spans="1:7" ht="17" customHeight="1">
      <c r="A3" s="27" t="s">
        <v>79</v>
      </c>
      <c r="B3" s="27" t="s">
        <v>70</v>
      </c>
      <c r="C3" s="27" t="s">
        <v>74</v>
      </c>
      <c r="D3" s="41">
        <v>0.4</v>
      </c>
      <c r="E3" s="27" t="s">
        <v>2</v>
      </c>
      <c r="F3" s="40" t="s">
        <v>84</v>
      </c>
      <c r="G3" s="43">
        <v>1</v>
      </c>
    </row>
    <row r="4" spans="1:7" ht="17" customHeight="1">
      <c r="A4" s="27" t="s">
        <v>80</v>
      </c>
      <c r="B4" s="27" t="s">
        <v>71</v>
      </c>
      <c r="C4" s="27" t="s">
        <v>75</v>
      </c>
      <c r="D4" s="41">
        <v>0.2</v>
      </c>
      <c r="E4" s="27" t="s">
        <v>2</v>
      </c>
      <c r="F4" s="40" t="s">
        <v>85</v>
      </c>
      <c r="G4" s="43">
        <v>1</v>
      </c>
    </row>
    <row r="5" spans="1:7" ht="17" customHeight="1">
      <c r="A5" s="27" t="s">
        <v>81</v>
      </c>
      <c r="B5" s="27" t="s">
        <v>73</v>
      </c>
      <c r="C5" s="27" t="s">
        <v>83</v>
      </c>
      <c r="D5" s="41">
        <v>0.25</v>
      </c>
      <c r="E5" s="27" t="s">
        <v>2</v>
      </c>
      <c r="F5" s="27" t="s">
        <v>86</v>
      </c>
      <c r="G5" s="43">
        <v>1</v>
      </c>
    </row>
    <row r="6" spans="1:7" ht="17" customHeight="1">
      <c r="A6" s="27" t="s">
        <v>82</v>
      </c>
      <c r="B6" s="27" t="s">
        <v>78</v>
      </c>
      <c r="C6" s="27" t="s">
        <v>75</v>
      </c>
      <c r="D6" s="41">
        <v>0.15</v>
      </c>
      <c r="E6" s="27" t="s">
        <v>87</v>
      </c>
      <c r="F6" s="40" t="s">
        <v>85</v>
      </c>
      <c r="G6" s="43">
        <v>1</v>
      </c>
    </row>
    <row r="7" spans="1:7" ht="17" customHeight="1">
      <c r="A7" s="27" t="s">
        <v>13</v>
      </c>
      <c r="B7" s="27" t="s">
        <v>10</v>
      </c>
      <c r="C7" s="27" t="s">
        <v>46</v>
      </c>
      <c r="D7" s="41">
        <v>0</v>
      </c>
      <c r="E7" s="66" t="s">
        <v>3</v>
      </c>
      <c r="F7" s="27" t="s">
        <v>50</v>
      </c>
      <c r="G7" s="43">
        <v>1</v>
      </c>
    </row>
    <row r="8" spans="1:7">
      <c r="D8" s="44"/>
      <c r="G8" s="44"/>
    </row>
    <row r="9" spans="1:7">
      <c r="D9" s="44"/>
      <c r="G9" s="44"/>
    </row>
    <row r="10" spans="1:7">
      <c r="D10" s="44"/>
      <c r="G10" s="44"/>
    </row>
    <row r="11" spans="1:7">
      <c r="D11" s="44"/>
      <c r="G11" s="44"/>
    </row>
    <row r="12" spans="1:7">
      <c r="D12" s="45"/>
      <c r="G12" s="45"/>
    </row>
    <row r="13" spans="1:7">
      <c r="D13" s="45"/>
      <c r="G13"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12"/>
  <sheetViews>
    <sheetView zoomScale="120" zoomScaleNormal="120" zoomScalePageLayoutView="120" workbookViewId="0">
      <selection sqref="A1:XFD3"/>
    </sheetView>
  </sheetViews>
  <sheetFormatPr baseColWidth="10" defaultColWidth="10.83203125" defaultRowHeight="16"/>
  <cols>
    <col min="1" max="1" width="19" style="27" customWidth="1"/>
    <col min="2" max="2" width="18" style="27" customWidth="1"/>
    <col min="3" max="4" width="13.33203125" style="27" customWidth="1"/>
    <col min="5" max="16384" width="10.83203125" style="27"/>
  </cols>
  <sheetData>
    <row r="1" spans="1:4" ht="26" customHeight="1">
      <c r="A1" s="37" t="s">
        <v>56</v>
      </c>
      <c r="B1" s="37" t="s">
        <v>57</v>
      </c>
      <c r="C1" s="46" t="s">
        <v>66</v>
      </c>
      <c r="D1" s="46" t="s">
        <v>58</v>
      </c>
    </row>
    <row r="2" spans="1:4" ht="20" customHeight="1">
      <c r="A2" s="27" t="s">
        <v>69</v>
      </c>
      <c r="B2" s="27" t="s">
        <v>79</v>
      </c>
      <c r="C2" s="47">
        <v>1</v>
      </c>
      <c r="D2" s="27">
        <v>1</v>
      </c>
    </row>
    <row r="3" spans="1:4" ht="20" customHeight="1">
      <c r="A3" s="27" t="s">
        <v>79</v>
      </c>
      <c r="B3" s="27" t="s">
        <v>80</v>
      </c>
      <c r="C3" s="47">
        <v>1</v>
      </c>
      <c r="D3" s="27">
        <v>1</v>
      </c>
    </row>
    <row r="4" spans="1:4" ht="20" customHeight="1">
      <c r="A4" s="27" t="s">
        <v>80</v>
      </c>
      <c r="B4" s="27" t="s">
        <v>81</v>
      </c>
      <c r="C4" s="47">
        <v>1</v>
      </c>
      <c r="D4" s="27">
        <v>1</v>
      </c>
    </row>
    <row r="5" spans="1:4" ht="20" customHeight="1">
      <c r="A5" s="27" t="s">
        <v>82</v>
      </c>
      <c r="B5" s="27" t="s">
        <v>80</v>
      </c>
      <c r="C5" s="47">
        <v>1</v>
      </c>
      <c r="D5" s="27">
        <v>1</v>
      </c>
    </row>
    <row r="6" spans="1:4" ht="20" customHeight="1">
      <c r="A6" s="27" t="s">
        <v>81</v>
      </c>
      <c r="B6" s="27" t="s">
        <v>13</v>
      </c>
      <c r="C6" s="47">
        <v>1</v>
      </c>
      <c r="D6" s="27">
        <v>1</v>
      </c>
    </row>
    <row r="7" spans="1:4" ht="20" customHeight="1">
      <c r="C7" s="47"/>
    </row>
    <row r="8" spans="1:4" ht="20" customHeight="1">
      <c r="C8" s="47"/>
    </row>
    <row r="9" spans="1:4" ht="20" customHeight="1">
      <c r="C9" s="47"/>
    </row>
    <row r="10" spans="1:4" ht="20" customHeight="1">
      <c r="C10" s="47"/>
    </row>
    <row r="11" spans="1:4" ht="20" customHeight="1">
      <c r="C11" s="47"/>
    </row>
    <row r="12" spans="1:4" ht="20" customHeight="1">
      <c r="C12"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sqref="A1:XFD3"/>
    </sheetView>
  </sheetViews>
  <sheetFormatPr baseColWidth="10" defaultColWidth="10.83203125" defaultRowHeight="16"/>
  <cols>
    <col min="1" max="1" width="18.6640625" style="27" customWidth="1"/>
    <col min="2" max="2" width="17.83203125" style="27" customWidth="1"/>
    <col min="3" max="3" width="18.1640625" style="27" customWidth="1"/>
    <col min="4" max="4" width="18" style="27" customWidth="1"/>
    <col min="5" max="16384" width="10.83203125" style="27"/>
  </cols>
  <sheetData>
    <row r="1" spans="1:4" ht="26" customHeight="1">
      <c r="A1" s="28" t="s">
        <v>59</v>
      </c>
      <c r="B1" s="29" t="s">
        <v>61</v>
      </c>
      <c r="C1" s="29" t="s">
        <v>60</v>
      </c>
      <c r="D1" s="29" t="s">
        <v>67</v>
      </c>
    </row>
    <row r="2" spans="1:4" ht="20" customHeight="1">
      <c r="A2" s="27" t="s">
        <v>69</v>
      </c>
      <c r="B2" s="30">
        <v>100</v>
      </c>
      <c r="C2" s="31">
        <v>1</v>
      </c>
      <c r="D2" s="32" t="s">
        <v>43</v>
      </c>
    </row>
    <row r="3" spans="1:4" ht="20" customHeight="1">
      <c r="A3" s="33"/>
      <c r="B3" s="30"/>
      <c r="C3" s="31"/>
      <c r="D3" s="32"/>
    </row>
    <row r="4" spans="1:4" ht="20" customHeight="1">
      <c r="B4" s="34"/>
      <c r="C4" s="34"/>
    </row>
    <row r="5" spans="1:4" ht="20" customHeight="1">
      <c r="C5" s="34"/>
    </row>
    <row r="6" spans="1:4">
      <c r="C6" s="34"/>
    </row>
    <row r="7" spans="1:4">
      <c r="C7" s="34"/>
    </row>
    <row r="8" spans="1:4">
      <c r="C8" s="34"/>
    </row>
    <row r="9" spans="1:4">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cols>
    <col min="1" max="2" width="22" style="27" customWidth="1"/>
    <col min="3" max="3" width="21.6640625" style="27" customWidth="1"/>
    <col min="4" max="4" width="18.6640625" style="27" customWidth="1"/>
    <col min="5" max="5" width="11.33203125" style="27" customWidth="1"/>
    <col min="6" max="16384" width="10.83203125" style="27"/>
  </cols>
  <sheetData>
    <row r="1" spans="1:6" ht="26" customHeight="1">
      <c r="A1" s="28" t="s">
        <v>62</v>
      </c>
      <c r="B1" s="28" t="s">
        <v>63</v>
      </c>
      <c r="C1" s="29" t="s">
        <v>64</v>
      </c>
      <c r="D1" s="29" t="s">
        <v>60</v>
      </c>
      <c r="E1" s="29" t="s">
        <v>65</v>
      </c>
    </row>
    <row r="2" spans="1:6" ht="20" customHeight="1">
      <c r="A2" s="27" t="s">
        <v>13</v>
      </c>
      <c r="B2" s="27" t="s">
        <v>76</v>
      </c>
      <c r="C2" s="36">
        <v>250</v>
      </c>
      <c r="D2" s="31">
        <v>1</v>
      </c>
      <c r="E2" s="35">
        <v>1</v>
      </c>
      <c r="F2" s="34"/>
    </row>
    <row r="3" spans="1:6" ht="20" customHeight="1">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9"/>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G4" sqref="G4"/>
    </sheetView>
  </sheetViews>
  <sheetFormatPr baseColWidth="10" defaultColWidth="10.83203125" defaultRowHeight="14"/>
  <cols>
    <col min="1" max="1" width="10.83203125" style="81"/>
    <col min="2" max="2" width="22.6640625" style="1" customWidth="1"/>
    <col min="3" max="3" width="13.33203125" style="1" customWidth="1"/>
    <col min="4" max="4" width="11.83203125" style="1" customWidth="1"/>
    <col min="5" max="5" width="14.1640625" style="1" customWidth="1"/>
    <col min="6" max="8" width="14.1640625" style="2" customWidth="1"/>
    <col min="9" max="13" width="11.1640625" style="2" customWidth="1"/>
    <col min="14" max="14" width="16.83203125" style="2" customWidth="1"/>
    <col min="15" max="15" width="12.6640625" style="2" customWidth="1"/>
    <col min="16" max="16" width="12.5" style="2" customWidth="1"/>
    <col min="17" max="17" width="16.6640625" style="2" bestFit="1" customWidth="1"/>
    <col min="18" max="18" width="49" style="1" bestFit="1" customWidth="1"/>
    <col min="19" max="19" width="44.6640625" style="3" customWidth="1"/>
    <col min="20" max="16384" width="10.83203125" style="3"/>
  </cols>
  <sheetData>
    <row r="1" spans="1:18" ht="26" customHeight="1">
      <c r="A1" s="18" t="s">
        <v>107</v>
      </c>
      <c r="B1" s="18" t="s">
        <v>0</v>
      </c>
      <c r="C1" s="18" t="s">
        <v>4</v>
      </c>
      <c r="D1" s="18" t="s">
        <v>111</v>
      </c>
      <c r="E1" s="18" t="s">
        <v>45</v>
      </c>
      <c r="F1" s="53" t="s">
        <v>106</v>
      </c>
      <c r="G1" s="53" t="s">
        <v>116</v>
      </c>
      <c r="H1" s="53" t="s">
        <v>105</v>
      </c>
      <c r="I1" s="53" t="s">
        <v>5</v>
      </c>
      <c r="J1" s="53" t="s">
        <v>6</v>
      </c>
      <c r="K1" s="51" t="s">
        <v>47</v>
      </c>
      <c r="L1" s="51" t="s">
        <v>108</v>
      </c>
      <c r="M1" s="51" t="s">
        <v>109</v>
      </c>
      <c r="N1" s="52" t="s">
        <v>114</v>
      </c>
      <c r="O1" s="52" t="s">
        <v>7</v>
      </c>
      <c r="P1" s="52" t="s">
        <v>8</v>
      </c>
      <c r="Q1" s="52" t="s">
        <v>54</v>
      </c>
      <c r="R1" s="70" t="s">
        <v>39</v>
      </c>
    </row>
    <row r="2" spans="1:18" s="15" customFormat="1">
      <c r="A2" s="82">
        <v>1</v>
      </c>
      <c r="B2" s="8" t="s">
        <v>70</v>
      </c>
      <c r="C2" s="8" t="s">
        <v>14</v>
      </c>
      <c r="D2" s="8" t="s">
        <v>112</v>
      </c>
      <c r="E2" s="8" t="s">
        <v>44</v>
      </c>
      <c r="F2" s="19">
        <v>0.42</v>
      </c>
      <c r="G2" s="19">
        <v>0</v>
      </c>
      <c r="H2" s="19">
        <v>0.375</v>
      </c>
      <c r="I2" s="20">
        <v>0.1</v>
      </c>
      <c r="J2" s="20">
        <v>1</v>
      </c>
      <c r="K2" s="48" t="s">
        <v>48</v>
      </c>
      <c r="L2" s="48" t="s">
        <v>110</v>
      </c>
      <c r="M2" s="48" t="s">
        <v>110</v>
      </c>
      <c r="N2" s="48" t="s">
        <v>115</v>
      </c>
      <c r="O2" s="4">
        <v>1</v>
      </c>
      <c r="P2" s="20">
        <f t="shared" ref="P2:P17" si="0">Q2/NORMINV(0.95,0,1)</f>
        <v>0.30397841595588471</v>
      </c>
      <c r="Q2" s="71">
        <v>0.5</v>
      </c>
      <c r="R2" s="11" t="s">
        <v>18</v>
      </c>
    </row>
    <row r="3" spans="1:18" s="15" customFormat="1">
      <c r="A3" s="82">
        <v>2</v>
      </c>
      <c r="B3" s="7" t="s">
        <v>70</v>
      </c>
      <c r="C3" s="7" t="s">
        <v>15</v>
      </c>
      <c r="D3" s="7" t="s">
        <v>112</v>
      </c>
      <c r="E3" s="7" t="s">
        <v>44</v>
      </c>
      <c r="F3" s="21">
        <v>0.57000000000000006</v>
      </c>
      <c r="G3" s="21">
        <v>0</v>
      </c>
      <c r="H3" s="21">
        <v>0.375</v>
      </c>
      <c r="I3" s="22">
        <v>0.3</v>
      </c>
      <c r="J3" s="22">
        <v>0</v>
      </c>
      <c r="K3" s="49" t="s">
        <v>48</v>
      </c>
      <c r="L3" s="49" t="s">
        <v>110</v>
      </c>
      <c r="M3" s="49" t="s">
        <v>110</v>
      </c>
      <c r="N3" s="49" t="s">
        <v>115</v>
      </c>
      <c r="O3" s="6">
        <v>3</v>
      </c>
      <c r="P3" s="22">
        <f t="shared" si="0"/>
        <v>0.60795683191176941</v>
      </c>
      <c r="Q3" s="72">
        <v>1</v>
      </c>
      <c r="R3" s="12" t="s">
        <v>18</v>
      </c>
    </row>
    <row r="4" spans="1:18" s="15" customFormat="1">
      <c r="A4" s="82">
        <v>3</v>
      </c>
      <c r="B4" s="7" t="s">
        <v>70</v>
      </c>
      <c r="C4" s="7" t="s">
        <v>16</v>
      </c>
      <c r="D4" s="7" t="s">
        <v>112</v>
      </c>
      <c r="E4" s="7" t="s">
        <v>44</v>
      </c>
      <c r="F4" s="21">
        <v>0.78</v>
      </c>
      <c r="G4" s="21">
        <v>0</v>
      </c>
      <c r="H4" s="21">
        <v>0.47499999999999998</v>
      </c>
      <c r="I4" s="22">
        <v>0.75</v>
      </c>
      <c r="J4" s="22">
        <v>0</v>
      </c>
      <c r="K4" s="49" t="s">
        <v>48</v>
      </c>
      <c r="L4" s="49" t="s">
        <v>110</v>
      </c>
      <c r="M4" s="49" t="s">
        <v>110</v>
      </c>
      <c r="N4" s="49" t="s">
        <v>115</v>
      </c>
      <c r="O4" s="6">
        <v>15</v>
      </c>
      <c r="P4" s="22">
        <f t="shared" si="0"/>
        <v>1.8238704957353082</v>
      </c>
      <c r="Q4" s="72">
        <v>3</v>
      </c>
      <c r="R4" s="12" t="s">
        <v>18</v>
      </c>
    </row>
    <row r="5" spans="1:18" s="15" customFormat="1">
      <c r="A5" s="82">
        <v>4</v>
      </c>
      <c r="B5" s="7" t="s">
        <v>70</v>
      </c>
      <c r="C5" s="7" t="s">
        <v>17</v>
      </c>
      <c r="D5" s="7" t="s">
        <v>112</v>
      </c>
      <c r="E5" s="7" t="s">
        <v>44</v>
      </c>
      <c r="F5" s="21">
        <v>1.33</v>
      </c>
      <c r="G5" s="21">
        <v>0</v>
      </c>
      <c r="H5" s="21">
        <v>0.47499999999999998</v>
      </c>
      <c r="I5" s="22">
        <v>1</v>
      </c>
      <c r="J5" s="22">
        <v>0</v>
      </c>
      <c r="K5" s="49" t="s">
        <v>48</v>
      </c>
      <c r="L5" s="49" t="s">
        <v>110</v>
      </c>
      <c r="M5" s="49" t="s">
        <v>110</v>
      </c>
      <c r="N5" s="49" t="s">
        <v>115</v>
      </c>
      <c r="O5" s="6">
        <v>30</v>
      </c>
      <c r="P5" s="22">
        <f t="shared" si="0"/>
        <v>2.4318273276470777</v>
      </c>
      <c r="Q5" s="72">
        <v>4</v>
      </c>
      <c r="R5" s="12" t="s">
        <v>18</v>
      </c>
    </row>
    <row r="6" spans="1:18" s="15" customFormat="1">
      <c r="A6" s="82">
        <v>5</v>
      </c>
      <c r="B6" s="8" t="s">
        <v>71</v>
      </c>
      <c r="C6" s="8" t="s">
        <v>14</v>
      </c>
      <c r="D6" s="8" t="s">
        <v>112</v>
      </c>
      <c r="E6" s="8" t="s">
        <v>44</v>
      </c>
      <c r="F6" s="19">
        <v>0.35</v>
      </c>
      <c r="G6" s="19">
        <v>0</v>
      </c>
      <c r="H6" s="19">
        <v>0.4</v>
      </c>
      <c r="I6" s="20">
        <v>0.1</v>
      </c>
      <c r="J6" s="23">
        <v>0</v>
      </c>
      <c r="K6" s="48" t="s">
        <v>48</v>
      </c>
      <c r="L6" s="48" t="s">
        <v>110</v>
      </c>
      <c r="M6" s="48" t="s">
        <v>110</v>
      </c>
      <c r="N6" s="48" t="s">
        <v>115</v>
      </c>
      <c r="O6" s="4">
        <v>5</v>
      </c>
      <c r="P6" s="20">
        <f t="shared" si="0"/>
        <v>0.30397841595588471</v>
      </c>
      <c r="Q6" s="71">
        <v>0.5</v>
      </c>
      <c r="R6" s="11" t="s">
        <v>19</v>
      </c>
    </row>
    <row r="7" spans="1:18" s="15" customFormat="1">
      <c r="A7" s="82">
        <v>6</v>
      </c>
      <c r="B7" s="7" t="s">
        <v>71</v>
      </c>
      <c r="C7" s="7" t="s">
        <v>15</v>
      </c>
      <c r="D7" s="7" t="s">
        <v>112</v>
      </c>
      <c r="E7" s="7" t="s">
        <v>44</v>
      </c>
      <c r="F7" s="21">
        <v>0.55000000000000004</v>
      </c>
      <c r="G7" s="21">
        <v>0</v>
      </c>
      <c r="H7" s="21">
        <v>0.5</v>
      </c>
      <c r="I7" s="22">
        <v>0.3</v>
      </c>
      <c r="J7" s="22">
        <v>0</v>
      </c>
      <c r="K7" s="49" t="s">
        <v>48</v>
      </c>
      <c r="L7" s="49" t="s">
        <v>110</v>
      </c>
      <c r="M7" s="49" t="s">
        <v>110</v>
      </c>
      <c r="N7" s="49" t="s">
        <v>115</v>
      </c>
      <c r="O7" s="6">
        <v>17</v>
      </c>
      <c r="P7" s="22">
        <f t="shared" si="0"/>
        <v>0.60795683191176941</v>
      </c>
      <c r="Q7" s="72">
        <v>1</v>
      </c>
      <c r="R7" s="12" t="s">
        <v>19</v>
      </c>
    </row>
    <row r="8" spans="1:18" s="15" customFormat="1">
      <c r="A8" s="82">
        <v>7</v>
      </c>
      <c r="B8" s="7" t="s">
        <v>71</v>
      </c>
      <c r="C8" s="7" t="s">
        <v>16</v>
      </c>
      <c r="D8" s="7" t="s">
        <v>112</v>
      </c>
      <c r="E8" s="7" t="s">
        <v>44</v>
      </c>
      <c r="F8" s="21">
        <v>0.75</v>
      </c>
      <c r="G8" s="21">
        <v>0</v>
      </c>
      <c r="H8" s="21">
        <v>0.4</v>
      </c>
      <c r="I8" s="22">
        <v>0.75</v>
      </c>
      <c r="J8" s="22">
        <v>0</v>
      </c>
      <c r="K8" s="49" t="s">
        <v>48</v>
      </c>
      <c r="L8" s="49" t="s">
        <v>110</v>
      </c>
      <c r="M8" s="49" t="s">
        <v>110</v>
      </c>
      <c r="N8" s="49" t="s">
        <v>115</v>
      </c>
      <c r="O8" s="6">
        <v>37</v>
      </c>
      <c r="P8" s="22">
        <f t="shared" si="0"/>
        <v>1.2159136638235388</v>
      </c>
      <c r="Q8" s="72">
        <v>2</v>
      </c>
      <c r="R8" s="12" t="s">
        <v>20</v>
      </c>
    </row>
    <row r="9" spans="1:18" s="15" customFormat="1">
      <c r="A9" s="82">
        <v>8</v>
      </c>
      <c r="B9" s="7" t="s">
        <v>71</v>
      </c>
      <c r="C9" s="7" t="s">
        <v>17</v>
      </c>
      <c r="D9" s="7" t="s">
        <v>112</v>
      </c>
      <c r="E9" s="7" t="s">
        <v>44</v>
      </c>
      <c r="F9" s="21">
        <v>1</v>
      </c>
      <c r="G9" s="21">
        <v>0</v>
      </c>
      <c r="H9" s="21">
        <v>0.4</v>
      </c>
      <c r="I9" s="22">
        <v>1</v>
      </c>
      <c r="J9" s="22">
        <v>0</v>
      </c>
      <c r="K9" s="49" t="s">
        <v>48</v>
      </c>
      <c r="L9" s="49" t="s">
        <v>110</v>
      </c>
      <c r="M9" s="49" t="s">
        <v>110</v>
      </c>
      <c r="N9" s="49" t="s">
        <v>115</v>
      </c>
      <c r="O9" s="17">
        <f>18*30/7</f>
        <v>77.142857142857139</v>
      </c>
      <c r="P9" s="22">
        <f t="shared" si="0"/>
        <v>2.4318273276470777</v>
      </c>
      <c r="Q9" s="72">
        <v>4</v>
      </c>
      <c r="R9" s="12" t="s">
        <v>20</v>
      </c>
    </row>
    <row r="10" spans="1:18" s="15" customFormat="1">
      <c r="A10" s="82">
        <v>9</v>
      </c>
      <c r="B10" s="8" t="s">
        <v>73</v>
      </c>
      <c r="C10" s="8" t="s">
        <v>14</v>
      </c>
      <c r="D10" s="8" t="s">
        <v>112</v>
      </c>
      <c r="E10" s="8" t="s">
        <v>44</v>
      </c>
      <c r="F10" s="19">
        <v>0.75</v>
      </c>
      <c r="G10" s="19">
        <v>0</v>
      </c>
      <c r="H10" s="19">
        <v>0.28000000000000003</v>
      </c>
      <c r="I10" s="20">
        <v>0.03</v>
      </c>
      <c r="J10" s="23">
        <v>0</v>
      </c>
      <c r="K10" s="48" t="s">
        <v>48</v>
      </c>
      <c r="L10" s="48" t="s">
        <v>110</v>
      </c>
      <c r="M10" s="48" t="s">
        <v>110</v>
      </c>
      <c r="N10" s="48" t="s">
        <v>115</v>
      </c>
      <c r="O10" s="4">
        <v>3</v>
      </c>
      <c r="P10" s="20">
        <f t="shared" si="0"/>
        <v>0.60795683191176941</v>
      </c>
      <c r="Q10" s="71">
        <v>1</v>
      </c>
      <c r="R10" s="11" t="s">
        <v>9</v>
      </c>
    </row>
    <row r="11" spans="1:18" s="15" customFormat="1">
      <c r="A11" s="82">
        <v>10</v>
      </c>
      <c r="B11" s="7" t="s">
        <v>73</v>
      </c>
      <c r="C11" s="7" t="s">
        <v>15</v>
      </c>
      <c r="D11" s="7" t="s">
        <v>112</v>
      </c>
      <c r="E11" s="7" t="s">
        <v>44</v>
      </c>
      <c r="F11" s="21">
        <v>1</v>
      </c>
      <c r="G11" s="21">
        <v>0</v>
      </c>
      <c r="H11" s="21">
        <v>0.3</v>
      </c>
      <c r="I11" s="22">
        <v>0.15</v>
      </c>
      <c r="J11" s="22">
        <v>0</v>
      </c>
      <c r="K11" s="49" t="s">
        <v>48</v>
      </c>
      <c r="L11" s="49" t="s">
        <v>110</v>
      </c>
      <c r="M11" s="49" t="s">
        <v>110</v>
      </c>
      <c r="N11" s="49" t="s">
        <v>115</v>
      </c>
      <c r="O11" s="6">
        <v>20</v>
      </c>
      <c r="P11" s="22">
        <f t="shared" si="0"/>
        <v>1.2159136638235388</v>
      </c>
      <c r="Q11" s="72">
        <v>2</v>
      </c>
      <c r="R11" s="12" t="s">
        <v>9</v>
      </c>
    </row>
    <row r="12" spans="1:18" s="15" customFormat="1">
      <c r="A12" s="82">
        <v>11</v>
      </c>
      <c r="B12" s="7" t="s">
        <v>73</v>
      </c>
      <c r="C12" s="7" t="s">
        <v>16</v>
      </c>
      <c r="D12" s="7" t="s">
        <v>112</v>
      </c>
      <c r="E12" s="7" t="s">
        <v>44</v>
      </c>
      <c r="F12" s="21">
        <v>1.33</v>
      </c>
      <c r="G12" s="21">
        <v>0</v>
      </c>
      <c r="H12" s="21">
        <v>0.34</v>
      </c>
      <c r="I12" s="22">
        <v>0.4</v>
      </c>
      <c r="J12" s="22">
        <v>0</v>
      </c>
      <c r="K12" s="49" t="s">
        <v>48</v>
      </c>
      <c r="L12" s="49" t="s">
        <v>110</v>
      </c>
      <c r="M12" s="49" t="s">
        <v>110</v>
      </c>
      <c r="N12" s="49" t="s">
        <v>115</v>
      </c>
      <c r="O12" s="6">
        <v>60</v>
      </c>
      <c r="P12" s="22">
        <f t="shared" si="0"/>
        <v>2.4318273276470777</v>
      </c>
      <c r="Q12" s="72">
        <v>4</v>
      </c>
      <c r="R12" s="12" t="s">
        <v>9</v>
      </c>
    </row>
    <row r="13" spans="1:18" s="15" customFormat="1">
      <c r="A13" s="82">
        <v>12</v>
      </c>
      <c r="B13" s="7" t="s">
        <v>73</v>
      </c>
      <c r="C13" s="7" t="s">
        <v>17</v>
      </c>
      <c r="D13" s="7" t="s">
        <v>112</v>
      </c>
      <c r="E13" s="7" t="s">
        <v>44</v>
      </c>
      <c r="F13" s="21">
        <v>1.55</v>
      </c>
      <c r="G13" s="21">
        <v>0</v>
      </c>
      <c r="H13" s="21">
        <v>0.28000000000000003</v>
      </c>
      <c r="I13" s="22">
        <v>1.2</v>
      </c>
      <c r="J13" s="22">
        <v>0</v>
      </c>
      <c r="K13" s="49" t="s">
        <v>48</v>
      </c>
      <c r="L13" s="49" t="s">
        <v>110</v>
      </c>
      <c r="M13" s="49" t="s">
        <v>110</v>
      </c>
      <c r="N13" s="49" t="s">
        <v>115</v>
      </c>
      <c r="O13" s="17">
        <f>24*30/7</f>
        <v>102.85714285714286</v>
      </c>
      <c r="P13" s="22">
        <f t="shared" si="0"/>
        <v>4.8636546552941553</v>
      </c>
      <c r="Q13" s="72">
        <v>8</v>
      </c>
      <c r="R13" s="12" t="s">
        <v>9</v>
      </c>
    </row>
    <row r="14" spans="1:18" s="15" customFormat="1">
      <c r="A14" s="82">
        <v>13</v>
      </c>
      <c r="B14" s="8" t="s">
        <v>78</v>
      </c>
      <c r="C14" s="8" t="s">
        <v>14</v>
      </c>
      <c r="D14" s="8" t="s">
        <v>112</v>
      </c>
      <c r="E14" s="8" t="s">
        <v>44</v>
      </c>
      <c r="F14" s="19">
        <v>0.28000000000000003</v>
      </c>
      <c r="G14" s="19">
        <v>0</v>
      </c>
      <c r="H14" s="19">
        <v>0.25</v>
      </c>
      <c r="I14" s="20">
        <v>0.05</v>
      </c>
      <c r="J14" s="23">
        <v>1</v>
      </c>
      <c r="K14" s="48" t="s">
        <v>48</v>
      </c>
      <c r="L14" s="48" t="s">
        <v>110</v>
      </c>
      <c r="M14" s="48" t="s">
        <v>110</v>
      </c>
      <c r="N14" s="48" t="s">
        <v>115</v>
      </c>
      <c r="O14" s="20">
        <v>1</v>
      </c>
      <c r="P14" s="20">
        <f t="shared" si="0"/>
        <v>0.30397841595588471</v>
      </c>
      <c r="Q14" s="20">
        <v>0.5</v>
      </c>
      <c r="R14" s="11" t="s">
        <v>113</v>
      </c>
    </row>
    <row r="15" spans="1:18" s="15" customFormat="1">
      <c r="A15" s="82">
        <v>14</v>
      </c>
      <c r="B15" s="7" t="s">
        <v>78</v>
      </c>
      <c r="C15" s="7" t="s">
        <v>15</v>
      </c>
      <c r="D15" s="7" t="s">
        <v>112</v>
      </c>
      <c r="E15" s="7" t="s">
        <v>44</v>
      </c>
      <c r="F15" s="21">
        <v>0.43</v>
      </c>
      <c r="G15" s="21">
        <v>0</v>
      </c>
      <c r="H15" s="21">
        <v>0.35</v>
      </c>
      <c r="I15" s="22">
        <v>0.3</v>
      </c>
      <c r="J15" s="22">
        <v>0</v>
      </c>
      <c r="K15" s="49" t="s">
        <v>48</v>
      </c>
      <c r="L15" s="49" t="s">
        <v>110</v>
      </c>
      <c r="M15" s="49" t="s">
        <v>110</v>
      </c>
      <c r="N15" s="49" t="s">
        <v>115</v>
      </c>
      <c r="O15" s="22">
        <v>3</v>
      </c>
      <c r="P15" s="22">
        <f t="shared" si="0"/>
        <v>0.91193524786765412</v>
      </c>
      <c r="Q15" s="22">
        <v>1.5</v>
      </c>
      <c r="R15" s="11" t="s">
        <v>113</v>
      </c>
    </row>
    <row r="16" spans="1:18" s="15" customFormat="1">
      <c r="A16" s="82">
        <v>15</v>
      </c>
      <c r="B16" s="7" t="s">
        <v>78</v>
      </c>
      <c r="C16" s="7" t="s">
        <v>16</v>
      </c>
      <c r="D16" s="7" t="s">
        <v>112</v>
      </c>
      <c r="E16" s="7" t="s">
        <v>44</v>
      </c>
      <c r="F16" s="21">
        <v>0.6</v>
      </c>
      <c r="G16" s="21">
        <v>0</v>
      </c>
      <c r="H16" s="21">
        <v>0.4</v>
      </c>
      <c r="I16" s="22">
        <v>0.75</v>
      </c>
      <c r="J16" s="22">
        <v>0</v>
      </c>
      <c r="K16" s="49" t="s">
        <v>48</v>
      </c>
      <c r="L16" s="49" t="s">
        <v>110</v>
      </c>
      <c r="M16" s="49" t="s">
        <v>110</v>
      </c>
      <c r="N16" s="49" t="s">
        <v>115</v>
      </c>
      <c r="O16" s="22">
        <v>7</v>
      </c>
      <c r="P16" s="22">
        <f t="shared" si="0"/>
        <v>2.1278489116911929</v>
      </c>
      <c r="Q16" s="22">
        <v>3.5</v>
      </c>
      <c r="R16" s="11" t="s">
        <v>113</v>
      </c>
    </row>
    <row r="17" spans="1:18" s="15" customFormat="1">
      <c r="A17" s="82">
        <v>16</v>
      </c>
      <c r="B17" s="7" t="s">
        <v>78</v>
      </c>
      <c r="C17" s="7" t="s">
        <v>17</v>
      </c>
      <c r="D17" s="7" t="s">
        <v>112</v>
      </c>
      <c r="E17" s="7" t="s">
        <v>44</v>
      </c>
      <c r="F17" s="21">
        <v>0.85</v>
      </c>
      <c r="G17" s="21">
        <v>0</v>
      </c>
      <c r="H17" s="21">
        <v>0.4</v>
      </c>
      <c r="I17" s="22">
        <v>1</v>
      </c>
      <c r="J17" s="22">
        <v>0</v>
      </c>
      <c r="K17" s="49" t="s">
        <v>48</v>
      </c>
      <c r="L17" s="49" t="s">
        <v>110</v>
      </c>
      <c r="M17" s="49" t="s">
        <v>110</v>
      </c>
      <c r="N17" s="49" t="s">
        <v>115</v>
      </c>
      <c r="O17" s="22">
        <v>30</v>
      </c>
      <c r="P17" s="22">
        <f t="shared" si="0"/>
        <v>9.1193524786765412</v>
      </c>
      <c r="Q17" s="22">
        <v>15</v>
      </c>
      <c r="R17" s="11" t="s">
        <v>113</v>
      </c>
    </row>
    <row r="18" spans="1:18" s="15" customFormat="1">
      <c r="A18" s="82">
        <v>17</v>
      </c>
      <c r="B18" s="8" t="s">
        <v>72</v>
      </c>
      <c r="C18" s="8" t="s">
        <v>14</v>
      </c>
      <c r="D18" s="8" t="s">
        <v>112</v>
      </c>
      <c r="E18" s="8" t="s">
        <v>44</v>
      </c>
      <c r="F18" s="19">
        <v>0.47500000000000003</v>
      </c>
      <c r="G18" s="19">
        <v>0</v>
      </c>
      <c r="H18" s="19">
        <v>0.25</v>
      </c>
      <c r="I18" s="20">
        <v>0.06</v>
      </c>
      <c r="J18" s="20">
        <v>1</v>
      </c>
      <c r="K18" s="48" t="s">
        <v>48</v>
      </c>
      <c r="L18" s="48" t="s">
        <v>110</v>
      </c>
      <c r="M18" s="48" t="s">
        <v>110</v>
      </c>
      <c r="N18" s="48" t="s">
        <v>115</v>
      </c>
      <c r="O18" s="67">
        <v>5</v>
      </c>
      <c r="P18" s="73">
        <f t="shared" ref="P18:P21" si="1">Q18/NORMINV(0.95,0,1)</f>
        <v>0.30397841595588471</v>
      </c>
      <c r="Q18" s="74">
        <v>0.5</v>
      </c>
      <c r="R18" s="11" t="s">
        <v>113</v>
      </c>
    </row>
    <row r="19" spans="1:18" s="15" customFormat="1">
      <c r="A19" s="82">
        <v>18</v>
      </c>
      <c r="B19" s="7" t="s">
        <v>72</v>
      </c>
      <c r="C19" s="7" t="s">
        <v>15</v>
      </c>
      <c r="D19" s="7" t="s">
        <v>112</v>
      </c>
      <c r="E19" s="7" t="s">
        <v>44</v>
      </c>
      <c r="F19" s="21">
        <v>0.61499999999999999</v>
      </c>
      <c r="G19" s="21">
        <v>0</v>
      </c>
      <c r="H19" s="21">
        <v>0.33</v>
      </c>
      <c r="I19" s="22">
        <v>0.3</v>
      </c>
      <c r="J19" s="22">
        <v>1</v>
      </c>
      <c r="K19" s="49" t="s">
        <v>48</v>
      </c>
      <c r="L19" s="49" t="s">
        <v>110</v>
      </c>
      <c r="M19" s="49" t="s">
        <v>110</v>
      </c>
      <c r="N19" s="49" t="s">
        <v>115</v>
      </c>
      <c r="O19" s="68">
        <v>17</v>
      </c>
      <c r="P19" s="75">
        <f t="shared" si="1"/>
        <v>0.60795683191176941</v>
      </c>
      <c r="Q19" s="76">
        <v>1</v>
      </c>
      <c r="R19" s="11" t="s">
        <v>113</v>
      </c>
    </row>
    <row r="20" spans="1:18" s="15" customFormat="1">
      <c r="A20" s="82">
        <v>19</v>
      </c>
      <c r="B20" s="7" t="s">
        <v>72</v>
      </c>
      <c r="C20" s="7" t="s">
        <v>16</v>
      </c>
      <c r="D20" s="7" t="s">
        <v>112</v>
      </c>
      <c r="E20" s="7" t="s">
        <v>44</v>
      </c>
      <c r="F20" s="21">
        <v>0.77</v>
      </c>
      <c r="G20" s="21">
        <v>0</v>
      </c>
      <c r="H20" s="21">
        <v>0.4</v>
      </c>
      <c r="I20" s="22">
        <v>0.75</v>
      </c>
      <c r="J20" s="22">
        <v>0</v>
      </c>
      <c r="K20" s="49" t="s">
        <v>48</v>
      </c>
      <c r="L20" s="49" t="s">
        <v>110</v>
      </c>
      <c r="M20" s="49" t="s">
        <v>110</v>
      </c>
      <c r="N20" s="49" t="s">
        <v>115</v>
      </c>
      <c r="O20" s="68">
        <v>37</v>
      </c>
      <c r="P20" s="75">
        <f t="shared" si="1"/>
        <v>1.2159136638235388</v>
      </c>
      <c r="Q20" s="76">
        <v>2</v>
      </c>
      <c r="R20" s="11" t="s">
        <v>113</v>
      </c>
    </row>
    <row r="21" spans="1:18" s="15" customFormat="1">
      <c r="A21" s="82">
        <v>20</v>
      </c>
      <c r="B21" s="9" t="s">
        <v>72</v>
      </c>
      <c r="C21" s="9" t="s">
        <v>17</v>
      </c>
      <c r="D21" s="9" t="s">
        <v>112</v>
      </c>
      <c r="E21" s="9" t="s">
        <v>44</v>
      </c>
      <c r="F21" s="24">
        <v>1</v>
      </c>
      <c r="G21" s="24">
        <v>0</v>
      </c>
      <c r="H21" s="24">
        <v>0.4</v>
      </c>
      <c r="I21" s="25">
        <v>1</v>
      </c>
      <c r="J21" s="25">
        <v>0</v>
      </c>
      <c r="K21" s="50" t="s">
        <v>48</v>
      </c>
      <c r="L21" s="50" t="s">
        <v>110</v>
      </c>
      <c r="M21" s="50" t="s">
        <v>110</v>
      </c>
      <c r="N21" s="50" t="s">
        <v>115</v>
      </c>
      <c r="O21" s="69">
        <f>18*30/7</f>
        <v>77.142857142857139</v>
      </c>
      <c r="P21" s="75">
        <f t="shared" si="1"/>
        <v>2.4318273276470777</v>
      </c>
      <c r="Q21" s="76">
        <v>4</v>
      </c>
      <c r="R21" s="11" t="s">
        <v>113</v>
      </c>
    </row>
    <row r="22" spans="1:18" s="15" customFormat="1">
      <c r="A22" s="82">
        <v>21</v>
      </c>
      <c r="B22" s="54" t="s">
        <v>10</v>
      </c>
      <c r="C22" s="54" t="s">
        <v>14</v>
      </c>
      <c r="D22" s="54" t="s">
        <v>112</v>
      </c>
      <c r="E22" s="54" t="s">
        <v>44</v>
      </c>
      <c r="F22" s="55">
        <v>10</v>
      </c>
      <c r="G22" s="55">
        <v>0</v>
      </c>
      <c r="H22" s="55">
        <v>0.01</v>
      </c>
      <c r="I22" s="56">
        <v>0.01</v>
      </c>
      <c r="J22" s="56">
        <v>1</v>
      </c>
      <c r="K22" s="56" t="s">
        <v>48</v>
      </c>
      <c r="L22" s="56" t="s">
        <v>110</v>
      </c>
      <c r="M22" s="56" t="s">
        <v>110</v>
      </c>
      <c r="N22" s="56" t="s">
        <v>115</v>
      </c>
      <c r="O22" s="57">
        <v>1</v>
      </c>
      <c r="P22" s="56">
        <f t="shared" ref="P22:P29" si="2">Q22/NORMINV(0.95,0,1)</f>
        <v>6.0795683191176939E-2</v>
      </c>
      <c r="Q22" s="77">
        <v>0.1</v>
      </c>
      <c r="R22" s="11" t="s">
        <v>113</v>
      </c>
    </row>
    <row r="23" spans="1:18" s="15" customFormat="1">
      <c r="A23" s="82">
        <v>22</v>
      </c>
      <c r="B23" s="58" t="s">
        <v>10</v>
      </c>
      <c r="C23" s="58" t="s">
        <v>15</v>
      </c>
      <c r="D23" s="58" t="s">
        <v>112</v>
      </c>
      <c r="E23" s="58" t="s">
        <v>44</v>
      </c>
      <c r="F23" s="59">
        <v>10</v>
      </c>
      <c r="G23" s="59">
        <v>0</v>
      </c>
      <c r="H23" s="59">
        <v>0.01</v>
      </c>
      <c r="I23" s="60">
        <v>0.01</v>
      </c>
      <c r="J23" s="60">
        <v>1</v>
      </c>
      <c r="K23" s="60" t="s">
        <v>48</v>
      </c>
      <c r="L23" s="60" t="s">
        <v>110</v>
      </c>
      <c r="M23" s="60" t="s">
        <v>110</v>
      </c>
      <c r="N23" s="60" t="s">
        <v>115</v>
      </c>
      <c r="O23" s="61">
        <v>1</v>
      </c>
      <c r="P23" s="60">
        <f t="shared" si="2"/>
        <v>6.0795683191176939E-2</v>
      </c>
      <c r="Q23" s="78">
        <v>0.1</v>
      </c>
      <c r="R23" s="11" t="s">
        <v>113</v>
      </c>
    </row>
    <row r="24" spans="1:18" s="15" customFormat="1">
      <c r="A24" s="82">
        <v>23</v>
      </c>
      <c r="B24" s="58" t="s">
        <v>10</v>
      </c>
      <c r="C24" s="58" t="s">
        <v>16</v>
      </c>
      <c r="D24" s="58" t="s">
        <v>112</v>
      </c>
      <c r="E24" s="58" t="s">
        <v>44</v>
      </c>
      <c r="F24" s="59">
        <v>10</v>
      </c>
      <c r="G24" s="59">
        <v>0</v>
      </c>
      <c r="H24" s="59">
        <v>0.01</v>
      </c>
      <c r="I24" s="60">
        <v>0.01</v>
      </c>
      <c r="J24" s="60">
        <v>1</v>
      </c>
      <c r="K24" s="60" t="s">
        <v>48</v>
      </c>
      <c r="L24" s="60" t="s">
        <v>110</v>
      </c>
      <c r="M24" s="60" t="s">
        <v>110</v>
      </c>
      <c r="N24" s="60" t="s">
        <v>115</v>
      </c>
      <c r="O24" s="61">
        <v>1</v>
      </c>
      <c r="P24" s="60">
        <f t="shared" si="2"/>
        <v>6.0795683191176939E-2</v>
      </c>
      <c r="Q24" s="78">
        <v>0.1</v>
      </c>
      <c r="R24" s="11" t="s">
        <v>113</v>
      </c>
    </row>
    <row r="25" spans="1:18" s="15" customFormat="1">
      <c r="A25" s="82">
        <v>24</v>
      </c>
      <c r="B25" s="62" t="s">
        <v>10</v>
      </c>
      <c r="C25" s="62" t="s">
        <v>17</v>
      </c>
      <c r="D25" s="62" t="s">
        <v>112</v>
      </c>
      <c r="E25" s="62" t="s">
        <v>44</v>
      </c>
      <c r="F25" s="63">
        <v>10</v>
      </c>
      <c r="G25" s="63">
        <v>0</v>
      </c>
      <c r="H25" s="63">
        <v>0.01</v>
      </c>
      <c r="I25" s="64">
        <v>0.01</v>
      </c>
      <c r="J25" s="64">
        <v>1</v>
      </c>
      <c r="K25" s="64" t="s">
        <v>48</v>
      </c>
      <c r="L25" s="64" t="s">
        <v>110</v>
      </c>
      <c r="M25" s="64" t="s">
        <v>110</v>
      </c>
      <c r="N25" s="64" t="s">
        <v>115</v>
      </c>
      <c r="O25" s="65">
        <v>1</v>
      </c>
      <c r="P25" s="64">
        <f t="shared" si="2"/>
        <v>6.0795683191176939E-2</v>
      </c>
      <c r="Q25" s="79">
        <v>0.1</v>
      </c>
      <c r="R25" s="11" t="s">
        <v>113</v>
      </c>
    </row>
    <row r="26" spans="1:18" s="15" customFormat="1">
      <c r="A26" s="82">
        <v>25</v>
      </c>
      <c r="B26" s="54" t="s">
        <v>49</v>
      </c>
      <c r="C26" s="54" t="s">
        <v>14</v>
      </c>
      <c r="D26" s="54" t="s">
        <v>112</v>
      </c>
      <c r="E26" s="54" t="s">
        <v>44</v>
      </c>
      <c r="F26" s="55">
        <v>10</v>
      </c>
      <c r="G26" s="55">
        <v>0</v>
      </c>
      <c r="H26" s="55">
        <v>0.01</v>
      </c>
      <c r="I26" s="56">
        <v>0.01</v>
      </c>
      <c r="J26" s="56">
        <v>1</v>
      </c>
      <c r="K26" s="56" t="s">
        <v>48</v>
      </c>
      <c r="L26" s="56" t="s">
        <v>110</v>
      </c>
      <c r="M26" s="56" t="s">
        <v>110</v>
      </c>
      <c r="N26" s="56" t="s">
        <v>115</v>
      </c>
      <c r="O26" s="57">
        <v>1</v>
      </c>
      <c r="P26" s="56">
        <f t="shared" si="2"/>
        <v>6.0795683191176939E-2</v>
      </c>
      <c r="Q26" s="77">
        <v>0.1</v>
      </c>
      <c r="R26" s="11" t="s">
        <v>113</v>
      </c>
    </row>
    <row r="27" spans="1:18" s="15" customFormat="1">
      <c r="A27" s="82">
        <v>26</v>
      </c>
      <c r="B27" s="58" t="s">
        <v>49</v>
      </c>
      <c r="C27" s="58" t="s">
        <v>15</v>
      </c>
      <c r="D27" s="58" t="s">
        <v>112</v>
      </c>
      <c r="E27" s="58" t="s">
        <v>44</v>
      </c>
      <c r="F27" s="59">
        <v>10</v>
      </c>
      <c r="G27" s="59">
        <v>0</v>
      </c>
      <c r="H27" s="59">
        <v>0.01</v>
      </c>
      <c r="I27" s="60">
        <v>0.01</v>
      </c>
      <c r="J27" s="60">
        <v>1</v>
      </c>
      <c r="K27" s="60" t="s">
        <v>48</v>
      </c>
      <c r="L27" s="60" t="s">
        <v>110</v>
      </c>
      <c r="M27" s="60" t="s">
        <v>110</v>
      </c>
      <c r="N27" s="60" t="s">
        <v>115</v>
      </c>
      <c r="O27" s="61">
        <v>1</v>
      </c>
      <c r="P27" s="60">
        <f t="shared" si="2"/>
        <v>6.0795683191176939E-2</v>
      </c>
      <c r="Q27" s="78">
        <v>0.1</v>
      </c>
      <c r="R27" s="11" t="s">
        <v>113</v>
      </c>
    </row>
    <row r="28" spans="1:18" s="15" customFormat="1">
      <c r="A28" s="82">
        <v>27</v>
      </c>
      <c r="B28" s="58" t="s">
        <v>49</v>
      </c>
      <c r="C28" s="58" t="s">
        <v>16</v>
      </c>
      <c r="D28" s="58" t="s">
        <v>112</v>
      </c>
      <c r="E28" s="58" t="s">
        <v>44</v>
      </c>
      <c r="F28" s="59">
        <v>10</v>
      </c>
      <c r="G28" s="59">
        <v>0</v>
      </c>
      <c r="H28" s="59">
        <v>0.01</v>
      </c>
      <c r="I28" s="60">
        <v>0.01</v>
      </c>
      <c r="J28" s="60">
        <v>1</v>
      </c>
      <c r="K28" s="60" t="s">
        <v>48</v>
      </c>
      <c r="L28" s="60" t="s">
        <v>110</v>
      </c>
      <c r="M28" s="60" t="s">
        <v>110</v>
      </c>
      <c r="N28" s="60" t="s">
        <v>115</v>
      </c>
      <c r="O28" s="61">
        <v>1</v>
      </c>
      <c r="P28" s="60">
        <f t="shared" si="2"/>
        <v>6.0795683191176939E-2</v>
      </c>
      <c r="Q28" s="78">
        <v>0.1</v>
      </c>
      <c r="R28" s="11" t="s">
        <v>113</v>
      </c>
    </row>
    <row r="29" spans="1:18" s="15" customFormat="1">
      <c r="A29" s="82">
        <v>28</v>
      </c>
      <c r="B29" s="62" t="s">
        <v>49</v>
      </c>
      <c r="C29" s="62" t="s">
        <v>17</v>
      </c>
      <c r="D29" s="62" t="s">
        <v>112</v>
      </c>
      <c r="E29" s="62" t="s">
        <v>44</v>
      </c>
      <c r="F29" s="63">
        <v>10</v>
      </c>
      <c r="G29" s="63">
        <v>0</v>
      </c>
      <c r="H29" s="63">
        <v>0.01</v>
      </c>
      <c r="I29" s="64">
        <v>0.01</v>
      </c>
      <c r="J29" s="64">
        <v>1</v>
      </c>
      <c r="K29" s="64" t="s">
        <v>48</v>
      </c>
      <c r="L29" s="64" t="s">
        <v>110</v>
      </c>
      <c r="M29" s="64" t="s">
        <v>110</v>
      </c>
      <c r="N29" s="64" t="s">
        <v>115</v>
      </c>
      <c r="O29" s="65">
        <v>1</v>
      </c>
      <c r="P29" s="64">
        <f t="shared" si="2"/>
        <v>6.0795683191176939E-2</v>
      </c>
      <c r="Q29" s="79">
        <v>0.1</v>
      </c>
      <c r="R29" s="11" t="s">
        <v>113</v>
      </c>
    </row>
  </sheetData>
  <sortState ref="B5:R68">
    <sortCondition ref="B133:B196"/>
    <sortCondition ref="C133:C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9"/>
  <sheetViews>
    <sheetView zoomScale="125" zoomScaleNormal="125" zoomScalePageLayoutView="125" workbookViewId="0">
      <selection activeCell="C7" sqref="C7"/>
    </sheetView>
  </sheetViews>
  <sheetFormatPr baseColWidth="10" defaultColWidth="10.83203125" defaultRowHeight="14"/>
  <cols>
    <col min="1" max="1" width="21.5" style="1" customWidth="1"/>
    <col min="2" max="2" width="14.1640625" style="1" customWidth="1"/>
    <col min="3" max="3" width="89.5" style="10" customWidth="1"/>
    <col min="4" max="4" width="44.6640625" style="3" customWidth="1"/>
    <col min="5" max="16384" width="10.83203125" style="3"/>
  </cols>
  <sheetData>
    <row r="1" spans="1:3" ht="26" customHeight="1">
      <c r="A1" s="18" t="s">
        <v>0</v>
      </c>
      <c r="B1" s="18" t="s">
        <v>4</v>
      </c>
      <c r="C1" s="26" t="s">
        <v>55</v>
      </c>
    </row>
    <row r="2" spans="1:3" s="15" customFormat="1">
      <c r="A2" s="5" t="s">
        <v>70</v>
      </c>
      <c r="B2" s="8" t="s">
        <v>14</v>
      </c>
      <c r="C2" s="14" t="s">
        <v>21</v>
      </c>
    </row>
    <row r="3" spans="1:3" s="15" customFormat="1">
      <c r="A3" s="5" t="s">
        <v>70</v>
      </c>
      <c r="B3" s="7" t="s">
        <v>15</v>
      </c>
      <c r="C3" s="14" t="s">
        <v>22</v>
      </c>
    </row>
    <row r="4" spans="1:3" s="15" customFormat="1">
      <c r="A4" s="5" t="s">
        <v>70</v>
      </c>
      <c r="B4" s="7" t="s">
        <v>16</v>
      </c>
      <c r="C4" s="14" t="s">
        <v>23</v>
      </c>
    </row>
    <row r="5" spans="1:3" s="15" customFormat="1">
      <c r="A5" s="5" t="s">
        <v>70</v>
      </c>
      <c r="B5" s="7" t="s">
        <v>17</v>
      </c>
      <c r="C5" s="14" t="s">
        <v>24</v>
      </c>
    </row>
    <row r="6" spans="1:3" s="15" customFormat="1">
      <c r="A6" s="8" t="s">
        <v>71</v>
      </c>
      <c r="B6" s="8" t="s">
        <v>14</v>
      </c>
      <c r="C6" s="11" t="s">
        <v>25</v>
      </c>
    </row>
    <row r="7" spans="1:3" s="15" customFormat="1" ht="28">
      <c r="A7" s="7" t="s">
        <v>71</v>
      </c>
      <c r="B7" s="7" t="s">
        <v>15</v>
      </c>
      <c r="C7" s="12" t="s">
        <v>26</v>
      </c>
    </row>
    <row r="8" spans="1:3" s="15" customFormat="1" ht="28">
      <c r="A8" s="7" t="s">
        <v>71</v>
      </c>
      <c r="B8" s="7" t="s">
        <v>16</v>
      </c>
      <c r="C8" s="12" t="s">
        <v>27</v>
      </c>
    </row>
    <row r="9" spans="1:3" s="15" customFormat="1">
      <c r="A9" s="9" t="s">
        <v>71</v>
      </c>
      <c r="B9" s="9" t="s">
        <v>17</v>
      </c>
      <c r="C9" s="13" t="s">
        <v>28</v>
      </c>
    </row>
    <row r="10" spans="1:3" s="16" customFormat="1" ht="28">
      <c r="A10" s="7" t="s">
        <v>73</v>
      </c>
      <c r="B10" s="7" t="s">
        <v>14</v>
      </c>
      <c r="C10" s="12" t="s">
        <v>29</v>
      </c>
    </row>
    <row r="11" spans="1:3" s="15" customFormat="1" ht="42">
      <c r="A11" s="7" t="s">
        <v>73</v>
      </c>
      <c r="B11" s="7" t="s">
        <v>15</v>
      </c>
      <c r="C11" s="12" t="s">
        <v>30</v>
      </c>
    </row>
    <row r="12" spans="1:3" s="15" customFormat="1" ht="56">
      <c r="A12" s="7" t="s">
        <v>73</v>
      </c>
      <c r="B12" s="7" t="s">
        <v>16</v>
      </c>
      <c r="C12" s="12" t="s">
        <v>31</v>
      </c>
    </row>
    <row r="13" spans="1:3" s="15" customFormat="1" ht="42">
      <c r="A13" s="7" t="s">
        <v>73</v>
      </c>
      <c r="B13" s="7" t="s">
        <v>17</v>
      </c>
      <c r="C13" s="12" t="s">
        <v>32</v>
      </c>
    </row>
    <row r="14" spans="1:3" s="16" customFormat="1" ht="28">
      <c r="A14" s="7" t="s">
        <v>78</v>
      </c>
      <c r="B14" s="7" t="s">
        <v>14</v>
      </c>
      <c r="C14" s="12" t="s">
        <v>29</v>
      </c>
    </row>
    <row r="15" spans="1:3" s="15" customFormat="1" ht="42">
      <c r="A15" s="7" t="s">
        <v>78</v>
      </c>
      <c r="B15" s="7" t="s">
        <v>15</v>
      </c>
      <c r="C15" s="12" t="s">
        <v>30</v>
      </c>
    </row>
    <row r="16" spans="1:3" s="15" customFormat="1" ht="56">
      <c r="A16" s="7" t="s">
        <v>78</v>
      </c>
      <c r="B16" s="7" t="s">
        <v>16</v>
      </c>
      <c r="C16" s="12" t="s">
        <v>31</v>
      </c>
    </row>
    <row r="17" spans="1:3" s="15" customFormat="1" ht="42">
      <c r="A17" s="7" t="s">
        <v>78</v>
      </c>
      <c r="B17" s="7" t="s">
        <v>17</v>
      </c>
      <c r="C17" s="12" t="s">
        <v>32</v>
      </c>
    </row>
    <row r="18" spans="1:3" s="15" customFormat="1" ht="28">
      <c r="A18" s="8" t="s">
        <v>72</v>
      </c>
      <c r="B18" s="8" t="s">
        <v>14</v>
      </c>
      <c r="C18" s="11" t="s">
        <v>33</v>
      </c>
    </row>
    <row r="19" spans="1:3" s="15" customFormat="1" ht="42">
      <c r="A19" s="7" t="s">
        <v>72</v>
      </c>
      <c r="B19" s="7" t="s">
        <v>15</v>
      </c>
      <c r="C19" s="12" t="s">
        <v>34</v>
      </c>
    </row>
    <row r="20" spans="1:3" s="15" customFormat="1" ht="56">
      <c r="A20" s="7" t="s">
        <v>72</v>
      </c>
      <c r="B20" s="7" t="s">
        <v>16</v>
      </c>
      <c r="C20" s="12" t="s">
        <v>35</v>
      </c>
    </row>
    <row r="21" spans="1:3" s="15" customFormat="1" ht="28">
      <c r="A21" s="9" t="s">
        <v>72</v>
      </c>
      <c r="B21" s="9" t="s">
        <v>17</v>
      </c>
      <c r="C21" s="13" t="s">
        <v>36</v>
      </c>
    </row>
    <row r="22" spans="1:3" s="15" customFormat="1">
      <c r="A22" s="54" t="s">
        <v>10</v>
      </c>
      <c r="B22" s="54" t="s">
        <v>14</v>
      </c>
      <c r="C22" s="11" t="s">
        <v>88</v>
      </c>
    </row>
    <row r="23" spans="1:3" s="15" customFormat="1">
      <c r="A23" s="58" t="s">
        <v>10</v>
      </c>
      <c r="B23" s="58" t="s">
        <v>15</v>
      </c>
      <c r="C23" s="11" t="s">
        <v>88</v>
      </c>
    </row>
    <row r="24" spans="1:3" s="15" customFormat="1">
      <c r="A24" s="58" t="s">
        <v>10</v>
      </c>
      <c r="B24" s="58" t="s">
        <v>16</v>
      </c>
      <c r="C24" s="11" t="s">
        <v>88</v>
      </c>
    </row>
    <row r="25" spans="1:3" s="15" customFormat="1">
      <c r="A25" s="62" t="s">
        <v>10</v>
      </c>
      <c r="B25" s="62" t="s">
        <v>17</v>
      </c>
      <c r="C25" s="11" t="s">
        <v>88</v>
      </c>
    </row>
    <row r="26" spans="1:3" s="15" customFormat="1">
      <c r="A26" s="54" t="s">
        <v>49</v>
      </c>
      <c r="B26" s="54" t="s">
        <v>14</v>
      </c>
      <c r="C26" s="11" t="s">
        <v>88</v>
      </c>
    </row>
    <row r="27" spans="1:3" s="15" customFormat="1">
      <c r="A27" s="58" t="s">
        <v>49</v>
      </c>
      <c r="B27" s="58" t="s">
        <v>15</v>
      </c>
      <c r="C27" s="11" t="s">
        <v>88</v>
      </c>
    </row>
    <row r="28" spans="1:3" s="15" customFormat="1">
      <c r="A28" s="58" t="s">
        <v>49</v>
      </c>
      <c r="B28" s="58" t="s">
        <v>16</v>
      </c>
      <c r="C28" s="11" t="s">
        <v>88</v>
      </c>
    </row>
    <row r="29" spans="1:3" s="15" customFormat="1">
      <c r="A29" s="62" t="s">
        <v>49</v>
      </c>
      <c r="B29" s="62" t="s">
        <v>17</v>
      </c>
      <c r="C29" s="11" t="s">
        <v>88</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2018-07-02T23:40:23Z</dcterms:modified>
</cp:coreProperties>
</file>