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autoCompressPictures="0"/>
  <mc:AlternateContent xmlns:mc="http://schemas.openxmlformats.org/markup-compatibility/2006">
    <mc:Choice Requires="x15">
      <x15ac:absPath xmlns:x15ac="http://schemas.microsoft.com/office/spreadsheetml/2010/11/ac" url="/Users/marufr/code/sifra/models/test_structures/"/>
    </mc:Choice>
  </mc:AlternateContent>
  <xr:revisionPtr revIDLastSave="0" documentId="10_ncr:8100000_{7FB112C1-C9CB-D04D-A4E3-2243D89BDBB6}" xr6:coauthVersionLast="34" xr6:coauthVersionMax="34" xr10:uidLastSave="{00000000-0000-0000-0000-000000000000}"/>
  <bookViews>
    <workbookView xWindow="0" yWindow="460" windowWidth="28700" windowHeight="16840" tabRatio="804" activeTab="5" xr2:uid="{00000000-000D-0000-FFFF-FFFF00000000}"/>
  </bookViews>
  <sheets>
    <sheet name="table_description" sheetId="11" r:id="rId1"/>
    <sheet name="component_list" sheetId="3" r:id="rId2"/>
    <sheet name="component_connections" sheetId="1" r:id="rId3"/>
    <sheet name="supply_setup" sheetId="5" r:id="rId4"/>
    <sheet name="output_setup" sheetId="2" r:id="rId5"/>
    <sheet name="comp_type_dmg_algo" sheetId="9" r:id="rId6"/>
    <sheet name="damage_state_def" sheetId="10" r:id="rId7"/>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P25" i="9" l="1"/>
  <c r="P24" i="9"/>
  <c r="P23" i="9"/>
  <c r="P22" i="9"/>
  <c r="P21" i="9"/>
  <c r="P20" i="9"/>
  <c r="P19" i="9"/>
  <c r="P18" i="9"/>
  <c r="P17" i="9"/>
  <c r="O17" i="9"/>
  <c r="P16" i="9"/>
  <c r="P15" i="9"/>
  <c r="P14" i="9"/>
  <c r="P13" i="9"/>
  <c r="O13" i="9"/>
  <c r="P12" i="9"/>
  <c r="P11" i="9"/>
  <c r="P10" i="9"/>
  <c r="P9" i="9"/>
  <c r="O9" i="9"/>
  <c r="P8" i="9"/>
  <c r="P7" i="9"/>
  <c r="P6" i="9"/>
  <c r="P5" i="9"/>
  <c r="P4" i="9"/>
  <c r="P3" i="9"/>
  <c r="P2" i="9"/>
</calcChain>
</file>

<file path=xl/sharedStrings.xml><?xml version="1.0" encoding="utf-8"?>
<sst xmlns="http://schemas.openxmlformats.org/spreadsheetml/2006/main" count="379" uniqueCount="109">
  <si>
    <t>Capacity by Generator (in MW)</t>
  </si>
  <si>
    <t>component_type</t>
  </si>
  <si>
    <t>node_type</t>
  </si>
  <si>
    <t>transshipment</t>
  </si>
  <si>
    <t>sink</t>
  </si>
  <si>
    <t>damage_state</t>
  </si>
  <si>
    <t>damage_ratio</t>
  </si>
  <si>
    <t>functionality</t>
  </si>
  <si>
    <t>recovery_mean</t>
  </si>
  <si>
    <t>recovery_std</t>
  </si>
  <si>
    <t>HAZUS-MH MR3 Table 8.22.a Generation Facilities</t>
  </si>
  <si>
    <t>SYSTEM_OUTPUT</t>
  </si>
  <si>
    <t>cost_fraction</t>
  </si>
  <si>
    <t>Given values are the nominal generation capacities for each generator plant</t>
  </si>
  <si>
    <t>node_cluster</t>
  </si>
  <si>
    <t>output_1</t>
  </si>
  <si>
    <t>DS1 Slight</t>
  </si>
  <si>
    <t>DS2 Moderate</t>
  </si>
  <si>
    <t>DS3 Extensive</t>
  </si>
  <si>
    <t>DS4 Complete</t>
  </si>
  <si>
    <t>HAZUS-MH MR3 Table 8.7 Medium/large Anchored Pumping Plants</t>
  </si>
  <si>
    <t xml:space="preserve">HAZUS-MH Table D8.8 Electircal equipment </t>
  </si>
  <si>
    <t>Sim to main feed conveyor</t>
  </si>
  <si>
    <t>Minor deformation to supporting structure with some yielding of hold-down bolts.</t>
  </si>
  <si>
    <t>Significant deformaton to steel supporting structure with misaligment of ash handling conveyors</t>
  </si>
  <si>
    <t>Horizontal displacement of structure with failure of bracing elements and damage to ash silo structure.</t>
  </si>
  <si>
    <t>Partial or complete collapse of ash handling system.</t>
  </si>
  <si>
    <t>Minor deformation to supporting structure and minor damage at lateral restraint points to boiler.  No internal damage to boiler.</t>
  </si>
  <si>
    <t>Significant deformation to supporting structure with deformation at holding down bolts and yielding of bracing elements.  Damage to internal boiler pipes requiring access for repair.</t>
  </si>
  <si>
    <t>Major damage to boiler support with failure of many bracing elements.  Large deformations damage connecting pipework. Widespread damage to internal steam pipes in boiler requring extensive replacement.</t>
  </si>
  <si>
    <t>Damage beyond repair</t>
  </si>
  <si>
    <t>Minor deformations in connections or hairline cracks in a few welds.  Minor brace deformation.  Some deformation at hold down bolts.</t>
  </si>
  <si>
    <t>Some steel members have yielded exhibiting observable permanent rotations at connections.  A few welded connections may exhibit major cracks through welds or a few bolted connections may exhibit broken bolts or enlarged bolt holes.  Some yielding of braces and soem anchor bolts stretched.</t>
  </si>
  <si>
    <t xml:space="preserve">Many steel bracing elements have exceeded their yield capacity resulting in significant permanent lateral deformation of the structure.  Many truss arch members have buckeld in compression.  Some of the structural connections may have exceeded their ultimate capacity exhibited by major permanent member rotations at connections, buckled flanges and failed connections.  Some foundation oviement due to settlement and some anchor bolts failed.  </t>
  </si>
  <si>
    <t xml:space="preserve">A significant proportion of the structural elements have exceeded their ultimate capacities or some critical structural elements or connections have failed resulting in dangerous permanent lateral displacement, partial collapse or collapse of the shelter structure.   </t>
  </si>
  <si>
    <t>Minor deformations in connections or hairline cracks in a few welds.  Minor brace deformation.  Minor spalling at some precast panel corners.</t>
  </si>
  <si>
    <t>Some steel members have yielded exhibiting observable permanent rotations at connections.  A few welded connections may exhibit major cracks through welds or a few bolted connections may exhibit broken bolts or enlarged bolt holes.  Some yielding of braces.  More significant spalling damage to precast panels with deformation at panel connections.</t>
  </si>
  <si>
    <t>Most steel members have exceeded their yield capacity resulting in significant permanent lateral deformation of the structure.  Some of the structural members or connections may have exceeded their ultimate capacity exhibited by major permanent member rotations at connections, buckled flanges and failed connections.  Some anchor bolts stretched. Partial collapse of portions of the structure may have occurred due to failed critical elements or connections.</t>
  </si>
  <si>
    <t xml:space="preserve">A significant proportion of the structural elements have exceeded their ultimate capacities or some critical structural elements or connections have failed resulting in dangerous permanent lateral displacement, partial collapse or collapse of the building.   </t>
  </si>
  <si>
    <t>component_class</t>
  </si>
  <si>
    <t>op_capacity</t>
  </si>
  <si>
    <t>List of component types with fragility and recovery data</t>
  </si>
  <si>
    <t>fragility_source</t>
  </si>
  <si>
    <t>component_id</t>
  </si>
  <si>
    <t>Capacity at the output nodes on the extremity of the component network</t>
  </si>
  <si>
    <t>supply</t>
  </si>
  <si>
    <t>Capacity given as percentage</t>
  </si>
  <si>
    <t>coal</t>
  </si>
  <si>
    <t>Lognormal</t>
  </si>
  <si>
    <t>damage_function</t>
  </si>
  <si>
    <t>SYSTEM OUTPUT</t>
  </si>
  <si>
    <t>minimum</t>
  </si>
  <si>
    <t>NA</t>
  </si>
  <si>
    <t>SYSTEM_INPUT</t>
  </si>
  <si>
    <t>Fuel Supply</t>
  </si>
  <si>
    <t>OUTPUT</t>
  </si>
  <si>
    <t>INPUT</t>
  </si>
  <si>
    <t xml:space="preserve">Network connections. Each pair of nodes is an edge. Directionality is defined by order of nodes in a row (Orig-&gt;Dest). </t>
  </si>
  <si>
    <t>Definitions of damage states of the list of component types in the system</t>
  </si>
  <si>
    <t>recovery_95percentile</t>
  </si>
  <si>
    <t>Fragilities are defined according to discrete damage states. Recovery time is in WEEKS. 
The suffix SDL refers to component Seismic Design Level. [SDL1: 0.2g PGA, SDL2: 0.35g PGA, SDL3: 0.4g PGA]</t>
  </si>
  <si>
    <t>Used by: (1) network algorithm package for flow calculations, 
(2) Pygraphviz to draw the system layout.</t>
  </si>
  <si>
    <t>damage_state_definition</t>
  </si>
  <si>
    <t>origin</t>
  </si>
  <si>
    <t>destination</t>
  </si>
  <si>
    <t>weight</t>
  </si>
  <si>
    <t>input_node</t>
  </si>
  <si>
    <t>capacity_fraction</t>
  </si>
  <si>
    <t>input_capacity</t>
  </si>
  <si>
    <t>output_node</t>
  </si>
  <si>
    <t>production_node</t>
  </si>
  <si>
    <t>output_node_capacity</t>
  </si>
  <si>
    <t>priority</t>
  </si>
  <si>
    <t>link_capacity</t>
  </si>
  <si>
    <t>commodity_type</t>
  </si>
  <si>
    <t>Material Delivery and Storage</t>
  </si>
  <si>
    <t>materiel_supply</t>
  </si>
  <si>
    <t>Processor A</t>
  </si>
  <si>
    <t>Processor B</t>
  </si>
  <si>
    <t>Perturbator</t>
  </si>
  <si>
    <t>Processor C</t>
  </si>
  <si>
    <t>Stage 1 processing</t>
  </si>
  <si>
    <t>Stage 2 processing</t>
  </si>
  <si>
    <t>node_x</t>
  </si>
  <si>
    <t>node_y</t>
  </si>
  <si>
    <t>This file lists the instances of various component types within the system.</t>
  </si>
  <si>
    <t>not available</t>
  </si>
  <si>
    <t>table</t>
  </si>
  <si>
    <t>description</t>
  </si>
  <si>
    <t>note</t>
  </si>
  <si>
    <t>component_list</t>
  </si>
  <si>
    <t>component_connections</t>
  </si>
  <si>
    <t>supply_setup</t>
  </si>
  <si>
    <t>output_setup</t>
  </si>
  <si>
    <t>comp_type_dmg_algo</t>
  </si>
  <si>
    <t>damage_state_def</t>
  </si>
  <si>
    <t>Cost fractions define economic value of the individual component relative to the cost of entire system. Data includes a 0% allowance for components not included in the model.</t>
  </si>
  <si>
    <t>median</t>
  </si>
  <si>
    <t>beta</t>
  </si>
  <si>
    <t>id</t>
  </si>
  <si>
    <t>is_piecewise</t>
  </si>
  <si>
    <t>no</t>
  </si>
  <si>
    <t>upper_limit</t>
  </si>
  <si>
    <t>lower_limit</t>
  </si>
  <si>
    <t>null</t>
  </si>
  <si>
    <t>Not Available.</t>
  </si>
  <si>
    <t>recovery_function</t>
  </si>
  <si>
    <t>Normal</t>
  </si>
  <si>
    <t>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</si>
</sst>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17">
    <font>
      <sz val="12"/>
      <color theme="1"/>
      <name val="Calibri"/>
      <family val="2"/>
      <scheme val="minor"/>
    </font>
    <font>
      <u/>
      <sz val="12"/>
      <color theme="10"/>
      <name val="Calibri"/>
      <family val="2"/>
      <scheme val="minor"/>
    </font>
    <font>
      <u/>
      <sz val="12"/>
      <color theme="11"/>
      <name val="Calibri"/>
      <family val="2"/>
      <scheme val="minor"/>
    </font>
    <font>
      <sz val="10"/>
      <color theme="1"/>
      <name val="Calibri"/>
      <family val="2"/>
      <scheme val="minor"/>
    </font>
    <font>
      <b/>
      <sz val="10"/>
      <color rgb="FFFF0000"/>
      <name val="Calibri"/>
      <family val="2"/>
      <scheme val="minor"/>
    </font>
    <font>
      <sz val="10"/>
      <color theme="0"/>
      <name val="Calibri"/>
      <family val="2"/>
      <scheme val="minor"/>
    </font>
    <font>
      <sz val="12"/>
      <color rgb="FF006100"/>
      <name val="Calibri"/>
      <family val="2"/>
      <scheme val="minor"/>
    </font>
    <font>
      <b/>
      <sz val="12"/>
      <color theme="1"/>
      <name val="Calibri"/>
      <family val="2"/>
      <scheme val="minor"/>
    </font>
    <font>
      <b/>
      <sz val="12"/>
      <color theme="5"/>
      <name val="Calibri"/>
      <family val="2"/>
      <scheme val="minor"/>
    </font>
    <font>
      <sz val="10"/>
      <name val="Calibri"/>
      <family val="2"/>
      <scheme val="minor"/>
    </font>
    <font>
      <sz val="10"/>
      <color rgb="FF66FFCC"/>
      <name val="Calibri"/>
      <family val="2"/>
      <scheme val="minor"/>
    </font>
    <font>
      <sz val="10"/>
      <color rgb="FFCCFF66"/>
      <name val="Calibri"/>
      <family val="2"/>
      <scheme val="minor"/>
    </font>
    <font>
      <sz val="10"/>
      <color rgb="FFE09DB4"/>
      <name val="Calibri"/>
      <family val="2"/>
      <scheme val="minor"/>
    </font>
    <font>
      <sz val="10"/>
      <color theme="1" tint="0.499984740745262"/>
      <name val="Calibri"/>
      <family val="2"/>
      <scheme val="minor"/>
    </font>
    <font>
      <b/>
      <sz val="12"/>
      <color rgb="FF729D2D"/>
      <name val="Calibri"/>
      <family val="2"/>
      <scheme val="minor"/>
    </font>
    <font>
      <i/>
      <sz val="10"/>
      <color theme="1"/>
      <name val="Calibri"/>
      <scheme val="minor"/>
    </font>
    <font>
      <i/>
      <sz val="10"/>
      <color theme="1" tint="0.499984740745262"/>
      <name val="Calibri"/>
      <scheme val="minor"/>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CFF66"/>
        <bgColor indexed="64"/>
      </patternFill>
    </fill>
    <fill>
      <patternFill patternType="solid">
        <fgColor theme="2" tint="-9.9978637043366805E-2"/>
        <bgColor indexed="64"/>
      </patternFill>
    </fill>
    <fill>
      <patternFill patternType="solid">
        <fgColor rgb="FF4C4C4C"/>
        <bgColor indexed="64"/>
      </patternFill>
    </fill>
    <fill>
      <patternFill patternType="solid">
        <fgColor rgb="FFC6EFCE"/>
      </patternFill>
    </fill>
    <fill>
      <patternFill patternType="solid">
        <fgColor theme="5" tint="0.59999389629810485"/>
        <bgColor indexed="64"/>
      </patternFill>
    </fill>
  </fills>
  <borders count="4">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s>
  <cellStyleXfs count="5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6" fillId="7"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83">
    <xf numFmtId="0" fontId="0" fillId="0" borderId="0" xfId="0"/>
    <xf numFmtId="0" fontId="3" fillId="3" borderId="0" xfId="0" applyFont="1" applyFill="1" applyAlignment="1">
      <alignment vertical="center"/>
    </xf>
    <xf numFmtId="0" fontId="3" fillId="3" borderId="0" xfId="0" applyFont="1" applyFill="1" applyAlignment="1">
      <alignment horizontal="right" vertical="center"/>
    </xf>
    <xf numFmtId="0" fontId="3" fillId="0" borderId="0" xfId="0" applyFont="1" applyFill="1" applyAlignment="1">
      <alignment vertical="center"/>
    </xf>
    <xf numFmtId="164" fontId="3" fillId="0" borderId="2" xfId="0" applyNumberFormat="1" applyFont="1" applyBorder="1" applyAlignment="1">
      <alignment horizontal="right" vertical="top" wrapText="1"/>
    </xf>
    <xf numFmtId="0" fontId="3" fillId="0" borderId="0" xfId="0" applyFont="1" applyFill="1" applyAlignment="1">
      <alignment vertical="top" wrapText="1"/>
    </xf>
    <xf numFmtId="164" fontId="3" fillId="0" borderId="0" xfId="0" applyNumberFormat="1" applyFont="1" applyBorder="1" applyAlignment="1">
      <alignment horizontal="right" vertical="top" wrapText="1"/>
    </xf>
    <xf numFmtId="0" fontId="3" fillId="0" borderId="0" xfId="0" applyFont="1" applyFill="1" applyBorder="1" applyAlignment="1">
      <alignment vertical="top" wrapText="1"/>
    </xf>
    <xf numFmtId="0" fontId="3" fillId="0" borderId="2" xfId="0" applyFont="1" applyFill="1" applyBorder="1" applyAlignment="1">
      <alignment vertical="top" wrapText="1"/>
    </xf>
    <xf numFmtId="0" fontId="3" fillId="0" borderId="3" xfId="0" applyFont="1" applyFill="1" applyBorder="1" applyAlignment="1">
      <alignment vertical="top" wrapText="1"/>
    </xf>
    <xf numFmtId="0" fontId="3" fillId="3" borderId="0" xfId="0" applyFont="1" applyFill="1" applyAlignment="1">
      <alignment horizontal="left" vertical="center"/>
    </xf>
    <xf numFmtId="0" fontId="3" fillId="0" borderId="2" xfId="0" applyFont="1" applyBorder="1" applyAlignment="1">
      <alignment horizontal="left" vertical="top" wrapText="1" indent="1"/>
    </xf>
    <xf numFmtId="0" fontId="3" fillId="0" borderId="0" xfId="0" applyFont="1" applyBorder="1" applyAlignment="1">
      <alignment horizontal="left" vertical="top" wrapText="1" indent="1"/>
    </xf>
    <xf numFmtId="0" fontId="3" fillId="0" borderId="3" xfId="0" applyFont="1" applyBorder="1" applyAlignment="1">
      <alignment horizontal="left" vertical="top" wrapText="1" indent="1"/>
    </xf>
    <xf numFmtId="0" fontId="3" fillId="0" borderId="0" xfId="0" applyFont="1" applyAlignment="1">
      <alignment horizontal="left" vertical="top" wrapText="1" indent="1"/>
    </xf>
    <xf numFmtId="0" fontId="3" fillId="0" borderId="0" xfId="0" applyFont="1" applyFill="1" applyAlignment="1">
      <alignment vertical="center" wrapText="1"/>
    </xf>
    <xf numFmtId="0" fontId="3" fillId="0" borderId="0" xfId="0" applyFont="1" applyFill="1" applyBorder="1" applyAlignment="1">
      <alignment vertical="center" wrapText="1"/>
    </xf>
    <xf numFmtId="164" fontId="3" fillId="4" borderId="0" xfId="0" applyNumberFormat="1" applyFont="1" applyFill="1" applyBorder="1" applyAlignment="1">
      <alignment horizontal="right" vertical="top" wrapText="1"/>
    </xf>
    <xf numFmtId="0" fontId="5" fillId="6" borderId="1" xfId="0" applyFont="1" applyFill="1" applyBorder="1" applyAlignment="1">
      <alignment vertical="center"/>
    </xf>
    <xf numFmtId="2" fontId="3" fillId="0" borderId="2" xfId="0" applyNumberFormat="1" applyFont="1" applyFill="1" applyBorder="1" applyAlignment="1">
      <alignment horizontal="right" vertical="top" wrapText="1"/>
    </xf>
    <xf numFmtId="2" fontId="3" fillId="0" borderId="2" xfId="0" applyNumberFormat="1" applyFont="1" applyBorder="1" applyAlignment="1">
      <alignment horizontal="right" vertical="top" wrapText="1"/>
    </xf>
    <xf numFmtId="2" fontId="3" fillId="0" borderId="0" xfId="0" applyNumberFormat="1" applyFont="1" applyFill="1" applyBorder="1" applyAlignment="1">
      <alignment horizontal="right" vertical="top" wrapText="1"/>
    </xf>
    <xf numFmtId="2" fontId="3" fillId="0" borderId="0" xfId="0" applyNumberFormat="1" applyFont="1" applyBorder="1" applyAlignment="1">
      <alignment horizontal="right" vertical="top" wrapText="1"/>
    </xf>
    <xf numFmtId="2" fontId="4" fillId="0" borderId="2" xfId="0" applyNumberFormat="1" applyFont="1" applyBorder="1" applyAlignment="1">
      <alignment horizontal="right" vertical="top" wrapText="1"/>
    </xf>
    <xf numFmtId="2" fontId="3" fillId="0" borderId="3" xfId="0" applyNumberFormat="1" applyFont="1" applyFill="1" applyBorder="1" applyAlignment="1">
      <alignment horizontal="right" vertical="top" wrapText="1"/>
    </xf>
    <xf numFmtId="2" fontId="3" fillId="0" borderId="3" xfId="0" applyNumberFormat="1" applyFont="1" applyBorder="1" applyAlignment="1">
      <alignment horizontal="right" vertical="top" wrapText="1"/>
    </xf>
    <xf numFmtId="0" fontId="5" fillId="6" borderId="1" xfId="0" applyFont="1" applyFill="1" applyBorder="1" applyAlignment="1">
      <alignment horizontal="left" vertical="center" wrapText="1" indent="1"/>
    </xf>
    <xf numFmtId="0" fontId="0" fillId="0" borderId="0" xfId="0" applyFont="1" applyAlignment="1">
      <alignment vertical="center"/>
    </xf>
    <xf numFmtId="0" fontId="7" fillId="2" borderId="1" xfId="0" applyFont="1" applyFill="1" applyBorder="1" applyAlignment="1">
      <alignment vertical="center"/>
    </xf>
    <xf numFmtId="0" fontId="7" fillId="2" borderId="1" xfId="0" applyFont="1" applyFill="1" applyBorder="1" applyAlignment="1">
      <alignment horizontal="right" vertical="center"/>
    </xf>
    <xf numFmtId="2" fontId="6" fillId="7" borderId="0" xfId="413" applyNumberFormat="1" applyFont="1" applyAlignment="1">
      <alignment vertical="center"/>
    </xf>
    <xf numFmtId="165" fontId="0" fillId="0" borderId="0" xfId="0" applyNumberFormat="1" applyFont="1" applyAlignment="1">
      <alignment vertical="center"/>
    </xf>
    <xf numFmtId="0" fontId="0" fillId="0" borderId="0" xfId="0" applyFont="1" applyAlignment="1">
      <alignment horizontal="right" vertical="center"/>
    </xf>
    <xf numFmtId="0" fontId="0" fillId="0" borderId="0" xfId="0" applyFont="1" applyAlignment="1">
      <alignment horizontal="left" vertical="center"/>
    </xf>
    <xf numFmtId="2" fontId="0" fillId="0" borderId="0" xfId="0" applyNumberFormat="1" applyFont="1" applyAlignment="1">
      <alignment vertical="center"/>
    </xf>
    <xf numFmtId="1" fontId="0" fillId="0" borderId="0" xfId="0" applyNumberFormat="1" applyFont="1" applyAlignment="1">
      <alignment vertical="center"/>
    </xf>
    <xf numFmtId="2" fontId="6" fillId="7" borderId="0" xfId="413" applyNumberFormat="1" applyAlignment="1">
      <alignment vertical="center"/>
    </xf>
    <xf numFmtId="0" fontId="7" fillId="5" borderId="1" xfId="0" applyFont="1" applyFill="1" applyBorder="1" applyAlignment="1">
      <alignment vertical="center"/>
    </xf>
    <xf numFmtId="0" fontId="7" fillId="5" borderId="1" xfId="0" applyFont="1" applyFill="1" applyBorder="1" applyAlignment="1">
      <alignment horizontal="centerContinuous" vertical="center"/>
    </xf>
    <xf numFmtId="0" fontId="7" fillId="5" borderId="1" xfId="0" applyFont="1" applyFill="1" applyBorder="1" applyAlignment="1">
      <alignment horizontal="left" vertical="center"/>
    </xf>
    <xf numFmtId="0" fontId="0" fillId="0" borderId="0" xfId="0" applyFont="1"/>
    <xf numFmtId="166" fontId="0" fillId="0" borderId="0" xfId="0" applyNumberFormat="1" applyFont="1" applyAlignment="1">
      <alignment horizontal="centerContinuous" vertical="center"/>
    </xf>
    <xf numFmtId="0" fontId="8" fillId="0" borderId="0" xfId="0" applyFont="1" applyAlignment="1">
      <alignment vertical="center"/>
    </xf>
    <xf numFmtId="2" fontId="0" fillId="0" borderId="0" xfId="0" applyNumberFormat="1" applyFont="1" applyAlignment="1">
      <alignment horizontal="centerContinuous" vertical="center"/>
    </xf>
    <xf numFmtId="165" fontId="0" fillId="0" borderId="0" xfId="0" applyNumberFormat="1" applyFont="1" applyAlignment="1">
      <alignment horizontal="centerContinuous"/>
    </xf>
    <xf numFmtId="165" fontId="0" fillId="0" borderId="0" xfId="0" applyNumberFormat="1" applyFont="1" applyAlignment="1">
      <alignment horizontal="center"/>
    </xf>
    <xf numFmtId="0" fontId="7" fillId="5" borderId="1" xfId="0" applyFont="1" applyFill="1" applyBorder="1" applyAlignment="1">
      <alignment horizontal="right" vertical="center"/>
    </xf>
    <xf numFmtId="164" fontId="0" fillId="0" borderId="0" xfId="0" applyNumberFormat="1" applyFont="1" applyAlignment="1">
      <alignment vertical="center"/>
    </xf>
    <xf numFmtId="2" fontId="9" fillId="0" borderId="2" xfId="0" applyNumberFormat="1" applyFont="1" applyBorder="1" applyAlignment="1">
      <alignment horizontal="right" vertical="top" wrapText="1"/>
    </xf>
    <xf numFmtId="2" fontId="9" fillId="0" borderId="0" xfId="0" applyNumberFormat="1" applyFont="1" applyBorder="1" applyAlignment="1">
      <alignment horizontal="right" vertical="top" wrapText="1"/>
    </xf>
    <xf numFmtId="2" fontId="9" fillId="0" borderId="3" xfId="0" applyNumberFormat="1" applyFont="1" applyBorder="1" applyAlignment="1">
      <alignment horizontal="right" vertical="top" wrapText="1"/>
    </xf>
    <xf numFmtId="0" fontId="10" fillId="6" borderId="1" xfId="0" applyFont="1" applyFill="1" applyBorder="1" applyAlignment="1">
      <alignment horizontal="right" vertical="center"/>
    </xf>
    <xf numFmtId="0" fontId="11" fillId="6" borderId="1" xfId="0" applyFont="1" applyFill="1" applyBorder="1" applyAlignment="1">
      <alignment horizontal="right" vertical="center"/>
    </xf>
    <xf numFmtId="0" fontId="12" fillId="6" borderId="1" xfId="0" applyFont="1" applyFill="1" applyBorder="1" applyAlignment="1">
      <alignment horizontal="right" vertical="center"/>
    </xf>
    <xf numFmtId="0" fontId="13" fillId="0" borderId="2" xfId="0" applyFont="1" applyFill="1" applyBorder="1" applyAlignment="1">
      <alignment vertical="top" wrapText="1"/>
    </xf>
    <xf numFmtId="2" fontId="13" fillId="0" borderId="2" xfId="0" applyNumberFormat="1" applyFont="1" applyFill="1" applyBorder="1" applyAlignment="1">
      <alignment horizontal="right" vertical="top" wrapText="1"/>
    </xf>
    <xf numFmtId="2" fontId="13" fillId="0" borderId="2" xfId="0" applyNumberFormat="1" applyFont="1" applyBorder="1" applyAlignment="1">
      <alignment horizontal="right" vertical="top" wrapText="1"/>
    </xf>
    <xf numFmtId="164" fontId="13" fillId="0" borderId="2" xfId="0" applyNumberFormat="1" applyFont="1" applyBorder="1" applyAlignment="1">
      <alignment horizontal="right" vertical="top" wrapText="1"/>
    </xf>
    <xf numFmtId="0" fontId="13" fillId="0" borderId="0" xfId="0" applyFont="1" applyFill="1" applyBorder="1" applyAlignment="1">
      <alignment vertical="top" wrapText="1"/>
    </xf>
    <xf numFmtId="2" fontId="13" fillId="0" borderId="0" xfId="0" applyNumberFormat="1" applyFont="1" applyFill="1" applyBorder="1" applyAlignment="1">
      <alignment horizontal="right" vertical="top" wrapText="1"/>
    </xf>
    <xf numFmtId="2" fontId="13" fillId="0" borderId="0" xfId="0" applyNumberFormat="1" applyFont="1" applyBorder="1" applyAlignment="1">
      <alignment horizontal="right" vertical="top" wrapText="1"/>
    </xf>
    <xf numFmtId="164" fontId="13" fillId="0" borderId="0" xfId="0" applyNumberFormat="1" applyFont="1" applyBorder="1" applyAlignment="1">
      <alignment horizontal="right" vertical="top" wrapText="1"/>
    </xf>
    <xf numFmtId="0" fontId="13" fillId="0" borderId="3" xfId="0" applyFont="1" applyFill="1" applyBorder="1" applyAlignment="1">
      <alignment vertical="top" wrapText="1"/>
    </xf>
    <xf numFmtId="2" fontId="13" fillId="0" borderId="3" xfId="0" applyNumberFormat="1" applyFont="1" applyFill="1" applyBorder="1" applyAlignment="1">
      <alignment horizontal="right" vertical="top" wrapText="1"/>
    </xf>
    <xf numFmtId="2" fontId="13" fillId="0" borderId="3" xfId="0" applyNumberFormat="1" applyFont="1" applyBorder="1" applyAlignment="1">
      <alignment horizontal="right" vertical="top" wrapText="1"/>
    </xf>
    <xf numFmtId="164" fontId="13" fillId="0" borderId="3" xfId="0" applyNumberFormat="1" applyFont="1" applyBorder="1" applyAlignment="1">
      <alignment horizontal="right" vertical="top" wrapText="1"/>
    </xf>
    <xf numFmtId="0" fontId="14" fillId="0" borderId="0" xfId="0" applyFont="1" applyAlignment="1">
      <alignment vertical="center"/>
    </xf>
    <xf numFmtId="164" fontId="3" fillId="8" borderId="2" xfId="0" applyNumberFormat="1" applyFont="1" applyFill="1" applyBorder="1" applyAlignment="1">
      <alignment horizontal="right" vertical="top" wrapText="1"/>
    </xf>
    <xf numFmtId="164" fontId="3" fillId="8" borderId="0" xfId="0" applyNumberFormat="1" applyFont="1" applyFill="1" applyBorder="1" applyAlignment="1">
      <alignment horizontal="right" vertical="top" wrapText="1"/>
    </xf>
    <xf numFmtId="164" fontId="3" fillId="8" borderId="3" xfId="0" applyNumberFormat="1" applyFont="1" applyFill="1" applyBorder="1" applyAlignment="1">
      <alignment horizontal="right" vertical="top" wrapText="1"/>
    </xf>
    <xf numFmtId="0" fontId="5" fillId="6" borderId="1" xfId="0" applyFont="1" applyFill="1" applyBorder="1" applyAlignment="1">
      <alignment horizontal="left" vertical="center" indent="1"/>
    </xf>
    <xf numFmtId="164" fontId="15" fillId="0" borderId="2" xfId="0" applyNumberFormat="1" applyFont="1" applyBorder="1" applyAlignment="1">
      <alignment horizontal="right" vertical="top" wrapText="1"/>
    </xf>
    <xf numFmtId="164" fontId="15" fillId="0" borderId="0" xfId="0" applyNumberFormat="1" applyFont="1" applyBorder="1" applyAlignment="1">
      <alignment horizontal="right" vertical="top" wrapText="1"/>
    </xf>
    <xf numFmtId="2" fontId="3" fillId="8" borderId="2" xfId="0" applyNumberFormat="1" applyFont="1" applyFill="1" applyBorder="1" applyAlignment="1">
      <alignment horizontal="right" vertical="top" wrapText="1"/>
    </xf>
    <xf numFmtId="164" fontId="15" fillId="8" borderId="2" xfId="0" applyNumberFormat="1" applyFont="1" applyFill="1" applyBorder="1" applyAlignment="1">
      <alignment horizontal="right" vertical="top" wrapText="1"/>
    </xf>
    <xf numFmtId="2" fontId="3" fillId="8" borderId="0" xfId="0" applyNumberFormat="1" applyFont="1" applyFill="1" applyBorder="1" applyAlignment="1">
      <alignment horizontal="right" vertical="top" wrapText="1"/>
    </xf>
    <xf numFmtId="164" fontId="15" fillId="8" borderId="0" xfId="0" applyNumberFormat="1" applyFont="1" applyFill="1" applyBorder="1" applyAlignment="1">
      <alignment horizontal="right" vertical="top" wrapText="1"/>
    </xf>
    <xf numFmtId="164" fontId="16" fillId="0" borderId="2" xfId="0" applyNumberFormat="1" applyFont="1" applyBorder="1" applyAlignment="1">
      <alignment horizontal="right" vertical="top" wrapText="1"/>
    </xf>
    <xf numFmtId="164" fontId="16" fillId="0" borderId="0" xfId="0" applyNumberFormat="1" applyFont="1" applyBorder="1" applyAlignment="1">
      <alignment horizontal="right" vertical="top" wrapText="1"/>
    </xf>
    <xf numFmtId="164" fontId="16" fillId="0" borderId="3" xfId="0" applyNumberFormat="1" applyFont="1" applyBorder="1" applyAlignment="1">
      <alignment horizontal="right" vertical="top" wrapText="1"/>
    </xf>
    <xf numFmtId="0" fontId="0" fillId="0" borderId="0" xfId="0" applyAlignment="1"/>
    <xf numFmtId="0" fontId="3" fillId="0" borderId="0" xfId="0" applyFont="1" applyFill="1" applyAlignment="1">
      <alignment horizontal="center" vertical="center"/>
    </xf>
    <xf numFmtId="0" fontId="3" fillId="0" borderId="0" xfId="0" applyFont="1" applyFill="1" applyAlignment="1">
      <alignment horizontal="center" vertical="center" wrapText="1"/>
    </xf>
  </cellXfs>
  <cellStyles count="5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Good" xfId="41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workbookViewId="0">
      <selection activeCell="B7" sqref="B7"/>
    </sheetView>
  </sheetViews>
  <sheetFormatPr baseColWidth="10" defaultColWidth="8.83203125" defaultRowHeight="16"/>
  <cols>
    <col min="3" max="3" width="78.1640625" customWidth="1"/>
  </cols>
  <sheetData>
    <row r="1" spans="1:3">
      <c r="A1" t="s">
        <v>87</v>
      </c>
      <c r="B1" t="s">
        <v>88</v>
      </c>
      <c r="C1" t="s">
        <v>89</v>
      </c>
    </row>
    <row r="2" spans="1:3">
      <c r="A2" t="s">
        <v>90</v>
      </c>
      <c r="B2" t="s">
        <v>85</v>
      </c>
      <c r="C2" t="s">
        <v>96</v>
      </c>
    </row>
    <row r="3" spans="1:3">
      <c r="A3" t="s">
        <v>91</v>
      </c>
      <c r="B3" t="s">
        <v>57</v>
      </c>
      <c r="C3" s="80" t="s">
        <v>61</v>
      </c>
    </row>
    <row r="4" spans="1:3">
      <c r="A4" t="s">
        <v>92</v>
      </c>
      <c r="B4" t="s">
        <v>44</v>
      </c>
      <c r="C4" s="80" t="s">
        <v>46</v>
      </c>
    </row>
    <row r="5" spans="1:3">
      <c r="A5" t="s">
        <v>93</v>
      </c>
      <c r="B5" t="s">
        <v>0</v>
      </c>
      <c r="C5" s="80" t="s">
        <v>13</v>
      </c>
    </row>
    <row r="6" spans="1:3">
      <c r="A6" t="s">
        <v>94</v>
      </c>
      <c r="B6" t="s">
        <v>41</v>
      </c>
      <c r="C6" s="80" t="s">
        <v>60</v>
      </c>
    </row>
    <row r="7" spans="1:3">
      <c r="A7" t="s">
        <v>95</v>
      </c>
      <c r="B7"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6CCFF"/>
  </sheetPr>
  <dimension ref="A1:G11"/>
  <sheetViews>
    <sheetView zoomScale="120" zoomScaleNormal="120" zoomScalePageLayoutView="120" workbookViewId="0">
      <selection sqref="A1:XFD3"/>
    </sheetView>
  </sheetViews>
  <sheetFormatPr baseColWidth="10" defaultColWidth="11" defaultRowHeight="16"/>
  <cols>
    <col min="1" max="3" width="30.6640625" style="40" customWidth="1"/>
    <col min="4" max="4" width="14.5" style="40" customWidth="1"/>
    <col min="5" max="5" width="19" style="40" bestFit="1" customWidth="1"/>
    <col min="6" max="6" width="30" style="40" customWidth="1"/>
    <col min="7" max="7" width="14.5" style="40" customWidth="1"/>
    <col min="8" max="16384" width="11" style="40"/>
  </cols>
  <sheetData>
    <row r="1" spans="1:7" ht="23" customHeight="1">
      <c r="A1" s="37" t="s">
        <v>43</v>
      </c>
      <c r="B1" s="37" t="s">
        <v>1</v>
      </c>
      <c r="C1" s="37" t="s">
        <v>39</v>
      </c>
      <c r="D1" s="38" t="s">
        <v>12</v>
      </c>
      <c r="E1" s="39" t="s">
        <v>2</v>
      </c>
      <c r="F1" s="39" t="s">
        <v>14</v>
      </c>
      <c r="G1" s="38" t="s">
        <v>40</v>
      </c>
    </row>
    <row r="2" spans="1:7" ht="17" customHeight="1">
      <c r="A2" s="40" t="s">
        <v>76</v>
      </c>
      <c r="B2" s="40" t="s">
        <v>53</v>
      </c>
      <c r="C2" s="27" t="s">
        <v>75</v>
      </c>
      <c r="D2" s="41">
        <v>0</v>
      </c>
      <c r="E2" s="42" t="s">
        <v>45</v>
      </c>
      <c r="F2" s="40" t="s">
        <v>56</v>
      </c>
      <c r="G2" s="43">
        <v>1</v>
      </c>
    </row>
    <row r="3" spans="1:7" ht="17" customHeight="1">
      <c r="A3" s="27" t="s">
        <v>83</v>
      </c>
      <c r="B3" s="27" t="s">
        <v>77</v>
      </c>
      <c r="C3" s="27" t="s">
        <v>81</v>
      </c>
      <c r="D3" s="41">
        <v>0.6</v>
      </c>
      <c r="E3" s="27" t="s">
        <v>3</v>
      </c>
      <c r="F3" s="40" t="s">
        <v>54</v>
      </c>
      <c r="G3" s="43">
        <v>1</v>
      </c>
    </row>
    <row r="4" spans="1:7" ht="17" customHeight="1">
      <c r="A4" s="27" t="s">
        <v>84</v>
      </c>
      <c r="B4" s="27" t="s">
        <v>78</v>
      </c>
      <c r="C4" s="27" t="s">
        <v>82</v>
      </c>
      <c r="D4" s="41">
        <v>0.4</v>
      </c>
      <c r="E4" s="27" t="s">
        <v>3</v>
      </c>
      <c r="F4" s="40" t="s">
        <v>54</v>
      </c>
      <c r="G4" s="43">
        <v>1</v>
      </c>
    </row>
    <row r="5" spans="1:7" ht="17" customHeight="1">
      <c r="A5" s="27" t="s">
        <v>15</v>
      </c>
      <c r="B5" s="27" t="s">
        <v>11</v>
      </c>
      <c r="C5" s="27" t="s">
        <v>50</v>
      </c>
      <c r="D5" s="41">
        <v>0</v>
      </c>
      <c r="E5" s="66" t="s">
        <v>4</v>
      </c>
      <c r="F5" s="27" t="s">
        <v>55</v>
      </c>
      <c r="G5" s="43">
        <v>1</v>
      </c>
    </row>
    <row r="6" spans="1:7">
      <c r="D6" s="44"/>
      <c r="G6" s="44"/>
    </row>
    <row r="7" spans="1:7">
      <c r="D7" s="44"/>
      <c r="G7" s="44"/>
    </row>
    <row r="8" spans="1:7">
      <c r="D8" s="44"/>
      <c r="G8" s="44"/>
    </row>
    <row r="9" spans="1:7">
      <c r="D9" s="44"/>
      <c r="G9" s="44"/>
    </row>
    <row r="10" spans="1:7">
      <c r="D10" s="45"/>
      <c r="G10" s="45"/>
    </row>
    <row r="11" spans="1:7">
      <c r="D11" s="45"/>
      <c r="G11" s="45"/>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6CCFF"/>
  </sheetPr>
  <dimension ref="A1:D4"/>
  <sheetViews>
    <sheetView zoomScale="120" zoomScaleNormal="120" zoomScalePageLayoutView="120" workbookViewId="0">
      <selection sqref="A1:XFD3"/>
    </sheetView>
  </sheetViews>
  <sheetFormatPr baseColWidth="10" defaultColWidth="10.83203125" defaultRowHeight="16"/>
  <cols>
    <col min="1" max="1" width="19" style="27" customWidth="1"/>
    <col min="2" max="2" width="18" style="27" customWidth="1"/>
    <col min="3" max="4" width="13.33203125" style="27" customWidth="1"/>
    <col min="5" max="16384" width="10.83203125" style="27"/>
  </cols>
  <sheetData>
    <row r="1" spans="1:4" ht="26" customHeight="1">
      <c r="A1" s="37" t="s">
        <v>63</v>
      </c>
      <c r="B1" s="37" t="s">
        <v>64</v>
      </c>
      <c r="C1" s="46" t="s">
        <v>73</v>
      </c>
      <c r="D1" s="46" t="s">
        <v>65</v>
      </c>
    </row>
    <row r="2" spans="1:4" ht="20" customHeight="1">
      <c r="A2" s="27" t="s">
        <v>76</v>
      </c>
      <c r="B2" s="27" t="s">
        <v>83</v>
      </c>
      <c r="C2" s="47">
        <v>1</v>
      </c>
      <c r="D2" s="27">
        <v>1</v>
      </c>
    </row>
    <row r="3" spans="1:4" ht="20" customHeight="1">
      <c r="A3" s="27" t="s">
        <v>83</v>
      </c>
      <c r="B3" s="27" t="s">
        <v>84</v>
      </c>
      <c r="C3" s="47">
        <v>1</v>
      </c>
      <c r="D3" s="27">
        <v>1</v>
      </c>
    </row>
    <row r="4" spans="1:4" ht="20" customHeight="1">
      <c r="A4" s="27" t="s">
        <v>84</v>
      </c>
      <c r="B4" s="27" t="s">
        <v>15</v>
      </c>
      <c r="C4" s="47">
        <v>1</v>
      </c>
      <c r="D4" s="27">
        <v>1</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80FF00"/>
  </sheetPr>
  <dimension ref="A1:D9"/>
  <sheetViews>
    <sheetView zoomScale="120" zoomScaleNormal="120" zoomScalePageLayoutView="120" workbookViewId="0">
      <selection sqref="A1:XFD3"/>
    </sheetView>
  </sheetViews>
  <sheetFormatPr baseColWidth="10" defaultColWidth="10.83203125" defaultRowHeight="16"/>
  <cols>
    <col min="1" max="1" width="18.6640625" style="27" customWidth="1"/>
    <col min="2" max="2" width="17.83203125" style="27" customWidth="1"/>
    <col min="3" max="3" width="18.1640625" style="27" customWidth="1"/>
    <col min="4" max="4" width="18" style="27" customWidth="1"/>
    <col min="5" max="16384" width="10.83203125" style="27"/>
  </cols>
  <sheetData>
    <row r="1" spans="1:4" ht="26" customHeight="1">
      <c r="A1" s="28" t="s">
        <v>66</v>
      </c>
      <c r="B1" s="29" t="s">
        <v>68</v>
      </c>
      <c r="C1" s="29" t="s">
        <v>67</v>
      </c>
      <c r="D1" s="29" t="s">
        <v>74</v>
      </c>
    </row>
    <row r="2" spans="1:4" ht="20" customHeight="1">
      <c r="A2" s="27" t="s">
        <v>76</v>
      </c>
      <c r="B2" s="30">
        <v>100</v>
      </c>
      <c r="C2" s="31">
        <v>1</v>
      </c>
      <c r="D2" s="32" t="s">
        <v>47</v>
      </c>
    </row>
    <row r="3" spans="1:4" ht="20" customHeight="1">
      <c r="A3" s="33"/>
      <c r="B3" s="30"/>
      <c r="C3" s="31"/>
      <c r="D3" s="32"/>
    </row>
    <row r="4" spans="1:4" ht="20" customHeight="1">
      <c r="B4" s="34"/>
      <c r="C4" s="34"/>
    </row>
    <row r="5" spans="1:4" ht="20" customHeight="1">
      <c r="C5" s="34"/>
    </row>
    <row r="6" spans="1:4">
      <c r="C6" s="34"/>
    </row>
    <row r="7" spans="1:4">
      <c r="C7" s="34"/>
    </row>
    <row r="8" spans="1:4">
      <c r="C8" s="34"/>
    </row>
    <row r="9" spans="1:4">
      <c r="C9" s="34"/>
    </row>
  </sheetData>
  <pageMargins left="0.75" right="0.75" top="1" bottom="1" header="0.5" footer="0.5"/>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0FF00"/>
  </sheetPr>
  <dimension ref="A1:F3"/>
  <sheetViews>
    <sheetView zoomScale="120" zoomScaleNormal="120" zoomScalePageLayoutView="120" workbookViewId="0">
      <selection sqref="A1:XFD3"/>
    </sheetView>
  </sheetViews>
  <sheetFormatPr baseColWidth="10" defaultColWidth="10.83203125" defaultRowHeight="16"/>
  <cols>
    <col min="1" max="2" width="22" style="27" customWidth="1"/>
    <col min="3" max="3" width="21.6640625" style="27" customWidth="1"/>
    <col min="4" max="4" width="18.6640625" style="27" customWidth="1"/>
    <col min="5" max="5" width="11.33203125" style="27" customWidth="1"/>
    <col min="6" max="16384" width="10.83203125" style="27"/>
  </cols>
  <sheetData>
    <row r="1" spans="1:6" ht="26" customHeight="1">
      <c r="A1" s="28" t="s">
        <v>69</v>
      </c>
      <c r="B1" s="28" t="s">
        <v>70</v>
      </c>
      <c r="C1" s="29" t="s">
        <v>71</v>
      </c>
      <c r="D1" s="29" t="s">
        <v>67</v>
      </c>
      <c r="E1" s="29" t="s">
        <v>72</v>
      </c>
    </row>
    <row r="2" spans="1:6" ht="20" customHeight="1">
      <c r="A2" s="27" t="s">
        <v>15</v>
      </c>
      <c r="B2" s="27" t="s">
        <v>84</v>
      </c>
      <c r="C2" s="36">
        <v>250</v>
      </c>
      <c r="D2" s="31">
        <v>1</v>
      </c>
      <c r="E2" s="35">
        <v>1</v>
      </c>
      <c r="F2" s="34"/>
    </row>
    <row r="3" spans="1:6" ht="20" customHeight="1">
      <c r="A3" s="33"/>
      <c r="C3" s="36"/>
      <c r="D3" s="31"/>
      <c r="E3" s="35"/>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804000"/>
  </sheetPr>
  <dimension ref="A1:R25"/>
  <sheetViews>
    <sheetView tabSelected="1" zoomScale="115" zoomScaleNormal="115" zoomScalePageLayoutView="115" workbookViewId="0">
      <pane xSplit="3" ySplit="1" topLeftCell="D2" activePane="bottomRight" state="frozen"/>
      <selection pane="topRight" activeCell="C1" sqref="C1"/>
      <selection pane="bottomLeft" activeCell="A5" sqref="A5"/>
      <selection pane="bottomRight" activeCell="G1" sqref="G1"/>
    </sheetView>
  </sheetViews>
  <sheetFormatPr baseColWidth="10" defaultColWidth="10.83203125" defaultRowHeight="14"/>
  <cols>
    <col min="1" max="1" width="10.83203125" style="81"/>
    <col min="2" max="2" width="22.6640625" style="1" customWidth="1"/>
    <col min="3" max="4" width="11.83203125" style="1" customWidth="1"/>
    <col min="5" max="5" width="14.1640625" style="1" customWidth="1"/>
    <col min="6" max="8" width="14.1640625" style="2" customWidth="1"/>
    <col min="9" max="13" width="11.1640625" style="2" customWidth="1"/>
    <col min="14" max="14" width="15" style="2" customWidth="1"/>
    <col min="15" max="15" width="12.6640625" style="2" customWidth="1"/>
    <col min="16" max="16" width="12.5" style="2" customWidth="1"/>
    <col min="17" max="17" width="16.6640625" style="2" bestFit="1" customWidth="1"/>
    <col min="18" max="18" width="65.6640625" style="1" customWidth="1"/>
    <col min="19" max="19" width="44.6640625" style="3" customWidth="1"/>
    <col min="20" max="16384" width="10.83203125" style="3"/>
  </cols>
  <sheetData>
    <row r="1" spans="1:18" ht="26" customHeight="1">
      <c r="A1" s="18" t="s">
        <v>99</v>
      </c>
      <c r="B1" s="18" t="s">
        <v>1</v>
      </c>
      <c r="C1" s="18" t="s">
        <v>5</v>
      </c>
      <c r="D1" s="18" t="s">
        <v>100</v>
      </c>
      <c r="E1" s="18" t="s">
        <v>49</v>
      </c>
      <c r="F1" s="53" t="s">
        <v>97</v>
      </c>
      <c r="G1" s="53" t="s">
        <v>108</v>
      </c>
      <c r="H1" s="53" t="s">
        <v>98</v>
      </c>
      <c r="I1" s="53" t="s">
        <v>6</v>
      </c>
      <c r="J1" s="53" t="s">
        <v>7</v>
      </c>
      <c r="K1" s="51" t="s">
        <v>51</v>
      </c>
      <c r="L1" s="51" t="s">
        <v>102</v>
      </c>
      <c r="M1" s="51" t="s">
        <v>103</v>
      </c>
      <c r="N1" s="52" t="s">
        <v>106</v>
      </c>
      <c r="O1" s="52" t="s">
        <v>8</v>
      </c>
      <c r="P1" s="52" t="s">
        <v>9</v>
      </c>
      <c r="Q1" s="52" t="s">
        <v>59</v>
      </c>
      <c r="R1" s="70" t="s">
        <v>42</v>
      </c>
    </row>
    <row r="2" spans="1:18" s="15" customFormat="1">
      <c r="A2" s="82">
        <v>1</v>
      </c>
      <c r="B2" s="8" t="s">
        <v>77</v>
      </c>
      <c r="C2" s="8" t="s">
        <v>16</v>
      </c>
      <c r="D2" s="8" t="s">
        <v>101</v>
      </c>
      <c r="E2" s="8" t="s">
        <v>48</v>
      </c>
      <c r="F2" s="19">
        <v>0.42</v>
      </c>
      <c r="G2" s="19">
        <v>0</v>
      </c>
      <c r="H2" s="19">
        <v>0.375</v>
      </c>
      <c r="I2" s="20">
        <v>0.1</v>
      </c>
      <c r="J2" s="20">
        <v>1</v>
      </c>
      <c r="K2" s="48" t="s">
        <v>52</v>
      </c>
      <c r="L2" s="48" t="s">
        <v>104</v>
      </c>
      <c r="M2" s="48" t="s">
        <v>104</v>
      </c>
      <c r="N2" s="48" t="s">
        <v>107</v>
      </c>
      <c r="O2" s="4">
        <v>1</v>
      </c>
      <c r="P2" s="20">
        <f t="shared" ref="P2:P13" si="0">Q2/NORMINV(0.95,0,1)</f>
        <v>0.30397841595588471</v>
      </c>
      <c r="Q2" s="71">
        <v>0.5</v>
      </c>
      <c r="R2" s="11" t="s">
        <v>20</v>
      </c>
    </row>
    <row r="3" spans="1:18" s="15" customFormat="1">
      <c r="A3" s="82">
        <v>2</v>
      </c>
      <c r="B3" s="7" t="s">
        <v>77</v>
      </c>
      <c r="C3" s="7" t="s">
        <v>17</v>
      </c>
      <c r="D3" s="7" t="s">
        <v>101</v>
      </c>
      <c r="E3" s="7" t="s">
        <v>48</v>
      </c>
      <c r="F3" s="21">
        <v>0.57000000000000006</v>
      </c>
      <c r="G3" s="21">
        <v>0</v>
      </c>
      <c r="H3" s="21">
        <v>0.375</v>
      </c>
      <c r="I3" s="22">
        <v>0.3</v>
      </c>
      <c r="J3" s="22">
        <v>0</v>
      </c>
      <c r="K3" s="49" t="s">
        <v>52</v>
      </c>
      <c r="L3" s="49" t="s">
        <v>104</v>
      </c>
      <c r="M3" s="49" t="s">
        <v>104</v>
      </c>
      <c r="N3" s="49" t="s">
        <v>107</v>
      </c>
      <c r="O3" s="6">
        <v>3</v>
      </c>
      <c r="P3" s="22">
        <f t="shared" si="0"/>
        <v>0.60795683191176941</v>
      </c>
      <c r="Q3" s="72">
        <v>1</v>
      </c>
      <c r="R3" s="12" t="s">
        <v>20</v>
      </c>
    </row>
    <row r="4" spans="1:18" s="15" customFormat="1">
      <c r="A4" s="82">
        <v>3</v>
      </c>
      <c r="B4" s="7" t="s">
        <v>77</v>
      </c>
      <c r="C4" s="7" t="s">
        <v>18</v>
      </c>
      <c r="D4" s="7" t="s">
        <v>101</v>
      </c>
      <c r="E4" s="7" t="s">
        <v>48</v>
      </c>
      <c r="F4" s="21">
        <v>0.78</v>
      </c>
      <c r="G4" s="21">
        <v>0</v>
      </c>
      <c r="H4" s="21">
        <v>0.47499999999999998</v>
      </c>
      <c r="I4" s="22">
        <v>0.75</v>
      </c>
      <c r="J4" s="22">
        <v>0</v>
      </c>
      <c r="K4" s="49" t="s">
        <v>52</v>
      </c>
      <c r="L4" s="49" t="s">
        <v>104</v>
      </c>
      <c r="M4" s="49" t="s">
        <v>104</v>
      </c>
      <c r="N4" s="49" t="s">
        <v>107</v>
      </c>
      <c r="O4" s="6">
        <v>15</v>
      </c>
      <c r="P4" s="22">
        <f t="shared" si="0"/>
        <v>1.8238704957353082</v>
      </c>
      <c r="Q4" s="72">
        <v>3</v>
      </c>
      <c r="R4" s="12" t="s">
        <v>20</v>
      </c>
    </row>
    <row r="5" spans="1:18" s="15" customFormat="1">
      <c r="A5" s="82">
        <v>4</v>
      </c>
      <c r="B5" s="7" t="s">
        <v>77</v>
      </c>
      <c r="C5" s="7" t="s">
        <v>19</v>
      </c>
      <c r="D5" s="7" t="s">
        <v>101</v>
      </c>
      <c r="E5" s="7" t="s">
        <v>48</v>
      </c>
      <c r="F5" s="21">
        <v>1.33</v>
      </c>
      <c r="G5" s="21">
        <v>0</v>
      </c>
      <c r="H5" s="21">
        <v>0.47499999999999998</v>
      </c>
      <c r="I5" s="22">
        <v>1</v>
      </c>
      <c r="J5" s="22">
        <v>0</v>
      </c>
      <c r="K5" s="49" t="s">
        <v>52</v>
      </c>
      <c r="L5" s="49" t="s">
        <v>104</v>
      </c>
      <c r="M5" s="49" t="s">
        <v>104</v>
      </c>
      <c r="N5" s="49" t="s">
        <v>107</v>
      </c>
      <c r="O5" s="6">
        <v>30</v>
      </c>
      <c r="P5" s="22">
        <f t="shared" si="0"/>
        <v>2.4318273276470777</v>
      </c>
      <c r="Q5" s="72">
        <v>4</v>
      </c>
      <c r="R5" s="12" t="s">
        <v>20</v>
      </c>
    </row>
    <row r="6" spans="1:18" s="15" customFormat="1">
      <c r="A6" s="82">
        <v>5</v>
      </c>
      <c r="B6" s="8" t="s">
        <v>78</v>
      </c>
      <c r="C6" s="8" t="s">
        <v>16</v>
      </c>
      <c r="D6" s="8" t="s">
        <v>101</v>
      </c>
      <c r="E6" s="8" t="s">
        <v>48</v>
      </c>
      <c r="F6" s="19">
        <v>0.35</v>
      </c>
      <c r="G6" s="19">
        <v>0</v>
      </c>
      <c r="H6" s="19">
        <v>0.4</v>
      </c>
      <c r="I6" s="20">
        <v>0.1</v>
      </c>
      <c r="J6" s="23">
        <v>0</v>
      </c>
      <c r="K6" s="48" t="s">
        <v>52</v>
      </c>
      <c r="L6" s="48" t="s">
        <v>104</v>
      </c>
      <c r="M6" s="48" t="s">
        <v>104</v>
      </c>
      <c r="N6" s="48" t="s">
        <v>107</v>
      </c>
      <c r="O6" s="4">
        <v>5</v>
      </c>
      <c r="P6" s="20">
        <f t="shared" si="0"/>
        <v>0.30397841595588471</v>
      </c>
      <c r="Q6" s="71">
        <v>0.5</v>
      </c>
      <c r="R6" s="11" t="s">
        <v>21</v>
      </c>
    </row>
    <row r="7" spans="1:18" s="15" customFormat="1">
      <c r="A7" s="82">
        <v>6</v>
      </c>
      <c r="B7" s="7" t="s">
        <v>78</v>
      </c>
      <c r="C7" s="7" t="s">
        <v>17</v>
      </c>
      <c r="D7" s="7" t="s">
        <v>101</v>
      </c>
      <c r="E7" s="7" t="s">
        <v>48</v>
      </c>
      <c r="F7" s="21">
        <v>0.55000000000000004</v>
      </c>
      <c r="G7" s="21">
        <v>0</v>
      </c>
      <c r="H7" s="21">
        <v>0.5</v>
      </c>
      <c r="I7" s="22">
        <v>0.3</v>
      </c>
      <c r="J7" s="22">
        <v>0</v>
      </c>
      <c r="K7" s="49" t="s">
        <v>52</v>
      </c>
      <c r="L7" s="49" t="s">
        <v>104</v>
      </c>
      <c r="M7" s="49" t="s">
        <v>104</v>
      </c>
      <c r="N7" s="49" t="s">
        <v>107</v>
      </c>
      <c r="O7" s="6">
        <v>17</v>
      </c>
      <c r="P7" s="22">
        <f t="shared" si="0"/>
        <v>0.60795683191176941</v>
      </c>
      <c r="Q7" s="72">
        <v>1</v>
      </c>
      <c r="R7" s="12" t="s">
        <v>21</v>
      </c>
    </row>
    <row r="8" spans="1:18" s="15" customFormat="1">
      <c r="A8" s="82">
        <v>7</v>
      </c>
      <c r="B8" s="7" t="s">
        <v>78</v>
      </c>
      <c r="C8" s="7" t="s">
        <v>18</v>
      </c>
      <c r="D8" s="7" t="s">
        <v>101</v>
      </c>
      <c r="E8" s="7" t="s">
        <v>48</v>
      </c>
      <c r="F8" s="21">
        <v>0.75</v>
      </c>
      <c r="G8" s="21">
        <v>0</v>
      </c>
      <c r="H8" s="21">
        <v>0.4</v>
      </c>
      <c r="I8" s="22">
        <v>0.75</v>
      </c>
      <c r="J8" s="22">
        <v>0</v>
      </c>
      <c r="K8" s="49" t="s">
        <v>52</v>
      </c>
      <c r="L8" s="49" t="s">
        <v>104</v>
      </c>
      <c r="M8" s="49" t="s">
        <v>104</v>
      </c>
      <c r="N8" s="49" t="s">
        <v>107</v>
      </c>
      <c r="O8" s="6">
        <v>37</v>
      </c>
      <c r="P8" s="22">
        <f t="shared" si="0"/>
        <v>1.2159136638235388</v>
      </c>
      <c r="Q8" s="72">
        <v>2</v>
      </c>
      <c r="R8" s="12" t="s">
        <v>22</v>
      </c>
    </row>
    <row r="9" spans="1:18" s="15" customFormat="1">
      <c r="A9" s="82">
        <v>8</v>
      </c>
      <c r="B9" s="7" t="s">
        <v>78</v>
      </c>
      <c r="C9" s="7" t="s">
        <v>19</v>
      </c>
      <c r="D9" s="7" t="s">
        <v>101</v>
      </c>
      <c r="E9" s="7" t="s">
        <v>48</v>
      </c>
      <c r="F9" s="21">
        <v>1</v>
      </c>
      <c r="G9" s="21">
        <v>0</v>
      </c>
      <c r="H9" s="21">
        <v>0.4</v>
      </c>
      <c r="I9" s="22">
        <v>1</v>
      </c>
      <c r="J9" s="22">
        <v>0</v>
      </c>
      <c r="K9" s="49" t="s">
        <v>52</v>
      </c>
      <c r="L9" s="49" t="s">
        <v>104</v>
      </c>
      <c r="M9" s="49" t="s">
        <v>104</v>
      </c>
      <c r="N9" s="49" t="s">
        <v>107</v>
      </c>
      <c r="O9" s="17">
        <f>18*30/7</f>
        <v>77.142857142857139</v>
      </c>
      <c r="P9" s="22">
        <f t="shared" si="0"/>
        <v>2.4318273276470777</v>
      </c>
      <c r="Q9" s="72">
        <v>4</v>
      </c>
      <c r="R9" s="12" t="s">
        <v>22</v>
      </c>
    </row>
    <row r="10" spans="1:18" s="15" customFormat="1">
      <c r="A10" s="82">
        <v>9</v>
      </c>
      <c r="B10" s="8" t="s">
        <v>80</v>
      </c>
      <c r="C10" s="8" t="s">
        <v>16</v>
      </c>
      <c r="D10" s="8" t="s">
        <v>101</v>
      </c>
      <c r="E10" s="8" t="s">
        <v>48</v>
      </c>
      <c r="F10" s="19">
        <v>0.75</v>
      </c>
      <c r="G10" s="19">
        <v>0</v>
      </c>
      <c r="H10" s="19">
        <v>0.28000000000000003</v>
      </c>
      <c r="I10" s="20">
        <v>0.03</v>
      </c>
      <c r="J10" s="23">
        <v>0</v>
      </c>
      <c r="K10" s="48" t="s">
        <v>52</v>
      </c>
      <c r="L10" s="48" t="s">
        <v>104</v>
      </c>
      <c r="M10" s="48" t="s">
        <v>104</v>
      </c>
      <c r="N10" s="48" t="s">
        <v>107</v>
      </c>
      <c r="O10" s="4">
        <v>3</v>
      </c>
      <c r="P10" s="20">
        <f t="shared" si="0"/>
        <v>0.60795683191176941</v>
      </c>
      <c r="Q10" s="71">
        <v>1</v>
      </c>
      <c r="R10" s="11" t="s">
        <v>10</v>
      </c>
    </row>
    <row r="11" spans="1:18" s="15" customFormat="1">
      <c r="A11" s="82">
        <v>10</v>
      </c>
      <c r="B11" s="7" t="s">
        <v>80</v>
      </c>
      <c r="C11" s="7" t="s">
        <v>17</v>
      </c>
      <c r="D11" s="7" t="s">
        <v>101</v>
      </c>
      <c r="E11" s="7" t="s">
        <v>48</v>
      </c>
      <c r="F11" s="21">
        <v>1</v>
      </c>
      <c r="G11" s="21">
        <v>0</v>
      </c>
      <c r="H11" s="21">
        <v>0.3</v>
      </c>
      <c r="I11" s="22">
        <v>0.15</v>
      </c>
      <c r="J11" s="22">
        <v>0</v>
      </c>
      <c r="K11" s="49" t="s">
        <v>52</v>
      </c>
      <c r="L11" s="49" t="s">
        <v>104</v>
      </c>
      <c r="M11" s="49" t="s">
        <v>104</v>
      </c>
      <c r="N11" s="49" t="s">
        <v>107</v>
      </c>
      <c r="O11" s="6">
        <v>20</v>
      </c>
      <c r="P11" s="22">
        <f t="shared" si="0"/>
        <v>1.2159136638235388</v>
      </c>
      <c r="Q11" s="72">
        <v>2</v>
      </c>
      <c r="R11" s="12" t="s">
        <v>10</v>
      </c>
    </row>
    <row r="12" spans="1:18" s="15" customFormat="1">
      <c r="A12" s="82">
        <v>11</v>
      </c>
      <c r="B12" s="7" t="s">
        <v>80</v>
      </c>
      <c r="C12" s="7" t="s">
        <v>18</v>
      </c>
      <c r="D12" s="7" t="s">
        <v>101</v>
      </c>
      <c r="E12" s="7" t="s">
        <v>48</v>
      </c>
      <c r="F12" s="21">
        <v>1.33</v>
      </c>
      <c r="G12" s="21">
        <v>0</v>
      </c>
      <c r="H12" s="21">
        <v>0.34</v>
      </c>
      <c r="I12" s="22">
        <v>0.4</v>
      </c>
      <c r="J12" s="22">
        <v>0</v>
      </c>
      <c r="K12" s="49" t="s">
        <v>52</v>
      </c>
      <c r="L12" s="49" t="s">
        <v>104</v>
      </c>
      <c r="M12" s="49" t="s">
        <v>104</v>
      </c>
      <c r="N12" s="49" t="s">
        <v>107</v>
      </c>
      <c r="O12" s="6">
        <v>60</v>
      </c>
      <c r="P12" s="22">
        <f t="shared" si="0"/>
        <v>2.4318273276470777</v>
      </c>
      <c r="Q12" s="72">
        <v>4</v>
      </c>
      <c r="R12" s="12" t="s">
        <v>10</v>
      </c>
    </row>
    <row r="13" spans="1:18" s="15" customFormat="1">
      <c r="A13" s="82">
        <v>12</v>
      </c>
      <c r="B13" s="7" t="s">
        <v>80</v>
      </c>
      <c r="C13" s="7" t="s">
        <v>19</v>
      </c>
      <c r="D13" s="7" t="s">
        <v>101</v>
      </c>
      <c r="E13" s="7" t="s">
        <v>48</v>
      </c>
      <c r="F13" s="21">
        <v>1.55</v>
      </c>
      <c r="G13" s="21">
        <v>0</v>
      </c>
      <c r="H13" s="21">
        <v>0.28000000000000003</v>
      </c>
      <c r="I13" s="22">
        <v>1.2</v>
      </c>
      <c r="J13" s="22">
        <v>0</v>
      </c>
      <c r="K13" s="49" t="s">
        <v>52</v>
      </c>
      <c r="L13" s="49" t="s">
        <v>104</v>
      </c>
      <c r="M13" s="49" t="s">
        <v>104</v>
      </c>
      <c r="N13" s="49" t="s">
        <v>107</v>
      </c>
      <c r="O13" s="17">
        <f>24*30/7</f>
        <v>102.85714285714286</v>
      </c>
      <c r="P13" s="22">
        <f t="shared" si="0"/>
        <v>4.8636546552941553</v>
      </c>
      <c r="Q13" s="72">
        <v>8</v>
      </c>
      <c r="R13" s="12" t="s">
        <v>10</v>
      </c>
    </row>
    <row r="14" spans="1:18" s="15" customFormat="1">
      <c r="A14" s="82">
        <v>13</v>
      </c>
      <c r="B14" s="8" t="s">
        <v>79</v>
      </c>
      <c r="C14" s="8" t="s">
        <v>16</v>
      </c>
      <c r="D14" s="8" t="s">
        <v>101</v>
      </c>
      <c r="E14" s="8" t="s">
        <v>48</v>
      </c>
      <c r="F14" s="19">
        <v>0.47500000000000003</v>
      </c>
      <c r="G14" s="19">
        <v>0</v>
      </c>
      <c r="H14" s="19">
        <v>0.25</v>
      </c>
      <c r="I14" s="20">
        <v>0.06</v>
      </c>
      <c r="J14" s="20">
        <v>1</v>
      </c>
      <c r="K14" s="48" t="s">
        <v>52</v>
      </c>
      <c r="L14" s="48" t="s">
        <v>104</v>
      </c>
      <c r="M14" s="48" t="s">
        <v>104</v>
      </c>
      <c r="N14" s="48" t="s">
        <v>107</v>
      </c>
      <c r="O14" s="67">
        <v>5</v>
      </c>
      <c r="P14" s="73">
        <f t="shared" ref="P14:P17" si="1">Q14/NORMINV(0.95,0,1)</f>
        <v>0.30397841595588471</v>
      </c>
      <c r="Q14" s="74">
        <v>0.5</v>
      </c>
      <c r="R14" s="11" t="s">
        <v>105</v>
      </c>
    </row>
    <row r="15" spans="1:18" s="15" customFormat="1">
      <c r="A15" s="82">
        <v>14</v>
      </c>
      <c r="B15" s="7" t="s">
        <v>79</v>
      </c>
      <c r="C15" s="7" t="s">
        <v>17</v>
      </c>
      <c r="D15" s="7" t="s">
        <v>101</v>
      </c>
      <c r="E15" s="7" t="s">
        <v>48</v>
      </c>
      <c r="F15" s="21">
        <v>0.61499999999999999</v>
      </c>
      <c r="G15" s="21">
        <v>0</v>
      </c>
      <c r="H15" s="21">
        <v>0.33</v>
      </c>
      <c r="I15" s="22">
        <v>0.3</v>
      </c>
      <c r="J15" s="22">
        <v>1</v>
      </c>
      <c r="K15" s="49" t="s">
        <v>52</v>
      </c>
      <c r="L15" s="49" t="s">
        <v>104</v>
      </c>
      <c r="M15" s="49" t="s">
        <v>104</v>
      </c>
      <c r="N15" s="49" t="s">
        <v>107</v>
      </c>
      <c r="O15" s="68">
        <v>17</v>
      </c>
      <c r="P15" s="75">
        <f t="shared" si="1"/>
        <v>0.60795683191176941</v>
      </c>
      <c r="Q15" s="76">
        <v>1</v>
      </c>
      <c r="R15" s="11" t="s">
        <v>105</v>
      </c>
    </row>
    <row r="16" spans="1:18" s="15" customFormat="1">
      <c r="A16" s="82">
        <v>15</v>
      </c>
      <c r="B16" s="7" t="s">
        <v>79</v>
      </c>
      <c r="C16" s="7" t="s">
        <v>18</v>
      </c>
      <c r="D16" s="7" t="s">
        <v>101</v>
      </c>
      <c r="E16" s="7" t="s">
        <v>48</v>
      </c>
      <c r="F16" s="21">
        <v>0.77</v>
      </c>
      <c r="G16" s="21">
        <v>0</v>
      </c>
      <c r="H16" s="21">
        <v>0.4</v>
      </c>
      <c r="I16" s="22">
        <v>0.75</v>
      </c>
      <c r="J16" s="22">
        <v>0</v>
      </c>
      <c r="K16" s="49" t="s">
        <v>52</v>
      </c>
      <c r="L16" s="49" t="s">
        <v>104</v>
      </c>
      <c r="M16" s="49" t="s">
        <v>104</v>
      </c>
      <c r="N16" s="49" t="s">
        <v>107</v>
      </c>
      <c r="O16" s="68">
        <v>37</v>
      </c>
      <c r="P16" s="75">
        <f t="shared" si="1"/>
        <v>1.2159136638235388</v>
      </c>
      <c r="Q16" s="76">
        <v>2</v>
      </c>
      <c r="R16" s="11" t="s">
        <v>105</v>
      </c>
    </row>
    <row r="17" spans="1:18" s="15" customFormat="1">
      <c r="A17" s="82">
        <v>16</v>
      </c>
      <c r="B17" s="9" t="s">
        <v>79</v>
      </c>
      <c r="C17" s="9" t="s">
        <v>19</v>
      </c>
      <c r="D17" s="9" t="s">
        <v>101</v>
      </c>
      <c r="E17" s="9" t="s">
        <v>48</v>
      </c>
      <c r="F17" s="24">
        <v>1</v>
      </c>
      <c r="G17" s="24">
        <v>0</v>
      </c>
      <c r="H17" s="24">
        <v>0.4</v>
      </c>
      <c r="I17" s="25">
        <v>1</v>
      </c>
      <c r="J17" s="25">
        <v>0</v>
      </c>
      <c r="K17" s="50" t="s">
        <v>52</v>
      </c>
      <c r="L17" s="50" t="s">
        <v>104</v>
      </c>
      <c r="M17" s="50" t="s">
        <v>104</v>
      </c>
      <c r="N17" s="50" t="s">
        <v>107</v>
      </c>
      <c r="O17" s="69">
        <f>18*30/7</f>
        <v>77.142857142857139</v>
      </c>
      <c r="P17" s="75">
        <f t="shared" si="1"/>
        <v>2.4318273276470777</v>
      </c>
      <c r="Q17" s="76">
        <v>4</v>
      </c>
      <c r="R17" s="11" t="s">
        <v>105</v>
      </c>
    </row>
    <row r="18" spans="1:18" s="15" customFormat="1">
      <c r="A18" s="82">
        <v>17</v>
      </c>
      <c r="B18" s="54" t="s">
        <v>11</v>
      </c>
      <c r="C18" s="54" t="s">
        <v>16</v>
      </c>
      <c r="D18" s="54" t="s">
        <v>101</v>
      </c>
      <c r="E18" s="54" t="s">
        <v>48</v>
      </c>
      <c r="F18" s="55">
        <v>10</v>
      </c>
      <c r="G18" s="55">
        <v>0</v>
      </c>
      <c r="H18" s="55">
        <v>0.01</v>
      </c>
      <c r="I18" s="56">
        <v>0.01</v>
      </c>
      <c r="J18" s="56">
        <v>1</v>
      </c>
      <c r="K18" s="56" t="s">
        <v>52</v>
      </c>
      <c r="L18" s="56" t="s">
        <v>104</v>
      </c>
      <c r="M18" s="56" t="s">
        <v>104</v>
      </c>
      <c r="N18" s="56" t="s">
        <v>107</v>
      </c>
      <c r="O18" s="57">
        <v>1</v>
      </c>
      <c r="P18" s="56">
        <f t="shared" ref="P18:P25" si="2">Q18/NORMINV(0.95,0,1)</f>
        <v>6.0795683191176939E-2</v>
      </c>
      <c r="Q18" s="77">
        <v>0.1</v>
      </c>
      <c r="R18" s="11" t="s">
        <v>105</v>
      </c>
    </row>
    <row r="19" spans="1:18" s="15" customFormat="1">
      <c r="A19" s="82">
        <v>18</v>
      </c>
      <c r="B19" s="58" t="s">
        <v>11</v>
      </c>
      <c r="C19" s="58" t="s">
        <v>17</v>
      </c>
      <c r="D19" s="58" t="s">
        <v>101</v>
      </c>
      <c r="E19" s="58" t="s">
        <v>48</v>
      </c>
      <c r="F19" s="59">
        <v>10</v>
      </c>
      <c r="G19" s="59">
        <v>0</v>
      </c>
      <c r="H19" s="59">
        <v>0.01</v>
      </c>
      <c r="I19" s="60">
        <v>0.01</v>
      </c>
      <c r="J19" s="60">
        <v>1</v>
      </c>
      <c r="K19" s="60" t="s">
        <v>52</v>
      </c>
      <c r="L19" s="60" t="s">
        <v>104</v>
      </c>
      <c r="M19" s="60" t="s">
        <v>104</v>
      </c>
      <c r="N19" s="60" t="s">
        <v>107</v>
      </c>
      <c r="O19" s="61">
        <v>1</v>
      </c>
      <c r="P19" s="60">
        <f t="shared" si="2"/>
        <v>6.0795683191176939E-2</v>
      </c>
      <c r="Q19" s="78">
        <v>0.1</v>
      </c>
      <c r="R19" s="11" t="s">
        <v>105</v>
      </c>
    </row>
    <row r="20" spans="1:18" s="15" customFormat="1">
      <c r="A20" s="82">
        <v>19</v>
      </c>
      <c r="B20" s="58" t="s">
        <v>11</v>
      </c>
      <c r="C20" s="58" t="s">
        <v>18</v>
      </c>
      <c r="D20" s="58" t="s">
        <v>101</v>
      </c>
      <c r="E20" s="58" t="s">
        <v>48</v>
      </c>
      <c r="F20" s="59">
        <v>10</v>
      </c>
      <c r="G20" s="59">
        <v>0</v>
      </c>
      <c r="H20" s="59">
        <v>0.01</v>
      </c>
      <c r="I20" s="60">
        <v>0.01</v>
      </c>
      <c r="J20" s="60">
        <v>1</v>
      </c>
      <c r="K20" s="60" t="s">
        <v>52</v>
      </c>
      <c r="L20" s="60" t="s">
        <v>104</v>
      </c>
      <c r="M20" s="60" t="s">
        <v>104</v>
      </c>
      <c r="N20" s="60" t="s">
        <v>107</v>
      </c>
      <c r="O20" s="61">
        <v>1</v>
      </c>
      <c r="P20" s="60">
        <f t="shared" si="2"/>
        <v>6.0795683191176939E-2</v>
      </c>
      <c r="Q20" s="78">
        <v>0.1</v>
      </c>
      <c r="R20" s="11" t="s">
        <v>105</v>
      </c>
    </row>
    <row r="21" spans="1:18" s="15" customFormat="1">
      <c r="A21" s="82">
        <v>20</v>
      </c>
      <c r="B21" s="62" t="s">
        <v>11</v>
      </c>
      <c r="C21" s="62" t="s">
        <v>19</v>
      </c>
      <c r="D21" s="62" t="s">
        <v>101</v>
      </c>
      <c r="E21" s="62" t="s">
        <v>48</v>
      </c>
      <c r="F21" s="63">
        <v>10</v>
      </c>
      <c r="G21" s="63">
        <v>0</v>
      </c>
      <c r="H21" s="63">
        <v>0.01</v>
      </c>
      <c r="I21" s="64">
        <v>0.01</v>
      </c>
      <c r="J21" s="64">
        <v>1</v>
      </c>
      <c r="K21" s="64" t="s">
        <v>52</v>
      </c>
      <c r="L21" s="64" t="s">
        <v>104</v>
      </c>
      <c r="M21" s="64" t="s">
        <v>104</v>
      </c>
      <c r="N21" s="64" t="s">
        <v>107</v>
      </c>
      <c r="O21" s="65">
        <v>1</v>
      </c>
      <c r="P21" s="64">
        <f t="shared" si="2"/>
        <v>6.0795683191176939E-2</v>
      </c>
      <c r="Q21" s="79">
        <v>0.1</v>
      </c>
      <c r="R21" s="11" t="s">
        <v>105</v>
      </c>
    </row>
    <row r="22" spans="1:18" s="15" customFormat="1">
      <c r="A22" s="82">
        <v>21</v>
      </c>
      <c r="B22" s="54" t="s">
        <v>53</v>
      </c>
      <c r="C22" s="54" t="s">
        <v>16</v>
      </c>
      <c r="D22" s="54" t="s">
        <v>101</v>
      </c>
      <c r="E22" s="54" t="s">
        <v>48</v>
      </c>
      <c r="F22" s="55">
        <v>10</v>
      </c>
      <c r="G22" s="55">
        <v>0</v>
      </c>
      <c r="H22" s="55">
        <v>0.01</v>
      </c>
      <c r="I22" s="56">
        <v>0.01</v>
      </c>
      <c r="J22" s="56">
        <v>1</v>
      </c>
      <c r="K22" s="56" t="s">
        <v>52</v>
      </c>
      <c r="L22" s="56" t="s">
        <v>104</v>
      </c>
      <c r="M22" s="56" t="s">
        <v>104</v>
      </c>
      <c r="N22" s="56" t="s">
        <v>107</v>
      </c>
      <c r="O22" s="57">
        <v>1</v>
      </c>
      <c r="P22" s="56">
        <f t="shared" si="2"/>
        <v>6.0795683191176939E-2</v>
      </c>
      <c r="Q22" s="77">
        <v>0.1</v>
      </c>
      <c r="R22" s="11" t="s">
        <v>105</v>
      </c>
    </row>
    <row r="23" spans="1:18" s="15" customFormat="1">
      <c r="A23" s="82">
        <v>22</v>
      </c>
      <c r="B23" s="58" t="s">
        <v>53</v>
      </c>
      <c r="C23" s="58" t="s">
        <v>17</v>
      </c>
      <c r="D23" s="58" t="s">
        <v>101</v>
      </c>
      <c r="E23" s="58" t="s">
        <v>48</v>
      </c>
      <c r="F23" s="59">
        <v>10</v>
      </c>
      <c r="G23" s="59">
        <v>0</v>
      </c>
      <c r="H23" s="59">
        <v>0.01</v>
      </c>
      <c r="I23" s="60">
        <v>0.01</v>
      </c>
      <c r="J23" s="60">
        <v>1</v>
      </c>
      <c r="K23" s="60" t="s">
        <v>52</v>
      </c>
      <c r="L23" s="60" t="s">
        <v>104</v>
      </c>
      <c r="M23" s="60" t="s">
        <v>104</v>
      </c>
      <c r="N23" s="60" t="s">
        <v>107</v>
      </c>
      <c r="O23" s="61">
        <v>1</v>
      </c>
      <c r="P23" s="60">
        <f t="shared" si="2"/>
        <v>6.0795683191176939E-2</v>
      </c>
      <c r="Q23" s="78">
        <v>0.1</v>
      </c>
      <c r="R23" s="11" t="s">
        <v>105</v>
      </c>
    </row>
    <row r="24" spans="1:18" s="15" customFormat="1">
      <c r="A24" s="82">
        <v>23</v>
      </c>
      <c r="B24" s="58" t="s">
        <v>53</v>
      </c>
      <c r="C24" s="58" t="s">
        <v>18</v>
      </c>
      <c r="D24" s="58" t="s">
        <v>101</v>
      </c>
      <c r="E24" s="58" t="s">
        <v>48</v>
      </c>
      <c r="F24" s="59">
        <v>10</v>
      </c>
      <c r="G24" s="59">
        <v>0</v>
      </c>
      <c r="H24" s="59">
        <v>0.01</v>
      </c>
      <c r="I24" s="60">
        <v>0.01</v>
      </c>
      <c r="J24" s="60">
        <v>1</v>
      </c>
      <c r="K24" s="60" t="s">
        <v>52</v>
      </c>
      <c r="L24" s="60" t="s">
        <v>104</v>
      </c>
      <c r="M24" s="60" t="s">
        <v>104</v>
      </c>
      <c r="N24" s="60" t="s">
        <v>107</v>
      </c>
      <c r="O24" s="61">
        <v>1</v>
      </c>
      <c r="P24" s="60">
        <f t="shared" si="2"/>
        <v>6.0795683191176939E-2</v>
      </c>
      <c r="Q24" s="78">
        <v>0.1</v>
      </c>
      <c r="R24" s="11" t="s">
        <v>105</v>
      </c>
    </row>
    <row r="25" spans="1:18" s="15" customFormat="1">
      <c r="A25" s="82">
        <v>24</v>
      </c>
      <c r="B25" s="62" t="s">
        <v>53</v>
      </c>
      <c r="C25" s="62" t="s">
        <v>19</v>
      </c>
      <c r="D25" s="62" t="s">
        <v>101</v>
      </c>
      <c r="E25" s="62" t="s">
        <v>48</v>
      </c>
      <c r="F25" s="63">
        <v>10</v>
      </c>
      <c r="G25" s="63">
        <v>0</v>
      </c>
      <c r="H25" s="63">
        <v>0.01</v>
      </c>
      <c r="I25" s="64">
        <v>0.01</v>
      </c>
      <c r="J25" s="64">
        <v>1</v>
      </c>
      <c r="K25" s="64" t="s">
        <v>52</v>
      </c>
      <c r="L25" s="64" t="s">
        <v>104</v>
      </c>
      <c r="M25" s="64" t="s">
        <v>104</v>
      </c>
      <c r="N25" s="64" t="s">
        <v>107</v>
      </c>
      <c r="O25" s="65">
        <v>1</v>
      </c>
      <c r="P25" s="64">
        <f t="shared" si="2"/>
        <v>6.0795683191176939E-2</v>
      </c>
      <c r="Q25" s="79">
        <v>0.1</v>
      </c>
      <c r="R25" s="11" t="s">
        <v>105</v>
      </c>
    </row>
  </sheetData>
  <sortState ref="B5:R68">
    <sortCondition ref="B133:B196"/>
    <sortCondition ref="C133:C196"/>
  </sortState>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C25"/>
  <sheetViews>
    <sheetView zoomScale="125" zoomScaleNormal="125" zoomScalePageLayoutView="125" workbookViewId="0">
      <selection activeCell="B6" sqref="B6"/>
    </sheetView>
  </sheetViews>
  <sheetFormatPr baseColWidth="10" defaultColWidth="10.83203125" defaultRowHeight="14"/>
  <cols>
    <col min="1" max="1" width="21.5" style="1" customWidth="1"/>
    <col min="2" max="2" width="14.1640625" style="1" customWidth="1"/>
    <col min="3" max="3" width="89.5" style="10" customWidth="1"/>
    <col min="4" max="4" width="44.6640625" style="3" customWidth="1"/>
    <col min="5" max="16384" width="10.83203125" style="3"/>
  </cols>
  <sheetData>
    <row r="1" spans="1:3" ht="26" customHeight="1">
      <c r="A1" s="18" t="s">
        <v>1</v>
      </c>
      <c r="B1" s="18" t="s">
        <v>5</v>
      </c>
      <c r="C1" s="26" t="s">
        <v>62</v>
      </c>
    </row>
    <row r="2" spans="1:3" s="15" customFormat="1">
      <c r="A2" s="5" t="s">
        <v>77</v>
      </c>
      <c r="B2" s="8" t="s">
        <v>16</v>
      </c>
      <c r="C2" s="14" t="s">
        <v>23</v>
      </c>
    </row>
    <row r="3" spans="1:3" s="15" customFormat="1">
      <c r="A3" s="5" t="s">
        <v>77</v>
      </c>
      <c r="B3" s="7" t="s">
        <v>17</v>
      </c>
      <c r="C3" s="14" t="s">
        <v>24</v>
      </c>
    </row>
    <row r="4" spans="1:3" s="15" customFormat="1">
      <c r="A4" s="5" t="s">
        <v>77</v>
      </c>
      <c r="B4" s="7" t="s">
        <v>18</v>
      </c>
      <c r="C4" s="14" t="s">
        <v>25</v>
      </c>
    </row>
    <row r="5" spans="1:3" s="15" customFormat="1">
      <c r="A5" s="5" t="s">
        <v>77</v>
      </c>
      <c r="B5" s="7" t="s">
        <v>19</v>
      </c>
      <c r="C5" s="14" t="s">
        <v>26</v>
      </c>
    </row>
    <row r="6" spans="1:3" s="15" customFormat="1">
      <c r="A6" s="8" t="s">
        <v>78</v>
      </c>
      <c r="B6" s="8" t="s">
        <v>16</v>
      </c>
      <c r="C6" s="11" t="s">
        <v>27</v>
      </c>
    </row>
    <row r="7" spans="1:3" s="15" customFormat="1" ht="28">
      <c r="A7" s="7" t="s">
        <v>78</v>
      </c>
      <c r="B7" s="7" t="s">
        <v>17</v>
      </c>
      <c r="C7" s="12" t="s">
        <v>28</v>
      </c>
    </row>
    <row r="8" spans="1:3" s="15" customFormat="1" ht="28">
      <c r="A8" s="7" t="s">
        <v>78</v>
      </c>
      <c r="B8" s="7" t="s">
        <v>18</v>
      </c>
      <c r="C8" s="12" t="s">
        <v>29</v>
      </c>
    </row>
    <row r="9" spans="1:3" s="15" customFormat="1">
      <c r="A9" s="9" t="s">
        <v>78</v>
      </c>
      <c r="B9" s="9" t="s">
        <v>19</v>
      </c>
      <c r="C9" s="13" t="s">
        <v>30</v>
      </c>
    </row>
    <row r="10" spans="1:3" s="16" customFormat="1" ht="28">
      <c r="A10" s="7" t="s">
        <v>80</v>
      </c>
      <c r="B10" s="7" t="s">
        <v>16</v>
      </c>
      <c r="C10" s="12" t="s">
        <v>31</v>
      </c>
    </row>
    <row r="11" spans="1:3" s="15" customFormat="1" ht="42">
      <c r="A11" s="7" t="s">
        <v>80</v>
      </c>
      <c r="B11" s="7" t="s">
        <v>17</v>
      </c>
      <c r="C11" s="12" t="s">
        <v>32</v>
      </c>
    </row>
    <row r="12" spans="1:3" s="15" customFormat="1" ht="56">
      <c r="A12" s="7" t="s">
        <v>80</v>
      </c>
      <c r="B12" s="7" t="s">
        <v>18</v>
      </c>
      <c r="C12" s="12" t="s">
        <v>33</v>
      </c>
    </row>
    <row r="13" spans="1:3" s="15" customFormat="1" ht="42">
      <c r="A13" s="7" t="s">
        <v>80</v>
      </c>
      <c r="B13" s="7" t="s">
        <v>19</v>
      </c>
      <c r="C13" s="12" t="s">
        <v>34</v>
      </c>
    </row>
    <row r="14" spans="1:3" s="15" customFormat="1" ht="28">
      <c r="A14" s="8" t="s">
        <v>79</v>
      </c>
      <c r="B14" s="8" t="s">
        <v>16</v>
      </c>
      <c r="C14" s="11" t="s">
        <v>35</v>
      </c>
    </row>
    <row r="15" spans="1:3" s="15" customFormat="1" ht="42">
      <c r="A15" s="7" t="s">
        <v>79</v>
      </c>
      <c r="B15" s="7" t="s">
        <v>17</v>
      </c>
      <c r="C15" s="12" t="s">
        <v>36</v>
      </c>
    </row>
    <row r="16" spans="1:3" s="15" customFormat="1" ht="56">
      <c r="A16" s="7" t="s">
        <v>79</v>
      </c>
      <c r="B16" s="7" t="s">
        <v>18</v>
      </c>
      <c r="C16" s="12" t="s">
        <v>37</v>
      </c>
    </row>
    <row r="17" spans="1:3" s="15" customFormat="1" ht="28">
      <c r="A17" s="9" t="s">
        <v>79</v>
      </c>
      <c r="B17" s="9" t="s">
        <v>19</v>
      </c>
      <c r="C17" s="13" t="s">
        <v>38</v>
      </c>
    </row>
    <row r="18" spans="1:3" s="15" customFormat="1">
      <c r="A18" s="54" t="s">
        <v>11</v>
      </c>
      <c r="B18" s="54" t="s">
        <v>16</v>
      </c>
      <c r="C18" s="11" t="s">
        <v>86</v>
      </c>
    </row>
    <row r="19" spans="1:3" s="15" customFormat="1">
      <c r="A19" s="58" t="s">
        <v>11</v>
      </c>
      <c r="B19" s="58" t="s">
        <v>17</v>
      </c>
      <c r="C19" s="11" t="s">
        <v>86</v>
      </c>
    </row>
    <row r="20" spans="1:3" s="15" customFormat="1">
      <c r="A20" s="58" t="s">
        <v>11</v>
      </c>
      <c r="B20" s="58" t="s">
        <v>18</v>
      </c>
      <c r="C20" s="11" t="s">
        <v>86</v>
      </c>
    </row>
    <row r="21" spans="1:3" s="15" customFormat="1">
      <c r="A21" s="62" t="s">
        <v>11</v>
      </c>
      <c r="B21" s="62" t="s">
        <v>19</v>
      </c>
      <c r="C21" s="11" t="s">
        <v>86</v>
      </c>
    </row>
    <row r="22" spans="1:3" s="15" customFormat="1">
      <c r="A22" s="54" t="s">
        <v>53</v>
      </c>
      <c r="B22" s="54" t="s">
        <v>16</v>
      </c>
      <c r="C22" s="11" t="s">
        <v>86</v>
      </c>
    </row>
    <row r="23" spans="1:3" s="15" customFormat="1">
      <c r="A23" s="58" t="s">
        <v>53</v>
      </c>
      <c r="B23" s="58" t="s">
        <v>17</v>
      </c>
      <c r="C23" s="11" t="s">
        <v>86</v>
      </c>
    </row>
    <row r="24" spans="1:3" s="15" customFormat="1">
      <c r="A24" s="58" t="s">
        <v>53</v>
      </c>
      <c r="B24" s="58" t="s">
        <v>18</v>
      </c>
      <c r="C24" s="11" t="s">
        <v>86</v>
      </c>
    </row>
    <row r="25" spans="1:3" s="15" customFormat="1">
      <c r="A25" s="62" t="s">
        <v>53</v>
      </c>
      <c r="B25" s="62" t="s">
        <v>19</v>
      </c>
      <c r="C25" s="11" t="s">
        <v>86</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table_description</vt:lpstr>
      <vt:lpstr>component_list</vt:lpstr>
      <vt:lpstr>component_connections</vt:lpstr>
      <vt:lpstr>supply_setup</vt:lpstr>
      <vt:lpstr>output_setup</vt:lpstr>
      <vt:lpstr>comp_type_dmg_algo</vt:lpstr>
      <vt:lpstr>damage_state_def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Microsoft Office User</cp:lastModifiedBy>
  <dcterms:created xsi:type="dcterms:W3CDTF">2014-07-11T05:51:05Z</dcterms:created>
  <dcterms:modified xsi:type="dcterms:W3CDTF">2018-07-02T23:41:24Z</dcterms:modified>
</cp:coreProperties>
</file>