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465" windowWidth="28695" windowHeight="16845" tabRatio="804" activeTab="5"/>
  </bookViews>
  <sheets>
    <sheet name="table_description" sheetId="11" r:id="rId1"/>
    <sheet name="component_list" sheetId="3" r:id="rId2"/>
    <sheet name="component_connections" sheetId="1" r:id="rId3"/>
    <sheet name="supply_setup" sheetId="5" r:id="rId4"/>
    <sheet name="output_setup" sheetId="2" r:id="rId5"/>
    <sheet name="comp_type_dmg_algo" sheetId="9" r:id="rId6"/>
    <sheet name="damage_state_def" sheetId="10" r:id="rId7"/>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M25" i="9" l="1"/>
  <c r="M24" i="9"/>
  <c r="M23" i="9"/>
  <c r="M22" i="9"/>
  <c r="M21" i="9"/>
  <c r="M20" i="9"/>
  <c r="M19" i="9"/>
  <c r="M18" i="9"/>
  <c r="M17" i="9"/>
  <c r="L17" i="9"/>
  <c r="M16" i="9"/>
  <c r="M15" i="9"/>
  <c r="M14" i="9"/>
  <c r="M13" i="9"/>
  <c r="L13" i="9"/>
  <c r="M12" i="9"/>
  <c r="M11" i="9"/>
  <c r="M10" i="9"/>
  <c r="M9" i="9"/>
  <c r="L9" i="9"/>
  <c r="M8" i="9"/>
  <c r="M7" i="9"/>
  <c r="M6" i="9"/>
  <c r="M5" i="9"/>
  <c r="M4" i="9"/>
  <c r="M3" i="9"/>
  <c r="M2" i="9"/>
</calcChain>
</file>

<file path=xl/sharedStrings.xml><?xml version="1.0" encoding="utf-8"?>
<sst xmlns="http://schemas.openxmlformats.org/spreadsheetml/2006/main" count="316" uniqueCount="102">
  <si>
    <t>Capacity by Generator (in MW)</t>
  </si>
  <si>
    <t>component_type</t>
  </si>
  <si>
    <t>node_type</t>
  </si>
  <si>
    <t>transshipment</t>
  </si>
  <si>
    <t>sink</t>
  </si>
  <si>
    <t>damage_state</t>
  </si>
  <si>
    <t>damage_ratio</t>
  </si>
  <si>
    <t>functionality</t>
  </si>
  <si>
    <t>recovery_mean</t>
  </si>
  <si>
    <t>recovery_std</t>
  </si>
  <si>
    <t>HAZUS-MH MR3 Table 8.22.a Generation Facilities</t>
  </si>
  <si>
    <t>SYSTEM_OUTPUT</t>
  </si>
  <si>
    <t>cost_fraction</t>
  </si>
  <si>
    <t>Given values are the nominal generation capacities for each generator plant</t>
  </si>
  <si>
    <t>node_cluster</t>
  </si>
  <si>
    <t>output_1</t>
  </si>
  <si>
    <t>DS1 Slight</t>
  </si>
  <si>
    <t>DS2 Moderate</t>
  </si>
  <si>
    <t>DS3 Extensive</t>
  </si>
  <si>
    <t>DS4 Complete</t>
  </si>
  <si>
    <t>HAZUS-MH MR3 Table 8.7 Medium/large Anchored Pumping Plants</t>
  </si>
  <si>
    <t xml:space="preserve">HAZUS-MH Table D8.8 Electircal equipment </t>
  </si>
  <si>
    <t>Sim to main feed conveyor</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</si>
  <si>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</si>
  <si>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</si>
  <si>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</si>
  <si>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</si>
  <si>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</si>
  <si>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</si>
  <si>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</si>
  <si>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</si>
  <si>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</si>
  <si>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</si>
  <si>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</si>
  <si>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</si>
  <si>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</si>
  <si>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</si>
  <si>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</si>
  <si>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</si>
  <si>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component_class</t>
  </si>
  <si>
    <t>op_capacity</t>
  </si>
  <si>
    <t>List of component types with fragility and recovery data</t>
  </si>
  <si>
    <t>fragility_source</t>
  </si>
  <si>
    <t>component_id</t>
  </si>
  <si>
    <t>Capacity at the output nodes on the extremity of the component network</t>
  </si>
  <si>
    <t>supply</t>
  </si>
  <si>
    <t>Capacity given as percentage</t>
  </si>
  <si>
    <t>coal</t>
  </si>
  <si>
    <t>Lognormal</t>
  </si>
  <si>
    <t>damage_function</t>
  </si>
  <si>
    <t>mode</t>
  </si>
  <si>
    <t>SYSTEM OUTPUT</t>
  </si>
  <si>
    <t>minimum</t>
  </si>
  <si>
    <t>sigma_1</t>
  </si>
  <si>
    <t>sigma_2</t>
  </si>
  <si>
    <t>NA</t>
  </si>
  <si>
    <t>SYSTEM_INPUT</t>
  </si>
  <si>
    <t>Fuel Supply</t>
  </si>
  <si>
    <t>OUTPUT</t>
  </si>
  <si>
    <t>INPUT</t>
  </si>
  <si>
    <t xml:space="preserve">Network connections. Each pair of nodes is an edge. Directionality is defined by order of nodes in a row (Orig-&gt;Dest). </t>
  </si>
  <si>
    <t>Definitions of damage states of the list of component types in the system</t>
  </si>
  <si>
    <t>recovery_95percentile</t>
  </si>
  <si>
    <t>Fragilities are defined according to discrete damage states. Recovery time is in WEEKS. 
The suffix SDL refers to component Seismic Design Level. [SDL1: 0.2g PGA, SDL2: 0.35g PGA, SDL3: 0.4g PGA]</t>
  </si>
  <si>
    <t>Used by: (1) network algorithm package for flow calculations, 
(2) Pygraphviz to draw the system layout.</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</si>
  <si>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</si>
  <si>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</si>
  <si>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</si>
  <si>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</si>
  <si>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</si>
  <si>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</si>
  <si>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</si>
  <si>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</si>
  <si>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</si>
  <si>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</si>
  <si>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</si>
  <si>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</si>
  <si>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</si>
  <si>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Material Delivery and Storage</t>
  </si>
  <si>
    <t>materiel_supply</t>
  </si>
  <si>
    <t>Processor A</t>
  </si>
  <si>
    <t>Processor B</t>
  </si>
  <si>
    <t>Perturbator</t>
  </si>
  <si>
    <t>Processor C</t>
  </si>
  <si>
    <t>Stage 1 processing</t>
  </si>
  <si>
    <t>Stage 2 processing</t>
  </si>
  <si>
    <t>node_x</t>
  </si>
  <si>
    <t>node_y</t>
  </si>
  <si>
    <t>This file lists the instances of various component types within the system.</t>
  </si>
  <si>
    <t>not available</t>
  </si>
  <si>
    <t>table</t>
  </si>
  <si>
    <t>description</t>
  </si>
  <si>
    <t>note</t>
  </si>
  <si>
    <t>component_list</t>
  </si>
  <si>
    <t>component_connections</t>
  </si>
  <si>
    <t>supply_setup</t>
  </si>
  <si>
    <t>output_setup</t>
  </si>
  <si>
    <t>comp_type_dmg_algo</t>
  </si>
  <si>
    <t>damage_state_def</t>
  </si>
  <si>
    <t>Cost fractions define economic value of the individual component relative to the cost of entire system. Data includes a 0% allowance for components not included in the model.</t>
  </si>
  <si>
    <t>median</t>
  </si>
  <si>
    <t>beta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</si>
</sst>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17"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s>
  <borders count="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8">
    <xf numFmtId="0" fontId="0" fillId="0" borderId="0" xfId="0"/>
    <xf numFmtId="0" fontId="3" fillId="3" borderId="0" xfId="0" applyFont="1" applyFill="1" applyAlignment="1">
      <alignment vertical="center"/>
    </xf>
    <xf numFmtId="0" fontId="3" fillId="3" borderId="0" xfId="0" applyFont="1" applyFill="1" applyAlignment="1">
      <alignment horizontal="right" vertical="center"/>
    </xf>
    <xf numFmtId="0" fontId="3" fillId="0" borderId="0" xfId="0" applyFont="1" applyFill="1" applyAlignment="1">
      <alignment vertical="center"/>
    </xf>
    <xf numFmtId="164" fontId="3" fillId="0" borderId="2" xfId="0" applyNumberFormat="1" applyFont="1" applyBorder="1" applyAlignment="1">
      <alignment horizontal="right" vertical="top" wrapText="1"/>
    </xf>
    <xf numFmtId="0" fontId="3" fillId="0" borderId="0" xfId="0" applyFont="1" applyFill="1" applyAlignment="1">
      <alignment vertical="top" wrapText="1"/>
    </xf>
    <xf numFmtId="164" fontId="3" fillId="0" borderId="0" xfId="0" applyNumberFormat="1" applyFont="1" applyBorder="1" applyAlignment="1">
      <alignment horizontal="right" vertical="top" wrapText="1"/>
    </xf>
    <xf numFmtId="0" fontId="3" fillId="0" borderId="0" xfId="0" applyFont="1" applyFill="1" applyBorder="1" applyAlignment="1">
      <alignment vertical="top" wrapText="1"/>
    </xf>
    <xf numFmtId="0" fontId="3" fillId="0" borderId="2" xfId="0" applyFont="1" applyFill="1" applyBorder="1" applyAlignment="1">
      <alignment vertical="top" wrapText="1"/>
    </xf>
    <xf numFmtId="0" fontId="3" fillId="0" borderId="3" xfId="0" applyFont="1" applyFill="1" applyBorder="1" applyAlignment="1">
      <alignment vertical="top" wrapText="1"/>
    </xf>
    <xf numFmtId="0" fontId="3" fillId="3" borderId="0" xfId="0" applyFont="1" applyFill="1" applyAlignment="1">
      <alignment horizontal="left" vertical="center"/>
    </xf>
    <xf numFmtId="0" fontId="3" fillId="0" borderId="2" xfId="0" applyFont="1" applyBorder="1" applyAlignment="1">
      <alignment horizontal="left" vertical="top" wrapText="1" indent="1"/>
    </xf>
    <xf numFmtId="0" fontId="3" fillId="0" borderId="0" xfId="0" applyFont="1" applyBorder="1" applyAlignment="1">
      <alignment horizontal="left" vertical="top" wrapText="1" indent="1"/>
    </xf>
    <xf numFmtId="0" fontId="3" fillId="0" borderId="3" xfId="0" applyFont="1" applyBorder="1" applyAlignment="1">
      <alignment horizontal="left" vertical="top" wrapText="1" indent="1"/>
    </xf>
    <xf numFmtId="0" fontId="3" fillId="0" borderId="0" xfId="0" applyFont="1" applyAlignment="1">
      <alignment horizontal="left" vertical="top" wrapText="1" indent="1"/>
    </xf>
    <xf numFmtId="0" fontId="3" fillId="0" borderId="0" xfId="0" applyFont="1" applyFill="1" applyAlignment="1">
      <alignment vertical="center" wrapText="1"/>
    </xf>
    <xf numFmtId="0" fontId="3" fillId="0" borderId="0" xfId="0" applyFont="1" applyFill="1" applyBorder="1" applyAlignment="1">
      <alignment vertical="center" wrapText="1"/>
    </xf>
    <xf numFmtId="164" fontId="3" fillId="4" borderId="0" xfId="0" applyNumberFormat="1" applyFont="1" applyFill="1" applyBorder="1" applyAlignment="1">
      <alignment horizontal="right" vertical="top" wrapText="1"/>
    </xf>
    <xf numFmtId="0" fontId="5" fillId="6" borderId="1" xfId="0" applyFont="1" applyFill="1" applyBorder="1" applyAlignment="1">
      <alignment vertical="center"/>
    </xf>
    <xf numFmtId="2" fontId="3" fillId="0" borderId="2" xfId="0" applyNumberFormat="1" applyFont="1" applyFill="1" applyBorder="1" applyAlignment="1">
      <alignment horizontal="right" vertical="top" wrapText="1"/>
    </xf>
    <xf numFmtId="2" fontId="3" fillId="0" borderId="2" xfId="0" applyNumberFormat="1" applyFont="1" applyBorder="1" applyAlignment="1">
      <alignment horizontal="right" vertical="top" wrapText="1"/>
    </xf>
    <xf numFmtId="2" fontId="3" fillId="0" borderId="0" xfId="0" applyNumberFormat="1" applyFont="1" applyFill="1" applyBorder="1" applyAlignment="1">
      <alignment horizontal="right" vertical="top" wrapText="1"/>
    </xf>
    <xf numFmtId="2" fontId="3" fillId="0" borderId="0" xfId="0" applyNumberFormat="1" applyFont="1" applyBorder="1" applyAlignment="1">
      <alignment horizontal="right" vertical="top" wrapText="1"/>
    </xf>
    <xf numFmtId="2" fontId="4" fillId="0" borderId="2" xfId="0" applyNumberFormat="1" applyFont="1" applyBorder="1" applyAlignment="1">
      <alignment horizontal="right" vertical="top" wrapText="1"/>
    </xf>
    <xf numFmtId="2" fontId="3" fillId="0" borderId="3" xfId="0" applyNumberFormat="1" applyFont="1" applyFill="1" applyBorder="1" applyAlignment="1">
      <alignment horizontal="right" vertical="top" wrapText="1"/>
    </xf>
    <xf numFmtId="2" fontId="3" fillId="0" borderId="3" xfId="0" applyNumberFormat="1" applyFont="1" applyBorder="1" applyAlignment="1">
      <alignment horizontal="right" vertical="top" wrapText="1"/>
    </xf>
    <xf numFmtId="0" fontId="5" fillId="6" borderId="1" xfId="0" applyFont="1" applyFill="1" applyBorder="1" applyAlignment="1">
      <alignment horizontal="left" vertical="center" wrapText="1" indent="1"/>
    </xf>
    <xf numFmtId="0" fontId="0" fillId="0" borderId="0" xfId="0" applyFont="1" applyAlignment="1">
      <alignment vertical="center"/>
    </xf>
    <xf numFmtId="0" fontId="7" fillId="2" borderId="1" xfId="0" applyFont="1" applyFill="1" applyBorder="1" applyAlignment="1">
      <alignment vertical="center"/>
    </xf>
    <xf numFmtId="0" fontId="7" fillId="2" borderId="1" xfId="0" applyFont="1" applyFill="1" applyBorder="1" applyAlignment="1">
      <alignment horizontal="right" vertical="center"/>
    </xf>
    <xf numFmtId="2" fontId="6" fillId="7"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6" fillId="7" borderId="0" xfId="413" applyNumberFormat="1" applyAlignment="1">
      <alignment vertical="center"/>
    </xf>
    <xf numFmtId="0" fontId="7" fillId="5" borderId="1" xfId="0" applyFont="1" applyFill="1" applyBorder="1" applyAlignment="1">
      <alignment vertical="center"/>
    </xf>
    <xf numFmtId="0" fontId="7" fillId="5" borderId="1" xfId="0" applyFont="1" applyFill="1" applyBorder="1" applyAlignment="1">
      <alignment horizontal="centerContinuous" vertical="center"/>
    </xf>
    <xf numFmtId="0" fontId="7"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8" fillId="0" borderId="0" xfId="0" applyFont="1" applyAlignment="1">
      <alignment vertical="center"/>
    </xf>
    <xf numFmtId="2" fontId="0" fillId="0" borderId="0" xfId="0" applyNumberFormat="1" applyFont="1" applyAlignment="1">
      <alignment horizontal="centerContinuous"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7" fillId="5" borderId="1" xfId="0" applyFont="1" applyFill="1" applyBorder="1" applyAlignment="1">
      <alignment horizontal="right" vertical="center"/>
    </xf>
    <xf numFmtId="164" fontId="0" fillId="0" borderId="0" xfId="0" applyNumberFormat="1" applyFont="1" applyAlignment="1">
      <alignment vertical="center"/>
    </xf>
    <xf numFmtId="0" fontId="5" fillId="6" borderId="1" xfId="0" applyFont="1" applyFill="1" applyBorder="1" applyAlignment="1">
      <alignment horizontal="center" vertical="center"/>
    </xf>
    <xf numFmtId="1" fontId="3" fillId="0" borderId="0" xfId="0" applyNumberFormat="1" applyFont="1" applyFill="1" applyBorder="1" applyAlignment="1">
      <alignment horizontal="center" vertical="center" wrapText="1"/>
    </xf>
    <xf numFmtId="1" fontId="3" fillId="0" borderId="2" xfId="0" applyNumberFormat="1" applyFont="1" applyFill="1" applyBorder="1" applyAlignment="1">
      <alignment horizontal="center" vertical="center" wrapText="1"/>
    </xf>
    <xf numFmtId="1" fontId="3" fillId="0" borderId="3" xfId="0" applyNumberFormat="1" applyFont="1" applyFill="1" applyBorder="1" applyAlignment="1">
      <alignment horizontal="center" vertical="center" wrapText="1"/>
    </xf>
    <xf numFmtId="2" fontId="9" fillId="0" borderId="2" xfId="0" applyNumberFormat="1" applyFont="1" applyBorder="1" applyAlignment="1">
      <alignment horizontal="right" vertical="top" wrapText="1"/>
    </xf>
    <xf numFmtId="2" fontId="9" fillId="0" borderId="0" xfId="0" applyNumberFormat="1" applyFont="1" applyBorder="1" applyAlignment="1">
      <alignment horizontal="right" vertical="top" wrapText="1"/>
    </xf>
    <xf numFmtId="2" fontId="9" fillId="0" borderId="3" xfId="0" applyNumberFormat="1" applyFont="1" applyBorder="1" applyAlignment="1">
      <alignment horizontal="right" vertical="top" wrapText="1"/>
    </xf>
    <xf numFmtId="0" fontId="10" fillId="6" borderId="1" xfId="0" applyFont="1" applyFill="1" applyBorder="1" applyAlignment="1">
      <alignment horizontal="right" vertical="center"/>
    </xf>
    <xf numFmtId="0" fontId="11" fillId="6" borderId="1" xfId="0" applyFont="1" applyFill="1" applyBorder="1" applyAlignment="1">
      <alignment horizontal="right" vertical="center"/>
    </xf>
    <xf numFmtId="0" fontId="12" fillId="6" borderId="1" xfId="0" applyFont="1" applyFill="1" applyBorder="1" applyAlignment="1">
      <alignment horizontal="right" vertical="center"/>
    </xf>
    <xf numFmtId="0" fontId="13" fillId="0" borderId="2" xfId="0" applyFont="1" applyFill="1" applyBorder="1" applyAlignment="1">
      <alignment vertical="top" wrapText="1"/>
    </xf>
    <xf numFmtId="1" fontId="13" fillId="0" borderId="2" xfId="0" applyNumberFormat="1" applyFont="1" applyFill="1" applyBorder="1" applyAlignment="1">
      <alignment horizontal="center" vertical="center" wrapText="1"/>
    </xf>
    <xf numFmtId="2" fontId="13" fillId="0" borderId="2" xfId="0" applyNumberFormat="1" applyFont="1" applyFill="1" applyBorder="1" applyAlignment="1">
      <alignment horizontal="right" vertical="top" wrapText="1"/>
    </xf>
    <xf numFmtId="2" fontId="13" fillId="0" borderId="2" xfId="0" applyNumberFormat="1" applyFont="1" applyBorder="1" applyAlignment="1">
      <alignment horizontal="right" vertical="top" wrapText="1"/>
    </xf>
    <xf numFmtId="164" fontId="13" fillId="0" borderId="2" xfId="0" applyNumberFormat="1" applyFont="1" applyBorder="1" applyAlignment="1">
      <alignment horizontal="right" vertical="top" wrapText="1"/>
    </xf>
    <xf numFmtId="0" fontId="13" fillId="0" borderId="0" xfId="0" applyFont="1" applyFill="1" applyBorder="1" applyAlignment="1">
      <alignment vertical="top" wrapText="1"/>
    </xf>
    <xf numFmtId="1" fontId="13" fillId="0" borderId="0" xfId="0" applyNumberFormat="1" applyFont="1" applyFill="1" applyBorder="1" applyAlignment="1">
      <alignment horizontal="center" vertical="center" wrapText="1"/>
    </xf>
    <xf numFmtId="2" fontId="13" fillId="0" borderId="0" xfId="0" applyNumberFormat="1" applyFont="1" applyFill="1" applyBorder="1" applyAlignment="1">
      <alignment horizontal="right" vertical="top" wrapText="1"/>
    </xf>
    <xf numFmtId="2" fontId="13" fillId="0" borderId="0" xfId="0" applyNumberFormat="1" applyFont="1" applyBorder="1" applyAlignment="1">
      <alignment horizontal="right" vertical="top" wrapText="1"/>
    </xf>
    <xf numFmtId="164" fontId="13" fillId="0" borderId="0" xfId="0" applyNumberFormat="1" applyFont="1" applyBorder="1" applyAlignment="1">
      <alignment horizontal="right" vertical="top" wrapText="1"/>
    </xf>
    <xf numFmtId="0" fontId="13" fillId="0" borderId="3" xfId="0" applyFont="1" applyFill="1" applyBorder="1" applyAlignment="1">
      <alignment vertical="top" wrapText="1"/>
    </xf>
    <xf numFmtId="1" fontId="13" fillId="0" borderId="3" xfId="0" applyNumberFormat="1" applyFont="1" applyFill="1" applyBorder="1" applyAlignment="1">
      <alignment horizontal="center" vertical="center" wrapText="1"/>
    </xf>
    <xf numFmtId="2" fontId="13" fillId="0" borderId="3" xfId="0" applyNumberFormat="1" applyFont="1" applyFill="1" applyBorder="1" applyAlignment="1">
      <alignment horizontal="right" vertical="top" wrapText="1"/>
    </xf>
    <xf numFmtId="2" fontId="13" fillId="0" borderId="3" xfId="0" applyNumberFormat="1" applyFont="1" applyBorder="1" applyAlignment="1">
      <alignment horizontal="right" vertical="top" wrapText="1"/>
    </xf>
    <xf numFmtId="164" fontId="13" fillId="0" borderId="3" xfId="0" applyNumberFormat="1" applyFont="1" applyBorder="1" applyAlignment="1">
      <alignment horizontal="right" vertical="top" wrapText="1"/>
    </xf>
    <xf numFmtId="0" fontId="14" fillId="0" borderId="0" xfId="0" applyFont="1" applyAlignment="1">
      <alignment vertical="center"/>
    </xf>
    <xf numFmtId="164" fontId="3" fillId="8" borderId="2" xfId="0" applyNumberFormat="1" applyFont="1" applyFill="1" applyBorder="1" applyAlignment="1">
      <alignment horizontal="right" vertical="top" wrapText="1"/>
    </xf>
    <xf numFmtId="164" fontId="3" fillId="8" borderId="0" xfId="0" applyNumberFormat="1" applyFont="1" applyFill="1" applyBorder="1" applyAlignment="1">
      <alignment horizontal="right" vertical="top" wrapText="1"/>
    </xf>
    <xf numFmtId="164" fontId="3" fillId="8" borderId="3" xfId="0" applyNumberFormat="1" applyFont="1" applyFill="1" applyBorder="1" applyAlignment="1">
      <alignment horizontal="right" vertical="top" wrapText="1"/>
    </xf>
    <xf numFmtId="0" fontId="5" fillId="6" borderId="1" xfId="0" applyFont="1" applyFill="1" applyBorder="1" applyAlignment="1">
      <alignment horizontal="left" vertical="center" indent="1"/>
    </xf>
    <xf numFmtId="164" fontId="15" fillId="0" borderId="2" xfId="0"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2" fontId="3" fillId="8" borderId="2" xfId="0" applyNumberFormat="1" applyFont="1" applyFill="1" applyBorder="1" applyAlignment="1">
      <alignment horizontal="right" vertical="top" wrapText="1"/>
    </xf>
    <xf numFmtId="164" fontId="15" fillId="8" borderId="2" xfId="0" applyNumberFormat="1" applyFont="1" applyFill="1" applyBorder="1" applyAlignment="1">
      <alignment horizontal="right" vertical="top" wrapText="1"/>
    </xf>
    <xf numFmtId="2" fontId="3" fillId="8" borderId="0" xfId="0" applyNumberFormat="1" applyFont="1" applyFill="1" applyBorder="1" applyAlignment="1">
      <alignment horizontal="right" vertical="top" wrapText="1"/>
    </xf>
    <xf numFmtId="164" fontId="15" fillId="8" borderId="0" xfId="0" applyNumberFormat="1" applyFont="1" applyFill="1" applyBorder="1" applyAlignment="1">
      <alignment horizontal="right" vertical="top" wrapText="1"/>
    </xf>
    <xf numFmtId="164" fontId="16" fillId="0" borderId="2"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0" fillId="0" borderId="0" xfId="0" applyAlignment="1"/>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7" sqref="B7"/>
    </sheetView>
  </sheetViews>
  <sheetFormatPr defaultRowHeight="15.75" x14ac:dyDescent="0.25"/>
  <cols>
    <col min="3" max="3" width="78.25" customWidth="1"/>
  </cols>
  <sheetData>
    <row r="1" spans="1:3" x14ac:dyDescent="0.25">
      <c r="A1" t="s">
        <v>90</v>
      </c>
      <c r="B1" t="s">
        <v>91</v>
      </c>
      <c r="C1" t="s">
        <v>92</v>
      </c>
    </row>
    <row r="2" spans="1:3" x14ac:dyDescent="0.25">
      <c r="A2" t="s">
        <v>93</v>
      </c>
      <c r="B2" t="s">
        <v>88</v>
      </c>
      <c r="C2" t="s">
        <v>99</v>
      </c>
    </row>
    <row r="3" spans="1:3" x14ac:dyDescent="0.25">
      <c r="A3" t="s">
        <v>94</v>
      </c>
      <c r="B3" t="s">
        <v>60</v>
      </c>
      <c r="C3" s="87" t="s">
        <v>64</v>
      </c>
    </row>
    <row r="4" spans="1:3" x14ac:dyDescent="0.25">
      <c r="A4" t="s">
        <v>95</v>
      </c>
      <c r="B4" t="s">
        <v>44</v>
      </c>
      <c r="C4" s="87" t="s">
        <v>46</v>
      </c>
    </row>
    <row r="5" spans="1:3" x14ac:dyDescent="0.25">
      <c r="A5" t="s">
        <v>96</v>
      </c>
      <c r="B5" t="s">
        <v>0</v>
      </c>
      <c r="C5" s="87" t="s">
        <v>13</v>
      </c>
    </row>
    <row r="6" spans="1:3" x14ac:dyDescent="0.25">
      <c r="A6" t="s">
        <v>97</v>
      </c>
      <c r="B6" t="s">
        <v>41</v>
      </c>
      <c r="C6" s="87" t="s">
        <v>63</v>
      </c>
    </row>
    <row r="7" spans="1:3" x14ac:dyDescent="0.25">
      <c r="A7" t="s">
        <v>98</v>
      </c>
      <c r="B7"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G11"/>
  <sheetViews>
    <sheetView zoomScale="120" zoomScaleNormal="120" zoomScalePageLayoutView="120" workbookViewId="0">
      <selection sqref="A1:XFD3"/>
    </sheetView>
  </sheetViews>
  <sheetFormatPr defaultColWidth="11" defaultRowHeight="15.75" x14ac:dyDescent="0.25"/>
  <cols>
    <col min="1" max="3" width="30.625" style="40" customWidth="1"/>
    <col min="4" max="4" width="14.5" style="40" customWidth="1"/>
    <col min="5" max="5" width="19" style="40" bestFit="1" customWidth="1"/>
    <col min="6" max="6" width="30" style="40" customWidth="1"/>
    <col min="7" max="7" width="14.5" style="40" customWidth="1"/>
    <col min="8" max="16384" width="11" style="40"/>
  </cols>
  <sheetData>
    <row r="1" spans="1:7" ht="23.1" customHeight="1" x14ac:dyDescent="0.25">
      <c r="A1" s="37" t="s">
        <v>43</v>
      </c>
      <c r="B1" s="37" t="s">
        <v>1</v>
      </c>
      <c r="C1" s="37" t="s">
        <v>39</v>
      </c>
      <c r="D1" s="38" t="s">
        <v>12</v>
      </c>
      <c r="E1" s="39" t="s">
        <v>2</v>
      </c>
      <c r="F1" s="39" t="s">
        <v>14</v>
      </c>
      <c r="G1" s="38" t="s">
        <v>40</v>
      </c>
    </row>
    <row r="2" spans="1:7" ht="17.100000000000001" customHeight="1" x14ac:dyDescent="0.25">
      <c r="A2" s="40" t="s">
        <v>79</v>
      </c>
      <c r="B2" s="40" t="s">
        <v>56</v>
      </c>
      <c r="C2" s="27" t="s">
        <v>78</v>
      </c>
      <c r="D2" s="41">
        <v>0</v>
      </c>
      <c r="E2" s="42" t="s">
        <v>45</v>
      </c>
      <c r="F2" s="40" t="s">
        <v>59</v>
      </c>
      <c r="G2" s="43">
        <v>1</v>
      </c>
    </row>
    <row r="3" spans="1:7" ht="17.100000000000001" customHeight="1" x14ac:dyDescent="0.25">
      <c r="A3" s="27" t="s">
        <v>86</v>
      </c>
      <c r="B3" s="27" t="s">
        <v>80</v>
      </c>
      <c r="C3" s="27" t="s">
        <v>84</v>
      </c>
      <c r="D3" s="41">
        <v>0.6</v>
      </c>
      <c r="E3" s="27" t="s">
        <v>3</v>
      </c>
      <c r="F3" s="40" t="s">
        <v>57</v>
      </c>
      <c r="G3" s="43">
        <v>1</v>
      </c>
    </row>
    <row r="4" spans="1:7" ht="17.100000000000001" customHeight="1" x14ac:dyDescent="0.25">
      <c r="A4" s="27" t="s">
        <v>87</v>
      </c>
      <c r="B4" s="27" t="s">
        <v>81</v>
      </c>
      <c r="C4" s="27" t="s">
        <v>85</v>
      </c>
      <c r="D4" s="41">
        <v>0.4</v>
      </c>
      <c r="E4" s="27" t="s">
        <v>3</v>
      </c>
      <c r="F4" s="40" t="s">
        <v>57</v>
      </c>
      <c r="G4" s="43">
        <v>1</v>
      </c>
    </row>
    <row r="5" spans="1:7" ht="17.100000000000001" customHeight="1" x14ac:dyDescent="0.25">
      <c r="A5" s="27" t="s">
        <v>15</v>
      </c>
      <c r="B5" s="27" t="s">
        <v>11</v>
      </c>
      <c r="C5" s="27" t="s">
        <v>51</v>
      </c>
      <c r="D5" s="41">
        <v>0</v>
      </c>
      <c r="E5" s="73" t="s">
        <v>4</v>
      </c>
      <c r="F5" s="27" t="s">
        <v>58</v>
      </c>
      <c r="G5" s="43">
        <v>1</v>
      </c>
    </row>
    <row r="6" spans="1:7" x14ac:dyDescent="0.25">
      <c r="D6" s="44"/>
      <c r="G6" s="44"/>
    </row>
    <row r="7" spans="1:7" x14ac:dyDescent="0.25">
      <c r="D7" s="44"/>
      <c r="G7" s="44"/>
    </row>
    <row r="8" spans="1:7" x14ac:dyDescent="0.25">
      <c r="D8" s="44"/>
      <c r="G8" s="44"/>
    </row>
    <row r="9" spans="1:7" x14ac:dyDescent="0.25">
      <c r="D9" s="44"/>
      <c r="G9" s="44"/>
    </row>
    <row r="10" spans="1:7" x14ac:dyDescent="0.25">
      <c r="D10" s="45"/>
      <c r="G10" s="45"/>
    </row>
    <row r="11" spans="1:7" x14ac:dyDescent="0.25">
      <c r="D11" s="45"/>
      <c r="G11" s="45"/>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D4"/>
  <sheetViews>
    <sheetView zoomScale="120" zoomScaleNormal="120" zoomScalePageLayoutView="120" workbookViewId="0">
      <selection sqref="A1:XFD3"/>
    </sheetView>
  </sheetViews>
  <sheetFormatPr defaultColWidth="10.875" defaultRowHeight="15.75" x14ac:dyDescent="0.25"/>
  <cols>
    <col min="1" max="1" width="19" style="27" customWidth="1"/>
    <col min="2" max="2" width="18" style="27" customWidth="1"/>
    <col min="3" max="4" width="13.375" style="27" customWidth="1"/>
    <col min="5" max="16384" width="10.875" style="27"/>
  </cols>
  <sheetData>
    <row r="1" spans="1:4" ht="26.1" customHeight="1" x14ac:dyDescent="0.25">
      <c r="A1" s="37" t="s">
        <v>66</v>
      </c>
      <c r="B1" s="37" t="s">
        <v>67</v>
      </c>
      <c r="C1" s="46" t="s">
        <v>76</v>
      </c>
      <c r="D1" s="46" t="s">
        <v>68</v>
      </c>
    </row>
    <row r="2" spans="1:4" ht="20.100000000000001" customHeight="1" x14ac:dyDescent="0.25">
      <c r="A2" s="27" t="s">
        <v>79</v>
      </c>
      <c r="B2" s="27" t="s">
        <v>86</v>
      </c>
      <c r="C2" s="47">
        <v>1</v>
      </c>
      <c r="D2" s="27">
        <v>1</v>
      </c>
    </row>
    <row r="3" spans="1:4" ht="20.100000000000001" customHeight="1" x14ac:dyDescent="0.25">
      <c r="A3" s="27" t="s">
        <v>86</v>
      </c>
      <c r="B3" s="27" t="s">
        <v>87</v>
      </c>
      <c r="C3" s="47">
        <v>1</v>
      </c>
      <c r="D3" s="27">
        <v>1</v>
      </c>
    </row>
    <row r="4" spans="1:4" ht="20.100000000000001" customHeight="1" x14ac:dyDescent="0.25">
      <c r="A4" s="27" t="s">
        <v>87</v>
      </c>
      <c r="B4" s="27" t="s">
        <v>15</v>
      </c>
      <c r="C4" s="47">
        <v>1</v>
      </c>
      <c r="D4" s="27">
        <v>1</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D9"/>
  <sheetViews>
    <sheetView zoomScale="120" zoomScaleNormal="120" zoomScalePageLayoutView="120" workbookViewId="0">
      <selection sqref="A1:XFD3"/>
    </sheetView>
  </sheetViews>
  <sheetFormatPr defaultColWidth="10.875" defaultRowHeight="15.75" x14ac:dyDescent="0.25"/>
  <cols>
    <col min="1" max="1" width="18.625" style="27" customWidth="1"/>
    <col min="2" max="2" width="17.875" style="27" customWidth="1"/>
    <col min="3" max="3" width="18.125" style="27" customWidth="1"/>
    <col min="4" max="4" width="18" style="27" customWidth="1"/>
    <col min="5" max="16384" width="10.875" style="27"/>
  </cols>
  <sheetData>
    <row r="1" spans="1:4" ht="26.1" customHeight="1" x14ac:dyDescent="0.25">
      <c r="A1" s="28" t="s">
        <v>69</v>
      </c>
      <c r="B1" s="29" t="s">
        <v>71</v>
      </c>
      <c r="C1" s="29" t="s">
        <v>70</v>
      </c>
      <c r="D1" s="29" t="s">
        <v>77</v>
      </c>
    </row>
    <row r="2" spans="1:4" ht="20.100000000000001" customHeight="1" x14ac:dyDescent="0.25">
      <c r="A2" s="27" t="s">
        <v>79</v>
      </c>
      <c r="B2" s="30">
        <v>100</v>
      </c>
      <c r="C2" s="31">
        <v>1</v>
      </c>
      <c r="D2" s="32" t="s">
        <v>47</v>
      </c>
    </row>
    <row r="3" spans="1:4" ht="20.100000000000001" customHeight="1" x14ac:dyDescent="0.25">
      <c r="A3" s="33"/>
      <c r="B3" s="30"/>
      <c r="C3" s="31"/>
      <c r="D3" s="32"/>
    </row>
    <row r="4" spans="1:4" ht="20.100000000000001" customHeight="1" x14ac:dyDescent="0.25">
      <c r="B4" s="34"/>
      <c r="C4" s="34"/>
    </row>
    <row r="5" spans="1:4" ht="20.100000000000001" customHeight="1" x14ac:dyDescent="0.25">
      <c r="C5" s="34"/>
    </row>
    <row r="6" spans="1:4" x14ac:dyDescent="0.25">
      <c r="C6" s="34"/>
    </row>
    <row r="7" spans="1:4" x14ac:dyDescent="0.25">
      <c r="C7" s="34"/>
    </row>
    <row r="8" spans="1:4" x14ac:dyDescent="0.25">
      <c r="C8" s="34"/>
    </row>
    <row r="9" spans="1:4" x14ac:dyDescent="0.25">
      <c r="C9" s="34"/>
    </row>
  </sheetData>
  <pageMargins left="0.75" right="0.75" top="1" bottom="1" header="0.5" footer="0.5"/>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F3"/>
  <sheetViews>
    <sheetView zoomScale="120" zoomScaleNormal="120" zoomScalePageLayoutView="120" workbookViewId="0">
      <selection sqref="A1:XFD3"/>
    </sheetView>
  </sheetViews>
  <sheetFormatPr defaultColWidth="10.875" defaultRowHeight="15.75" x14ac:dyDescent="0.25"/>
  <cols>
    <col min="1" max="2" width="22" style="27" customWidth="1"/>
    <col min="3" max="3" width="21.625" style="27" customWidth="1"/>
    <col min="4" max="4" width="18.625" style="27" customWidth="1"/>
    <col min="5" max="5" width="11.375" style="27" customWidth="1"/>
    <col min="6" max="16384" width="10.875" style="27"/>
  </cols>
  <sheetData>
    <row r="1" spans="1:6" ht="26.1" customHeight="1" x14ac:dyDescent="0.25">
      <c r="A1" s="28" t="s">
        <v>72</v>
      </c>
      <c r="B1" s="28" t="s">
        <v>73</v>
      </c>
      <c r="C1" s="29" t="s">
        <v>74</v>
      </c>
      <c r="D1" s="29" t="s">
        <v>70</v>
      </c>
      <c r="E1" s="29" t="s">
        <v>75</v>
      </c>
    </row>
    <row r="2" spans="1:6" ht="20.100000000000001" customHeight="1" x14ac:dyDescent="0.25">
      <c r="A2" s="27" t="s">
        <v>15</v>
      </c>
      <c r="B2" s="27" t="s">
        <v>87</v>
      </c>
      <c r="C2" s="36">
        <v>250</v>
      </c>
      <c r="D2" s="31">
        <v>1</v>
      </c>
      <c r="E2" s="35">
        <v>1</v>
      </c>
      <c r="F2" s="34"/>
    </row>
    <row r="3" spans="1:6" ht="20.100000000000001" customHeight="1" x14ac:dyDescent="0.25">
      <c r="A3" s="33"/>
      <c r="C3" s="36"/>
      <c r="D3" s="31"/>
      <c r="E3" s="35"/>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4000"/>
  </sheetPr>
  <dimension ref="A1:O25"/>
  <sheetViews>
    <sheetView tabSelected="1" zoomScale="115" zoomScaleNormal="115" zoomScalePageLayoutView="115" workbookViewId="0">
      <pane xSplit="2" ySplit="1" topLeftCell="C2" activePane="bottomRight" state="frozen"/>
      <selection pane="topRight" activeCell="C1" sqref="C1"/>
      <selection pane="bottomLeft" activeCell="A5" sqref="A5"/>
      <selection pane="bottomRight" activeCell="F1" sqref="F1"/>
    </sheetView>
  </sheetViews>
  <sheetFormatPr defaultColWidth="10.875" defaultRowHeight="12.75" x14ac:dyDescent="0.25"/>
  <cols>
    <col min="1" max="1" width="22.625" style="1" customWidth="1"/>
    <col min="2" max="2" width="11.875" style="1" customWidth="1"/>
    <col min="3" max="3" width="14.125" style="1" customWidth="1"/>
    <col min="4" max="4" width="9" style="1" customWidth="1"/>
    <col min="5" max="6" width="14.125" style="2" customWidth="1"/>
    <col min="7" max="11" width="11.125" style="2" customWidth="1"/>
    <col min="12" max="12" width="12.625" style="2" customWidth="1"/>
    <col min="13" max="13" width="12.5" style="2" customWidth="1"/>
    <col min="14" max="14" width="16.625" style="2" bestFit="1" customWidth="1"/>
    <col min="15" max="15" width="65.625" style="1" customWidth="1"/>
    <col min="16" max="16" width="44.625" style="3" customWidth="1"/>
    <col min="17" max="16384" width="10.875" style="3"/>
  </cols>
  <sheetData>
    <row r="1" spans="1:15" ht="26.1" customHeight="1" x14ac:dyDescent="0.25">
      <c r="A1" s="18" t="s">
        <v>1</v>
      </c>
      <c r="B1" s="18" t="s">
        <v>5</v>
      </c>
      <c r="C1" s="18" t="s">
        <v>49</v>
      </c>
      <c r="D1" s="48" t="s">
        <v>50</v>
      </c>
      <c r="E1" s="57" t="s">
        <v>100</v>
      </c>
      <c r="F1" s="57" t="s">
        <v>101</v>
      </c>
      <c r="G1" s="57" t="s">
        <v>6</v>
      </c>
      <c r="H1" s="57" t="s">
        <v>7</v>
      </c>
      <c r="I1" s="55" t="s">
        <v>52</v>
      </c>
      <c r="J1" s="55" t="s">
        <v>53</v>
      </c>
      <c r="K1" s="55" t="s">
        <v>54</v>
      </c>
      <c r="L1" s="56" t="s">
        <v>8</v>
      </c>
      <c r="M1" s="56" t="s">
        <v>9</v>
      </c>
      <c r="N1" s="56" t="s">
        <v>62</v>
      </c>
      <c r="O1" s="77" t="s">
        <v>42</v>
      </c>
    </row>
    <row r="2" spans="1:15" s="15" customFormat="1" x14ac:dyDescent="0.25">
      <c r="A2" s="8" t="s">
        <v>80</v>
      </c>
      <c r="B2" s="8" t="s">
        <v>16</v>
      </c>
      <c r="C2" s="8" t="s">
        <v>48</v>
      </c>
      <c r="D2" s="50">
        <v>1</v>
      </c>
      <c r="E2" s="19">
        <v>0.42</v>
      </c>
      <c r="F2" s="19">
        <v>0.375</v>
      </c>
      <c r="G2" s="20">
        <v>0.1</v>
      </c>
      <c r="H2" s="20">
        <v>1</v>
      </c>
      <c r="I2" s="52" t="s">
        <v>55</v>
      </c>
      <c r="J2" s="52" t="s">
        <v>55</v>
      </c>
      <c r="K2" s="52" t="s">
        <v>55</v>
      </c>
      <c r="L2" s="4">
        <v>1</v>
      </c>
      <c r="M2" s="20">
        <f t="shared" ref="M2:M13" si="0">N2/NORMINV(0.95,0,1)</f>
        <v>0.30397841595588471</v>
      </c>
      <c r="N2" s="78">
        <v>0.5</v>
      </c>
      <c r="O2" s="11" t="s">
        <v>20</v>
      </c>
    </row>
    <row r="3" spans="1:15" s="15" customFormat="1" x14ac:dyDescent="0.25">
      <c r="A3" s="7" t="s">
        <v>80</v>
      </c>
      <c r="B3" s="7" t="s">
        <v>17</v>
      </c>
      <c r="C3" s="7" t="s">
        <v>48</v>
      </c>
      <c r="D3" s="49">
        <v>1</v>
      </c>
      <c r="E3" s="21">
        <v>0.57000000000000006</v>
      </c>
      <c r="F3" s="21">
        <v>0.375</v>
      </c>
      <c r="G3" s="22">
        <v>0.3</v>
      </c>
      <c r="H3" s="22">
        <v>0</v>
      </c>
      <c r="I3" s="53" t="s">
        <v>55</v>
      </c>
      <c r="J3" s="53" t="s">
        <v>55</v>
      </c>
      <c r="K3" s="53" t="s">
        <v>55</v>
      </c>
      <c r="L3" s="6">
        <v>3</v>
      </c>
      <c r="M3" s="22">
        <f t="shared" si="0"/>
        <v>0.60795683191176941</v>
      </c>
      <c r="N3" s="79">
        <v>1</v>
      </c>
      <c r="O3" s="12" t="s">
        <v>20</v>
      </c>
    </row>
    <row r="4" spans="1:15" s="15" customFormat="1" x14ac:dyDescent="0.25">
      <c r="A4" s="7" t="s">
        <v>80</v>
      </c>
      <c r="B4" s="7" t="s">
        <v>18</v>
      </c>
      <c r="C4" s="7" t="s">
        <v>48</v>
      </c>
      <c r="D4" s="49">
        <v>1</v>
      </c>
      <c r="E4" s="21">
        <v>0.78</v>
      </c>
      <c r="F4" s="21">
        <v>0.47499999999999998</v>
      </c>
      <c r="G4" s="22">
        <v>0.75</v>
      </c>
      <c r="H4" s="22">
        <v>0</v>
      </c>
      <c r="I4" s="53" t="s">
        <v>55</v>
      </c>
      <c r="J4" s="53" t="s">
        <v>55</v>
      </c>
      <c r="K4" s="53" t="s">
        <v>55</v>
      </c>
      <c r="L4" s="6">
        <v>15</v>
      </c>
      <c r="M4" s="22">
        <f t="shared" si="0"/>
        <v>1.8238704957353082</v>
      </c>
      <c r="N4" s="79">
        <v>3</v>
      </c>
      <c r="O4" s="12" t="s">
        <v>20</v>
      </c>
    </row>
    <row r="5" spans="1:15" s="15" customFormat="1" x14ac:dyDescent="0.25">
      <c r="A5" s="7" t="s">
        <v>80</v>
      </c>
      <c r="B5" s="7" t="s">
        <v>19</v>
      </c>
      <c r="C5" s="7" t="s">
        <v>48</v>
      </c>
      <c r="D5" s="49">
        <v>1</v>
      </c>
      <c r="E5" s="21">
        <v>1.33</v>
      </c>
      <c r="F5" s="21">
        <v>0.47499999999999998</v>
      </c>
      <c r="G5" s="22">
        <v>1</v>
      </c>
      <c r="H5" s="22">
        <v>0</v>
      </c>
      <c r="I5" s="53" t="s">
        <v>55</v>
      </c>
      <c r="J5" s="53" t="s">
        <v>55</v>
      </c>
      <c r="K5" s="53" t="s">
        <v>55</v>
      </c>
      <c r="L5" s="6">
        <v>30</v>
      </c>
      <c r="M5" s="22">
        <f t="shared" si="0"/>
        <v>2.4318273276470777</v>
      </c>
      <c r="N5" s="79">
        <v>4</v>
      </c>
      <c r="O5" s="12" t="s">
        <v>20</v>
      </c>
    </row>
    <row r="6" spans="1:15" s="15" customFormat="1" x14ac:dyDescent="0.25">
      <c r="A6" s="8" t="s">
        <v>81</v>
      </c>
      <c r="B6" s="8" t="s">
        <v>16</v>
      </c>
      <c r="C6" s="8" t="s">
        <v>48</v>
      </c>
      <c r="D6" s="50">
        <v>1</v>
      </c>
      <c r="E6" s="19">
        <v>0.35</v>
      </c>
      <c r="F6" s="19">
        <v>0.4</v>
      </c>
      <c r="G6" s="20">
        <v>0.1</v>
      </c>
      <c r="H6" s="23">
        <v>0</v>
      </c>
      <c r="I6" s="52" t="s">
        <v>55</v>
      </c>
      <c r="J6" s="52" t="s">
        <v>55</v>
      </c>
      <c r="K6" s="52" t="s">
        <v>55</v>
      </c>
      <c r="L6" s="4">
        <v>5</v>
      </c>
      <c r="M6" s="20">
        <f t="shared" si="0"/>
        <v>0.30397841595588471</v>
      </c>
      <c r="N6" s="78">
        <v>0.5</v>
      </c>
      <c r="O6" s="11" t="s">
        <v>21</v>
      </c>
    </row>
    <row r="7" spans="1:15" s="15" customFormat="1" x14ac:dyDescent="0.25">
      <c r="A7" s="7" t="s">
        <v>81</v>
      </c>
      <c r="B7" s="7" t="s">
        <v>17</v>
      </c>
      <c r="C7" s="7" t="s">
        <v>48</v>
      </c>
      <c r="D7" s="49">
        <v>1</v>
      </c>
      <c r="E7" s="21">
        <v>0.55000000000000004</v>
      </c>
      <c r="F7" s="21">
        <v>0.5</v>
      </c>
      <c r="G7" s="22">
        <v>0.3</v>
      </c>
      <c r="H7" s="22">
        <v>0</v>
      </c>
      <c r="I7" s="53" t="s">
        <v>55</v>
      </c>
      <c r="J7" s="53" t="s">
        <v>55</v>
      </c>
      <c r="K7" s="53" t="s">
        <v>55</v>
      </c>
      <c r="L7" s="6">
        <v>17</v>
      </c>
      <c r="M7" s="22">
        <f t="shared" si="0"/>
        <v>0.60795683191176941</v>
      </c>
      <c r="N7" s="79">
        <v>1</v>
      </c>
      <c r="O7" s="12" t="s">
        <v>21</v>
      </c>
    </row>
    <row r="8" spans="1:15" s="15" customFormat="1" x14ac:dyDescent="0.25">
      <c r="A8" s="7" t="s">
        <v>81</v>
      </c>
      <c r="B8" s="7" t="s">
        <v>18</v>
      </c>
      <c r="C8" s="7" t="s">
        <v>48</v>
      </c>
      <c r="D8" s="49">
        <v>1</v>
      </c>
      <c r="E8" s="21">
        <v>0.75</v>
      </c>
      <c r="F8" s="21">
        <v>0.4</v>
      </c>
      <c r="G8" s="22">
        <v>0.75</v>
      </c>
      <c r="H8" s="22">
        <v>0</v>
      </c>
      <c r="I8" s="53" t="s">
        <v>55</v>
      </c>
      <c r="J8" s="53" t="s">
        <v>55</v>
      </c>
      <c r="K8" s="53" t="s">
        <v>55</v>
      </c>
      <c r="L8" s="6">
        <v>37</v>
      </c>
      <c r="M8" s="22">
        <f t="shared" si="0"/>
        <v>1.2159136638235388</v>
      </c>
      <c r="N8" s="79">
        <v>2</v>
      </c>
      <c r="O8" s="12" t="s">
        <v>22</v>
      </c>
    </row>
    <row r="9" spans="1:15" s="15" customFormat="1" x14ac:dyDescent="0.25">
      <c r="A9" s="7" t="s">
        <v>81</v>
      </c>
      <c r="B9" s="7" t="s">
        <v>19</v>
      </c>
      <c r="C9" s="7" t="s">
        <v>48</v>
      </c>
      <c r="D9" s="49">
        <v>1</v>
      </c>
      <c r="E9" s="21">
        <v>1</v>
      </c>
      <c r="F9" s="21">
        <v>0.4</v>
      </c>
      <c r="G9" s="22">
        <v>1</v>
      </c>
      <c r="H9" s="22">
        <v>0</v>
      </c>
      <c r="I9" s="53" t="s">
        <v>55</v>
      </c>
      <c r="J9" s="53" t="s">
        <v>55</v>
      </c>
      <c r="K9" s="53" t="s">
        <v>55</v>
      </c>
      <c r="L9" s="17">
        <f>18*30/7</f>
        <v>77.142857142857139</v>
      </c>
      <c r="M9" s="22">
        <f t="shared" si="0"/>
        <v>2.4318273276470777</v>
      </c>
      <c r="N9" s="79">
        <v>4</v>
      </c>
      <c r="O9" s="12" t="s">
        <v>22</v>
      </c>
    </row>
    <row r="10" spans="1:15" s="15" customFormat="1" x14ac:dyDescent="0.25">
      <c r="A10" s="8" t="s">
        <v>83</v>
      </c>
      <c r="B10" s="8" t="s">
        <v>16</v>
      </c>
      <c r="C10" s="8" t="s">
        <v>48</v>
      </c>
      <c r="D10" s="50">
        <v>1</v>
      </c>
      <c r="E10" s="19">
        <v>0.75</v>
      </c>
      <c r="F10" s="19">
        <v>0.28000000000000003</v>
      </c>
      <c r="G10" s="20">
        <v>0.03</v>
      </c>
      <c r="H10" s="23">
        <v>0</v>
      </c>
      <c r="I10" s="52" t="s">
        <v>55</v>
      </c>
      <c r="J10" s="52" t="s">
        <v>55</v>
      </c>
      <c r="K10" s="52" t="s">
        <v>55</v>
      </c>
      <c r="L10" s="4">
        <v>3</v>
      </c>
      <c r="M10" s="20">
        <f t="shared" si="0"/>
        <v>0.60795683191176941</v>
      </c>
      <c r="N10" s="78">
        <v>1</v>
      </c>
      <c r="O10" s="11" t="s">
        <v>10</v>
      </c>
    </row>
    <row r="11" spans="1:15" s="15" customFormat="1" x14ac:dyDescent="0.25">
      <c r="A11" s="7" t="s">
        <v>83</v>
      </c>
      <c r="B11" s="7" t="s">
        <v>17</v>
      </c>
      <c r="C11" s="7" t="s">
        <v>48</v>
      </c>
      <c r="D11" s="49">
        <v>1</v>
      </c>
      <c r="E11" s="21">
        <v>1</v>
      </c>
      <c r="F11" s="21">
        <v>0.3</v>
      </c>
      <c r="G11" s="22">
        <v>0.15</v>
      </c>
      <c r="H11" s="22">
        <v>0</v>
      </c>
      <c r="I11" s="53" t="s">
        <v>55</v>
      </c>
      <c r="J11" s="53" t="s">
        <v>55</v>
      </c>
      <c r="K11" s="53" t="s">
        <v>55</v>
      </c>
      <c r="L11" s="6">
        <v>20</v>
      </c>
      <c r="M11" s="22">
        <f t="shared" si="0"/>
        <v>1.2159136638235388</v>
      </c>
      <c r="N11" s="79">
        <v>2</v>
      </c>
      <c r="O11" s="12" t="s">
        <v>10</v>
      </c>
    </row>
    <row r="12" spans="1:15" s="15" customFormat="1" x14ac:dyDescent="0.25">
      <c r="A12" s="7" t="s">
        <v>83</v>
      </c>
      <c r="B12" s="7" t="s">
        <v>18</v>
      </c>
      <c r="C12" s="7" t="s">
        <v>48</v>
      </c>
      <c r="D12" s="49">
        <v>1</v>
      </c>
      <c r="E12" s="21">
        <v>1.33</v>
      </c>
      <c r="F12" s="21">
        <v>0.34</v>
      </c>
      <c r="G12" s="22">
        <v>0.4</v>
      </c>
      <c r="H12" s="22">
        <v>0</v>
      </c>
      <c r="I12" s="53" t="s">
        <v>55</v>
      </c>
      <c r="J12" s="53" t="s">
        <v>55</v>
      </c>
      <c r="K12" s="53" t="s">
        <v>55</v>
      </c>
      <c r="L12" s="6">
        <v>60</v>
      </c>
      <c r="M12" s="22">
        <f t="shared" si="0"/>
        <v>2.4318273276470777</v>
      </c>
      <c r="N12" s="79">
        <v>4</v>
      </c>
      <c r="O12" s="12" t="s">
        <v>10</v>
      </c>
    </row>
    <row r="13" spans="1:15" s="15" customFormat="1" x14ac:dyDescent="0.25">
      <c r="A13" s="7" t="s">
        <v>83</v>
      </c>
      <c r="B13" s="7" t="s">
        <v>19</v>
      </c>
      <c r="C13" s="7" t="s">
        <v>48</v>
      </c>
      <c r="D13" s="49">
        <v>1</v>
      </c>
      <c r="E13" s="21">
        <v>1.55</v>
      </c>
      <c r="F13" s="21">
        <v>0.28000000000000003</v>
      </c>
      <c r="G13" s="22">
        <v>1.2</v>
      </c>
      <c r="H13" s="22">
        <v>0</v>
      </c>
      <c r="I13" s="53" t="s">
        <v>55</v>
      </c>
      <c r="J13" s="53" t="s">
        <v>55</v>
      </c>
      <c r="K13" s="53" t="s">
        <v>55</v>
      </c>
      <c r="L13" s="17">
        <f>24*30/7</f>
        <v>102.85714285714286</v>
      </c>
      <c r="M13" s="22">
        <f t="shared" si="0"/>
        <v>4.8636546552941553</v>
      </c>
      <c r="N13" s="79">
        <v>8</v>
      </c>
      <c r="O13" s="12" t="s">
        <v>10</v>
      </c>
    </row>
    <row r="14" spans="1:15" s="15" customFormat="1" x14ac:dyDescent="0.25">
      <c r="A14" s="8" t="s">
        <v>82</v>
      </c>
      <c r="B14" s="8" t="s">
        <v>16</v>
      </c>
      <c r="C14" s="8" t="s">
        <v>48</v>
      </c>
      <c r="D14" s="50">
        <v>1</v>
      </c>
      <c r="E14" s="19">
        <v>0.47500000000000003</v>
      </c>
      <c r="F14" s="19">
        <v>0.25</v>
      </c>
      <c r="G14" s="20">
        <v>0.06</v>
      </c>
      <c r="H14" s="20">
        <v>1</v>
      </c>
      <c r="I14" s="52" t="s">
        <v>55</v>
      </c>
      <c r="J14" s="52" t="s">
        <v>55</v>
      </c>
      <c r="K14" s="52" t="s">
        <v>55</v>
      </c>
      <c r="L14" s="74">
        <v>5</v>
      </c>
      <c r="M14" s="80">
        <f t="shared" ref="M14:M17" si="1">N14/NORMINV(0.95,0,1)</f>
        <v>0.30397841595588471</v>
      </c>
      <c r="N14" s="81">
        <v>0.5</v>
      </c>
      <c r="O14" s="11"/>
    </row>
    <row r="15" spans="1:15" s="15" customFormat="1" x14ac:dyDescent="0.25">
      <c r="A15" s="7" t="s">
        <v>82</v>
      </c>
      <c r="B15" s="7" t="s">
        <v>17</v>
      </c>
      <c r="C15" s="7" t="s">
        <v>48</v>
      </c>
      <c r="D15" s="49">
        <v>1</v>
      </c>
      <c r="E15" s="21">
        <v>0.61499999999999999</v>
      </c>
      <c r="F15" s="21">
        <v>0.33</v>
      </c>
      <c r="G15" s="22">
        <v>0.3</v>
      </c>
      <c r="H15" s="22">
        <v>1</v>
      </c>
      <c r="I15" s="53" t="s">
        <v>55</v>
      </c>
      <c r="J15" s="53" t="s">
        <v>55</v>
      </c>
      <c r="K15" s="53" t="s">
        <v>55</v>
      </c>
      <c r="L15" s="75">
        <v>17</v>
      </c>
      <c r="M15" s="82">
        <f t="shared" si="1"/>
        <v>0.60795683191176941</v>
      </c>
      <c r="N15" s="83">
        <v>1</v>
      </c>
      <c r="O15" s="12"/>
    </row>
    <row r="16" spans="1:15" s="15" customFormat="1" x14ac:dyDescent="0.25">
      <c r="A16" s="7" t="s">
        <v>82</v>
      </c>
      <c r="B16" s="7" t="s">
        <v>18</v>
      </c>
      <c r="C16" s="7" t="s">
        <v>48</v>
      </c>
      <c r="D16" s="49">
        <v>1</v>
      </c>
      <c r="E16" s="21">
        <v>0.77</v>
      </c>
      <c r="F16" s="21">
        <v>0.4</v>
      </c>
      <c r="G16" s="22">
        <v>0.75</v>
      </c>
      <c r="H16" s="22">
        <v>0</v>
      </c>
      <c r="I16" s="53" t="s">
        <v>55</v>
      </c>
      <c r="J16" s="53" t="s">
        <v>55</v>
      </c>
      <c r="K16" s="53" t="s">
        <v>55</v>
      </c>
      <c r="L16" s="75">
        <v>37</v>
      </c>
      <c r="M16" s="82">
        <f t="shared" si="1"/>
        <v>1.2159136638235388</v>
      </c>
      <c r="N16" s="83">
        <v>2</v>
      </c>
      <c r="O16" s="12"/>
    </row>
    <row r="17" spans="1:15" s="15" customFormat="1" x14ac:dyDescent="0.25">
      <c r="A17" s="9" t="s">
        <v>82</v>
      </c>
      <c r="B17" s="9" t="s">
        <v>19</v>
      </c>
      <c r="C17" s="9" t="s">
        <v>48</v>
      </c>
      <c r="D17" s="51">
        <v>1</v>
      </c>
      <c r="E17" s="24">
        <v>1</v>
      </c>
      <c r="F17" s="24">
        <v>0.4</v>
      </c>
      <c r="G17" s="25">
        <v>1</v>
      </c>
      <c r="H17" s="25">
        <v>0</v>
      </c>
      <c r="I17" s="54" t="s">
        <v>55</v>
      </c>
      <c r="J17" s="54" t="s">
        <v>55</v>
      </c>
      <c r="K17" s="54" t="s">
        <v>55</v>
      </c>
      <c r="L17" s="76">
        <f>18*30/7</f>
        <v>77.142857142857139</v>
      </c>
      <c r="M17" s="82">
        <f t="shared" si="1"/>
        <v>2.4318273276470777</v>
      </c>
      <c r="N17" s="83">
        <v>4</v>
      </c>
      <c r="O17" s="13"/>
    </row>
    <row r="18" spans="1:15" s="15" customFormat="1" x14ac:dyDescent="0.25">
      <c r="A18" s="58" t="s">
        <v>11</v>
      </c>
      <c r="B18" s="58" t="s">
        <v>16</v>
      </c>
      <c r="C18" s="58" t="s">
        <v>48</v>
      </c>
      <c r="D18" s="59">
        <v>1</v>
      </c>
      <c r="E18" s="60">
        <v>10</v>
      </c>
      <c r="F18" s="60">
        <v>0.01</v>
      </c>
      <c r="G18" s="61">
        <v>0.01</v>
      </c>
      <c r="H18" s="61">
        <v>1</v>
      </c>
      <c r="I18" s="61" t="s">
        <v>55</v>
      </c>
      <c r="J18" s="61" t="s">
        <v>55</v>
      </c>
      <c r="K18" s="61" t="s">
        <v>55</v>
      </c>
      <c r="L18" s="62">
        <v>1</v>
      </c>
      <c r="M18" s="61">
        <f t="shared" ref="M18:M25" si="2">N18/NORMINV(0.95,0,1)</f>
        <v>6.0795683191176939E-2</v>
      </c>
      <c r="N18" s="84">
        <v>0.1</v>
      </c>
      <c r="O18" s="11"/>
    </row>
    <row r="19" spans="1:15" s="15" customFormat="1" x14ac:dyDescent="0.25">
      <c r="A19" s="63" t="s">
        <v>11</v>
      </c>
      <c r="B19" s="63" t="s">
        <v>17</v>
      </c>
      <c r="C19" s="63" t="s">
        <v>48</v>
      </c>
      <c r="D19" s="64">
        <v>1</v>
      </c>
      <c r="E19" s="65">
        <v>10</v>
      </c>
      <c r="F19" s="65">
        <v>0.01</v>
      </c>
      <c r="G19" s="66">
        <v>0.01</v>
      </c>
      <c r="H19" s="66">
        <v>1</v>
      </c>
      <c r="I19" s="66" t="s">
        <v>55</v>
      </c>
      <c r="J19" s="66" t="s">
        <v>55</v>
      </c>
      <c r="K19" s="66" t="s">
        <v>55</v>
      </c>
      <c r="L19" s="67">
        <v>1</v>
      </c>
      <c r="M19" s="66">
        <f t="shared" si="2"/>
        <v>6.0795683191176939E-2</v>
      </c>
      <c r="N19" s="85">
        <v>0.1</v>
      </c>
      <c r="O19" s="12"/>
    </row>
    <row r="20" spans="1:15" s="15" customFormat="1" x14ac:dyDescent="0.25">
      <c r="A20" s="63" t="s">
        <v>11</v>
      </c>
      <c r="B20" s="63" t="s">
        <v>18</v>
      </c>
      <c r="C20" s="63" t="s">
        <v>48</v>
      </c>
      <c r="D20" s="64">
        <v>1</v>
      </c>
      <c r="E20" s="65">
        <v>10</v>
      </c>
      <c r="F20" s="65">
        <v>0.01</v>
      </c>
      <c r="G20" s="66">
        <v>0.01</v>
      </c>
      <c r="H20" s="66">
        <v>1</v>
      </c>
      <c r="I20" s="66" t="s">
        <v>55</v>
      </c>
      <c r="J20" s="66" t="s">
        <v>55</v>
      </c>
      <c r="K20" s="66" t="s">
        <v>55</v>
      </c>
      <c r="L20" s="67">
        <v>1</v>
      </c>
      <c r="M20" s="66">
        <f t="shared" si="2"/>
        <v>6.0795683191176939E-2</v>
      </c>
      <c r="N20" s="85">
        <v>0.1</v>
      </c>
      <c r="O20" s="12"/>
    </row>
    <row r="21" spans="1:15" s="15" customFormat="1" x14ac:dyDescent="0.25">
      <c r="A21" s="68" t="s">
        <v>11</v>
      </c>
      <c r="B21" s="68" t="s">
        <v>19</v>
      </c>
      <c r="C21" s="68" t="s">
        <v>48</v>
      </c>
      <c r="D21" s="69">
        <v>1</v>
      </c>
      <c r="E21" s="70">
        <v>10</v>
      </c>
      <c r="F21" s="70">
        <v>0.01</v>
      </c>
      <c r="G21" s="71">
        <v>0.01</v>
      </c>
      <c r="H21" s="71">
        <v>1</v>
      </c>
      <c r="I21" s="71" t="s">
        <v>55</v>
      </c>
      <c r="J21" s="71" t="s">
        <v>55</v>
      </c>
      <c r="K21" s="71" t="s">
        <v>55</v>
      </c>
      <c r="L21" s="72">
        <v>1</v>
      </c>
      <c r="M21" s="71">
        <f t="shared" si="2"/>
        <v>6.0795683191176939E-2</v>
      </c>
      <c r="N21" s="86">
        <v>0.1</v>
      </c>
      <c r="O21" s="13"/>
    </row>
    <row r="22" spans="1:15" s="15" customFormat="1" x14ac:dyDescent="0.25">
      <c r="A22" s="58" t="s">
        <v>56</v>
      </c>
      <c r="B22" s="58" t="s">
        <v>16</v>
      </c>
      <c r="C22" s="58" t="s">
        <v>48</v>
      </c>
      <c r="D22" s="59">
        <v>1</v>
      </c>
      <c r="E22" s="60">
        <v>10</v>
      </c>
      <c r="F22" s="60">
        <v>0.01</v>
      </c>
      <c r="G22" s="61">
        <v>0.01</v>
      </c>
      <c r="H22" s="61">
        <v>1</v>
      </c>
      <c r="I22" s="61" t="s">
        <v>55</v>
      </c>
      <c r="J22" s="61" t="s">
        <v>55</v>
      </c>
      <c r="K22" s="61" t="s">
        <v>55</v>
      </c>
      <c r="L22" s="62">
        <v>1</v>
      </c>
      <c r="M22" s="61">
        <f t="shared" si="2"/>
        <v>6.0795683191176939E-2</v>
      </c>
      <c r="N22" s="84">
        <v>0.1</v>
      </c>
      <c r="O22" s="11"/>
    </row>
    <row r="23" spans="1:15" s="15" customFormat="1" x14ac:dyDescent="0.25">
      <c r="A23" s="63" t="s">
        <v>56</v>
      </c>
      <c r="B23" s="63" t="s">
        <v>17</v>
      </c>
      <c r="C23" s="63" t="s">
        <v>48</v>
      </c>
      <c r="D23" s="64">
        <v>1</v>
      </c>
      <c r="E23" s="65">
        <v>10</v>
      </c>
      <c r="F23" s="65">
        <v>0.01</v>
      </c>
      <c r="G23" s="66">
        <v>0.01</v>
      </c>
      <c r="H23" s="66">
        <v>1</v>
      </c>
      <c r="I23" s="66" t="s">
        <v>55</v>
      </c>
      <c r="J23" s="66" t="s">
        <v>55</v>
      </c>
      <c r="K23" s="66" t="s">
        <v>55</v>
      </c>
      <c r="L23" s="67">
        <v>1</v>
      </c>
      <c r="M23" s="66">
        <f t="shared" si="2"/>
        <v>6.0795683191176939E-2</v>
      </c>
      <c r="N23" s="85">
        <v>0.1</v>
      </c>
      <c r="O23" s="12"/>
    </row>
    <row r="24" spans="1:15" s="15" customFormat="1" x14ac:dyDescent="0.25">
      <c r="A24" s="63" t="s">
        <v>56</v>
      </c>
      <c r="B24" s="63" t="s">
        <v>18</v>
      </c>
      <c r="C24" s="63" t="s">
        <v>48</v>
      </c>
      <c r="D24" s="64">
        <v>1</v>
      </c>
      <c r="E24" s="65">
        <v>10</v>
      </c>
      <c r="F24" s="65">
        <v>0.01</v>
      </c>
      <c r="G24" s="66">
        <v>0.01</v>
      </c>
      <c r="H24" s="66">
        <v>1</v>
      </c>
      <c r="I24" s="66" t="s">
        <v>55</v>
      </c>
      <c r="J24" s="66" t="s">
        <v>55</v>
      </c>
      <c r="K24" s="66" t="s">
        <v>55</v>
      </c>
      <c r="L24" s="67">
        <v>1</v>
      </c>
      <c r="M24" s="66">
        <f t="shared" si="2"/>
        <v>6.0795683191176939E-2</v>
      </c>
      <c r="N24" s="85">
        <v>0.1</v>
      </c>
      <c r="O24" s="12"/>
    </row>
    <row r="25" spans="1:15" s="15" customFormat="1" x14ac:dyDescent="0.25">
      <c r="A25" s="68" t="s">
        <v>56</v>
      </c>
      <c r="B25" s="68" t="s">
        <v>19</v>
      </c>
      <c r="C25" s="68" t="s">
        <v>48</v>
      </c>
      <c r="D25" s="69">
        <v>1</v>
      </c>
      <c r="E25" s="70">
        <v>10</v>
      </c>
      <c r="F25" s="70">
        <v>0.01</v>
      </c>
      <c r="G25" s="71">
        <v>0.01</v>
      </c>
      <c r="H25" s="71">
        <v>1</v>
      </c>
      <c r="I25" s="71" t="s">
        <v>55</v>
      </c>
      <c r="J25" s="71" t="s">
        <v>55</v>
      </c>
      <c r="K25" s="71" t="s">
        <v>55</v>
      </c>
      <c r="L25" s="72">
        <v>1</v>
      </c>
      <c r="M25" s="71">
        <f t="shared" si="2"/>
        <v>6.0795683191176939E-2</v>
      </c>
      <c r="N25" s="86">
        <v>0.1</v>
      </c>
      <c r="O25" s="13"/>
    </row>
  </sheetData>
  <sortState ref="A5:O68">
    <sortCondition ref="A133:A196"/>
    <sortCondition ref="B133:B196"/>
  </sortState>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C25"/>
  <sheetViews>
    <sheetView zoomScale="125" zoomScaleNormal="125" zoomScalePageLayoutView="125" workbookViewId="0">
      <selection activeCell="B6" sqref="B6"/>
    </sheetView>
  </sheetViews>
  <sheetFormatPr defaultColWidth="10.875" defaultRowHeight="12.75" x14ac:dyDescent="0.25"/>
  <cols>
    <col min="1" max="1" width="21.5" style="1" customWidth="1"/>
    <col min="2" max="2" width="14.125" style="1" customWidth="1"/>
    <col min="3" max="3" width="89.5" style="10" customWidth="1"/>
    <col min="4" max="4" width="44.625" style="3" customWidth="1"/>
    <col min="5" max="16384" width="10.875" style="3"/>
  </cols>
  <sheetData>
    <row r="1" spans="1:3" ht="26.1" customHeight="1" x14ac:dyDescent="0.25">
      <c r="A1" s="18" t="s">
        <v>1</v>
      </c>
      <c r="B1" s="18" t="s">
        <v>5</v>
      </c>
      <c r="C1" s="26" t="s">
        <v>65</v>
      </c>
    </row>
    <row r="2" spans="1:3" s="15" customFormat="1" x14ac:dyDescent="0.25">
      <c r="A2" s="5" t="s">
        <v>80</v>
      </c>
      <c r="B2" s="8" t="s">
        <v>16</v>
      </c>
      <c r="C2" s="14" t="s">
        <v>23</v>
      </c>
    </row>
    <row r="3" spans="1:3" s="15" customFormat="1" x14ac:dyDescent="0.25">
      <c r="A3" s="5" t="s">
        <v>80</v>
      </c>
      <c r="B3" s="7" t="s">
        <v>17</v>
      </c>
      <c r="C3" s="14" t="s">
        <v>24</v>
      </c>
    </row>
    <row r="4" spans="1:3" s="15" customFormat="1" x14ac:dyDescent="0.25">
      <c r="A4" s="5" t="s">
        <v>80</v>
      </c>
      <c r="B4" s="7" t="s">
        <v>18</v>
      </c>
      <c r="C4" s="14" t="s">
        <v>25</v>
      </c>
    </row>
    <row r="5" spans="1:3" s="15" customFormat="1" x14ac:dyDescent="0.25">
      <c r="A5" s="5" t="s">
        <v>80</v>
      </c>
      <c r="B5" s="7" t="s">
        <v>19</v>
      </c>
      <c r="C5" s="14" t="s">
        <v>26</v>
      </c>
    </row>
    <row r="6" spans="1:3" s="15" customFormat="1" ht="25.5" x14ac:dyDescent="0.25">
      <c r="A6" s="8" t="s">
        <v>81</v>
      </c>
      <c r="B6" s="8" t="s">
        <v>16</v>
      </c>
      <c r="C6" s="11" t="s">
        <v>27</v>
      </c>
    </row>
    <row r="7" spans="1:3" s="15" customFormat="1" ht="25.5" x14ac:dyDescent="0.25">
      <c r="A7" s="7" t="s">
        <v>81</v>
      </c>
      <c r="B7" s="7" t="s">
        <v>17</v>
      </c>
      <c r="C7" s="12" t="s">
        <v>28</v>
      </c>
    </row>
    <row r="8" spans="1:3" s="15" customFormat="1" ht="25.5" x14ac:dyDescent="0.25">
      <c r="A8" s="7" t="s">
        <v>81</v>
      </c>
      <c r="B8" s="7" t="s">
        <v>18</v>
      </c>
      <c r="C8" s="12" t="s">
        <v>29</v>
      </c>
    </row>
    <row r="9" spans="1:3" s="15" customFormat="1" x14ac:dyDescent="0.25">
      <c r="A9" s="9" t="s">
        <v>81</v>
      </c>
      <c r="B9" s="9" t="s">
        <v>19</v>
      </c>
      <c r="C9" s="13" t="s">
        <v>30</v>
      </c>
    </row>
    <row r="10" spans="1:3" s="16" customFormat="1" ht="25.5" x14ac:dyDescent="0.25">
      <c r="A10" s="7" t="s">
        <v>83</v>
      </c>
      <c r="B10" s="7" t="s">
        <v>16</v>
      </c>
      <c r="C10" s="12" t="s">
        <v>31</v>
      </c>
    </row>
    <row r="11" spans="1:3" s="15" customFormat="1" ht="38.25" x14ac:dyDescent="0.25">
      <c r="A11" s="7" t="s">
        <v>83</v>
      </c>
      <c r="B11" s="7" t="s">
        <v>17</v>
      </c>
      <c r="C11" s="12" t="s">
        <v>32</v>
      </c>
    </row>
    <row r="12" spans="1:3" s="15" customFormat="1" ht="51" x14ac:dyDescent="0.25">
      <c r="A12" s="7" t="s">
        <v>83</v>
      </c>
      <c r="B12" s="7" t="s">
        <v>18</v>
      </c>
      <c r="C12" s="12" t="s">
        <v>33</v>
      </c>
    </row>
    <row r="13" spans="1:3" s="15" customFormat="1" ht="38.25" x14ac:dyDescent="0.25">
      <c r="A13" s="7" t="s">
        <v>83</v>
      </c>
      <c r="B13" s="7" t="s">
        <v>19</v>
      </c>
      <c r="C13" s="12" t="s">
        <v>34</v>
      </c>
    </row>
    <row r="14" spans="1:3" s="15" customFormat="1" ht="25.5" x14ac:dyDescent="0.25">
      <c r="A14" s="8" t="s">
        <v>82</v>
      </c>
      <c r="B14" s="8" t="s">
        <v>16</v>
      </c>
      <c r="C14" s="11" t="s">
        <v>35</v>
      </c>
    </row>
    <row r="15" spans="1:3" s="15" customFormat="1" ht="38.25" x14ac:dyDescent="0.25">
      <c r="A15" s="7" t="s">
        <v>82</v>
      </c>
      <c r="B15" s="7" t="s">
        <v>17</v>
      </c>
      <c r="C15" s="12" t="s">
        <v>36</v>
      </c>
    </row>
    <row r="16" spans="1:3" s="15" customFormat="1" ht="51" x14ac:dyDescent="0.25">
      <c r="A16" s="7" t="s">
        <v>82</v>
      </c>
      <c r="B16" s="7" t="s">
        <v>18</v>
      </c>
      <c r="C16" s="12" t="s">
        <v>37</v>
      </c>
    </row>
    <row r="17" spans="1:3" s="15" customFormat="1" ht="38.25" x14ac:dyDescent="0.25">
      <c r="A17" s="9" t="s">
        <v>82</v>
      </c>
      <c r="B17" s="9" t="s">
        <v>19</v>
      </c>
      <c r="C17" s="13" t="s">
        <v>38</v>
      </c>
    </row>
    <row r="18" spans="1:3" s="15" customFormat="1" x14ac:dyDescent="0.25">
      <c r="A18" s="58" t="s">
        <v>11</v>
      </c>
      <c r="B18" s="58" t="s">
        <v>16</v>
      </c>
      <c r="C18" s="11" t="s">
        <v>89</v>
      </c>
    </row>
    <row r="19" spans="1:3" s="15" customFormat="1" x14ac:dyDescent="0.25">
      <c r="A19" s="63" t="s">
        <v>11</v>
      </c>
      <c r="B19" s="63" t="s">
        <v>17</v>
      </c>
      <c r="C19" s="11" t="s">
        <v>89</v>
      </c>
    </row>
    <row r="20" spans="1:3" s="15" customFormat="1" x14ac:dyDescent="0.25">
      <c r="A20" s="63" t="s">
        <v>11</v>
      </c>
      <c r="B20" s="63" t="s">
        <v>18</v>
      </c>
      <c r="C20" s="11" t="s">
        <v>89</v>
      </c>
    </row>
    <row r="21" spans="1:3" s="15" customFormat="1" x14ac:dyDescent="0.25">
      <c r="A21" s="68" t="s">
        <v>11</v>
      </c>
      <c r="B21" s="68" t="s">
        <v>19</v>
      </c>
      <c r="C21" s="11" t="s">
        <v>89</v>
      </c>
    </row>
    <row r="22" spans="1:3" s="15" customFormat="1" x14ac:dyDescent="0.25">
      <c r="A22" s="58" t="s">
        <v>56</v>
      </c>
      <c r="B22" s="58" t="s">
        <v>16</v>
      </c>
      <c r="C22" s="11" t="s">
        <v>89</v>
      </c>
    </row>
    <row r="23" spans="1:3" s="15" customFormat="1" x14ac:dyDescent="0.25">
      <c r="A23" s="63" t="s">
        <v>56</v>
      </c>
      <c r="B23" s="63" t="s">
        <v>17</v>
      </c>
      <c r="C23" s="11" t="s">
        <v>89</v>
      </c>
    </row>
    <row r="24" spans="1:3" s="15" customFormat="1" x14ac:dyDescent="0.25">
      <c r="A24" s="63" t="s">
        <v>56</v>
      </c>
      <c r="B24" s="63" t="s">
        <v>18</v>
      </c>
      <c r="C24" s="11" t="s">
        <v>89</v>
      </c>
    </row>
    <row r="25" spans="1:3" s="15" customFormat="1" x14ac:dyDescent="0.25">
      <c r="A25" s="68" t="s">
        <v>56</v>
      </c>
      <c r="B25" s="68" t="s">
        <v>19</v>
      </c>
      <c r="C25" s="11" t="s">
        <v>89</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table_description</vt:lpstr>
      <vt:lpstr>component_list</vt:lpstr>
      <vt:lpstr>component_connections</vt:lpstr>
      <vt:lpstr>supply_setup</vt:lpstr>
      <vt:lpstr>output_setup</vt:lpstr>
      <vt:lpstr>comp_type_dmg_algo</vt:lpstr>
      <vt:lpstr>damage_state_def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Syed Sheece Raza Gardezi</cp:lastModifiedBy>
  <dcterms:created xsi:type="dcterms:W3CDTF">2014-07-11T05:51:05Z</dcterms:created>
  <dcterms:modified xsi:type="dcterms:W3CDTF">2018-03-14T03:58:18Z</dcterms:modified>
</cp:coreProperties>
</file>