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209"/>
  <workbookPr showInkAnnotation="0" autoCompressPictures="0"/>
  <mc:AlternateContent xmlns:mc="http://schemas.openxmlformats.org/markup-compatibility/2006">
    <mc:Choice Requires="x15">
      <x15ac:absPath xmlns:x15ac="http://schemas.microsoft.com/office/spreadsheetml/2010/11/ac" url="/Users/marufr/code/sifra/models/powerstation_coal/"/>
    </mc:Choice>
  </mc:AlternateContent>
  <bookViews>
    <workbookView xWindow="0" yWindow="460" windowWidth="28700" windowHeight="16840" tabRatio="804"/>
  </bookViews>
  <sheets>
    <sheet name="component_list" sheetId="3" r:id="rId1"/>
    <sheet name="component_connections" sheetId="1" r:id="rId2"/>
    <sheet name="supply_setup" sheetId="5" r:id="rId3"/>
    <sheet name="output_setup" sheetId="2" r:id="rId4"/>
    <sheet name="comp_type_dmg_algo" sheetId="9" r:id="rId5"/>
    <sheet name="damage_state_def" sheetId="10" r:id="rId6"/>
    <sheet name="comp_type_dmg_algo 0.2g" sheetId="6" r:id="rId7"/>
    <sheet name="comp_type_dmg_algo 0.3g" sheetId="7" r:id="rId8"/>
    <sheet name="comp_type_dmg_algo 0.4g" sheetId="8" r:id="rId9"/>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M68" i="9" l="1"/>
  <c r="L68" i="9"/>
  <c r="M67" i="9"/>
  <c r="M66" i="9"/>
  <c r="M65" i="9"/>
  <c r="M64" i="9"/>
  <c r="L64" i="9"/>
  <c r="M63" i="9"/>
  <c r="M62" i="9"/>
  <c r="M61" i="9"/>
  <c r="M60" i="9"/>
  <c r="L60" i="9"/>
  <c r="M59" i="9"/>
  <c r="M58" i="9"/>
  <c r="M57" i="9"/>
  <c r="M56" i="9"/>
  <c r="L56" i="9"/>
  <c r="M55" i="9"/>
  <c r="M54" i="9"/>
  <c r="M53" i="9"/>
  <c r="M52" i="9"/>
  <c r="L52" i="9"/>
  <c r="M51" i="9"/>
  <c r="M50" i="9"/>
  <c r="M49" i="9"/>
  <c r="M48" i="9"/>
  <c r="L48" i="9"/>
  <c r="M47" i="9"/>
  <c r="M46" i="9"/>
  <c r="M45" i="9"/>
  <c r="M44" i="9"/>
  <c r="L44" i="9"/>
  <c r="M43" i="9"/>
  <c r="M42" i="9"/>
  <c r="M41" i="9"/>
  <c r="M40" i="9"/>
  <c r="L40" i="9"/>
  <c r="M39" i="9"/>
  <c r="M38" i="9"/>
  <c r="M37" i="9"/>
  <c r="M36" i="9"/>
  <c r="L36" i="9"/>
  <c r="M35" i="9"/>
  <c r="M34" i="9"/>
  <c r="M33" i="9"/>
  <c r="M32" i="9"/>
  <c r="L32" i="9"/>
  <c r="M31" i="9"/>
  <c r="M30" i="9"/>
  <c r="M29" i="9"/>
  <c r="M28" i="9"/>
  <c r="L28" i="9"/>
  <c r="M27" i="9"/>
  <c r="M26" i="9"/>
  <c r="M25" i="9"/>
  <c r="M24" i="9"/>
  <c r="L24" i="9"/>
  <c r="M23" i="9"/>
  <c r="M22" i="9"/>
  <c r="M21" i="9"/>
  <c r="M20" i="9"/>
  <c r="L20" i="9"/>
  <c r="M19" i="9"/>
  <c r="M18" i="9"/>
  <c r="M17" i="9"/>
  <c r="M16" i="9"/>
  <c r="L16" i="9"/>
  <c r="M15" i="9"/>
  <c r="M14" i="9"/>
  <c r="M13" i="9"/>
  <c r="M12" i="9"/>
  <c r="L12" i="9"/>
  <c r="M11" i="9"/>
  <c r="M10" i="9"/>
  <c r="M9" i="9"/>
  <c r="M8" i="9"/>
  <c r="L8" i="9"/>
  <c r="M7" i="9"/>
  <c r="M6" i="9"/>
  <c r="M5" i="9"/>
  <c r="M80" i="9"/>
  <c r="M79" i="9"/>
  <c r="M78" i="9"/>
  <c r="M77" i="9"/>
  <c r="M76" i="9"/>
  <c r="M75" i="9"/>
  <c r="M74" i="9"/>
  <c r="M73" i="9"/>
  <c r="M72" i="9"/>
  <c r="M71" i="9"/>
  <c r="M70" i="9"/>
  <c r="M69" i="9"/>
  <c r="G64" i="8"/>
  <c r="G60" i="8"/>
  <c r="G56" i="8"/>
  <c r="G52" i="8"/>
  <c r="G48" i="8"/>
  <c r="G44" i="8"/>
  <c r="G32" i="8"/>
  <c r="G28" i="8"/>
  <c r="G24" i="8"/>
  <c r="G16" i="8"/>
  <c r="G12" i="8"/>
  <c r="G8" i="8"/>
  <c r="G64" i="7"/>
  <c r="G60" i="7"/>
  <c r="G56" i="7"/>
  <c r="G52" i="7"/>
  <c r="G48" i="7"/>
  <c r="G44" i="7"/>
  <c r="G32" i="7"/>
  <c r="G28" i="7"/>
  <c r="G24" i="7"/>
  <c r="G16" i="7"/>
  <c r="G12" i="7"/>
  <c r="G8" i="7"/>
  <c r="G64" i="6"/>
  <c r="G60" i="6"/>
  <c r="G56" i="6"/>
  <c r="G52" i="6"/>
  <c r="G48" i="6"/>
  <c r="G44" i="6"/>
  <c r="G32" i="6"/>
  <c r="G28" i="6"/>
  <c r="G24" i="6"/>
  <c r="G16" i="6"/>
  <c r="G12" i="6"/>
  <c r="G8" i="6"/>
</calcChain>
</file>

<file path=xl/sharedStrings.xml><?xml version="1.0" encoding="utf-8"?>
<sst xmlns="http://schemas.openxmlformats.org/spreadsheetml/2006/main" count="1754" uniqueCount="256">
  <si>
    <t>pwr_house</t>
  </si>
  <si>
    <t>feed_conv_1</t>
  </si>
  <si>
    <t>feed_conv_2</t>
  </si>
  <si>
    <t>boiler_1</t>
  </si>
  <si>
    <t>boiler_2</t>
  </si>
  <si>
    <t>stack_1</t>
  </si>
  <si>
    <t>stack_2</t>
  </si>
  <si>
    <t>gen_1</t>
  </si>
  <si>
    <t>gen_2</t>
  </si>
  <si>
    <t>Capacity by Generator (in MW)</t>
  </si>
  <si>
    <t>coal_yard</t>
  </si>
  <si>
    <t>demin_plant</t>
  </si>
  <si>
    <t>tr_1</t>
  </si>
  <si>
    <t>tr_2</t>
  </si>
  <si>
    <t>component_type</t>
  </si>
  <si>
    <t>node_type</t>
  </si>
  <si>
    <t>transshipment</t>
  </si>
  <si>
    <t>Stepup Transformer</t>
  </si>
  <si>
    <t>sink</t>
  </si>
  <si>
    <t>damage_state</t>
  </si>
  <si>
    <t>damage_logstd</t>
  </si>
  <si>
    <t>damage_ratio</t>
  </si>
  <si>
    <t>functionality</t>
  </si>
  <si>
    <t>recovery_mean</t>
  </si>
  <si>
    <t>recovery_std</t>
  </si>
  <si>
    <t>HAZUS-MH MR3 Table 8.22.a Generation Facilities</t>
  </si>
  <si>
    <t>Switch Yard</t>
  </si>
  <si>
    <t>HAZUS-MH MR3 Table 8.22.a Substations</t>
  </si>
  <si>
    <t>SYSTEM_OUTPUT</t>
  </si>
  <si>
    <t>supply_conv_1</t>
  </si>
  <si>
    <t>supply_conv_2</t>
  </si>
  <si>
    <t>supply_conv_3</t>
  </si>
  <si>
    <t>supply_conv_4</t>
  </si>
  <si>
    <t>ash_disposal</t>
  </si>
  <si>
    <t>cost_fraction</t>
  </si>
  <si>
    <t>Description:</t>
  </si>
  <si>
    <t>Note:</t>
  </si>
  <si>
    <t>Given values are the nominal generation capacities for each generator plant</t>
  </si>
  <si>
    <t>precip_1a</t>
  </si>
  <si>
    <t>precip_1b</t>
  </si>
  <si>
    <t>precip_2a</t>
  </si>
  <si>
    <t>precip_2b</t>
  </si>
  <si>
    <t>Condenser</t>
  </si>
  <si>
    <t>node_cluster</t>
  </si>
  <si>
    <t>Boiler System</t>
  </si>
  <si>
    <t>Stackers</t>
  </si>
  <si>
    <t>Supply Conveyors</t>
  </si>
  <si>
    <t>Feed Conveyors</t>
  </si>
  <si>
    <t>Electrostatic Precipitators</t>
  </si>
  <si>
    <t>output_1</t>
  </si>
  <si>
    <t>output_2</t>
  </si>
  <si>
    <t>Generator Plant Subsystem</t>
  </si>
  <si>
    <t>dependency</t>
  </si>
  <si>
    <t>Fragilities are defined according to discrete damage states. Recovery time is in WEEKS.</t>
  </si>
  <si>
    <t>stacker_reclaimer_1</t>
  </si>
  <si>
    <t>stacker_reclaimer_2</t>
  </si>
  <si>
    <t>stacker_reclaimer_3</t>
  </si>
  <si>
    <t>turbine_condenser_1</t>
  </si>
  <si>
    <t>turbine_condenser_2</t>
  </si>
  <si>
    <t>DS1 Slight</t>
  </si>
  <si>
    <t>DS2 Moderate</t>
  </si>
  <si>
    <t>DS3 Extensive</t>
  </si>
  <si>
    <t>DS4 Complete</t>
  </si>
  <si>
    <t>SIM to supply conveyor</t>
  </si>
  <si>
    <t>HAZUS-MH MR3 Table 8.7 Medium/large Anchored Pumping Plants</t>
  </si>
  <si>
    <t>HAZUS-MH MR3 Table 8.3 Small Water Treatment Plants</t>
  </si>
  <si>
    <t xml:space="preserve">HAZUS-MH Table D8.8 Electircal equipment </t>
  </si>
  <si>
    <t>Sim to main feed conveyor</t>
  </si>
  <si>
    <t>HAZUS-MH MR3 Table 8.6 Small Pumping Plants</t>
  </si>
  <si>
    <t>Assume unanchored refinery electrical/mechanical equipment MH HAZUS Table C8.2</t>
  </si>
  <si>
    <t>Assume Syner G Table 3.22 230kV with Anchored Sub Components</t>
  </si>
  <si>
    <t>damage_med</t>
  </si>
  <si>
    <t>Minor deformation to supporting structure with some yielding of hold-down bolts.</t>
  </si>
  <si>
    <t>Significant deformaton to steel supporting structure with misaligment of ash handling conveyors</t>
  </si>
  <si>
    <t>Horizontal displacement of structure with failure of bracing elements and damage to ash silo structure.</t>
  </si>
  <si>
    <t>Partial or complete collapse of ash handling system.</t>
  </si>
  <si>
    <t>Minor deformation to supporting structure and minor damage at lateral restraint points to boiler.  No internal damage to boiler.</t>
  </si>
  <si>
    <t>Significant deformation to supporting structure with deformation at holding down bolts and yielding of bracing elements.  Damage to internal boiler pipes requiring access for repair.</t>
  </si>
  <si>
    <t>Major damage to boiler support with failure of many bracing elements.  Large deformations damage connecting pipework. Widespread damage to internal steam pipes in boiler requring extensive replacement.</t>
  </si>
  <si>
    <t>Damage beyond repair</t>
  </si>
  <si>
    <t>Minor deformations in connections or hairline cracks in a few welds.  Minor brace deformation.  Some deformation at hold down bolts.</t>
  </si>
  <si>
    <t>Some steel members have yielded exhibiting observable permanent rotations at connections.  A few welded connections may exhibit major cracks through welds or a few bolted connections may exhibit broken bolts or enlarged bolt holes.  Some yielding of braces and soem anchor bolts stretched.</t>
  </si>
  <si>
    <t xml:space="preserve">Many steel bracing elements have exceeded their yield capacity resulting in significant permanent lateral deformation of the structure.  Many truss arch members have buckeld in compression.  Some of the structural connections may have exceeded their ultimate capacity exhibited by major permanent member rotations at connections, buckled flanges and failed connections.  Some foundation oviement due to settlement and some anchor bolts failed.  </t>
  </si>
  <si>
    <t xml:space="preserve">A significant proportion of the structural elements have exceeded their ultimate capacities or some critical structural elements or connections have failed resulting in dangerous permanent lateral displacement, partial collapse or collapse of the shelter structure.   </t>
  </si>
  <si>
    <t>Minor damage to water handling pumps and pipework.  Minor damage to pumphouse superstructure.</t>
  </si>
  <si>
    <t>Moderate structural damage to pumphouse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</si>
  <si>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pumphouse superstructure, power supply and control panels.  Movement of pumphouse substructure and other valve chambers leading to damage to water mains.</t>
  </si>
  <si>
    <t>Damage beyond repair.</t>
  </si>
  <si>
    <t>Minor damage to water handling pumps and pipework.  Minor damage to plant superstructure.</t>
  </si>
  <si>
    <t>Moderate structural damage to demin plant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</si>
  <si>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demin plant superstructure, power supply and control panels.  Movement of demin substructure and other valve chambers significant leading to damage to water mains.</t>
  </si>
  <si>
    <t>minor damage to supporting structure and electrical equipment</t>
  </si>
  <si>
    <t>significant deformation to supporting structure.  Leakage of flue gases. Some damage to internal discharge electrodes and collector panels.</t>
  </si>
  <si>
    <t>Major deformation of supporting structure with failure of key bracing elements and permanent offset.  Internal discharge electrodes and collector panels extensively damaged.  Damage to high voltage power supply and control equipment.</t>
  </si>
  <si>
    <t xml:space="preserve">Damage beyond repair. </t>
  </si>
  <si>
    <t>Partial liquefaction of soils in the vicinity of intake structure leading to some horizontal movement and rotation with attendent damage to pipework. Horizontal movement to freshwater pumps and peripheral pipework.</t>
  </si>
  <si>
    <t>Extensive liquefaction leading to large scale movement of intake structures with major damage to both pipework and pumping facilities.  Control equipment damaged.</t>
  </si>
  <si>
    <t>Minor damage to generator electrical connectivity. Some horizonrtal deformation to generator support with distortion of holding down bolts.</t>
  </si>
  <si>
    <t>Significant horizontal deformation leading to misalignment of generator to turbine shaft.</t>
  </si>
  <si>
    <t>Large horizontal deformation of both condensor and turbine relative to supporting plinth leading to damage to generator to turbine shaft requiring  replacement.</t>
  </si>
  <si>
    <t>Irreparable damage to generator.</t>
  </si>
  <si>
    <t>Minor deformation of support structure with some yeilding of holding down bolts.</t>
  </si>
  <si>
    <t>Significant deformation of supporting structure with horizontal displacement of conveyor system.  Misalignment of feed conveyors.</t>
  </si>
  <si>
    <t>Major damage to supporting structure with failure of  bracing elelments. Damage to seating of conveyor structure on supporting frame.  Possible permanent drift due to foundation settlement.</t>
  </si>
  <si>
    <t>Partial or complete collapse.</t>
  </si>
  <si>
    <t>Minor deformations in connections or hairline cracks in a few welds.  Minor brace deformation.  Minor spalling at some precast panel corners.</t>
  </si>
  <si>
    <t>Some steel members have yielded exhibiting observable permanent rotations at connections.  A few welded connections may exhibit major cracks through welds or a few bolted connections may exhibit broken bolts or enlarged bolt holes.  Some yielding of braces.  More significant spalling damage to precast panels with deformation at panel connections.</t>
  </si>
  <si>
    <t>Most steel members have exceeded their yield capacity resulting in significant permanent lateral deformation of the structure.  Some of the structural members or connections may have exceeded their ultimate capacity exhibited by major permanent member rotations at connections, buckled flanges and failed connections.  Some anchor bolts stretched. Partial collapse of portions of the structure may have occurred due to failed critical elements or connections.</t>
  </si>
  <si>
    <t xml:space="preserve">A significant proportion of the structural elements have exceeded their ultimate capacities or some critical structural elements or connections have failed resulting in dangerous permanent lateral displacement, partial collapse or collapse of the building.   </t>
  </si>
  <si>
    <t>Minor damage to structure with deformation of holding down bolts and with some bracing connections.</t>
  </si>
  <si>
    <t>Significant deformation of supporting structure with horizontal displacement.  Yielding of bracing elements.  Damage to flue leading to gas leakage.</t>
  </si>
  <si>
    <t>Major horizontal deformation with permanent drift.  Failure of bracing elements and extensive damage to flue with many leakage points.</t>
  </si>
  <si>
    <t>Damage beyond repair including collapse.</t>
  </si>
  <si>
    <t>Minor deformation to rail support and stacker reclaimer bracing elements.</t>
  </si>
  <si>
    <t>Significant deformation of stacker structural elements leading to misalignment of machine components and conveyors.</t>
  </si>
  <si>
    <t>Ground deformation leading to gross movement of support rails. Failure of bracing elements on stacker leading to permanent distortion of equipment.  Damage to power supply and control equipment.</t>
  </si>
  <si>
    <t>Overturning with major distortion of structural elements.</t>
  </si>
  <si>
    <t>Porcelain Gasket Leak</t>
  </si>
  <si>
    <t>Porcelain Break, Major break in Radiator</t>
  </si>
  <si>
    <t>Anchorage Failure</t>
  </si>
  <si>
    <t>Overturn</t>
  </si>
  <si>
    <t>Minor damage to condensor pipework.  Some horizontal deformation of condensor support connections and steam supply to turbine.</t>
  </si>
  <si>
    <t>Significant horizontal deformation of both condensor and turbine relative to supporting plinth leading to misalignment of turbine shaft to generator and steam leakage in pipework.</t>
  </si>
  <si>
    <t>Large horizontal deformation of both condensor and turbine relative to supporting plinth leading to damage to turbine shaft to generator requiring replacement.  Internal damage to condensor requiring replacement.</t>
  </si>
  <si>
    <t>Irreparable damage to turbine and condensor.</t>
  </si>
  <si>
    <t>Minor deformation to rail support and unloader bracing frame elements.</t>
  </si>
  <si>
    <t>Significant deformation of unloader structural elements leading to misalignment of machine components and conveyors. Minor derailment from tracks on wharf.</t>
  </si>
  <si>
    <t>Failure of bracing elements on unloader leading to permanent distortion of equipment.  Damage to power supply and control equipment. Major derailment.</t>
  </si>
  <si>
    <t>component_class</t>
  </si>
  <si>
    <t>op_capacity</t>
  </si>
  <si>
    <t>Unloader SDL1</t>
  </si>
  <si>
    <t>Coal Yard SDL1</t>
  </si>
  <si>
    <t>Stacker Reclaimer SDL1</t>
  </si>
  <si>
    <t>Supply Conveyor SDL1</t>
  </si>
  <si>
    <t>Main Feed Conveyor SDL1</t>
  </si>
  <si>
    <t>Fresh Water Source SDL1</t>
  </si>
  <si>
    <t>Boiler SDL1</t>
  </si>
  <si>
    <t>Electrostatic Precipitator SDL1</t>
  </si>
  <si>
    <t>Stack SDL1</t>
  </si>
  <si>
    <t>Power House SDL1</t>
  </si>
  <si>
    <t>Turbine and Condenser SDL1</t>
  </si>
  <si>
    <t>Generator SDL1</t>
  </si>
  <si>
    <t>Stepup Transformer SDL1</t>
  </si>
  <si>
    <t>Demineralisation Plant SDL1</t>
  </si>
  <si>
    <t>Ash Disposal System SDL1</t>
  </si>
  <si>
    <t>Stacker Reclaimer SDL2</t>
  </si>
  <si>
    <t>Supply Conveyor SDL2</t>
  </si>
  <si>
    <t>Main Feed Conveyor SDL2</t>
  </si>
  <si>
    <t>Demineralisation Plant SDL2</t>
  </si>
  <si>
    <t>Boiler SDL2</t>
  </si>
  <si>
    <t>Ash Disposal System SDL2</t>
  </si>
  <si>
    <t>Electrostatic Precipitator SDL2</t>
  </si>
  <si>
    <t>Turbine and Condenser SDL2</t>
  </si>
  <si>
    <t>Generator SDL2</t>
  </si>
  <si>
    <t>Stepup Transformer SDL2</t>
  </si>
  <si>
    <t>List of component types with fragility and recovery data</t>
  </si>
  <si>
    <t>Source</t>
  </si>
  <si>
    <t>Similar to main feed conveyor but with increased variability.</t>
  </si>
  <si>
    <t>Wind dominance to effective desing resistance of 0.6g</t>
  </si>
  <si>
    <t>Using MH Hazus Table D8.8 for Motor Driven Pumps anchored assuming HAZUS equivalent to 0.3g design level - Extensive.</t>
  </si>
  <si>
    <t>Assume vulnerability for slight and moderate dominated by high voltage electrical equipment.  Use MH HAZUS Table D8.8 for Electrical Equipment Anchored assumed to equate with 0.3g</t>
  </si>
  <si>
    <t>Minor movement of intake structure and minor damage to freshwater pumps and pipework.</t>
  </si>
  <si>
    <t>Assume unanchored refinery electrical/mechanical equipment MH HAZUS Table C8.2 as reference for moderate damage for 0.3g design level.</t>
  </si>
  <si>
    <t>Assume Syner G Table 3.22 230kV with Anchored Sub Components represents 0.3g design level.</t>
  </si>
  <si>
    <t>Similar to main conveyor but with greater variability.</t>
  </si>
  <si>
    <t>Using MH HAZUS Table D8.8 for Motor Driven Pumps anchored assuming HAZUS equivalent to 0.3g design level - Extensive.</t>
  </si>
  <si>
    <t>Cooling System SDL1</t>
  </si>
  <si>
    <t>Cooling System SDL2</t>
  </si>
  <si>
    <t>Fresh Water Source SDL2</t>
  </si>
  <si>
    <t>Power House SDL2</t>
  </si>
  <si>
    <t>Stack SDL2</t>
  </si>
  <si>
    <t>Unloader SDL2</t>
  </si>
  <si>
    <t>Coal Yard SDL2</t>
  </si>
  <si>
    <t>Ash Disposal System SDL3</t>
  </si>
  <si>
    <t>Boiler SDL3</t>
  </si>
  <si>
    <t>Turbine and Condenser SDL3</t>
  </si>
  <si>
    <t>Cooling System SDL3</t>
  </si>
  <si>
    <t>Demineralisation Plant SDL3</t>
  </si>
  <si>
    <t>Electrostatic Precipitator SDL3</t>
  </si>
  <si>
    <t>Main Feed Conveyor SDL3</t>
  </si>
  <si>
    <t>Fresh Water Source SDL3</t>
  </si>
  <si>
    <t>Power House SDL3</t>
  </si>
  <si>
    <t>Stack SDL3</t>
  </si>
  <si>
    <t>Stacker Reclaimer SDL3</t>
  </si>
  <si>
    <t>Stepup Transformer SDL3</t>
  </si>
  <si>
    <t>Supply Conveyor SDL3</t>
  </si>
  <si>
    <t>Generator SDL3</t>
  </si>
  <si>
    <t>Unloader SDL3</t>
  </si>
  <si>
    <t>Coal Yard SDL3</t>
  </si>
  <si>
    <t>fragility_source</t>
  </si>
  <si>
    <t>Assume damage functions for medium water treatment plants MH HAZUS Table 8.3 corresponds with 0.3g design</t>
  </si>
  <si>
    <t>component_id</t>
  </si>
  <si>
    <t>damage_median</t>
  </si>
  <si>
    <t>Capacity at the output nodes on the extremity of the component network</t>
  </si>
  <si>
    <t>supply</t>
  </si>
  <si>
    <t>Capacity given as percentage</t>
  </si>
  <si>
    <t>coal</t>
  </si>
  <si>
    <t>water</t>
  </si>
  <si>
    <t>Lognormal</t>
  </si>
  <si>
    <t>damage_function</t>
  </si>
  <si>
    <t>mode</t>
  </si>
  <si>
    <t>Coal Delivery and Storage</t>
  </si>
  <si>
    <t>SYSTEM OUTPUT</t>
  </si>
  <si>
    <t>minimum</t>
  </si>
  <si>
    <t>sigma_1</t>
  </si>
  <si>
    <t>sigma_2</t>
  </si>
  <si>
    <t>NA</t>
  </si>
  <si>
    <t>unloader_1</t>
  </si>
  <si>
    <t>unloader_2</t>
  </si>
  <si>
    <t>coal_supply</t>
  </si>
  <si>
    <t>SYSTEM_INPUT</t>
  </si>
  <si>
    <t>Fuel Supply</t>
  </si>
  <si>
    <t>OUTPUT</t>
  </si>
  <si>
    <t>INPUT</t>
  </si>
  <si>
    <t>water_supply</t>
  </si>
  <si>
    <t>Fuel Storage</t>
  </si>
  <si>
    <r>
      <t xml:space="preserve">Cost fractions define economic value of the individual component relative to the cost of entire system. 
Data includes a </t>
    </r>
    <r>
      <rPr>
        <sz val="12"/>
        <color rgb="FFFF0000"/>
        <rFont val="Calibri"/>
        <family val="2"/>
        <scheme val="minor"/>
      </rPr>
      <t>4%</t>
    </r>
    <r>
      <rPr>
        <sz val="12"/>
        <color theme="1"/>
        <rFont val="Calibri"/>
        <family val="2"/>
        <scheme val="minor"/>
      </rPr>
      <t xml:space="preserve"> allowance for components not included in the model.</t>
    </r>
  </si>
  <si>
    <t xml:space="preserve">Network connections. Each pair of nodes is an edge. Directionality is defined by order of nodes in a row (Orig-&gt;Dest). </t>
  </si>
  <si>
    <t>Emission Management</t>
  </si>
  <si>
    <t>Definitions of damage states of the list of component types in the system</t>
  </si>
  <si>
    <t>Using MH Hazus Table 8.4 Medium Water Treatment Plant Anchored assuming HAZUS equivalent to 0.3g design level. Adjustment made to beta to reflect Mindoro eqke outcomes.</t>
  </si>
  <si>
    <t>Using MH Hazus Table D8.8 for Boilers and pressue Vessels Anchored assuming HAZUS equivalent to 0.3g design level.  Adjustments made to beat to reflect Mindoro Eqke outcomes.</t>
  </si>
  <si>
    <t>SIM to mian feed conveyor</t>
  </si>
  <si>
    <t>recovery_95percentile</t>
  </si>
  <si>
    <t>Ash Disposal System</t>
  </si>
  <si>
    <t>Boiler</t>
  </si>
  <si>
    <t>Coal Yard</t>
  </si>
  <si>
    <t>Cooling System</t>
  </si>
  <si>
    <t>Demineralisation Plant</t>
  </si>
  <si>
    <t>Electrostatic Precipitator</t>
  </si>
  <si>
    <t>Fresh Water Supply</t>
  </si>
  <si>
    <t>Generator</t>
  </si>
  <si>
    <t>Main Feed Conveyor</t>
  </si>
  <si>
    <t>Power House</t>
  </si>
  <si>
    <t>Stack</t>
  </si>
  <si>
    <t>Stacker Reclaimer</t>
  </si>
  <si>
    <t>Supply Conveyor</t>
  </si>
  <si>
    <t>Turbine and Condenser</t>
  </si>
  <si>
    <t>Unloader</t>
  </si>
  <si>
    <t>Fragilities are defined according to discrete damage states. Recovery time is in WEEKS. 
The suffix SDL refers to component Seismic Design Level. [SDL1: 0.2g PGA, SDL2: 0.35g PGA, SDL3: 0.4g PGA]</t>
  </si>
  <si>
    <t>Used by: (1) network algorithm package for flow calculations, 
(2) Pygraphviz to draw the system layout.</t>
  </si>
  <si>
    <r>
      <t xml:space="preserve">This file lists the instances of various component types within the system. Component design level </t>
    </r>
    <r>
      <rPr>
        <sz val="12"/>
        <color rgb="FFFF0000"/>
        <rFont val="Calibri"/>
        <family val="2"/>
        <scheme val="minor"/>
      </rPr>
      <t>0.35g</t>
    </r>
    <r>
      <rPr>
        <sz val="12"/>
        <color theme="1"/>
        <rFont val="Calibri"/>
        <family val="2"/>
        <scheme val="minor"/>
      </rPr>
      <t>.</t>
    </r>
  </si>
  <si>
    <t>damage_state_definition</t>
  </si>
  <si>
    <t>origin</t>
  </si>
  <si>
    <t>destination</t>
  </si>
  <si>
    <t>weight</t>
  </si>
  <si>
    <t>input_node</t>
  </si>
  <si>
    <t>capacity_fraction</t>
  </si>
  <si>
    <t>input_capacity</t>
  </si>
  <si>
    <t>output_node</t>
  </si>
  <si>
    <t>production_node</t>
  </si>
  <si>
    <t>output_node_capacity</t>
  </si>
  <si>
    <t>priority</t>
  </si>
  <si>
    <t>link_capacity</t>
  </si>
  <si>
    <t>commodity_type</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</si>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</sst>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20" x14ac:knownFonts="1">
    <font>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sz val="10"/>
      <color theme="1"/>
      <name val="Calibri"/>
      <family val="2"/>
      <scheme val="minor"/>
    </font>
    <font>
      <sz val="10"/>
      <color theme="0"/>
      <name val="Calibri"/>
      <family val="2"/>
      <scheme val="minor"/>
    </font>
    <font>
      <sz val="12"/>
      <color rgb="FF006100"/>
      <name val="Calibri"/>
      <family val="2"/>
      <scheme val="minor"/>
    </font>
    <font>
      <b/>
      <sz val="12"/>
      <color theme="1"/>
      <name val="Calibri"/>
      <family val="2"/>
      <scheme val="minor"/>
    </font>
    <font>
      <b/>
      <sz val="12"/>
      <color theme="5"/>
      <name val="Calibri"/>
      <family val="2"/>
      <scheme val="minor"/>
    </font>
    <font>
      <b/>
      <sz val="12"/>
      <color rgb="FF3366FF"/>
      <name val="Calibri"/>
      <family val="2"/>
      <scheme val="minor"/>
    </font>
    <font>
      <sz val="10"/>
      <name val="Calibri"/>
      <family val="2"/>
      <scheme val="minor"/>
    </font>
    <font>
      <sz val="10"/>
      <color rgb="FF66FFCC"/>
      <name val="Calibri"/>
      <family val="2"/>
      <scheme val="minor"/>
    </font>
    <font>
      <sz val="10"/>
      <color rgb="FFCCFF66"/>
      <name val="Calibri"/>
      <family val="2"/>
      <scheme val="minor"/>
    </font>
    <font>
      <sz val="10"/>
      <color rgb="FFE09DB4"/>
      <name val="Calibri"/>
      <family val="2"/>
      <scheme val="minor"/>
    </font>
    <font>
      <sz val="12"/>
      <color rgb="FFFF0000"/>
      <name val="Calibri"/>
      <family val="2"/>
      <scheme val="minor"/>
    </font>
    <font>
      <sz val="10"/>
      <color theme="1" tint="0.499984740745262"/>
      <name val="Calibri"/>
      <family val="2"/>
      <scheme val="minor"/>
    </font>
    <font>
      <b/>
      <sz val="12"/>
      <color rgb="FF729D2D"/>
      <name val="Calibri"/>
      <family val="2"/>
      <scheme val="minor"/>
    </font>
    <font>
      <i/>
      <sz val="10"/>
      <color theme="1"/>
      <name val="Calibri"/>
      <scheme val="minor"/>
    </font>
    <font>
      <i/>
      <sz val="10"/>
      <color theme="1" tint="0.499984740745262"/>
      <name val="Calibri"/>
      <scheme val="minor"/>
    </font>
    <font>
      <b/>
      <sz val="12"/>
      <color rgb="FFFF0000"/>
      <name val="Calibri"/>
      <scheme val="minor"/>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CFF66"/>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4C4C4C"/>
        <bgColor indexed="64"/>
      </patternFill>
    </fill>
    <fill>
      <patternFill patternType="solid">
        <fgColor rgb="FFC6EFCE"/>
      </patternFill>
    </fill>
  </fills>
  <borders count="6">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top style="thin">
        <color theme="1" tint="0.499984740745262"/>
      </top>
      <bottom/>
      <diagonal/>
    </border>
    <border>
      <left/>
      <right/>
      <top/>
      <bottom style="thin">
        <color theme="1" tint="0.499984740745262"/>
      </bottom>
      <diagonal/>
    </border>
  </borders>
  <cellStyleXfs count="5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6" fillId="8"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26">
    <xf numFmtId="0" fontId="0" fillId="0" borderId="0" xfId="0"/>
    <xf numFmtId="0" fontId="3" fillId="2" borderId="1" xfId="0" applyFont="1" applyFill="1" applyBorder="1" applyAlignment="1">
      <alignment vertical="center"/>
    </xf>
    <xf numFmtId="0" fontId="3" fillId="2" borderId="1" xfId="0" applyFont="1" applyFill="1" applyBorder="1" applyAlignment="1">
      <alignment horizontal="left" vertical="center"/>
    </xf>
    <xf numFmtId="0" fontId="3" fillId="2" borderId="1" xfId="0" applyFont="1" applyFill="1" applyBorder="1" applyAlignment="1">
      <alignment horizontal="right" vertical="center"/>
    </xf>
    <xf numFmtId="0" fontId="4" fillId="3" borderId="0" xfId="0" applyFont="1" applyFill="1" applyAlignment="1">
      <alignment vertical="center"/>
    </xf>
    <xf numFmtId="0" fontId="4" fillId="3" borderId="0" xfId="0" applyFont="1" applyFill="1" applyAlignment="1">
      <alignment horizontal="right" vertical="center"/>
    </xf>
    <xf numFmtId="0" fontId="4" fillId="0" borderId="0" xfId="0" applyFont="1" applyFill="1" applyAlignment="1">
      <alignment vertical="center"/>
    </xf>
    <xf numFmtId="164" fontId="4" fillId="0" borderId="2" xfId="0" applyNumberFormat="1" applyFont="1" applyBorder="1" applyAlignment="1">
      <alignment horizontal="right" vertical="top" wrapText="1"/>
    </xf>
    <xf numFmtId="0" fontId="4" fillId="0" borderId="0" xfId="0" applyFont="1" applyFill="1" applyAlignment="1">
      <alignment vertical="top" wrapText="1"/>
    </xf>
    <xf numFmtId="164" fontId="4" fillId="0" borderId="0" xfId="0" applyNumberFormat="1" applyFont="1" applyBorder="1" applyAlignment="1">
      <alignment horizontal="right" vertical="top" wrapText="1"/>
    </xf>
    <xf numFmtId="0" fontId="4" fillId="0" borderId="0" xfId="0" applyFont="1" applyFill="1" applyBorder="1" applyAlignment="1">
      <alignment vertical="top" wrapText="1"/>
    </xf>
    <xf numFmtId="0" fontId="4" fillId="0" borderId="2" xfId="0" applyFont="1" applyFill="1" applyBorder="1" applyAlignment="1">
      <alignment vertical="top" wrapText="1"/>
    </xf>
    <xf numFmtId="0" fontId="4" fillId="0" borderId="3" xfId="0" applyFont="1" applyFill="1" applyBorder="1" applyAlignment="1">
      <alignment vertical="top" wrapText="1"/>
    </xf>
    <xf numFmtId="0" fontId="4" fillId="3" borderId="0" xfId="0" applyFont="1" applyFill="1" applyAlignment="1">
      <alignment horizontal="left" vertical="center"/>
    </xf>
    <xf numFmtId="0" fontId="4" fillId="0" borderId="2" xfId="0" applyFont="1" applyBorder="1" applyAlignment="1">
      <alignment horizontal="left" vertical="top" wrapText="1" indent="1"/>
    </xf>
    <xf numFmtId="0" fontId="4" fillId="0" borderId="0" xfId="0" applyFont="1" applyBorder="1" applyAlignment="1">
      <alignment horizontal="left" vertical="top" wrapText="1" indent="1"/>
    </xf>
    <xf numFmtId="0" fontId="4" fillId="0" borderId="3" xfId="0" applyFont="1" applyBorder="1" applyAlignment="1">
      <alignment horizontal="left" vertical="top" wrapText="1" indent="1"/>
    </xf>
    <xf numFmtId="0" fontId="4" fillId="0" borderId="0" xfId="0" applyFont="1" applyAlignment="1">
      <alignment horizontal="left" vertical="top" wrapText="1" indent="1"/>
    </xf>
    <xf numFmtId="0" fontId="4" fillId="6" borderId="0" xfId="0" applyFont="1" applyFill="1" applyAlignment="1">
      <alignment vertical="center" wrapText="1"/>
    </xf>
    <xf numFmtId="0" fontId="4" fillId="0" borderId="0" xfId="0" applyFont="1" applyAlignment="1">
      <alignment vertical="center" wrapText="1"/>
    </xf>
    <xf numFmtId="0" fontId="4" fillId="6" borderId="0" xfId="0" applyFont="1" applyFill="1" applyAlignment="1">
      <alignment horizontal="right" vertical="center" wrapText="1"/>
    </xf>
    <xf numFmtId="0" fontId="4" fillId="0" borderId="0" xfId="0" applyFont="1" applyAlignment="1">
      <alignment horizontal="right" vertical="center" wrapText="1"/>
    </xf>
    <xf numFmtId="164" fontId="4" fillId="0" borderId="0" xfId="0" applyNumberFormat="1" applyFont="1" applyAlignment="1">
      <alignment horizontal="right" vertical="center" wrapText="1"/>
    </xf>
    <xf numFmtId="0" fontId="4" fillId="0" borderId="0" xfId="0" applyFont="1" applyAlignment="1">
      <alignment horizontal="left" vertical="center" wrapText="1"/>
    </xf>
    <xf numFmtId="0" fontId="4" fillId="0" borderId="0" xfId="0" applyFont="1" applyFill="1" applyAlignment="1">
      <alignment vertical="center" wrapText="1"/>
    </xf>
    <xf numFmtId="0" fontId="4" fillId="6" borderId="4" xfId="0" applyFont="1" applyFill="1" applyBorder="1" applyAlignment="1">
      <alignment vertical="center" wrapText="1"/>
    </xf>
    <xf numFmtId="0" fontId="4" fillId="0" borderId="4" xfId="0" applyFont="1" applyBorder="1" applyAlignment="1">
      <alignment vertical="center" wrapText="1"/>
    </xf>
    <xf numFmtId="0" fontId="4" fillId="6" borderId="4" xfId="0" applyFont="1" applyFill="1" applyBorder="1" applyAlignment="1">
      <alignment horizontal="right" vertical="center" wrapText="1"/>
    </xf>
    <xf numFmtId="0" fontId="4" fillId="0" borderId="4" xfId="0" applyFont="1" applyBorder="1" applyAlignment="1">
      <alignment horizontal="right" vertical="center" wrapText="1"/>
    </xf>
    <xf numFmtId="164" fontId="4" fillId="0" borderId="4" xfId="0" applyNumberFormat="1" applyFont="1" applyBorder="1" applyAlignment="1">
      <alignment horizontal="right" vertical="center" wrapText="1"/>
    </xf>
    <xf numFmtId="0" fontId="4" fillId="0" borderId="4" xfId="0" applyFont="1" applyBorder="1" applyAlignment="1">
      <alignment horizontal="left" vertical="center" wrapText="1"/>
    </xf>
    <xf numFmtId="0" fontId="4" fillId="6" borderId="0" xfId="0" applyFont="1" applyFill="1" applyBorder="1" applyAlignment="1">
      <alignment vertical="center" wrapText="1"/>
    </xf>
    <xf numFmtId="0" fontId="4" fillId="0" borderId="0" xfId="0" applyFont="1" applyBorder="1" applyAlignment="1">
      <alignment vertical="center" wrapText="1"/>
    </xf>
    <xf numFmtId="0" fontId="4" fillId="6" borderId="0" xfId="0" applyFont="1" applyFill="1" applyBorder="1" applyAlignment="1">
      <alignment horizontal="right" vertical="center" wrapText="1"/>
    </xf>
    <xf numFmtId="0" fontId="4" fillId="0" borderId="0" xfId="0" applyFont="1" applyBorder="1" applyAlignment="1">
      <alignment horizontal="right" vertical="center" wrapText="1"/>
    </xf>
    <xf numFmtId="164" fontId="4" fillId="0" borderId="0" xfId="0" applyNumberFormat="1" applyFont="1" applyBorder="1" applyAlignment="1">
      <alignment horizontal="right" vertical="center" wrapText="1"/>
    </xf>
    <xf numFmtId="0" fontId="4" fillId="0" borderId="0" xfId="0" applyFont="1" applyBorder="1" applyAlignment="1">
      <alignment horizontal="left" vertical="center" wrapText="1"/>
    </xf>
    <xf numFmtId="0" fontId="4" fillId="6" borderId="5" xfId="0" applyFont="1" applyFill="1" applyBorder="1" applyAlignment="1">
      <alignment vertical="center" wrapText="1"/>
    </xf>
    <xf numFmtId="0" fontId="4" fillId="0" borderId="5" xfId="0" applyFont="1" applyBorder="1" applyAlignment="1">
      <alignment vertical="center" wrapText="1"/>
    </xf>
    <xf numFmtId="0" fontId="4" fillId="6" borderId="5" xfId="0" applyFont="1" applyFill="1" applyBorder="1" applyAlignment="1">
      <alignment horizontal="right" vertical="center" wrapText="1"/>
    </xf>
    <xf numFmtId="0" fontId="4" fillId="0" borderId="5" xfId="0" applyFont="1" applyBorder="1" applyAlignment="1">
      <alignment horizontal="right" vertical="center" wrapText="1"/>
    </xf>
    <xf numFmtId="164" fontId="4" fillId="4" borderId="5" xfId="0" applyNumberFormat="1" applyFont="1" applyFill="1" applyBorder="1" applyAlignment="1">
      <alignment horizontal="right" vertical="center" wrapText="1"/>
    </xf>
    <xf numFmtId="0" fontId="4" fillId="0" borderId="5" xfId="0" applyFont="1" applyBorder="1" applyAlignment="1">
      <alignment horizontal="left" vertical="center" wrapText="1"/>
    </xf>
    <xf numFmtId="0" fontId="4" fillId="0" borderId="0" xfId="0" applyFont="1" applyFill="1" applyBorder="1" applyAlignment="1">
      <alignment vertical="center" wrapText="1"/>
    </xf>
    <xf numFmtId="164" fontId="4" fillId="0" borderId="5" xfId="0" applyNumberFormat="1" applyFont="1" applyBorder="1" applyAlignment="1">
      <alignment horizontal="right" vertical="center" wrapText="1"/>
    </xf>
    <xf numFmtId="0" fontId="4" fillId="0" borderId="0" xfId="0" applyFont="1" applyFill="1" applyAlignment="1">
      <alignment horizontal="right" vertical="center" wrapText="1"/>
    </xf>
    <xf numFmtId="0" fontId="4" fillId="4" borderId="4" xfId="0" applyFont="1" applyFill="1" applyBorder="1" applyAlignment="1">
      <alignment vertical="center" wrapText="1"/>
    </xf>
    <xf numFmtId="0" fontId="4" fillId="4" borderId="4" xfId="0" applyFont="1" applyFill="1" applyBorder="1" applyAlignment="1">
      <alignment horizontal="right" vertical="center" wrapText="1"/>
    </xf>
    <xf numFmtId="0" fontId="4" fillId="4" borderId="0" xfId="0" applyFont="1" applyFill="1" applyBorder="1" applyAlignment="1">
      <alignment vertical="center" wrapText="1"/>
    </xf>
    <xf numFmtId="0" fontId="4" fillId="4" borderId="0" xfId="0" applyFont="1" applyFill="1" applyBorder="1" applyAlignment="1">
      <alignment horizontal="right" vertical="center" wrapText="1"/>
    </xf>
    <xf numFmtId="0" fontId="4" fillId="4" borderId="5" xfId="0" applyFont="1" applyFill="1" applyBorder="1" applyAlignment="1">
      <alignment vertical="center" wrapText="1"/>
    </xf>
    <xf numFmtId="0" fontId="4" fillId="4" borderId="5" xfId="0" applyFont="1" applyFill="1" applyBorder="1" applyAlignment="1">
      <alignment horizontal="right" vertical="center" wrapText="1"/>
    </xf>
    <xf numFmtId="164" fontId="4" fillId="4" borderId="0" xfId="0" applyNumberFormat="1" applyFont="1" applyFill="1" applyBorder="1" applyAlignment="1">
      <alignment horizontal="right" vertical="top" wrapText="1"/>
    </xf>
    <xf numFmtId="0" fontId="5" fillId="7" borderId="1" xfId="0" applyFont="1" applyFill="1" applyBorder="1" applyAlignment="1">
      <alignment vertical="center"/>
    </xf>
    <xf numFmtId="2" fontId="4" fillId="0" borderId="2" xfId="0" applyNumberFormat="1" applyFont="1" applyFill="1" applyBorder="1" applyAlignment="1">
      <alignment horizontal="right" vertical="top" wrapText="1"/>
    </xf>
    <xf numFmtId="2" fontId="4" fillId="0" borderId="2" xfId="0" applyNumberFormat="1" applyFont="1" applyBorder="1" applyAlignment="1">
      <alignment horizontal="right" vertical="top" wrapText="1"/>
    </xf>
    <xf numFmtId="2" fontId="4" fillId="0" borderId="0" xfId="0" applyNumberFormat="1" applyFont="1" applyFill="1" applyBorder="1" applyAlignment="1">
      <alignment horizontal="right" vertical="top" wrapText="1"/>
    </xf>
    <xf numFmtId="2" fontId="4" fillId="0" borderId="0" xfId="0" applyNumberFormat="1" applyFont="1" applyBorder="1" applyAlignment="1">
      <alignment horizontal="right" vertical="top" wrapText="1"/>
    </xf>
    <xf numFmtId="0" fontId="5" fillId="7" borderId="1" xfId="0" applyFont="1" applyFill="1" applyBorder="1" applyAlignment="1">
      <alignment horizontal="left" vertical="center" wrapText="1" indent="1"/>
    </xf>
    <xf numFmtId="0" fontId="0" fillId="0" borderId="0" xfId="0" applyFont="1" applyAlignment="1">
      <alignment vertical="center"/>
    </xf>
    <xf numFmtId="0" fontId="7" fillId="2" borderId="1" xfId="0" applyFont="1" applyFill="1" applyBorder="1" applyAlignment="1">
      <alignment vertical="center"/>
    </xf>
    <xf numFmtId="0" fontId="7" fillId="2" borderId="1" xfId="0" applyFont="1" applyFill="1" applyBorder="1" applyAlignment="1">
      <alignment horizontal="right" vertical="center"/>
    </xf>
    <xf numFmtId="2" fontId="6" fillId="8" borderId="0" xfId="413" applyNumberFormat="1" applyFont="1" applyAlignment="1">
      <alignment vertical="center"/>
    </xf>
    <xf numFmtId="165" fontId="0" fillId="0" borderId="0" xfId="0" applyNumberFormat="1" applyFont="1" applyAlignment="1">
      <alignment vertical="center"/>
    </xf>
    <xf numFmtId="0" fontId="0" fillId="0" borderId="0" xfId="0" applyFont="1" applyAlignment="1">
      <alignment horizontal="right" vertical="center"/>
    </xf>
    <xf numFmtId="0" fontId="0" fillId="0" borderId="0" xfId="0" applyFont="1" applyAlignment="1">
      <alignment horizontal="left" vertical="center"/>
    </xf>
    <xf numFmtId="2" fontId="0" fillId="0" borderId="0" xfId="0" applyNumberFormat="1" applyFont="1" applyAlignment="1">
      <alignment vertical="center"/>
    </xf>
    <xf numFmtId="1" fontId="0" fillId="0" borderId="0" xfId="0" applyNumberFormat="1" applyFont="1" applyAlignment="1">
      <alignment vertical="center"/>
    </xf>
    <xf numFmtId="2" fontId="6" fillId="8" borderId="0" xfId="413" applyNumberFormat="1" applyAlignment="1">
      <alignment vertical="center"/>
    </xf>
    <xf numFmtId="0" fontId="0" fillId="0" borderId="0" xfId="0" applyFont="1" applyAlignment="1">
      <alignment vertical="top"/>
    </xf>
    <xf numFmtId="0" fontId="0" fillId="0" borderId="0" xfId="0" applyFont="1" applyAlignment="1">
      <alignment horizontal="left" vertical="top"/>
    </xf>
    <xf numFmtId="0" fontId="7" fillId="5" borderId="1" xfId="0" applyFont="1" applyFill="1" applyBorder="1" applyAlignment="1">
      <alignment vertical="center"/>
    </xf>
    <xf numFmtId="0" fontId="7" fillId="5" borderId="1" xfId="0" applyFont="1" applyFill="1" applyBorder="1" applyAlignment="1">
      <alignment horizontal="centerContinuous" vertical="center"/>
    </xf>
    <xf numFmtId="0" fontId="7" fillId="5" borderId="1" xfId="0" applyFont="1" applyFill="1" applyBorder="1" applyAlignment="1">
      <alignment horizontal="left" vertical="center"/>
    </xf>
    <xf numFmtId="0" fontId="0" fillId="0" borderId="0" xfId="0" applyFont="1"/>
    <xf numFmtId="166" fontId="0" fillId="0" borderId="0" xfId="0" applyNumberFormat="1" applyFont="1" applyAlignment="1">
      <alignment horizontal="centerContinuous" vertical="center"/>
    </xf>
    <xf numFmtId="0" fontId="8" fillId="0" borderId="0" xfId="0" applyFont="1" applyAlignment="1">
      <alignment vertical="center"/>
    </xf>
    <xf numFmtId="2" fontId="0" fillId="0" borderId="0" xfId="0" applyNumberFormat="1" applyFont="1" applyAlignment="1">
      <alignment horizontal="centerContinuous" vertical="center"/>
    </xf>
    <xf numFmtId="0" fontId="9" fillId="0" borderId="0" xfId="0" applyFont="1" applyAlignment="1">
      <alignment vertical="center"/>
    </xf>
    <xf numFmtId="165" fontId="0" fillId="0" borderId="0" xfId="0" applyNumberFormat="1" applyFont="1" applyAlignment="1">
      <alignment horizontal="centerContinuous"/>
    </xf>
    <xf numFmtId="165" fontId="0" fillId="0" borderId="0" xfId="0" applyNumberFormat="1" applyFont="1" applyAlignment="1">
      <alignment horizontal="center"/>
    </xf>
    <xf numFmtId="0" fontId="7" fillId="5" borderId="1" xfId="0" applyFont="1" applyFill="1" applyBorder="1" applyAlignment="1">
      <alignment horizontal="right" vertical="center"/>
    </xf>
    <xf numFmtId="164" fontId="0" fillId="0" borderId="0" xfId="0" applyNumberFormat="1" applyFont="1" applyAlignment="1">
      <alignment vertical="center"/>
    </xf>
    <xf numFmtId="0" fontId="5" fillId="7" borderId="1" xfId="0" applyFont="1" applyFill="1" applyBorder="1" applyAlignment="1">
      <alignment horizontal="center" vertical="center"/>
    </xf>
    <xf numFmtId="1" fontId="4" fillId="0" borderId="0" xfId="0" applyNumberFormat="1" applyFont="1" applyFill="1" applyBorder="1" applyAlignment="1">
      <alignment horizontal="center" vertical="center" wrapText="1"/>
    </xf>
    <xf numFmtId="1" fontId="4" fillId="0" borderId="2" xfId="0" applyNumberFormat="1" applyFont="1" applyFill="1" applyBorder="1" applyAlignment="1">
      <alignment horizontal="center" vertical="center" wrapText="1"/>
    </xf>
    <xf numFmtId="1" fontId="4" fillId="0" borderId="3" xfId="0" applyNumberFormat="1" applyFont="1" applyFill="1" applyBorder="1" applyAlignment="1">
      <alignment horizontal="center" vertical="center" wrapText="1"/>
    </xf>
    <xf numFmtId="2" fontId="10" fillId="0" borderId="2" xfId="0" applyNumberFormat="1" applyFont="1" applyBorder="1" applyAlignment="1">
      <alignment horizontal="right" vertical="top" wrapText="1"/>
    </xf>
    <xf numFmtId="2" fontId="10" fillId="0" borderId="0" xfId="0" applyNumberFormat="1" applyFont="1" applyBorder="1" applyAlignment="1">
      <alignment horizontal="right" vertical="top" wrapText="1"/>
    </xf>
    <xf numFmtId="0" fontId="11" fillId="7" borderId="1" xfId="0" applyFont="1" applyFill="1" applyBorder="1" applyAlignment="1">
      <alignment horizontal="right" vertical="center"/>
    </xf>
    <xf numFmtId="0" fontId="12" fillId="7" borderId="1" xfId="0" applyFont="1" applyFill="1" applyBorder="1" applyAlignment="1">
      <alignment horizontal="right" vertical="center"/>
    </xf>
    <xf numFmtId="0" fontId="13" fillId="7" borderId="1" xfId="0" applyFont="1" applyFill="1" applyBorder="1" applyAlignment="1">
      <alignment horizontal="right" vertical="center"/>
    </xf>
    <xf numFmtId="0" fontId="15" fillId="0" borderId="2" xfId="0" applyFont="1" applyFill="1" applyBorder="1" applyAlignment="1">
      <alignment vertical="top" wrapText="1"/>
    </xf>
    <xf numFmtId="1" fontId="15" fillId="0" borderId="2" xfId="0" applyNumberFormat="1" applyFont="1" applyFill="1" applyBorder="1" applyAlignment="1">
      <alignment horizontal="center" vertical="center" wrapText="1"/>
    </xf>
    <xf numFmtId="2" fontId="15" fillId="0" borderId="2" xfId="0" applyNumberFormat="1" applyFont="1" applyFill="1" applyBorder="1" applyAlignment="1">
      <alignment horizontal="right" vertical="top" wrapText="1"/>
    </xf>
    <xf numFmtId="2" fontId="15" fillId="0" borderId="2" xfId="0" applyNumberFormat="1" applyFont="1" applyBorder="1" applyAlignment="1">
      <alignment horizontal="right" vertical="top" wrapText="1"/>
    </xf>
    <xf numFmtId="164" fontId="15" fillId="0" borderId="2" xfId="0" applyNumberFormat="1" applyFont="1" applyBorder="1" applyAlignment="1">
      <alignment horizontal="right" vertical="top" wrapText="1"/>
    </xf>
    <xf numFmtId="0" fontId="15" fillId="0" borderId="0" xfId="0" applyFont="1" applyFill="1" applyBorder="1" applyAlignment="1">
      <alignment vertical="top" wrapText="1"/>
    </xf>
    <xf numFmtId="1" fontId="15" fillId="0" borderId="0" xfId="0" applyNumberFormat="1" applyFont="1" applyFill="1" applyBorder="1" applyAlignment="1">
      <alignment horizontal="center" vertical="center" wrapText="1"/>
    </xf>
    <xf numFmtId="2" fontId="15" fillId="0" borderId="0" xfId="0" applyNumberFormat="1" applyFont="1" applyFill="1" applyBorder="1" applyAlignment="1">
      <alignment horizontal="right" vertical="top" wrapText="1"/>
    </xf>
    <xf numFmtId="2" fontId="15" fillId="0" borderId="0" xfId="0" applyNumberFormat="1" applyFont="1" applyBorder="1" applyAlignment="1">
      <alignment horizontal="right" vertical="top" wrapText="1"/>
    </xf>
    <xf numFmtId="164" fontId="15" fillId="0" borderId="0" xfId="0" applyNumberFormat="1" applyFont="1" applyBorder="1" applyAlignment="1">
      <alignment horizontal="right" vertical="top" wrapText="1"/>
    </xf>
    <xf numFmtId="0" fontId="15" fillId="0" borderId="3" xfId="0" applyFont="1" applyFill="1" applyBorder="1" applyAlignment="1">
      <alignment vertical="top" wrapText="1"/>
    </xf>
    <xf numFmtId="1" fontId="15" fillId="0" borderId="3" xfId="0" applyNumberFormat="1" applyFont="1" applyFill="1" applyBorder="1" applyAlignment="1">
      <alignment horizontal="center" vertical="center" wrapText="1"/>
    </xf>
    <xf numFmtId="2" fontId="15" fillId="0" borderId="3" xfId="0" applyNumberFormat="1" applyFont="1" applyFill="1" applyBorder="1" applyAlignment="1">
      <alignment horizontal="right" vertical="top" wrapText="1"/>
    </xf>
    <xf numFmtId="2" fontId="15" fillId="0" borderId="3" xfId="0" applyNumberFormat="1" applyFont="1" applyBorder="1" applyAlignment="1">
      <alignment horizontal="right" vertical="top" wrapText="1"/>
    </xf>
    <xf numFmtId="164" fontId="15" fillId="0" borderId="3" xfId="0" applyNumberFormat="1" applyFont="1" applyBorder="1" applyAlignment="1">
      <alignment horizontal="right" vertical="top" wrapText="1"/>
    </xf>
    <xf numFmtId="0" fontId="16" fillId="0" borderId="0" xfId="0" applyFont="1" applyAlignment="1">
      <alignment vertical="center"/>
    </xf>
    <xf numFmtId="166" fontId="14" fillId="0" borderId="0" xfId="0" applyNumberFormat="1" applyFont="1" applyAlignment="1">
      <alignment horizontal="centerContinuous" vertical="center"/>
    </xf>
    <xf numFmtId="0" fontId="14" fillId="0" borderId="0" xfId="0" applyFont="1" applyAlignment="1">
      <alignment vertical="center"/>
    </xf>
    <xf numFmtId="0" fontId="4" fillId="0" borderId="0" xfId="0" applyFont="1" applyAlignment="1">
      <alignment vertical="top"/>
    </xf>
    <xf numFmtId="0" fontId="4" fillId="0" borderId="0" xfId="0" applyFont="1" applyAlignment="1">
      <alignment vertical="top" wrapText="1"/>
    </xf>
    <xf numFmtId="0" fontId="5" fillId="7" borderId="1" xfId="0" applyFont="1" applyFill="1" applyBorder="1" applyAlignment="1">
      <alignment horizontal="left" vertical="center" indent="1"/>
    </xf>
    <xf numFmtId="0" fontId="4" fillId="0" borderId="0" xfId="0" applyFont="1" applyAlignment="1">
      <alignment vertical="top"/>
    </xf>
    <xf numFmtId="164" fontId="17" fillId="0" borderId="2" xfId="0" applyNumberFormat="1" applyFont="1" applyBorder="1" applyAlignment="1">
      <alignment horizontal="right" vertical="top" wrapText="1"/>
    </xf>
    <xf numFmtId="164" fontId="17" fillId="0" borderId="0" xfId="0" applyNumberFormat="1" applyFont="1" applyBorder="1" applyAlignment="1">
      <alignment horizontal="right" vertical="top" wrapText="1"/>
    </xf>
    <xf numFmtId="164" fontId="18" fillId="0" borderId="2" xfId="0" applyNumberFormat="1" applyFont="1" applyBorder="1" applyAlignment="1">
      <alignment horizontal="right" vertical="top" wrapText="1"/>
    </xf>
    <xf numFmtId="164" fontId="18" fillId="0" borderId="0" xfId="0" applyNumberFormat="1" applyFont="1" applyBorder="1" applyAlignment="1">
      <alignment horizontal="right" vertical="top" wrapText="1"/>
    </xf>
    <xf numFmtId="164" fontId="18" fillId="0" borderId="3" xfId="0" applyNumberFormat="1" applyFont="1" applyBorder="1" applyAlignment="1">
      <alignment horizontal="right" vertical="top" wrapText="1"/>
    </xf>
    <xf numFmtId="0" fontId="19" fillId="0" borderId="0" xfId="0" applyFont="1" applyAlignment="1">
      <alignment vertical="center"/>
    </xf>
    <xf numFmtId="164" fontId="19" fillId="0" borderId="0" xfId="0" applyNumberFormat="1" applyFont="1" applyAlignment="1">
      <alignment vertical="center"/>
    </xf>
    <xf numFmtId="0" fontId="0" fillId="0" borderId="0" xfId="0" applyFont="1" applyAlignment="1">
      <alignment vertical="top" wrapText="1"/>
    </xf>
    <xf numFmtId="0" fontId="0" fillId="0" borderId="0" xfId="0" applyAlignment="1">
      <alignment vertical="top"/>
    </xf>
    <xf numFmtId="0" fontId="0" fillId="0" borderId="0" xfId="0" applyFont="1" applyAlignment="1">
      <alignment vertical="top"/>
    </xf>
    <xf numFmtId="0" fontId="4" fillId="0" borderId="0" xfId="0" applyFont="1" applyAlignment="1">
      <alignment vertical="top"/>
    </xf>
    <xf numFmtId="0" fontId="4" fillId="0" borderId="0" xfId="0" applyFont="1" applyAlignment="1">
      <alignment vertical="top" wrapText="1"/>
    </xf>
  </cellXfs>
  <cellStyles count="5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Good" xfId="41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6CCFF"/>
  </sheetPr>
  <dimension ref="A1:G43"/>
  <sheetViews>
    <sheetView tabSelected="1" topLeftCell="A8" zoomScale="120" zoomScaleNormal="120" zoomScalePageLayoutView="120" workbookViewId="0">
      <selection activeCell="A26" sqref="A26"/>
    </sheetView>
  </sheetViews>
  <sheetFormatPr baseColWidth="10" defaultColWidth="11" defaultRowHeight="16" x14ac:dyDescent="0.2"/>
  <cols>
    <col min="1" max="3" width="30.6640625" style="74" customWidth="1"/>
    <col min="4" max="4" width="14.5" style="74" customWidth="1"/>
    <col min="5" max="5" width="19" style="74" bestFit="1" customWidth="1"/>
    <col min="6" max="6" width="30" style="74" customWidth="1"/>
    <col min="7" max="7" width="14.5" style="74" customWidth="1"/>
    <col min="8" max="16384" width="11" style="74"/>
  </cols>
  <sheetData>
    <row r="1" spans="1:7" s="69" customFormat="1" ht="20" customHeight="1" x14ac:dyDescent="0.2">
      <c r="A1" s="69" t="s">
        <v>35</v>
      </c>
      <c r="B1" s="123" t="s">
        <v>241</v>
      </c>
      <c r="C1" s="122"/>
      <c r="D1" s="122"/>
      <c r="E1" s="122"/>
      <c r="F1" s="122"/>
      <c r="G1" s="70"/>
    </row>
    <row r="2" spans="1:7" s="69" customFormat="1" ht="40" customHeight="1" x14ac:dyDescent="0.2">
      <c r="A2" s="69" t="s">
        <v>36</v>
      </c>
      <c r="B2" s="121" t="s">
        <v>216</v>
      </c>
      <c r="C2" s="122"/>
      <c r="D2" s="122"/>
      <c r="E2" s="122"/>
      <c r="F2" s="122"/>
      <c r="G2" s="70"/>
    </row>
    <row r="3" spans="1:7" ht="20" customHeight="1" x14ac:dyDescent="0.2"/>
    <row r="4" spans="1:7" ht="23" customHeight="1" x14ac:dyDescent="0.2">
      <c r="A4" s="71" t="s">
        <v>191</v>
      </c>
      <c r="B4" s="71" t="s">
        <v>14</v>
      </c>
      <c r="C4" s="71" t="s">
        <v>128</v>
      </c>
      <c r="D4" s="72" t="s">
        <v>34</v>
      </c>
      <c r="E4" s="73" t="s">
        <v>15</v>
      </c>
      <c r="F4" s="73" t="s">
        <v>43</v>
      </c>
      <c r="G4" s="72" t="s">
        <v>129</v>
      </c>
    </row>
    <row r="5" spans="1:7" ht="17" customHeight="1" x14ac:dyDescent="0.2">
      <c r="A5" s="74" t="s">
        <v>209</v>
      </c>
      <c r="B5" s="74" t="s">
        <v>210</v>
      </c>
      <c r="C5" s="59" t="s">
        <v>201</v>
      </c>
      <c r="D5" s="75">
        <v>0</v>
      </c>
      <c r="E5" s="76" t="s">
        <v>194</v>
      </c>
      <c r="F5" s="74" t="s">
        <v>213</v>
      </c>
      <c r="G5" s="77">
        <v>1</v>
      </c>
    </row>
    <row r="6" spans="1:7" ht="17" customHeight="1" x14ac:dyDescent="0.2">
      <c r="A6" s="59" t="s">
        <v>207</v>
      </c>
      <c r="B6" s="59" t="s">
        <v>238</v>
      </c>
      <c r="C6" s="59" t="s">
        <v>201</v>
      </c>
      <c r="D6" s="75">
        <v>2.5954017126034994E-2</v>
      </c>
      <c r="E6" s="59" t="s">
        <v>16</v>
      </c>
      <c r="F6" s="74" t="s">
        <v>211</v>
      </c>
      <c r="G6" s="77">
        <v>1</v>
      </c>
    </row>
    <row r="7" spans="1:7" ht="17" customHeight="1" x14ac:dyDescent="0.2">
      <c r="A7" s="59" t="s">
        <v>208</v>
      </c>
      <c r="B7" s="59" t="s">
        <v>238</v>
      </c>
      <c r="C7" s="59" t="s">
        <v>201</v>
      </c>
      <c r="D7" s="75">
        <v>2.5954017126034994E-2</v>
      </c>
      <c r="E7" s="59" t="s">
        <v>16</v>
      </c>
      <c r="F7" s="74" t="s">
        <v>211</v>
      </c>
      <c r="G7" s="77">
        <v>1</v>
      </c>
    </row>
    <row r="8" spans="1:7" ht="17" customHeight="1" x14ac:dyDescent="0.2">
      <c r="A8" s="109" t="s">
        <v>10</v>
      </c>
      <c r="B8" s="59" t="s">
        <v>226</v>
      </c>
      <c r="C8" s="59" t="s">
        <v>201</v>
      </c>
      <c r="D8" s="108">
        <v>0.01</v>
      </c>
      <c r="E8" s="59" t="s">
        <v>16</v>
      </c>
      <c r="F8" s="74" t="s">
        <v>215</v>
      </c>
      <c r="G8" s="77">
        <v>1</v>
      </c>
    </row>
    <row r="9" spans="1:7" ht="17" customHeight="1" x14ac:dyDescent="0.2">
      <c r="A9" s="59" t="s">
        <v>54</v>
      </c>
      <c r="B9" s="59" t="s">
        <v>235</v>
      </c>
      <c r="C9" s="59" t="s">
        <v>45</v>
      </c>
      <c r="D9" s="75">
        <v>1.9923170525467663E-2</v>
      </c>
      <c r="E9" s="59" t="s">
        <v>16</v>
      </c>
      <c r="F9" s="59" t="s">
        <v>45</v>
      </c>
      <c r="G9" s="77">
        <v>1</v>
      </c>
    </row>
    <row r="10" spans="1:7" ht="17" customHeight="1" x14ac:dyDescent="0.2">
      <c r="A10" s="59" t="s">
        <v>55</v>
      </c>
      <c r="B10" s="59" t="s">
        <v>235</v>
      </c>
      <c r="C10" s="59" t="s">
        <v>45</v>
      </c>
      <c r="D10" s="75">
        <v>1.9923170525467663E-2</v>
      </c>
      <c r="E10" s="59" t="s">
        <v>16</v>
      </c>
      <c r="F10" s="59" t="s">
        <v>45</v>
      </c>
      <c r="G10" s="77">
        <v>1</v>
      </c>
    </row>
    <row r="11" spans="1:7" ht="17" customHeight="1" x14ac:dyDescent="0.2">
      <c r="A11" s="59" t="s">
        <v>56</v>
      </c>
      <c r="B11" s="59" t="s">
        <v>235</v>
      </c>
      <c r="C11" s="59" t="s">
        <v>45</v>
      </c>
      <c r="D11" s="75">
        <v>1.9923170525467663E-2</v>
      </c>
      <c r="E11" s="59" t="s">
        <v>16</v>
      </c>
      <c r="F11" s="59" t="s">
        <v>45</v>
      </c>
      <c r="G11" s="77">
        <v>1</v>
      </c>
    </row>
    <row r="12" spans="1:7" ht="17" customHeight="1" x14ac:dyDescent="0.2">
      <c r="A12" s="59" t="s">
        <v>29</v>
      </c>
      <c r="B12" s="59" t="s">
        <v>236</v>
      </c>
      <c r="C12" s="59" t="s">
        <v>46</v>
      </c>
      <c r="D12" s="75">
        <v>3.3205284209112764E-3</v>
      </c>
      <c r="E12" s="59" t="s">
        <v>16</v>
      </c>
      <c r="F12" s="59" t="s">
        <v>46</v>
      </c>
      <c r="G12" s="77">
        <v>1</v>
      </c>
    </row>
    <row r="13" spans="1:7" ht="17" customHeight="1" x14ac:dyDescent="0.2">
      <c r="A13" s="59" t="s">
        <v>30</v>
      </c>
      <c r="B13" s="59" t="s">
        <v>236</v>
      </c>
      <c r="C13" s="59" t="s">
        <v>46</v>
      </c>
      <c r="D13" s="75">
        <v>3.3205284209112764E-3</v>
      </c>
      <c r="E13" s="59" t="s">
        <v>16</v>
      </c>
      <c r="F13" s="59" t="s">
        <v>46</v>
      </c>
      <c r="G13" s="77">
        <v>1</v>
      </c>
    </row>
    <row r="14" spans="1:7" ht="17" customHeight="1" x14ac:dyDescent="0.2">
      <c r="A14" s="59" t="s">
        <v>31</v>
      </c>
      <c r="B14" s="59" t="s">
        <v>236</v>
      </c>
      <c r="C14" s="59" t="s">
        <v>46</v>
      </c>
      <c r="D14" s="75">
        <v>3.3205284209112764E-3</v>
      </c>
      <c r="E14" s="59" t="s">
        <v>16</v>
      </c>
      <c r="F14" s="59" t="s">
        <v>46</v>
      </c>
      <c r="G14" s="77">
        <v>1</v>
      </c>
    </row>
    <row r="15" spans="1:7" ht="17" customHeight="1" x14ac:dyDescent="0.2">
      <c r="A15" s="59" t="s">
        <v>32</v>
      </c>
      <c r="B15" s="59" t="s">
        <v>236</v>
      </c>
      <c r="C15" s="59" t="s">
        <v>46</v>
      </c>
      <c r="D15" s="75">
        <v>3.3205284209112764E-3</v>
      </c>
      <c r="E15" s="59" t="s">
        <v>16</v>
      </c>
      <c r="F15" s="59" t="s">
        <v>46</v>
      </c>
      <c r="G15" s="77">
        <v>1</v>
      </c>
    </row>
    <row r="16" spans="1:7" ht="17" customHeight="1" x14ac:dyDescent="0.2">
      <c r="A16" s="59" t="s">
        <v>1</v>
      </c>
      <c r="B16" s="59" t="s">
        <v>232</v>
      </c>
      <c r="C16" s="59" t="s">
        <v>47</v>
      </c>
      <c r="D16" s="75">
        <v>6.6410568418225529E-3</v>
      </c>
      <c r="E16" s="59" t="s">
        <v>16</v>
      </c>
      <c r="F16" s="59" t="s">
        <v>47</v>
      </c>
      <c r="G16" s="77">
        <v>1</v>
      </c>
    </row>
    <row r="17" spans="1:7" ht="17" customHeight="1" x14ac:dyDescent="0.2">
      <c r="A17" s="59" t="s">
        <v>2</v>
      </c>
      <c r="B17" s="59" t="s">
        <v>232</v>
      </c>
      <c r="C17" s="59" t="s">
        <v>47</v>
      </c>
      <c r="D17" s="75">
        <v>6.6410568418225529E-3</v>
      </c>
      <c r="E17" s="59" t="s">
        <v>16</v>
      </c>
      <c r="F17" s="59" t="s">
        <v>47</v>
      </c>
      <c r="G17" s="77">
        <v>1</v>
      </c>
    </row>
    <row r="18" spans="1:7" ht="17" customHeight="1" x14ac:dyDescent="0.2">
      <c r="A18" s="59" t="s">
        <v>214</v>
      </c>
      <c r="B18" s="59" t="s">
        <v>230</v>
      </c>
      <c r="C18" s="59" t="s">
        <v>44</v>
      </c>
      <c r="D18" s="75">
        <v>2.3189810486043766E-2</v>
      </c>
      <c r="E18" s="76" t="s">
        <v>194</v>
      </c>
      <c r="F18" s="59" t="s">
        <v>44</v>
      </c>
      <c r="G18" s="77">
        <v>1</v>
      </c>
    </row>
    <row r="19" spans="1:7" ht="17" customHeight="1" x14ac:dyDescent="0.2">
      <c r="A19" s="59" t="s">
        <v>11</v>
      </c>
      <c r="B19" s="59" t="s">
        <v>228</v>
      </c>
      <c r="C19" s="59" t="s">
        <v>44</v>
      </c>
      <c r="D19" s="75">
        <v>8.6513390420116642E-3</v>
      </c>
      <c r="E19" s="59" t="s">
        <v>16</v>
      </c>
      <c r="F19" s="59" t="s">
        <v>44</v>
      </c>
      <c r="G19" s="77">
        <v>1</v>
      </c>
    </row>
    <row r="20" spans="1:7" ht="17" customHeight="1" x14ac:dyDescent="0.2">
      <c r="A20" s="59" t="s">
        <v>3</v>
      </c>
      <c r="B20" s="59" t="s">
        <v>225</v>
      </c>
      <c r="C20" s="59" t="s">
        <v>44</v>
      </c>
      <c r="D20" s="75">
        <v>0.14429362456022371</v>
      </c>
      <c r="E20" s="59" t="s">
        <v>16</v>
      </c>
      <c r="F20" s="59" t="s">
        <v>44</v>
      </c>
      <c r="G20" s="77">
        <v>1</v>
      </c>
    </row>
    <row r="21" spans="1:7" ht="17" customHeight="1" x14ac:dyDescent="0.2">
      <c r="A21" s="59" t="s">
        <v>4</v>
      </c>
      <c r="B21" s="59" t="s">
        <v>225</v>
      </c>
      <c r="C21" s="59" t="s">
        <v>44</v>
      </c>
      <c r="D21" s="75">
        <v>0.14429362456022371</v>
      </c>
      <c r="E21" s="59" t="s">
        <v>16</v>
      </c>
      <c r="F21" s="59" t="s">
        <v>44</v>
      </c>
      <c r="G21" s="77">
        <v>1</v>
      </c>
    </row>
    <row r="22" spans="1:7" ht="17" customHeight="1" x14ac:dyDescent="0.2">
      <c r="A22" s="59" t="s">
        <v>38</v>
      </c>
      <c r="B22" s="59" t="s">
        <v>229</v>
      </c>
      <c r="C22" s="59" t="s">
        <v>48</v>
      </c>
      <c r="D22" s="75">
        <v>1.3358685094620826E-3</v>
      </c>
      <c r="E22" s="59" t="s">
        <v>16</v>
      </c>
      <c r="F22" s="59" t="s">
        <v>48</v>
      </c>
      <c r="G22" s="77">
        <v>1</v>
      </c>
    </row>
    <row r="23" spans="1:7" ht="17" customHeight="1" x14ac:dyDescent="0.2">
      <c r="A23" s="59" t="s">
        <v>39</v>
      </c>
      <c r="B23" s="59" t="s">
        <v>229</v>
      </c>
      <c r="C23" s="59" t="s">
        <v>48</v>
      </c>
      <c r="D23" s="75">
        <v>1.3358685094620826E-3</v>
      </c>
      <c r="E23" s="59" t="s">
        <v>16</v>
      </c>
      <c r="F23" s="59" t="s">
        <v>48</v>
      </c>
      <c r="G23" s="77">
        <v>1</v>
      </c>
    </row>
    <row r="24" spans="1:7" ht="17" customHeight="1" x14ac:dyDescent="0.2">
      <c r="A24" s="59" t="s">
        <v>40</v>
      </c>
      <c r="B24" s="59" t="s">
        <v>229</v>
      </c>
      <c r="C24" s="59" t="s">
        <v>48</v>
      </c>
      <c r="D24" s="75">
        <v>1.3358685094620826E-3</v>
      </c>
      <c r="E24" s="59" t="s">
        <v>16</v>
      </c>
      <c r="F24" s="59" t="s">
        <v>48</v>
      </c>
      <c r="G24" s="77">
        <v>1</v>
      </c>
    </row>
    <row r="25" spans="1:7" ht="17" customHeight="1" x14ac:dyDescent="0.2">
      <c r="A25" s="59" t="s">
        <v>41</v>
      </c>
      <c r="B25" s="59" t="s">
        <v>229</v>
      </c>
      <c r="C25" s="59" t="s">
        <v>48</v>
      </c>
      <c r="D25" s="75">
        <v>1.3358685094620826E-3</v>
      </c>
      <c r="E25" s="59" t="s">
        <v>16</v>
      </c>
      <c r="F25" s="59" t="s">
        <v>48</v>
      </c>
      <c r="G25" s="77">
        <v>1</v>
      </c>
    </row>
    <row r="26" spans="1:7" ht="17" customHeight="1" x14ac:dyDescent="0.2">
      <c r="A26" s="59" t="s">
        <v>33</v>
      </c>
      <c r="B26" s="59" t="s">
        <v>224</v>
      </c>
      <c r="C26" s="59" t="s">
        <v>218</v>
      </c>
      <c r="D26" s="75">
        <v>4.9999999999999992E-3</v>
      </c>
      <c r="E26" s="78" t="s">
        <v>52</v>
      </c>
      <c r="F26" s="59" t="s">
        <v>218</v>
      </c>
      <c r="G26" s="77">
        <v>1</v>
      </c>
    </row>
    <row r="27" spans="1:7" ht="17" customHeight="1" x14ac:dyDescent="0.2">
      <c r="A27" s="59" t="s">
        <v>5</v>
      </c>
      <c r="B27" s="59" t="s">
        <v>234</v>
      </c>
      <c r="C27" s="59" t="s">
        <v>218</v>
      </c>
      <c r="D27" s="75">
        <v>6.6793425473104144E-3</v>
      </c>
      <c r="E27" s="59" t="s">
        <v>16</v>
      </c>
      <c r="F27" s="59" t="s">
        <v>218</v>
      </c>
      <c r="G27" s="77">
        <v>1</v>
      </c>
    </row>
    <row r="28" spans="1:7" ht="17" customHeight="1" x14ac:dyDescent="0.2">
      <c r="A28" s="59" t="s">
        <v>6</v>
      </c>
      <c r="B28" s="59" t="s">
        <v>234</v>
      </c>
      <c r="C28" s="59" t="s">
        <v>218</v>
      </c>
      <c r="D28" s="75">
        <v>6.6793425473104144E-3</v>
      </c>
      <c r="E28" s="59" t="s">
        <v>16</v>
      </c>
      <c r="F28" s="59" t="s">
        <v>218</v>
      </c>
      <c r="G28" s="77">
        <v>1</v>
      </c>
    </row>
    <row r="29" spans="1:7" ht="17" customHeight="1" x14ac:dyDescent="0.2">
      <c r="A29" s="59" t="s">
        <v>0</v>
      </c>
      <c r="B29" s="59" t="s">
        <v>233</v>
      </c>
      <c r="C29" s="59" t="s">
        <v>51</v>
      </c>
      <c r="D29" s="75">
        <v>0.1</v>
      </c>
      <c r="E29" s="78" t="s">
        <v>52</v>
      </c>
      <c r="F29" s="59" t="s">
        <v>255</v>
      </c>
      <c r="G29" s="77">
        <v>1</v>
      </c>
    </row>
    <row r="30" spans="1:7" ht="17" customHeight="1" x14ac:dyDescent="0.2">
      <c r="A30" s="59" t="s">
        <v>57</v>
      </c>
      <c r="B30" s="59" t="s">
        <v>237</v>
      </c>
      <c r="C30" s="59" t="s">
        <v>42</v>
      </c>
      <c r="D30" s="75">
        <v>0.12429397354454734</v>
      </c>
      <c r="E30" s="59" t="s">
        <v>16</v>
      </c>
      <c r="F30" s="59" t="s">
        <v>42</v>
      </c>
      <c r="G30" s="77">
        <v>1</v>
      </c>
    </row>
    <row r="31" spans="1:7" ht="17" customHeight="1" x14ac:dyDescent="0.2">
      <c r="A31" s="59" t="s">
        <v>58</v>
      </c>
      <c r="B31" s="59" t="s">
        <v>237</v>
      </c>
      <c r="C31" s="59" t="s">
        <v>42</v>
      </c>
      <c r="D31" s="75">
        <v>0.12429397354454734</v>
      </c>
      <c r="E31" s="59" t="s">
        <v>16</v>
      </c>
      <c r="F31" s="59" t="s">
        <v>42</v>
      </c>
      <c r="G31" s="77">
        <v>1</v>
      </c>
    </row>
    <row r="32" spans="1:7" ht="17" customHeight="1" x14ac:dyDescent="0.2">
      <c r="A32" s="59" t="s">
        <v>7</v>
      </c>
      <c r="B32" s="59" t="s">
        <v>231</v>
      </c>
      <c r="C32" s="59" t="s">
        <v>51</v>
      </c>
      <c r="D32" s="75">
        <v>4.6542852404067525E-2</v>
      </c>
      <c r="E32" s="59" t="s">
        <v>16</v>
      </c>
      <c r="F32" s="59" t="s">
        <v>51</v>
      </c>
      <c r="G32" s="77">
        <v>1</v>
      </c>
    </row>
    <row r="33" spans="1:7" ht="17" customHeight="1" x14ac:dyDescent="0.2">
      <c r="A33" s="59" t="s">
        <v>8</v>
      </c>
      <c r="B33" s="59" t="s">
        <v>231</v>
      </c>
      <c r="C33" s="59" t="s">
        <v>51</v>
      </c>
      <c r="D33" s="75">
        <v>4.6542852404067525E-2</v>
      </c>
      <c r="E33" s="59" t="s">
        <v>16</v>
      </c>
      <c r="F33" s="59" t="s">
        <v>51</v>
      </c>
      <c r="G33" s="77">
        <v>1</v>
      </c>
    </row>
    <row r="34" spans="1:7" ht="17" customHeight="1" x14ac:dyDescent="0.2">
      <c r="A34" s="59" t="s">
        <v>12</v>
      </c>
      <c r="B34" s="59" t="s">
        <v>17</v>
      </c>
      <c r="C34" s="59" t="s">
        <v>17</v>
      </c>
      <c r="D34" s="75">
        <v>1.2977008563017497E-2</v>
      </c>
      <c r="E34" s="59" t="s">
        <v>16</v>
      </c>
      <c r="F34" s="59" t="s">
        <v>17</v>
      </c>
      <c r="G34" s="77">
        <v>1</v>
      </c>
    </row>
    <row r="35" spans="1:7" ht="17" customHeight="1" x14ac:dyDescent="0.2">
      <c r="A35" s="59" t="s">
        <v>13</v>
      </c>
      <c r="B35" s="59" t="s">
        <v>17</v>
      </c>
      <c r="C35" s="59" t="s">
        <v>17</v>
      </c>
      <c r="D35" s="75">
        <v>1.2977008563017497E-2</v>
      </c>
      <c r="E35" s="59" t="s">
        <v>16</v>
      </c>
      <c r="F35" s="59" t="s">
        <v>17</v>
      </c>
      <c r="G35" s="77">
        <v>1</v>
      </c>
    </row>
    <row r="36" spans="1:7" ht="17" customHeight="1" x14ac:dyDescent="0.2">
      <c r="A36" s="59" t="s">
        <v>49</v>
      </c>
      <c r="B36" s="59" t="s">
        <v>28</v>
      </c>
      <c r="C36" s="59" t="s">
        <v>202</v>
      </c>
      <c r="D36" s="75">
        <v>0</v>
      </c>
      <c r="E36" s="107" t="s">
        <v>18</v>
      </c>
      <c r="F36" s="59" t="s">
        <v>212</v>
      </c>
      <c r="G36" s="77">
        <v>1</v>
      </c>
    </row>
    <row r="37" spans="1:7" ht="17" customHeight="1" x14ac:dyDescent="0.2">
      <c r="A37" s="59" t="s">
        <v>50</v>
      </c>
      <c r="B37" s="59" t="s">
        <v>28</v>
      </c>
      <c r="C37" s="59" t="s">
        <v>202</v>
      </c>
      <c r="D37" s="75">
        <v>0</v>
      </c>
      <c r="E37" s="107" t="s">
        <v>18</v>
      </c>
      <c r="F37" s="59" t="s">
        <v>212</v>
      </c>
      <c r="G37" s="77">
        <v>1</v>
      </c>
    </row>
    <row r="38" spans="1:7" x14ac:dyDescent="0.2">
      <c r="D38" s="79"/>
      <c r="G38" s="79"/>
    </row>
    <row r="39" spans="1:7" x14ac:dyDescent="0.2">
      <c r="D39" s="79"/>
      <c r="G39" s="79"/>
    </row>
    <row r="40" spans="1:7" x14ac:dyDescent="0.2">
      <c r="D40" s="79"/>
      <c r="G40" s="79"/>
    </row>
    <row r="41" spans="1:7" x14ac:dyDescent="0.2">
      <c r="D41" s="79"/>
      <c r="G41" s="79"/>
    </row>
    <row r="42" spans="1:7" x14ac:dyDescent="0.2">
      <c r="D42" s="80"/>
      <c r="G42" s="80"/>
    </row>
    <row r="43" spans="1:7" x14ac:dyDescent="0.2">
      <c r="D43" s="80"/>
      <c r="G43" s="80"/>
    </row>
  </sheetData>
  <mergeCells count="2">
    <mergeCell ref="B2:F2"/>
    <mergeCell ref="B1:F1"/>
  </mergeCells>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6CCFF"/>
  </sheetPr>
  <dimension ref="A1:F46"/>
  <sheetViews>
    <sheetView zoomScale="120" zoomScaleNormal="120" zoomScalePageLayoutView="120" workbookViewId="0">
      <selection activeCell="B6" sqref="B6"/>
    </sheetView>
  </sheetViews>
  <sheetFormatPr baseColWidth="10" defaultColWidth="10.83203125" defaultRowHeight="16" x14ac:dyDescent="0.2"/>
  <cols>
    <col min="1" max="1" width="19" style="59" customWidth="1"/>
    <col min="2" max="2" width="18" style="59" customWidth="1"/>
    <col min="3" max="4" width="13.33203125" style="59" customWidth="1"/>
    <col min="5" max="16384" width="10.83203125" style="59"/>
  </cols>
  <sheetData>
    <row r="1" spans="1:6" s="69" customFormat="1" ht="20" customHeight="1" x14ac:dyDescent="0.2">
      <c r="A1" s="69" t="s">
        <v>35</v>
      </c>
      <c r="B1" s="123" t="s">
        <v>217</v>
      </c>
      <c r="C1" s="122"/>
      <c r="D1" s="122"/>
      <c r="E1" s="122"/>
      <c r="F1" s="70"/>
    </row>
    <row r="2" spans="1:6" s="69" customFormat="1" ht="40" customHeight="1" x14ac:dyDescent="0.2">
      <c r="A2" s="69" t="s">
        <v>36</v>
      </c>
      <c r="B2" s="121" t="s">
        <v>240</v>
      </c>
      <c r="C2" s="122"/>
      <c r="D2" s="122"/>
      <c r="E2" s="122"/>
      <c r="F2" s="70"/>
    </row>
    <row r="3" spans="1:6" ht="20" customHeight="1" x14ac:dyDescent="0.2"/>
    <row r="4" spans="1:6" ht="26" customHeight="1" x14ac:dyDescent="0.2">
      <c r="A4" s="71" t="s">
        <v>243</v>
      </c>
      <c r="B4" s="71" t="s">
        <v>244</v>
      </c>
      <c r="C4" s="81" t="s">
        <v>253</v>
      </c>
      <c r="D4" s="81" t="s">
        <v>245</v>
      </c>
    </row>
    <row r="5" spans="1:6" ht="20" customHeight="1" x14ac:dyDescent="0.2">
      <c r="A5" s="59" t="s">
        <v>209</v>
      </c>
      <c r="B5" s="59" t="s">
        <v>207</v>
      </c>
      <c r="C5" s="82">
        <v>1</v>
      </c>
      <c r="D5" s="59">
        <v>1</v>
      </c>
    </row>
    <row r="6" spans="1:6" ht="20" customHeight="1" x14ac:dyDescent="0.2">
      <c r="A6" s="59" t="s">
        <v>209</v>
      </c>
      <c r="B6" s="59" t="s">
        <v>208</v>
      </c>
      <c r="C6" s="82">
        <v>1</v>
      </c>
      <c r="D6" s="59">
        <v>1</v>
      </c>
    </row>
    <row r="7" spans="1:6" ht="20" customHeight="1" x14ac:dyDescent="0.2">
      <c r="A7" s="59" t="s">
        <v>207</v>
      </c>
      <c r="B7" s="59" t="s">
        <v>10</v>
      </c>
      <c r="C7" s="82">
        <v>1</v>
      </c>
      <c r="D7" s="59">
        <v>1</v>
      </c>
    </row>
    <row r="8" spans="1:6" ht="20" customHeight="1" x14ac:dyDescent="0.2">
      <c r="A8" s="59" t="s">
        <v>208</v>
      </c>
      <c r="B8" s="59" t="s">
        <v>10</v>
      </c>
      <c r="C8" s="82">
        <v>1</v>
      </c>
      <c r="D8" s="59">
        <v>1</v>
      </c>
    </row>
    <row r="9" spans="1:6" ht="20" customHeight="1" x14ac:dyDescent="0.2">
      <c r="A9" s="59" t="s">
        <v>10</v>
      </c>
      <c r="B9" s="59" t="s">
        <v>54</v>
      </c>
      <c r="C9" s="82">
        <v>1</v>
      </c>
      <c r="D9" s="59">
        <v>1</v>
      </c>
    </row>
    <row r="10" spans="1:6" ht="20" customHeight="1" x14ac:dyDescent="0.2">
      <c r="A10" s="59" t="s">
        <v>10</v>
      </c>
      <c r="B10" s="59" t="s">
        <v>55</v>
      </c>
      <c r="C10" s="82">
        <v>1</v>
      </c>
      <c r="D10" s="59">
        <v>1</v>
      </c>
    </row>
    <row r="11" spans="1:6" ht="20" customHeight="1" x14ac:dyDescent="0.2">
      <c r="A11" s="59" t="s">
        <v>10</v>
      </c>
      <c r="B11" s="59" t="s">
        <v>56</v>
      </c>
      <c r="C11" s="82">
        <v>1</v>
      </c>
      <c r="D11" s="59">
        <v>1</v>
      </c>
    </row>
    <row r="12" spans="1:6" ht="20" customHeight="1" x14ac:dyDescent="0.2">
      <c r="A12" s="59" t="s">
        <v>54</v>
      </c>
      <c r="B12" s="59" t="s">
        <v>29</v>
      </c>
      <c r="C12" s="82">
        <v>1</v>
      </c>
      <c r="D12" s="59">
        <v>1</v>
      </c>
    </row>
    <row r="13" spans="1:6" ht="20" customHeight="1" x14ac:dyDescent="0.2">
      <c r="A13" s="59" t="s">
        <v>55</v>
      </c>
      <c r="B13" s="59" t="s">
        <v>30</v>
      </c>
      <c r="C13" s="82">
        <v>1</v>
      </c>
      <c r="D13" s="59">
        <v>1</v>
      </c>
    </row>
    <row r="14" spans="1:6" ht="20" customHeight="1" x14ac:dyDescent="0.2">
      <c r="A14" s="59" t="s">
        <v>56</v>
      </c>
      <c r="B14" s="59" t="s">
        <v>31</v>
      </c>
      <c r="C14" s="82">
        <v>1</v>
      </c>
      <c r="D14" s="59">
        <v>1</v>
      </c>
    </row>
    <row r="15" spans="1:6" ht="20" customHeight="1" x14ac:dyDescent="0.2">
      <c r="A15" s="59" t="s">
        <v>29</v>
      </c>
      <c r="B15" s="59" t="s">
        <v>1</v>
      </c>
      <c r="C15" s="82">
        <v>1</v>
      </c>
      <c r="D15" s="59">
        <v>1</v>
      </c>
    </row>
    <row r="16" spans="1:6" ht="20" customHeight="1" x14ac:dyDescent="0.2">
      <c r="A16" s="59" t="s">
        <v>30</v>
      </c>
      <c r="B16" s="59" t="s">
        <v>1</v>
      </c>
      <c r="C16" s="82">
        <v>1</v>
      </c>
      <c r="D16" s="59">
        <v>1</v>
      </c>
    </row>
    <row r="17" spans="1:4" ht="20" customHeight="1" x14ac:dyDescent="0.2">
      <c r="A17" s="59" t="s">
        <v>31</v>
      </c>
      <c r="B17" s="59" t="s">
        <v>2</v>
      </c>
      <c r="C17" s="82">
        <v>1</v>
      </c>
      <c r="D17" s="59">
        <v>1</v>
      </c>
    </row>
    <row r="18" spans="1:4" ht="20" customHeight="1" x14ac:dyDescent="0.2">
      <c r="A18" s="59" t="s">
        <v>29</v>
      </c>
      <c r="B18" s="59" t="s">
        <v>32</v>
      </c>
      <c r="C18" s="82">
        <v>1</v>
      </c>
      <c r="D18" s="59">
        <v>1</v>
      </c>
    </row>
    <row r="19" spans="1:4" ht="20" customHeight="1" x14ac:dyDescent="0.2">
      <c r="A19" s="59" t="s">
        <v>32</v>
      </c>
      <c r="B19" s="59" t="s">
        <v>31</v>
      </c>
      <c r="C19" s="82">
        <v>1</v>
      </c>
      <c r="D19" s="59">
        <v>1</v>
      </c>
    </row>
    <row r="20" spans="1:4" ht="20" customHeight="1" x14ac:dyDescent="0.2">
      <c r="A20" s="59" t="s">
        <v>31</v>
      </c>
      <c r="B20" s="59" t="s">
        <v>32</v>
      </c>
      <c r="C20" s="82">
        <v>1</v>
      </c>
      <c r="D20" s="59">
        <v>1</v>
      </c>
    </row>
    <row r="21" spans="1:4" ht="20" customHeight="1" x14ac:dyDescent="0.2">
      <c r="A21" s="59" t="s">
        <v>1</v>
      </c>
      <c r="B21" s="59" t="s">
        <v>3</v>
      </c>
      <c r="C21" s="82">
        <v>1</v>
      </c>
      <c r="D21" s="59">
        <v>1</v>
      </c>
    </row>
    <row r="22" spans="1:4" ht="20" customHeight="1" x14ac:dyDescent="0.2">
      <c r="A22" s="59" t="s">
        <v>2</v>
      </c>
      <c r="B22" s="59" t="s">
        <v>4</v>
      </c>
      <c r="C22" s="82">
        <v>1</v>
      </c>
      <c r="D22" s="59">
        <v>1</v>
      </c>
    </row>
    <row r="23" spans="1:4" s="119" customFormat="1" ht="20" customHeight="1" x14ac:dyDescent="0.2">
      <c r="A23" s="119" t="s">
        <v>1</v>
      </c>
      <c r="B23" s="119" t="s">
        <v>2</v>
      </c>
      <c r="C23" s="120">
        <v>1</v>
      </c>
      <c r="D23" s="119">
        <v>1</v>
      </c>
    </row>
    <row r="24" spans="1:4" ht="20" customHeight="1" x14ac:dyDescent="0.2">
      <c r="A24" s="59" t="s">
        <v>11</v>
      </c>
      <c r="B24" s="59" t="s">
        <v>3</v>
      </c>
      <c r="C24" s="82">
        <v>1</v>
      </c>
      <c r="D24" s="59">
        <v>1</v>
      </c>
    </row>
    <row r="25" spans="1:4" ht="20" customHeight="1" x14ac:dyDescent="0.2">
      <c r="A25" s="59" t="s">
        <v>11</v>
      </c>
      <c r="B25" s="59" t="s">
        <v>4</v>
      </c>
      <c r="C25" s="82">
        <v>1</v>
      </c>
      <c r="D25" s="59">
        <v>1</v>
      </c>
    </row>
    <row r="26" spans="1:4" ht="20" customHeight="1" x14ac:dyDescent="0.2">
      <c r="A26" s="59" t="s">
        <v>214</v>
      </c>
      <c r="B26" s="59" t="s">
        <v>11</v>
      </c>
      <c r="C26" s="82">
        <v>1</v>
      </c>
      <c r="D26" s="59">
        <v>1</v>
      </c>
    </row>
    <row r="27" spans="1:4" ht="20" customHeight="1" x14ac:dyDescent="0.2">
      <c r="A27" s="59" t="s">
        <v>3</v>
      </c>
      <c r="B27" s="59" t="s">
        <v>38</v>
      </c>
      <c r="C27" s="82">
        <v>1</v>
      </c>
      <c r="D27" s="59">
        <v>1</v>
      </c>
    </row>
    <row r="28" spans="1:4" ht="20" customHeight="1" x14ac:dyDescent="0.2">
      <c r="A28" s="59" t="s">
        <v>3</v>
      </c>
      <c r="B28" s="59" t="s">
        <v>39</v>
      </c>
      <c r="C28" s="82">
        <v>1</v>
      </c>
      <c r="D28" s="59">
        <v>1</v>
      </c>
    </row>
    <row r="29" spans="1:4" ht="20" customHeight="1" x14ac:dyDescent="0.2">
      <c r="A29" s="59" t="s">
        <v>4</v>
      </c>
      <c r="B29" s="59" t="s">
        <v>40</v>
      </c>
      <c r="C29" s="82">
        <v>1</v>
      </c>
      <c r="D29" s="59">
        <v>1</v>
      </c>
    </row>
    <row r="30" spans="1:4" ht="20" customHeight="1" x14ac:dyDescent="0.2">
      <c r="A30" s="59" t="s">
        <v>4</v>
      </c>
      <c r="B30" s="59" t="s">
        <v>41</v>
      </c>
      <c r="C30" s="82">
        <v>1</v>
      </c>
      <c r="D30" s="59">
        <v>1</v>
      </c>
    </row>
    <row r="31" spans="1:4" ht="20" customHeight="1" x14ac:dyDescent="0.2">
      <c r="A31" s="59" t="s">
        <v>38</v>
      </c>
      <c r="B31" s="59" t="s">
        <v>5</v>
      </c>
      <c r="C31" s="82">
        <v>1</v>
      </c>
      <c r="D31" s="59">
        <v>1</v>
      </c>
    </row>
    <row r="32" spans="1:4" ht="20" customHeight="1" x14ac:dyDescent="0.2">
      <c r="A32" s="59" t="s">
        <v>39</v>
      </c>
      <c r="B32" s="59" t="s">
        <v>5</v>
      </c>
      <c r="C32" s="82">
        <v>1</v>
      </c>
      <c r="D32" s="59">
        <v>1</v>
      </c>
    </row>
    <row r="33" spans="1:4" ht="20" customHeight="1" x14ac:dyDescent="0.2">
      <c r="A33" s="59" t="s">
        <v>40</v>
      </c>
      <c r="B33" s="59" t="s">
        <v>6</v>
      </c>
      <c r="C33" s="82">
        <v>1</v>
      </c>
      <c r="D33" s="59">
        <v>1</v>
      </c>
    </row>
    <row r="34" spans="1:4" ht="20" customHeight="1" x14ac:dyDescent="0.2">
      <c r="A34" s="59" t="s">
        <v>41</v>
      </c>
      <c r="B34" s="59" t="s">
        <v>6</v>
      </c>
      <c r="C34" s="82">
        <v>1</v>
      </c>
      <c r="D34" s="59">
        <v>1</v>
      </c>
    </row>
    <row r="35" spans="1:4" ht="20" customHeight="1" x14ac:dyDescent="0.2">
      <c r="A35" s="59" t="s">
        <v>33</v>
      </c>
      <c r="B35" s="59" t="s">
        <v>5</v>
      </c>
      <c r="C35" s="82">
        <v>1</v>
      </c>
      <c r="D35" s="59">
        <v>1</v>
      </c>
    </row>
    <row r="36" spans="1:4" ht="20" customHeight="1" x14ac:dyDescent="0.2">
      <c r="A36" s="59" t="s">
        <v>33</v>
      </c>
      <c r="B36" s="59" t="s">
        <v>6</v>
      </c>
      <c r="C36" s="82">
        <v>1</v>
      </c>
      <c r="D36" s="59">
        <v>1</v>
      </c>
    </row>
    <row r="37" spans="1:4" ht="20" customHeight="1" x14ac:dyDescent="0.2">
      <c r="A37" s="59" t="s">
        <v>5</v>
      </c>
      <c r="B37" s="59" t="s">
        <v>57</v>
      </c>
      <c r="C37" s="82">
        <v>1</v>
      </c>
      <c r="D37" s="59">
        <v>1</v>
      </c>
    </row>
    <row r="38" spans="1:4" ht="20" customHeight="1" x14ac:dyDescent="0.2">
      <c r="A38" s="59" t="s">
        <v>6</v>
      </c>
      <c r="B38" s="59" t="s">
        <v>58</v>
      </c>
      <c r="C38" s="82">
        <v>1</v>
      </c>
      <c r="D38" s="59">
        <v>1</v>
      </c>
    </row>
    <row r="39" spans="1:4" ht="20" customHeight="1" x14ac:dyDescent="0.2">
      <c r="A39" s="59" t="s">
        <v>57</v>
      </c>
      <c r="B39" s="59" t="s">
        <v>7</v>
      </c>
      <c r="C39" s="82">
        <v>1</v>
      </c>
      <c r="D39" s="59">
        <v>1</v>
      </c>
    </row>
    <row r="40" spans="1:4" ht="20" customHeight="1" x14ac:dyDescent="0.2">
      <c r="A40" s="59" t="s">
        <v>58</v>
      </c>
      <c r="B40" s="59" t="s">
        <v>8</v>
      </c>
      <c r="C40" s="82">
        <v>1</v>
      </c>
      <c r="D40" s="59">
        <v>1</v>
      </c>
    </row>
    <row r="41" spans="1:4" ht="20" customHeight="1" x14ac:dyDescent="0.2">
      <c r="A41" s="59" t="s">
        <v>7</v>
      </c>
      <c r="B41" s="59" t="s">
        <v>12</v>
      </c>
      <c r="C41" s="82">
        <v>1</v>
      </c>
      <c r="D41" s="59">
        <v>1</v>
      </c>
    </row>
    <row r="42" spans="1:4" ht="20" customHeight="1" x14ac:dyDescent="0.2">
      <c r="A42" s="59" t="s">
        <v>8</v>
      </c>
      <c r="B42" s="59" t="s">
        <v>13</v>
      </c>
      <c r="C42" s="82">
        <v>1</v>
      </c>
      <c r="D42" s="59">
        <v>1</v>
      </c>
    </row>
    <row r="43" spans="1:4" ht="20" customHeight="1" x14ac:dyDescent="0.2">
      <c r="A43" s="59" t="s">
        <v>0</v>
      </c>
      <c r="B43" s="59" t="s">
        <v>7</v>
      </c>
      <c r="C43" s="82">
        <v>1</v>
      </c>
      <c r="D43" s="59">
        <v>1</v>
      </c>
    </row>
    <row r="44" spans="1:4" ht="20" customHeight="1" x14ac:dyDescent="0.2">
      <c r="A44" s="59" t="s">
        <v>0</v>
      </c>
      <c r="B44" s="59" t="s">
        <v>8</v>
      </c>
      <c r="C44" s="82">
        <v>1</v>
      </c>
      <c r="D44" s="59">
        <v>1</v>
      </c>
    </row>
    <row r="45" spans="1:4" ht="20" customHeight="1" x14ac:dyDescent="0.2">
      <c r="A45" s="59" t="s">
        <v>12</v>
      </c>
      <c r="B45" s="59" t="s">
        <v>49</v>
      </c>
      <c r="C45" s="82">
        <v>1</v>
      </c>
      <c r="D45" s="59">
        <v>1</v>
      </c>
    </row>
    <row r="46" spans="1:4" ht="20" customHeight="1" x14ac:dyDescent="0.2">
      <c r="A46" s="59" t="s">
        <v>13</v>
      </c>
      <c r="B46" s="59" t="s">
        <v>50</v>
      </c>
      <c r="C46" s="82">
        <v>1</v>
      </c>
      <c r="D46" s="59">
        <v>1</v>
      </c>
    </row>
  </sheetData>
  <mergeCells count="2">
    <mergeCell ref="B1:E1"/>
    <mergeCell ref="B2:E2"/>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G12"/>
  <sheetViews>
    <sheetView zoomScale="120" zoomScaleNormal="120" zoomScalePageLayoutView="120" workbookViewId="0">
      <selection activeCell="D5" sqref="D5"/>
    </sheetView>
  </sheetViews>
  <sheetFormatPr baseColWidth="10" defaultColWidth="10.83203125" defaultRowHeight="16" x14ac:dyDescent="0.2"/>
  <cols>
    <col min="1" max="1" width="18.6640625" style="59" customWidth="1"/>
    <col min="2" max="2" width="17.83203125" style="59" customWidth="1"/>
    <col min="3" max="3" width="18.1640625" style="59" customWidth="1"/>
    <col min="4" max="4" width="18" style="59" customWidth="1"/>
    <col min="5" max="16384" width="10.83203125" style="59"/>
  </cols>
  <sheetData>
    <row r="1" spans="1:7" s="69" customFormat="1" ht="20" customHeight="1" x14ac:dyDescent="0.2">
      <c r="A1" s="69" t="s">
        <v>35</v>
      </c>
      <c r="B1" s="123" t="s">
        <v>193</v>
      </c>
      <c r="C1" s="122"/>
      <c r="D1" s="122"/>
      <c r="E1" s="122"/>
      <c r="F1" s="122"/>
      <c r="G1" s="70"/>
    </row>
    <row r="2" spans="1:7" s="69" customFormat="1" ht="40" customHeight="1" x14ac:dyDescent="0.2">
      <c r="A2" s="69" t="s">
        <v>36</v>
      </c>
      <c r="B2" s="121" t="s">
        <v>195</v>
      </c>
      <c r="C2" s="122"/>
      <c r="D2" s="122"/>
      <c r="E2" s="122"/>
      <c r="F2" s="122"/>
      <c r="G2" s="70"/>
    </row>
    <row r="3" spans="1:7" ht="20" customHeight="1" x14ac:dyDescent="0.2"/>
    <row r="4" spans="1:7" ht="26" customHeight="1" x14ac:dyDescent="0.2">
      <c r="A4" s="60" t="s">
        <v>246</v>
      </c>
      <c r="B4" s="61" t="s">
        <v>248</v>
      </c>
      <c r="C4" s="61" t="s">
        <v>247</v>
      </c>
      <c r="D4" s="61" t="s">
        <v>254</v>
      </c>
    </row>
    <row r="5" spans="1:7" ht="20" customHeight="1" x14ac:dyDescent="0.2">
      <c r="A5" s="59" t="s">
        <v>209</v>
      </c>
      <c r="B5" s="62">
        <v>100</v>
      </c>
      <c r="C5" s="63">
        <v>1</v>
      </c>
      <c r="D5" s="64" t="s">
        <v>196</v>
      </c>
    </row>
    <row r="6" spans="1:7" ht="20" customHeight="1" x14ac:dyDescent="0.2">
      <c r="A6" s="65" t="s">
        <v>214</v>
      </c>
      <c r="B6" s="62">
        <v>100</v>
      </c>
      <c r="C6" s="63">
        <v>1</v>
      </c>
      <c r="D6" s="64" t="s">
        <v>197</v>
      </c>
    </row>
    <row r="7" spans="1:7" ht="20" customHeight="1" x14ac:dyDescent="0.2">
      <c r="B7" s="66"/>
      <c r="C7" s="66"/>
    </row>
    <row r="8" spans="1:7" ht="20" customHeight="1" x14ac:dyDescent="0.2">
      <c r="C8" s="66"/>
    </row>
    <row r="9" spans="1:7" x14ac:dyDescent="0.2">
      <c r="C9" s="66"/>
    </row>
    <row r="10" spans="1:7" x14ac:dyDescent="0.2">
      <c r="C10" s="66"/>
    </row>
    <row r="11" spans="1:7" x14ac:dyDescent="0.2">
      <c r="C11" s="66"/>
    </row>
    <row r="12" spans="1:7" x14ac:dyDescent="0.2">
      <c r="C12" s="66"/>
    </row>
  </sheetData>
  <mergeCells count="2">
    <mergeCell ref="B1:F1"/>
    <mergeCell ref="B2:F2"/>
  </mergeCells>
  <pageMargins left="0.75" right="0.75" top="1" bottom="1" header="0.5" footer="0.5"/>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G6"/>
  <sheetViews>
    <sheetView zoomScale="120" zoomScaleNormal="120" zoomScalePageLayoutView="120" workbookViewId="0">
      <selection activeCell="D4" sqref="D4"/>
    </sheetView>
  </sheetViews>
  <sheetFormatPr baseColWidth="10" defaultColWidth="10.83203125" defaultRowHeight="16" x14ac:dyDescent="0.2"/>
  <cols>
    <col min="1" max="2" width="22" style="59" customWidth="1"/>
    <col min="3" max="3" width="21.6640625" style="59" customWidth="1"/>
    <col min="4" max="4" width="18.6640625" style="59" customWidth="1"/>
    <col min="5" max="5" width="11.33203125" style="59" customWidth="1"/>
    <col min="6" max="16384" width="10.83203125" style="59"/>
  </cols>
  <sheetData>
    <row r="1" spans="1:7" s="69" customFormat="1" ht="20" customHeight="1" x14ac:dyDescent="0.2">
      <c r="A1" s="69" t="s">
        <v>35</v>
      </c>
      <c r="B1" s="123" t="s">
        <v>9</v>
      </c>
      <c r="C1" s="122"/>
      <c r="D1" s="122"/>
      <c r="E1" s="122"/>
      <c r="F1" s="122"/>
      <c r="G1" s="70"/>
    </row>
    <row r="2" spans="1:7" s="69" customFormat="1" ht="40" customHeight="1" x14ac:dyDescent="0.2">
      <c r="A2" s="69" t="s">
        <v>36</v>
      </c>
      <c r="B2" s="121" t="s">
        <v>37</v>
      </c>
      <c r="C2" s="122"/>
      <c r="D2" s="122"/>
      <c r="E2" s="122"/>
      <c r="F2" s="122"/>
      <c r="G2" s="70"/>
    </row>
    <row r="3" spans="1:7" ht="20" customHeight="1" x14ac:dyDescent="0.2"/>
    <row r="4" spans="1:7" ht="26" customHeight="1" x14ac:dyDescent="0.2">
      <c r="A4" s="60" t="s">
        <v>249</v>
      </c>
      <c r="B4" s="60" t="s">
        <v>250</v>
      </c>
      <c r="C4" s="61" t="s">
        <v>251</v>
      </c>
      <c r="D4" s="61" t="s">
        <v>247</v>
      </c>
      <c r="E4" s="61" t="s">
        <v>252</v>
      </c>
    </row>
    <row r="5" spans="1:7" ht="20" customHeight="1" x14ac:dyDescent="0.2">
      <c r="A5" s="59" t="s">
        <v>49</v>
      </c>
      <c r="B5" s="59" t="s">
        <v>7</v>
      </c>
      <c r="C5" s="68">
        <v>300</v>
      </c>
      <c r="D5" s="63">
        <v>0.5</v>
      </c>
      <c r="E5" s="67">
        <v>2</v>
      </c>
      <c r="F5" s="66"/>
    </row>
    <row r="6" spans="1:7" ht="20" customHeight="1" x14ac:dyDescent="0.2">
      <c r="A6" s="65" t="s">
        <v>50</v>
      </c>
      <c r="B6" s="59" t="s">
        <v>8</v>
      </c>
      <c r="C6" s="68">
        <v>300</v>
      </c>
      <c r="D6" s="63">
        <v>0.5</v>
      </c>
      <c r="E6" s="67">
        <v>1</v>
      </c>
    </row>
  </sheetData>
  <mergeCells count="2">
    <mergeCell ref="B1:F1"/>
    <mergeCell ref="B2:F2"/>
  </mergeCell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4000"/>
  </sheetPr>
  <dimension ref="A1:O80"/>
  <sheetViews>
    <sheetView zoomScale="115" zoomScaleNormal="115" zoomScalePageLayoutView="115" workbookViewId="0">
      <pane xSplit="2" ySplit="4" topLeftCell="C49" activePane="bottomRight" state="frozen"/>
      <selection pane="topRight" activeCell="C1" sqref="C1"/>
      <selection pane="bottomLeft" activeCell="A5" sqref="A5"/>
      <selection pane="bottomRight" activeCell="E65" sqref="E65"/>
    </sheetView>
  </sheetViews>
  <sheetFormatPr baseColWidth="10" defaultColWidth="10.83203125" defaultRowHeight="14" x14ac:dyDescent="0.2"/>
  <cols>
    <col min="1" max="1" width="22.6640625" style="4" customWidth="1"/>
    <col min="2" max="2" width="11.83203125" style="4" customWidth="1"/>
    <col min="3" max="3" width="14.1640625" style="4" customWidth="1"/>
    <col min="4" max="4" width="9" style="4" customWidth="1"/>
    <col min="5" max="6" width="14.1640625" style="5" customWidth="1"/>
    <col min="7" max="11" width="11.1640625" style="5" customWidth="1"/>
    <col min="12" max="12" width="12.6640625" style="5" customWidth="1"/>
    <col min="13" max="13" width="12.5" style="5" customWidth="1"/>
    <col min="14" max="14" width="16.6640625" style="5" bestFit="1" customWidth="1"/>
    <col min="15" max="15" width="65.6640625" style="4" customWidth="1"/>
    <col min="16" max="16" width="44.6640625" style="6" customWidth="1"/>
    <col min="17" max="16384" width="10.83203125" style="6"/>
  </cols>
  <sheetData>
    <row r="1" spans="1:15" s="113" customFormat="1" ht="20" customHeight="1" x14ac:dyDescent="0.2">
      <c r="A1" s="113" t="s">
        <v>35</v>
      </c>
      <c r="B1" s="124" t="s">
        <v>155</v>
      </c>
      <c r="C1" s="124"/>
      <c r="D1" s="124"/>
      <c r="E1" s="124"/>
      <c r="F1" s="124"/>
      <c r="G1" s="122"/>
      <c r="H1" s="122"/>
    </row>
    <row r="2" spans="1:15" s="113" customFormat="1" ht="40" customHeight="1" x14ac:dyDescent="0.2">
      <c r="A2" s="113" t="s">
        <v>36</v>
      </c>
      <c r="B2" s="125" t="s">
        <v>239</v>
      </c>
      <c r="C2" s="124"/>
      <c r="D2" s="124"/>
      <c r="E2" s="124"/>
      <c r="F2" s="124"/>
      <c r="G2" s="122"/>
      <c r="H2" s="122"/>
      <c r="I2" s="122"/>
      <c r="J2" s="122"/>
    </row>
    <row r="3" spans="1:15" ht="14" customHeight="1" x14ac:dyDescent="0.2"/>
    <row r="4" spans="1:15" ht="26" customHeight="1" x14ac:dyDescent="0.2">
      <c r="A4" s="53" t="s">
        <v>14</v>
      </c>
      <c r="B4" s="53" t="s">
        <v>19</v>
      </c>
      <c r="C4" s="53" t="s">
        <v>199</v>
      </c>
      <c r="D4" s="83" t="s">
        <v>200</v>
      </c>
      <c r="E4" s="91" t="s">
        <v>192</v>
      </c>
      <c r="F4" s="91" t="s">
        <v>20</v>
      </c>
      <c r="G4" s="91" t="s">
        <v>21</v>
      </c>
      <c r="H4" s="91" t="s">
        <v>22</v>
      </c>
      <c r="I4" s="89" t="s">
        <v>203</v>
      </c>
      <c r="J4" s="89" t="s">
        <v>204</v>
      </c>
      <c r="K4" s="89" t="s">
        <v>205</v>
      </c>
      <c r="L4" s="90" t="s">
        <v>23</v>
      </c>
      <c r="M4" s="90" t="s">
        <v>24</v>
      </c>
      <c r="N4" s="90" t="s">
        <v>223</v>
      </c>
      <c r="O4" s="112" t="s">
        <v>189</v>
      </c>
    </row>
    <row r="5" spans="1:15" s="24" customFormat="1" x14ac:dyDescent="0.2">
      <c r="A5" s="11" t="s">
        <v>224</v>
      </c>
      <c r="B5" s="11" t="s">
        <v>59</v>
      </c>
      <c r="C5" s="11" t="s">
        <v>198</v>
      </c>
      <c r="D5" s="85">
        <v>1</v>
      </c>
      <c r="E5" s="54">
        <v>0.42</v>
      </c>
      <c r="F5" s="54">
        <v>0.16</v>
      </c>
      <c r="G5" s="55">
        <v>0.1</v>
      </c>
      <c r="H5" s="55">
        <v>1</v>
      </c>
      <c r="I5" s="87" t="s">
        <v>206</v>
      </c>
      <c r="J5" s="87" t="s">
        <v>206</v>
      </c>
      <c r="K5" s="87" t="s">
        <v>206</v>
      </c>
      <c r="L5" s="7">
        <v>5</v>
      </c>
      <c r="M5" s="55">
        <f t="shared" ref="M5:M12" si="0">N5/NORMINV(0.95,0,1)</f>
        <v>0.1823870495735308</v>
      </c>
      <c r="N5" s="114">
        <v>0.3</v>
      </c>
      <c r="O5" s="14" t="s">
        <v>65</v>
      </c>
    </row>
    <row r="6" spans="1:15" s="24" customFormat="1" x14ac:dyDescent="0.2">
      <c r="A6" s="10" t="s">
        <v>224</v>
      </c>
      <c r="B6" s="10" t="s">
        <v>60</v>
      </c>
      <c r="C6" s="10" t="s">
        <v>198</v>
      </c>
      <c r="D6" s="84">
        <v>1</v>
      </c>
      <c r="E6" s="56">
        <v>0.57000000000000006</v>
      </c>
      <c r="F6" s="56">
        <v>0.28000000000000003</v>
      </c>
      <c r="G6" s="57">
        <v>0.3</v>
      </c>
      <c r="H6" s="57">
        <v>0</v>
      </c>
      <c r="I6" s="88" t="s">
        <v>206</v>
      </c>
      <c r="J6" s="88" t="s">
        <v>206</v>
      </c>
      <c r="K6" s="88" t="s">
        <v>206</v>
      </c>
      <c r="L6" s="9">
        <v>10</v>
      </c>
      <c r="M6" s="57">
        <f t="shared" si="0"/>
        <v>1.2159136638235388</v>
      </c>
      <c r="N6" s="115">
        <v>2</v>
      </c>
      <c r="O6" s="15" t="s">
        <v>65</v>
      </c>
    </row>
    <row r="7" spans="1:15" s="24" customFormat="1" x14ac:dyDescent="0.2">
      <c r="A7" s="10" t="s">
        <v>224</v>
      </c>
      <c r="B7" s="10" t="s">
        <v>61</v>
      </c>
      <c r="C7" s="10" t="s">
        <v>198</v>
      </c>
      <c r="D7" s="84">
        <v>1</v>
      </c>
      <c r="E7" s="56">
        <v>0.78</v>
      </c>
      <c r="F7" s="56">
        <v>0.35</v>
      </c>
      <c r="G7" s="57">
        <v>0.75</v>
      </c>
      <c r="H7" s="57">
        <v>0</v>
      </c>
      <c r="I7" s="88" t="s">
        <v>206</v>
      </c>
      <c r="J7" s="88" t="s">
        <v>206</v>
      </c>
      <c r="K7" s="88" t="s">
        <v>206</v>
      </c>
      <c r="L7" s="9">
        <v>21</v>
      </c>
      <c r="M7" s="57">
        <f t="shared" si="0"/>
        <v>1.8238704957353082</v>
      </c>
      <c r="N7" s="115">
        <v>3</v>
      </c>
      <c r="O7" s="15" t="s">
        <v>65</v>
      </c>
    </row>
    <row r="8" spans="1:15" s="24" customFormat="1" x14ac:dyDescent="0.2">
      <c r="A8" s="10" t="s">
        <v>224</v>
      </c>
      <c r="B8" s="10" t="s">
        <v>62</v>
      </c>
      <c r="C8" s="10" t="s">
        <v>198</v>
      </c>
      <c r="D8" s="84">
        <v>1</v>
      </c>
      <c r="E8" s="56">
        <v>1.33</v>
      </c>
      <c r="F8" s="56">
        <v>0.4</v>
      </c>
      <c r="G8" s="57">
        <v>1</v>
      </c>
      <c r="H8" s="57">
        <v>0</v>
      </c>
      <c r="I8" s="88" t="s">
        <v>206</v>
      </c>
      <c r="J8" s="88" t="s">
        <v>206</v>
      </c>
      <c r="K8" s="88" t="s">
        <v>206</v>
      </c>
      <c r="L8" s="52">
        <f>10*30/7</f>
        <v>42.857142857142854</v>
      </c>
      <c r="M8" s="57">
        <f t="shared" si="0"/>
        <v>2.4318273276470777</v>
      </c>
      <c r="N8" s="115">
        <v>4</v>
      </c>
      <c r="O8" s="15" t="s">
        <v>65</v>
      </c>
    </row>
    <row r="9" spans="1:15" s="24" customFormat="1" x14ac:dyDescent="0.2">
      <c r="A9" s="11" t="s">
        <v>225</v>
      </c>
      <c r="B9" s="11" t="s">
        <v>59</v>
      </c>
      <c r="C9" s="11" t="s">
        <v>198</v>
      </c>
      <c r="D9" s="85">
        <v>1</v>
      </c>
      <c r="E9" s="54">
        <v>0.42</v>
      </c>
      <c r="F9" s="54">
        <v>0.16</v>
      </c>
      <c r="G9" s="55">
        <v>0.1</v>
      </c>
      <c r="H9" s="55">
        <v>1</v>
      </c>
      <c r="I9" s="87" t="s">
        <v>206</v>
      </c>
      <c r="J9" s="87" t="s">
        <v>206</v>
      </c>
      <c r="K9" s="87" t="s">
        <v>206</v>
      </c>
      <c r="L9" s="7">
        <v>5</v>
      </c>
      <c r="M9" s="55">
        <f t="shared" si="0"/>
        <v>0.1823870495735308</v>
      </c>
      <c r="N9" s="114">
        <v>0.3</v>
      </c>
      <c r="O9" s="14"/>
    </row>
    <row r="10" spans="1:15" s="24" customFormat="1" x14ac:dyDescent="0.2">
      <c r="A10" s="10" t="s">
        <v>225</v>
      </c>
      <c r="B10" s="10" t="s">
        <v>60</v>
      </c>
      <c r="C10" s="10" t="s">
        <v>198</v>
      </c>
      <c r="D10" s="84">
        <v>1</v>
      </c>
      <c r="E10" s="56">
        <v>0.57000000000000006</v>
      </c>
      <c r="F10" s="56">
        <v>0.28000000000000003</v>
      </c>
      <c r="G10" s="57">
        <v>0.3</v>
      </c>
      <c r="H10" s="57">
        <v>0</v>
      </c>
      <c r="I10" s="88" t="s">
        <v>206</v>
      </c>
      <c r="J10" s="88" t="s">
        <v>206</v>
      </c>
      <c r="K10" s="88" t="s">
        <v>206</v>
      </c>
      <c r="L10" s="9">
        <v>10</v>
      </c>
      <c r="M10" s="57">
        <f t="shared" si="0"/>
        <v>1.2159136638235388</v>
      </c>
      <c r="N10" s="115">
        <v>2</v>
      </c>
      <c r="O10" s="15"/>
    </row>
    <row r="11" spans="1:15" s="24" customFormat="1" x14ac:dyDescent="0.2">
      <c r="A11" s="10" t="s">
        <v>225</v>
      </c>
      <c r="B11" s="10" t="s">
        <v>61</v>
      </c>
      <c r="C11" s="10" t="s">
        <v>198</v>
      </c>
      <c r="D11" s="84">
        <v>1</v>
      </c>
      <c r="E11" s="56">
        <v>0.78</v>
      </c>
      <c r="F11" s="56">
        <v>0.35</v>
      </c>
      <c r="G11" s="57">
        <v>0.75</v>
      </c>
      <c r="H11" s="57">
        <v>0</v>
      </c>
      <c r="I11" s="88" t="s">
        <v>206</v>
      </c>
      <c r="J11" s="88" t="s">
        <v>206</v>
      </c>
      <c r="K11" s="88" t="s">
        <v>206</v>
      </c>
      <c r="L11" s="9">
        <v>21</v>
      </c>
      <c r="M11" s="57">
        <f t="shared" si="0"/>
        <v>1.8238704957353082</v>
      </c>
      <c r="N11" s="115">
        <v>3</v>
      </c>
      <c r="O11" s="15"/>
    </row>
    <row r="12" spans="1:15" s="24" customFormat="1" x14ac:dyDescent="0.2">
      <c r="A12" s="10" t="s">
        <v>225</v>
      </c>
      <c r="B12" s="10" t="s">
        <v>62</v>
      </c>
      <c r="C12" s="10" t="s">
        <v>198</v>
      </c>
      <c r="D12" s="84">
        <v>1</v>
      </c>
      <c r="E12" s="56">
        <v>1.33</v>
      </c>
      <c r="F12" s="56">
        <v>0.4</v>
      </c>
      <c r="G12" s="57">
        <v>1</v>
      </c>
      <c r="H12" s="57">
        <v>0</v>
      </c>
      <c r="I12" s="88" t="s">
        <v>206</v>
      </c>
      <c r="J12" s="88" t="s">
        <v>206</v>
      </c>
      <c r="K12" s="88" t="s">
        <v>206</v>
      </c>
      <c r="L12" s="52">
        <f>10*30/7</f>
        <v>42.857142857142854</v>
      </c>
      <c r="M12" s="57">
        <f t="shared" si="0"/>
        <v>2.4318273276470777</v>
      </c>
      <c r="N12" s="115">
        <v>4</v>
      </c>
      <c r="O12" s="15"/>
    </row>
    <row r="13" spans="1:15" s="43" customFormat="1" x14ac:dyDescent="0.2">
      <c r="A13" s="11" t="s">
        <v>226</v>
      </c>
      <c r="B13" s="11" t="s">
        <v>59</v>
      </c>
      <c r="C13" s="11" t="s">
        <v>198</v>
      </c>
      <c r="D13" s="85">
        <v>1</v>
      </c>
      <c r="E13" s="54">
        <v>0.42</v>
      </c>
      <c r="F13" s="54">
        <v>0.16</v>
      </c>
      <c r="G13" s="55">
        <v>0.1</v>
      </c>
      <c r="H13" s="55">
        <v>1</v>
      </c>
      <c r="I13" s="87" t="s">
        <v>206</v>
      </c>
      <c r="J13" s="87" t="s">
        <v>206</v>
      </c>
      <c r="K13" s="87" t="s">
        <v>206</v>
      </c>
      <c r="L13" s="7">
        <v>5</v>
      </c>
      <c r="M13" s="55">
        <f t="shared" ref="M13:M40" si="1">N13/NORMINV(0.95,0,1)</f>
        <v>0.1823870495735308</v>
      </c>
      <c r="N13" s="114">
        <v>0.3</v>
      </c>
      <c r="O13" s="14"/>
    </row>
    <row r="14" spans="1:15" s="24" customFormat="1" x14ac:dyDescent="0.2">
      <c r="A14" s="10" t="s">
        <v>226</v>
      </c>
      <c r="B14" s="10" t="s">
        <v>60</v>
      </c>
      <c r="C14" s="10" t="s">
        <v>198</v>
      </c>
      <c r="D14" s="84">
        <v>1</v>
      </c>
      <c r="E14" s="56">
        <v>0.57000000000000006</v>
      </c>
      <c r="F14" s="56">
        <v>0.28000000000000003</v>
      </c>
      <c r="G14" s="57">
        <v>0.3</v>
      </c>
      <c r="H14" s="57">
        <v>0</v>
      </c>
      <c r="I14" s="88" t="s">
        <v>206</v>
      </c>
      <c r="J14" s="88" t="s">
        <v>206</v>
      </c>
      <c r="K14" s="88" t="s">
        <v>206</v>
      </c>
      <c r="L14" s="9">
        <v>10</v>
      </c>
      <c r="M14" s="57">
        <f t="shared" si="1"/>
        <v>1.2159136638235388</v>
      </c>
      <c r="N14" s="115">
        <v>2</v>
      </c>
      <c r="O14" s="15"/>
    </row>
    <row r="15" spans="1:15" s="24" customFormat="1" x14ac:dyDescent="0.2">
      <c r="A15" s="10" t="s">
        <v>226</v>
      </c>
      <c r="B15" s="10" t="s">
        <v>61</v>
      </c>
      <c r="C15" s="10" t="s">
        <v>198</v>
      </c>
      <c r="D15" s="84">
        <v>1</v>
      </c>
      <c r="E15" s="56">
        <v>0.78</v>
      </c>
      <c r="F15" s="56">
        <v>0.35</v>
      </c>
      <c r="G15" s="57">
        <v>0.75</v>
      </c>
      <c r="H15" s="57">
        <v>0</v>
      </c>
      <c r="I15" s="88" t="s">
        <v>206</v>
      </c>
      <c r="J15" s="88" t="s">
        <v>206</v>
      </c>
      <c r="K15" s="88" t="s">
        <v>206</v>
      </c>
      <c r="L15" s="9">
        <v>21</v>
      </c>
      <c r="M15" s="57">
        <f t="shared" si="1"/>
        <v>1.8238704957353082</v>
      </c>
      <c r="N15" s="115">
        <v>3</v>
      </c>
      <c r="O15" s="15"/>
    </row>
    <row r="16" spans="1:15" s="24" customFormat="1" x14ac:dyDescent="0.2">
      <c r="A16" s="10" t="s">
        <v>226</v>
      </c>
      <c r="B16" s="10" t="s">
        <v>62</v>
      </c>
      <c r="C16" s="10" t="s">
        <v>198</v>
      </c>
      <c r="D16" s="84">
        <v>1</v>
      </c>
      <c r="E16" s="56">
        <v>1.33</v>
      </c>
      <c r="F16" s="56">
        <v>0.4</v>
      </c>
      <c r="G16" s="57">
        <v>1</v>
      </c>
      <c r="H16" s="57">
        <v>0</v>
      </c>
      <c r="I16" s="88" t="s">
        <v>206</v>
      </c>
      <c r="J16" s="88" t="s">
        <v>206</v>
      </c>
      <c r="K16" s="88" t="s">
        <v>206</v>
      </c>
      <c r="L16" s="52">
        <f>10*30/7</f>
        <v>42.857142857142854</v>
      </c>
      <c r="M16" s="57">
        <f t="shared" si="1"/>
        <v>2.4318273276470777</v>
      </c>
      <c r="N16" s="115">
        <v>4</v>
      </c>
      <c r="O16" s="15"/>
    </row>
    <row r="17" spans="1:15" s="24" customFormat="1" x14ac:dyDescent="0.2">
      <c r="A17" s="11" t="s">
        <v>227</v>
      </c>
      <c r="B17" s="11" t="s">
        <v>59</v>
      </c>
      <c r="C17" s="11" t="s">
        <v>198</v>
      </c>
      <c r="D17" s="85">
        <v>1</v>
      </c>
      <c r="E17" s="54">
        <v>0.42</v>
      </c>
      <c r="F17" s="54">
        <v>0.16</v>
      </c>
      <c r="G17" s="55">
        <v>0.1</v>
      </c>
      <c r="H17" s="55">
        <v>1</v>
      </c>
      <c r="I17" s="87" t="s">
        <v>206</v>
      </c>
      <c r="J17" s="87" t="s">
        <v>206</v>
      </c>
      <c r="K17" s="87" t="s">
        <v>206</v>
      </c>
      <c r="L17" s="7">
        <v>5</v>
      </c>
      <c r="M17" s="55">
        <f t="shared" si="1"/>
        <v>0.1823870495735308</v>
      </c>
      <c r="N17" s="114">
        <v>0.3</v>
      </c>
      <c r="O17" s="14"/>
    </row>
    <row r="18" spans="1:15" s="24" customFormat="1" x14ac:dyDescent="0.2">
      <c r="A18" s="10" t="s">
        <v>227</v>
      </c>
      <c r="B18" s="10" t="s">
        <v>60</v>
      </c>
      <c r="C18" s="10" t="s">
        <v>198</v>
      </c>
      <c r="D18" s="84">
        <v>1</v>
      </c>
      <c r="E18" s="56">
        <v>0.57000000000000006</v>
      </c>
      <c r="F18" s="56">
        <v>0.28000000000000003</v>
      </c>
      <c r="G18" s="57">
        <v>0.3</v>
      </c>
      <c r="H18" s="57">
        <v>0</v>
      </c>
      <c r="I18" s="88" t="s">
        <v>206</v>
      </c>
      <c r="J18" s="88" t="s">
        <v>206</v>
      </c>
      <c r="K18" s="88" t="s">
        <v>206</v>
      </c>
      <c r="L18" s="9">
        <v>10</v>
      </c>
      <c r="M18" s="57">
        <f t="shared" si="1"/>
        <v>1.2159136638235388</v>
      </c>
      <c r="N18" s="115">
        <v>2</v>
      </c>
      <c r="O18" s="15"/>
    </row>
    <row r="19" spans="1:15" s="24" customFormat="1" x14ac:dyDescent="0.2">
      <c r="A19" s="10" t="s">
        <v>227</v>
      </c>
      <c r="B19" s="10" t="s">
        <v>61</v>
      </c>
      <c r="C19" s="10" t="s">
        <v>198</v>
      </c>
      <c r="D19" s="84">
        <v>1</v>
      </c>
      <c r="E19" s="56">
        <v>0.78</v>
      </c>
      <c r="F19" s="56">
        <v>0.35</v>
      </c>
      <c r="G19" s="57">
        <v>0.75</v>
      </c>
      <c r="H19" s="57">
        <v>0</v>
      </c>
      <c r="I19" s="88" t="s">
        <v>206</v>
      </c>
      <c r="J19" s="88" t="s">
        <v>206</v>
      </c>
      <c r="K19" s="88" t="s">
        <v>206</v>
      </c>
      <c r="L19" s="9">
        <v>21</v>
      </c>
      <c r="M19" s="57">
        <f t="shared" si="1"/>
        <v>1.8238704957353082</v>
      </c>
      <c r="N19" s="115">
        <v>3</v>
      </c>
      <c r="O19" s="15"/>
    </row>
    <row r="20" spans="1:15" s="24" customFormat="1" x14ac:dyDescent="0.2">
      <c r="A20" s="10" t="s">
        <v>227</v>
      </c>
      <c r="B20" s="10" t="s">
        <v>62</v>
      </c>
      <c r="C20" s="10" t="s">
        <v>198</v>
      </c>
      <c r="D20" s="84">
        <v>1</v>
      </c>
      <c r="E20" s="56">
        <v>1.33</v>
      </c>
      <c r="F20" s="56">
        <v>0.4</v>
      </c>
      <c r="G20" s="57">
        <v>1</v>
      </c>
      <c r="H20" s="57">
        <v>0</v>
      </c>
      <c r="I20" s="88" t="s">
        <v>206</v>
      </c>
      <c r="J20" s="88" t="s">
        <v>206</v>
      </c>
      <c r="K20" s="88" t="s">
        <v>206</v>
      </c>
      <c r="L20" s="52">
        <f>10*30/7</f>
        <v>42.857142857142854</v>
      </c>
      <c r="M20" s="57">
        <f t="shared" si="1"/>
        <v>2.4318273276470777</v>
      </c>
      <c r="N20" s="115">
        <v>4</v>
      </c>
      <c r="O20" s="15"/>
    </row>
    <row r="21" spans="1:15" s="24" customFormat="1" x14ac:dyDescent="0.2">
      <c r="A21" s="11" t="s">
        <v>228</v>
      </c>
      <c r="B21" s="11" t="s">
        <v>59</v>
      </c>
      <c r="C21" s="11" t="s">
        <v>198</v>
      </c>
      <c r="D21" s="85">
        <v>1</v>
      </c>
      <c r="E21" s="54">
        <v>0.42</v>
      </c>
      <c r="F21" s="54">
        <v>0.16</v>
      </c>
      <c r="G21" s="55">
        <v>0.1</v>
      </c>
      <c r="H21" s="55">
        <v>1</v>
      </c>
      <c r="I21" s="87" t="s">
        <v>206</v>
      </c>
      <c r="J21" s="87" t="s">
        <v>206</v>
      </c>
      <c r="K21" s="87" t="s">
        <v>206</v>
      </c>
      <c r="L21" s="7">
        <v>5</v>
      </c>
      <c r="M21" s="55">
        <f t="shared" si="1"/>
        <v>0.1823870495735308</v>
      </c>
      <c r="N21" s="114">
        <v>0.3</v>
      </c>
      <c r="O21" s="14"/>
    </row>
    <row r="22" spans="1:15" s="24" customFormat="1" x14ac:dyDescent="0.2">
      <c r="A22" s="10" t="s">
        <v>228</v>
      </c>
      <c r="B22" s="10" t="s">
        <v>60</v>
      </c>
      <c r="C22" s="10" t="s">
        <v>198</v>
      </c>
      <c r="D22" s="84">
        <v>1</v>
      </c>
      <c r="E22" s="56">
        <v>0.57000000000000006</v>
      </c>
      <c r="F22" s="56">
        <v>0.28000000000000003</v>
      </c>
      <c r="G22" s="57">
        <v>0.3</v>
      </c>
      <c r="H22" s="57">
        <v>0</v>
      </c>
      <c r="I22" s="88" t="s">
        <v>206</v>
      </c>
      <c r="J22" s="88" t="s">
        <v>206</v>
      </c>
      <c r="K22" s="88" t="s">
        <v>206</v>
      </c>
      <c r="L22" s="9">
        <v>10</v>
      </c>
      <c r="M22" s="57">
        <f t="shared" si="1"/>
        <v>1.2159136638235388</v>
      </c>
      <c r="N22" s="115">
        <v>2</v>
      </c>
      <c r="O22" s="15"/>
    </row>
    <row r="23" spans="1:15" s="24" customFormat="1" x14ac:dyDescent="0.2">
      <c r="A23" s="10" t="s">
        <v>228</v>
      </c>
      <c r="B23" s="10" t="s">
        <v>61</v>
      </c>
      <c r="C23" s="10" t="s">
        <v>198</v>
      </c>
      <c r="D23" s="84">
        <v>1</v>
      </c>
      <c r="E23" s="56">
        <v>0.78</v>
      </c>
      <c r="F23" s="56">
        <v>0.35</v>
      </c>
      <c r="G23" s="57">
        <v>0.75</v>
      </c>
      <c r="H23" s="57">
        <v>0</v>
      </c>
      <c r="I23" s="88" t="s">
        <v>206</v>
      </c>
      <c r="J23" s="88" t="s">
        <v>206</v>
      </c>
      <c r="K23" s="88" t="s">
        <v>206</v>
      </c>
      <c r="L23" s="9">
        <v>21</v>
      </c>
      <c r="M23" s="57">
        <f t="shared" si="1"/>
        <v>1.8238704957353082</v>
      </c>
      <c r="N23" s="115">
        <v>3</v>
      </c>
      <c r="O23" s="15"/>
    </row>
    <row r="24" spans="1:15" s="24" customFormat="1" x14ac:dyDescent="0.2">
      <c r="A24" s="10" t="s">
        <v>228</v>
      </c>
      <c r="B24" s="10" t="s">
        <v>62</v>
      </c>
      <c r="C24" s="10" t="s">
        <v>198</v>
      </c>
      <c r="D24" s="84">
        <v>1</v>
      </c>
      <c r="E24" s="56">
        <v>1.33</v>
      </c>
      <c r="F24" s="56">
        <v>0.4</v>
      </c>
      <c r="G24" s="57">
        <v>1</v>
      </c>
      <c r="H24" s="57">
        <v>0</v>
      </c>
      <c r="I24" s="88" t="s">
        <v>206</v>
      </c>
      <c r="J24" s="88" t="s">
        <v>206</v>
      </c>
      <c r="K24" s="88" t="s">
        <v>206</v>
      </c>
      <c r="L24" s="52">
        <f>10*30/7</f>
        <v>42.857142857142854</v>
      </c>
      <c r="M24" s="57">
        <f t="shared" si="1"/>
        <v>2.4318273276470777</v>
      </c>
      <c r="N24" s="115">
        <v>4</v>
      </c>
      <c r="O24" s="15"/>
    </row>
    <row r="25" spans="1:15" s="24" customFormat="1" x14ac:dyDescent="0.2">
      <c r="A25" s="11" t="s">
        <v>229</v>
      </c>
      <c r="B25" s="11" t="s">
        <v>59</v>
      </c>
      <c r="C25" s="11" t="s">
        <v>198</v>
      </c>
      <c r="D25" s="85">
        <v>1</v>
      </c>
      <c r="E25" s="54">
        <v>0.42</v>
      </c>
      <c r="F25" s="54">
        <v>0.16</v>
      </c>
      <c r="G25" s="55">
        <v>0.1</v>
      </c>
      <c r="H25" s="55">
        <v>1</v>
      </c>
      <c r="I25" s="87" t="s">
        <v>206</v>
      </c>
      <c r="J25" s="87" t="s">
        <v>206</v>
      </c>
      <c r="K25" s="87" t="s">
        <v>206</v>
      </c>
      <c r="L25" s="7">
        <v>5</v>
      </c>
      <c r="M25" s="55">
        <f t="shared" si="1"/>
        <v>0.1823870495735308</v>
      </c>
      <c r="N25" s="114">
        <v>0.3</v>
      </c>
      <c r="O25" s="14"/>
    </row>
    <row r="26" spans="1:15" s="24" customFormat="1" x14ac:dyDescent="0.2">
      <c r="A26" s="10" t="s">
        <v>229</v>
      </c>
      <c r="B26" s="10" t="s">
        <v>60</v>
      </c>
      <c r="C26" s="10" t="s">
        <v>198</v>
      </c>
      <c r="D26" s="84">
        <v>1</v>
      </c>
      <c r="E26" s="56">
        <v>0.57000000000000006</v>
      </c>
      <c r="F26" s="56">
        <v>0.28000000000000003</v>
      </c>
      <c r="G26" s="57">
        <v>0.3</v>
      </c>
      <c r="H26" s="57">
        <v>0</v>
      </c>
      <c r="I26" s="88" t="s">
        <v>206</v>
      </c>
      <c r="J26" s="88" t="s">
        <v>206</v>
      </c>
      <c r="K26" s="88" t="s">
        <v>206</v>
      </c>
      <c r="L26" s="9">
        <v>10</v>
      </c>
      <c r="M26" s="57">
        <f t="shared" si="1"/>
        <v>1.2159136638235388</v>
      </c>
      <c r="N26" s="115">
        <v>2</v>
      </c>
      <c r="O26" s="15"/>
    </row>
    <row r="27" spans="1:15" s="24" customFormat="1" x14ac:dyDescent="0.2">
      <c r="A27" s="10" t="s">
        <v>229</v>
      </c>
      <c r="B27" s="10" t="s">
        <v>61</v>
      </c>
      <c r="C27" s="10" t="s">
        <v>198</v>
      </c>
      <c r="D27" s="84">
        <v>1</v>
      </c>
      <c r="E27" s="56">
        <v>0.78</v>
      </c>
      <c r="F27" s="56">
        <v>0.35</v>
      </c>
      <c r="G27" s="57">
        <v>0.75</v>
      </c>
      <c r="H27" s="57">
        <v>0</v>
      </c>
      <c r="I27" s="88" t="s">
        <v>206</v>
      </c>
      <c r="J27" s="88" t="s">
        <v>206</v>
      </c>
      <c r="K27" s="88" t="s">
        <v>206</v>
      </c>
      <c r="L27" s="9">
        <v>21</v>
      </c>
      <c r="M27" s="57">
        <f t="shared" si="1"/>
        <v>1.8238704957353082</v>
      </c>
      <c r="N27" s="115">
        <v>3</v>
      </c>
      <c r="O27" s="15"/>
    </row>
    <row r="28" spans="1:15" s="24" customFormat="1" x14ac:dyDescent="0.2">
      <c r="A28" s="10" t="s">
        <v>229</v>
      </c>
      <c r="B28" s="10" t="s">
        <v>62</v>
      </c>
      <c r="C28" s="10" t="s">
        <v>198</v>
      </c>
      <c r="D28" s="84">
        <v>1</v>
      </c>
      <c r="E28" s="56">
        <v>1.33</v>
      </c>
      <c r="F28" s="56">
        <v>0.4</v>
      </c>
      <c r="G28" s="57">
        <v>1</v>
      </c>
      <c r="H28" s="57">
        <v>0</v>
      </c>
      <c r="I28" s="88" t="s">
        <v>206</v>
      </c>
      <c r="J28" s="88" t="s">
        <v>206</v>
      </c>
      <c r="K28" s="88" t="s">
        <v>206</v>
      </c>
      <c r="L28" s="52">
        <f>10*30/7</f>
        <v>42.857142857142854</v>
      </c>
      <c r="M28" s="57">
        <f t="shared" si="1"/>
        <v>2.4318273276470777</v>
      </c>
      <c r="N28" s="115">
        <v>4</v>
      </c>
      <c r="O28" s="15"/>
    </row>
    <row r="29" spans="1:15" s="24" customFormat="1" x14ac:dyDescent="0.2">
      <c r="A29" s="11" t="s">
        <v>230</v>
      </c>
      <c r="B29" s="11" t="s">
        <v>59</v>
      </c>
      <c r="C29" s="11" t="s">
        <v>198</v>
      </c>
      <c r="D29" s="85">
        <v>1</v>
      </c>
      <c r="E29" s="54">
        <v>0.42</v>
      </c>
      <c r="F29" s="54">
        <v>0.16</v>
      </c>
      <c r="G29" s="55">
        <v>0.1</v>
      </c>
      <c r="H29" s="55">
        <v>1</v>
      </c>
      <c r="I29" s="87" t="s">
        <v>206</v>
      </c>
      <c r="J29" s="87" t="s">
        <v>206</v>
      </c>
      <c r="K29" s="87" t="s">
        <v>206</v>
      </c>
      <c r="L29" s="7">
        <v>5</v>
      </c>
      <c r="M29" s="55">
        <f t="shared" si="1"/>
        <v>0.1823870495735308</v>
      </c>
      <c r="N29" s="114">
        <v>0.3</v>
      </c>
      <c r="O29" s="14"/>
    </row>
    <row r="30" spans="1:15" s="24" customFormat="1" x14ac:dyDescent="0.2">
      <c r="A30" s="10" t="s">
        <v>230</v>
      </c>
      <c r="B30" s="10" t="s">
        <v>60</v>
      </c>
      <c r="C30" s="10" t="s">
        <v>198</v>
      </c>
      <c r="D30" s="84">
        <v>1</v>
      </c>
      <c r="E30" s="56">
        <v>0.57000000000000006</v>
      </c>
      <c r="F30" s="56">
        <v>0.28000000000000003</v>
      </c>
      <c r="G30" s="57">
        <v>0.3</v>
      </c>
      <c r="H30" s="57">
        <v>0</v>
      </c>
      <c r="I30" s="88" t="s">
        <v>206</v>
      </c>
      <c r="J30" s="88" t="s">
        <v>206</v>
      </c>
      <c r="K30" s="88" t="s">
        <v>206</v>
      </c>
      <c r="L30" s="9">
        <v>10</v>
      </c>
      <c r="M30" s="57">
        <f t="shared" si="1"/>
        <v>1.2159136638235388</v>
      </c>
      <c r="N30" s="115">
        <v>2</v>
      </c>
      <c r="O30" s="15"/>
    </row>
    <row r="31" spans="1:15" s="24" customFormat="1" x14ac:dyDescent="0.2">
      <c r="A31" s="10" t="s">
        <v>230</v>
      </c>
      <c r="B31" s="10" t="s">
        <v>61</v>
      </c>
      <c r="C31" s="10" t="s">
        <v>198</v>
      </c>
      <c r="D31" s="84">
        <v>1</v>
      </c>
      <c r="E31" s="56">
        <v>0.78</v>
      </c>
      <c r="F31" s="56">
        <v>0.35</v>
      </c>
      <c r="G31" s="57">
        <v>0.75</v>
      </c>
      <c r="H31" s="57">
        <v>0</v>
      </c>
      <c r="I31" s="88" t="s">
        <v>206</v>
      </c>
      <c r="J31" s="88" t="s">
        <v>206</v>
      </c>
      <c r="K31" s="88" t="s">
        <v>206</v>
      </c>
      <c r="L31" s="9">
        <v>21</v>
      </c>
      <c r="M31" s="57">
        <f t="shared" si="1"/>
        <v>1.8238704957353082</v>
      </c>
      <c r="N31" s="115">
        <v>3</v>
      </c>
      <c r="O31" s="15"/>
    </row>
    <row r="32" spans="1:15" s="24" customFormat="1" x14ac:dyDescent="0.2">
      <c r="A32" s="10" t="s">
        <v>230</v>
      </c>
      <c r="B32" s="10" t="s">
        <v>62</v>
      </c>
      <c r="C32" s="10" t="s">
        <v>198</v>
      </c>
      <c r="D32" s="84">
        <v>1</v>
      </c>
      <c r="E32" s="56">
        <v>1.33</v>
      </c>
      <c r="F32" s="56">
        <v>0.4</v>
      </c>
      <c r="G32" s="57">
        <v>1</v>
      </c>
      <c r="H32" s="57">
        <v>0</v>
      </c>
      <c r="I32" s="88" t="s">
        <v>206</v>
      </c>
      <c r="J32" s="88" t="s">
        <v>206</v>
      </c>
      <c r="K32" s="88" t="s">
        <v>206</v>
      </c>
      <c r="L32" s="52">
        <f>10*30/7</f>
        <v>42.857142857142854</v>
      </c>
      <c r="M32" s="57">
        <f t="shared" si="1"/>
        <v>2.4318273276470777</v>
      </c>
      <c r="N32" s="115">
        <v>4</v>
      </c>
      <c r="O32" s="15"/>
    </row>
    <row r="33" spans="1:15" s="24" customFormat="1" x14ac:dyDescent="0.2">
      <c r="A33" s="11" t="s">
        <v>231</v>
      </c>
      <c r="B33" s="11" t="s">
        <v>59</v>
      </c>
      <c r="C33" s="11" t="s">
        <v>198</v>
      </c>
      <c r="D33" s="85">
        <v>1</v>
      </c>
      <c r="E33" s="54">
        <v>0.42</v>
      </c>
      <c r="F33" s="54">
        <v>0.16</v>
      </c>
      <c r="G33" s="55">
        <v>0.1</v>
      </c>
      <c r="H33" s="55">
        <v>1</v>
      </c>
      <c r="I33" s="87" t="s">
        <v>206</v>
      </c>
      <c r="J33" s="87" t="s">
        <v>206</v>
      </c>
      <c r="K33" s="87" t="s">
        <v>206</v>
      </c>
      <c r="L33" s="7">
        <v>5</v>
      </c>
      <c r="M33" s="55">
        <f t="shared" si="1"/>
        <v>0.1823870495735308</v>
      </c>
      <c r="N33" s="114">
        <v>0.3</v>
      </c>
      <c r="O33" s="14"/>
    </row>
    <row r="34" spans="1:15" s="24" customFormat="1" x14ac:dyDescent="0.2">
      <c r="A34" s="10" t="s">
        <v>231</v>
      </c>
      <c r="B34" s="10" t="s">
        <v>60</v>
      </c>
      <c r="C34" s="10" t="s">
        <v>198</v>
      </c>
      <c r="D34" s="84">
        <v>1</v>
      </c>
      <c r="E34" s="56">
        <v>0.57000000000000006</v>
      </c>
      <c r="F34" s="56">
        <v>0.28000000000000003</v>
      </c>
      <c r="G34" s="57">
        <v>0.3</v>
      </c>
      <c r="H34" s="57">
        <v>0</v>
      </c>
      <c r="I34" s="88" t="s">
        <v>206</v>
      </c>
      <c r="J34" s="88" t="s">
        <v>206</v>
      </c>
      <c r="K34" s="88" t="s">
        <v>206</v>
      </c>
      <c r="L34" s="9">
        <v>10</v>
      </c>
      <c r="M34" s="57">
        <f t="shared" si="1"/>
        <v>1.2159136638235388</v>
      </c>
      <c r="N34" s="115">
        <v>2</v>
      </c>
      <c r="O34" s="15"/>
    </row>
    <row r="35" spans="1:15" s="24" customFormat="1" x14ac:dyDescent="0.2">
      <c r="A35" s="10" t="s">
        <v>231</v>
      </c>
      <c r="B35" s="10" t="s">
        <v>61</v>
      </c>
      <c r="C35" s="10" t="s">
        <v>198</v>
      </c>
      <c r="D35" s="84">
        <v>1</v>
      </c>
      <c r="E35" s="56">
        <v>0.78</v>
      </c>
      <c r="F35" s="56">
        <v>0.35</v>
      </c>
      <c r="G35" s="57">
        <v>0.75</v>
      </c>
      <c r="H35" s="57">
        <v>0</v>
      </c>
      <c r="I35" s="88" t="s">
        <v>206</v>
      </c>
      <c r="J35" s="88" t="s">
        <v>206</v>
      </c>
      <c r="K35" s="88" t="s">
        <v>206</v>
      </c>
      <c r="L35" s="9">
        <v>21</v>
      </c>
      <c r="M35" s="57">
        <f t="shared" si="1"/>
        <v>1.8238704957353082</v>
      </c>
      <c r="N35" s="115">
        <v>3</v>
      </c>
      <c r="O35" s="15"/>
    </row>
    <row r="36" spans="1:15" s="24" customFormat="1" x14ac:dyDescent="0.2">
      <c r="A36" s="10" t="s">
        <v>231</v>
      </c>
      <c r="B36" s="10" t="s">
        <v>62</v>
      </c>
      <c r="C36" s="10" t="s">
        <v>198</v>
      </c>
      <c r="D36" s="84">
        <v>1</v>
      </c>
      <c r="E36" s="56">
        <v>1.33</v>
      </c>
      <c r="F36" s="56">
        <v>0.4</v>
      </c>
      <c r="G36" s="57">
        <v>1</v>
      </c>
      <c r="H36" s="57">
        <v>0</v>
      </c>
      <c r="I36" s="88" t="s">
        <v>206</v>
      </c>
      <c r="J36" s="88" t="s">
        <v>206</v>
      </c>
      <c r="K36" s="88" t="s">
        <v>206</v>
      </c>
      <c r="L36" s="52">
        <f>10*30/7</f>
        <v>42.857142857142854</v>
      </c>
      <c r="M36" s="57">
        <f t="shared" si="1"/>
        <v>2.4318273276470777</v>
      </c>
      <c r="N36" s="115">
        <v>4</v>
      </c>
      <c r="O36" s="15"/>
    </row>
    <row r="37" spans="1:15" s="24" customFormat="1" x14ac:dyDescent="0.2">
      <c r="A37" s="11" t="s">
        <v>232</v>
      </c>
      <c r="B37" s="11" t="s">
        <v>59</v>
      </c>
      <c r="C37" s="11" t="s">
        <v>198</v>
      </c>
      <c r="D37" s="85">
        <v>1</v>
      </c>
      <c r="E37" s="54">
        <v>0.42</v>
      </c>
      <c r="F37" s="54">
        <v>0.16</v>
      </c>
      <c r="G37" s="55">
        <v>0.1</v>
      </c>
      <c r="H37" s="55">
        <v>1</v>
      </c>
      <c r="I37" s="87" t="s">
        <v>206</v>
      </c>
      <c r="J37" s="87" t="s">
        <v>206</v>
      </c>
      <c r="K37" s="87" t="s">
        <v>206</v>
      </c>
      <c r="L37" s="7">
        <v>5</v>
      </c>
      <c r="M37" s="55">
        <f t="shared" si="1"/>
        <v>0.1823870495735308</v>
      </c>
      <c r="N37" s="114">
        <v>0.3</v>
      </c>
      <c r="O37" s="14"/>
    </row>
    <row r="38" spans="1:15" s="24" customFormat="1" x14ac:dyDescent="0.2">
      <c r="A38" s="10" t="s">
        <v>232</v>
      </c>
      <c r="B38" s="10" t="s">
        <v>60</v>
      </c>
      <c r="C38" s="10" t="s">
        <v>198</v>
      </c>
      <c r="D38" s="84">
        <v>1</v>
      </c>
      <c r="E38" s="56">
        <v>0.57000000000000006</v>
      </c>
      <c r="F38" s="56">
        <v>0.28000000000000003</v>
      </c>
      <c r="G38" s="57">
        <v>0.3</v>
      </c>
      <c r="H38" s="57">
        <v>0</v>
      </c>
      <c r="I38" s="88" t="s">
        <v>206</v>
      </c>
      <c r="J38" s="88" t="s">
        <v>206</v>
      </c>
      <c r="K38" s="88" t="s">
        <v>206</v>
      </c>
      <c r="L38" s="9">
        <v>10</v>
      </c>
      <c r="M38" s="57">
        <f t="shared" si="1"/>
        <v>1.2159136638235388</v>
      </c>
      <c r="N38" s="115">
        <v>2</v>
      </c>
      <c r="O38" s="15"/>
    </row>
    <row r="39" spans="1:15" s="24" customFormat="1" x14ac:dyDescent="0.2">
      <c r="A39" s="10" t="s">
        <v>232</v>
      </c>
      <c r="B39" s="10" t="s">
        <v>61</v>
      </c>
      <c r="C39" s="10" t="s">
        <v>198</v>
      </c>
      <c r="D39" s="84">
        <v>1</v>
      </c>
      <c r="E39" s="56">
        <v>0.78</v>
      </c>
      <c r="F39" s="56">
        <v>0.35</v>
      </c>
      <c r="G39" s="57">
        <v>0.75</v>
      </c>
      <c r="H39" s="57">
        <v>0</v>
      </c>
      <c r="I39" s="88" t="s">
        <v>206</v>
      </c>
      <c r="J39" s="88" t="s">
        <v>206</v>
      </c>
      <c r="K39" s="88" t="s">
        <v>206</v>
      </c>
      <c r="L39" s="9">
        <v>21</v>
      </c>
      <c r="M39" s="57">
        <f t="shared" si="1"/>
        <v>1.8238704957353082</v>
      </c>
      <c r="N39" s="115">
        <v>3</v>
      </c>
      <c r="O39" s="15"/>
    </row>
    <row r="40" spans="1:15" s="24" customFormat="1" x14ac:dyDescent="0.2">
      <c r="A40" s="10" t="s">
        <v>232</v>
      </c>
      <c r="B40" s="10" t="s">
        <v>62</v>
      </c>
      <c r="C40" s="10" t="s">
        <v>198</v>
      </c>
      <c r="D40" s="84">
        <v>1</v>
      </c>
      <c r="E40" s="56">
        <v>1.33</v>
      </c>
      <c r="F40" s="56">
        <v>0.4</v>
      </c>
      <c r="G40" s="57">
        <v>1</v>
      </c>
      <c r="H40" s="57">
        <v>0</v>
      </c>
      <c r="I40" s="88" t="s">
        <v>206</v>
      </c>
      <c r="J40" s="88" t="s">
        <v>206</v>
      </c>
      <c r="K40" s="88" t="s">
        <v>206</v>
      </c>
      <c r="L40" s="52">
        <f>10*30/7</f>
        <v>42.857142857142854</v>
      </c>
      <c r="M40" s="57">
        <f t="shared" si="1"/>
        <v>2.4318273276470777</v>
      </c>
      <c r="N40" s="115">
        <v>4</v>
      </c>
      <c r="O40" s="15"/>
    </row>
    <row r="41" spans="1:15" s="24" customFormat="1" x14ac:dyDescent="0.2">
      <c r="A41" s="11" t="s">
        <v>233</v>
      </c>
      <c r="B41" s="11" t="s">
        <v>59</v>
      </c>
      <c r="C41" s="11" t="s">
        <v>198</v>
      </c>
      <c r="D41" s="85">
        <v>1</v>
      </c>
      <c r="E41" s="54">
        <v>0.42</v>
      </c>
      <c r="F41" s="54">
        <v>0.16</v>
      </c>
      <c r="G41" s="55">
        <v>0.1</v>
      </c>
      <c r="H41" s="55">
        <v>1</v>
      </c>
      <c r="I41" s="87" t="s">
        <v>206</v>
      </c>
      <c r="J41" s="87" t="s">
        <v>206</v>
      </c>
      <c r="K41" s="87" t="s">
        <v>206</v>
      </c>
      <c r="L41" s="7">
        <v>5</v>
      </c>
      <c r="M41" s="55">
        <f t="shared" ref="M41:M68" si="2">N41/NORMINV(0.95,0,1)</f>
        <v>0.1823870495735308</v>
      </c>
      <c r="N41" s="114">
        <v>0.3</v>
      </c>
      <c r="O41" s="14"/>
    </row>
    <row r="42" spans="1:15" s="24" customFormat="1" x14ac:dyDescent="0.2">
      <c r="A42" s="10" t="s">
        <v>233</v>
      </c>
      <c r="B42" s="10" t="s">
        <v>60</v>
      </c>
      <c r="C42" s="10" t="s">
        <v>198</v>
      </c>
      <c r="D42" s="84">
        <v>1</v>
      </c>
      <c r="E42" s="56">
        <v>0.57000000000000006</v>
      </c>
      <c r="F42" s="56">
        <v>0.28000000000000003</v>
      </c>
      <c r="G42" s="57">
        <v>0.3</v>
      </c>
      <c r="H42" s="57">
        <v>0</v>
      </c>
      <c r="I42" s="88" t="s">
        <v>206</v>
      </c>
      <c r="J42" s="88" t="s">
        <v>206</v>
      </c>
      <c r="K42" s="88" t="s">
        <v>206</v>
      </c>
      <c r="L42" s="9">
        <v>10</v>
      </c>
      <c r="M42" s="57">
        <f t="shared" si="2"/>
        <v>1.2159136638235388</v>
      </c>
      <c r="N42" s="115">
        <v>2</v>
      </c>
      <c r="O42" s="15"/>
    </row>
    <row r="43" spans="1:15" s="24" customFormat="1" x14ac:dyDescent="0.2">
      <c r="A43" s="10" t="s">
        <v>233</v>
      </c>
      <c r="B43" s="10" t="s">
        <v>61</v>
      </c>
      <c r="C43" s="10" t="s">
        <v>198</v>
      </c>
      <c r="D43" s="84">
        <v>1</v>
      </c>
      <c r="E43" s="56">
        <v>0.78</v>
      </c>
      <c r="F43" s="56">
        <v>0.35</v>
      </c>
      <c r="G43" s="57">
        <v>0.75</v>
      </c>
      <c r="H43" s="57">
        <v>0</v>
      </c>
      <c r="I43" s="88" t="s">
        <v>206</v>
      </c>
      <c r="J43" s="88" t="s">
        <v>206</v>
      </c>
      <c r="K43" s="88" t="s">
        <v>206</v>
      </c>
      <c r="L43" s="9">
        <v>21</v>
      </c>
      <c r="M43" s="57">
        <f t="shared" si="2"/>
        <v>1.8238704957353082</v>
      </c>
      <c r="N43" s="115">
        <v>3</v>
      </c>
      <c r="O43" s="15"/>
    </row>
    <row r="44" spans="1:15" s="24" customFormat="1" x14ac:dyDescent="0.2">
      <c r="A44" s="12" t="s">
        <v>233</v>
      </c>
      <c r="B44" s="12" t="s">
        <v>62</v>
      </c>
      <c r="C44" s="12" t="s">
        <v>198</v>
      </c>
      <c r="D44" s="86">
        <v>1</v>
      </c>
      <c r="E44" s="56">
        <v>1.33</v>
      </c>
      <c r="F44" s="56">
        <v>0.4</v>
      </c>
      <c r="G44" s="57">
        <v>1</v>
      </c>
      <c r="H44" s="57">
        <v>0</v>
      </c>
      <c r="I44" s="88" t="s">
        <v>206</v>
      </c>
      <c r="J44" s="88" t="s">
        <v>206</v>
      </c>
      <c r="K44" s="88" t="s">
        <v>206</v>
      </c>
      <c r="L44" s="52">
        <f>10*30/7</f>
        <v>42.857142857142854</v>
      </c>
      <c r="M44" s="57">
        <f t="shared" si="2"/>
        <v>2.4318273276470777</v>
      </c>
      <c r="N44" s="115">
        <v>4</v>
      </c>
      <c r="O44" s="16"/>
    </row>
    <row r="45" spans="1:15" s="24" customFormat="1" x14ac:dyDescent="0.2">
      <c r="A45" s="11" t="s">
        <v>234</v>
      </c>
      <c r="B45" s="11" t="s">
        <v>59</v>
      </c>
      <c r="C45" s="11" t="s">
        <v>198</v>
      </c>
      <c r="D45" s="85">
        <v>1</v>
      </c>
      <c r="E45" s="54">
        <v>0.42</v>
      </c>
      <c r="F45" s="54">
        <v>0.16</v>
      </c>
      <c r="G45" s="55">
        <v>0.1</v>
      </c>
      <c r="H45" s="55">
        <v>1</v>
      </c>
      <c r="I45" s="87" t="s">
        <v>206</v>
      </c>
      <c r="J45" s="87" t="s">
        <v>206</v>
      </c>
      <c r="K45" s="87" t="s">
        <v>206</v>
      </c>
      <c r="L45" s="7">
        <v>5</v>
      </c>
      <c r="M45" s="55">
        <f t="shared" si="2"/>
        <v>0.1823870495735308</v>
      </c>
      <c r="N45" s="114">
        <v>0.3</v>
      </c>
      <c r="O45" s="14"/>
    </row>
    <row r="46" spans="1:15" s="24" customFormat="1" x14ac:dyDescent="0.2">
      <c r="A46" s="10" t="s">
        <v>234</v>
      </c>
      <c r="B46" s="10" t="s">
        <v>60</v>
      </c>
      <c r="C46" s="10" t="s">
        <v>198</v>
      </c>
      <c r="D46" s="84">
        <v>1</v>
      </c>
      <c r="E46" s="56">
        <v>0.57000000000000006</v>
      </c>
      <c r="F46" s="56">
        <v>0.28000000000000003</v>
      </c>
      <c r="G46" s="57">
        <v>0.3</v>
      </c>
      <c r="H46" s="57">
        <v>0</v>
      </c>
      <c r="I46" s="88" t="s">
        <v>206</v>
      </c>
      <c r="J46" s="88" t="s">
        <v>206</v>
      </c>
      <c r="K46" s="88" t="s">
        <v>206</v>
      </c>
      <c r="L46" s="9">
        <v>10</v>
      </c>
      <c r="M46" s="57">
        <f t="shared" si="2"/>
        <v>1.2159136638235388</v>
      </c>
      <c r="N46" s="115">
        <v>2</v>
      </c>
      <c r="O46" s="15"/>
    </row>
    <row r="47" spans="1:15" s="24" customFormat="1" x14ac:dyDescent="0.2">
      <c r="A47" s="10" t="s">
        <v>234</v>
      </c>
      <c r="B47" s="10" t="s">
        <v>61</v>
      </c>
      <c r="C47" s="10" t="s">
        <v>198</v>
      </c>
      <c r="D47" s="84">
        <v>1</v>
      </c>
      <c r="E47" s="56">
        <v>0.78</v>
      </c>
      <c r="F47" s="56">
        <v>0.35</v>
      </c>
      <c r="G47" s="57">
        <v>0.75</v>
      </c>
      <c r="H47" s="57">
        <v>0</v>
      </c>
      <c r="I47" s="88" t="s">
        <v>206</v>
      </c>
      <c r="J47" s="88" t="s">
        <v>206</v>
      </c>
      <c r="K47" s="88" t="s">
        <v>206</v>
      </c>
      <c r="L47" s="9">
        <v>21</v>
      </c>
      <c r="M47" s="57">
        <f t="shared" si="2"/>
        <v>1.8238704957353082</v>
      </c>
      <c r="N47" s="115">
        <v>3</v>
      </c>
      <c r="O47" s="15"/>
    </row>
    <row r="48" spans="1:15" s="24" customFormat="1" x14ac:dyDescent="0.2">
      <c r="A48" s="10" t="s">
        <v>234</v>
      </c>
      <c r="B48" s="10" t="s">
        <v>62</v>
      </c>
      <c r="C48" s="10" t="s">
        <v>198</v>
      </c>
      <c r="D48" s="84">
        <v>1</v>
      </c>
      <c r="E48" s="56">
        <v>1.33</v>
      </c>
      <c r="F48" s="56">
        <v>0.4</v>
      </c>
      <c r="G48" s="57">
        <v>1</v>
      </c>
      <c r="H48" s="57">
        <v>0</v>
      </c>
      <c r="I48" s="88" t="s">
        <v>206</v>
      </c>
      <c r="J48" s="88" t="s">
        <v>206</v>
      </c>
      <c r="K48" s="88" t="s">
        <v>206</v>
      </c>
      <c r="L48" s="52">
        <f>10*30/7</f>
        <v>42.857142857142854</v>
      </c>
      <c r="M48" s="57">
        <f t="shared" si="2"/>
        <v>2.4318273276470777</v>
      </c>
      <c r="N48" s="115">
        <v>4</v>
      </c>
      <c r="O48" s="15"/>
    </row>
    <row r="49" spans="1:15" s="24" customFormat="1" x14ac:dyDescent="0.2">
      <c r="A49" s="11" t="s">
        <v>235</v>
      </c>
      <c r="B49" s="11" t="s">
        <v>59</v>
      </c>
      <c r="C49" s="11" t="s">
        <v>198</v>
      </c>
      <c r="D49" s="85">
        <v>1</v>
      </c>
      <c r="E49" s="54">
        <v>0.42</v>
      </c>
      <c r="F49" s="54">
        <v>0.16</v>
      </c>
      <c r="G49" s="55">
        <v>0.1</v>
      </c>
      <c r="H49" s="55">
        <v>1</v>
      </c>
      <c r="I49" s="87" t="s">
        <v>206</v>
      </c>
      <c r="J49" s="87" t="s">
        <v>206</v>
      </c>
      <c r="K49" s="87" t="s">
        <v>206</v>
      </c>
      <c r="L49" s="7">
        <v>5</v>
      </c>
      <c r="M49" s="55">
        <f t="shared" si="2"/>
        <v>0.1823870495735308</v>
      </c>
      <c r="N49" s="114">
        <v>0.3</v>
      </c>
      <c r="O49" s="14"/>
    </row>
    <row r="50" spans="1:15" s="24" customFormat="1" x14ac:dyDescent="0.2">
      <c r="A50" s="10" t="s">
        <v>235</v>
      </c>
      <c r="B50" s="10" t="s">
        <v>60</v>
      </c>
      <c r="C50" s="10" t="s">
        <v>198</v>
      </c>
      <c r="D50" s="84">
        <v>1</v>
      </c>
      <c r="E50" s="56">
        <v>0.57000000000000006</v>
      </c>
      <c r="F50" s="56">
        <v>0.28000000000000003</v>
      </c>
      <c r="G50" s="57">
        <v>0.3</v>
      </c>
      <c r="H50" s="57">
        <v>0</v>
      </c>
      <c r="I50" s="88" t="s">
        <v>206</v>
      </c>
      <c r="J50" s="88" t="s">
        <v>206</v>
      </c>
      <c r="K50" s="88" t="s">
        <v>206</v>
      </c>
      <c r="L50" s="9">
        <v>10</v>
      </c>
      <c r="M50" s="57">
        <f t="shared" si="2"/>
        <v>1.2159136638235388</v>
      </c>
      <c r="N50" s="115">
        <v>2</v>
      </c>
      <c r="O50" s="15"/>
    </row>
    <row r="51" spans="1:15" s="24" customFormat="1" x14ac:dyDescent="0.2">
      <c r="A51" s="10" t="s">
        <v>235</v>
      </c>
      <c r="B51" s="10" t="s">
        <v>61</v>
      </c>
      <c r="C51" s="10" t="s">
        <v>198</v>
      </c>
      <c r="D51" s="84">
        <v>1</v>
      </c>
      <c r="E51" s="56">
        <v>0.78</v>
      </c>
      <c r="F51" s="56">
        <v>0.35</v>
      </c>
      <c r="G51" s="57">
        <v>0.75</v>
      </c>
      <c r="H51" s="57">
        <v>0</v>
      </c>
      <c r="I51" s="88" t="s">
        <v>206</v>
      </c>
      <c r="J51" s="88" t="s">
        <v>206</v>
      </c>
      <c r="K51" s="88" t="s">
        <v>206</v>
      </c>
      <c r="L51" s="9">
        <v>21</v>
      </c>
      <c r="M51" s="57">
        <f t="shared" si="2"/>
        <v>1.8238704957353082</v>
      </c>
      <c r="N51" s="115">
        <v>3</v>
      </c>
      <c r="O51" s="15"/>
    </row>
    <row r="52" spans="1:15" s="24" customFormat="1" x14ac:dyDescent="0.2">
      <c r="A52" s="10" t="s">
        <v>235</v>
      </c>
      <c r="B52" s="10" t="s">
        <v>62</v>
      </c>
      <c r="C52" s="10" t="s">
        <v>198</v>
      </c>
      <c r="D52" s="84">
        <v>1</v>
      </c>
      <c r="E52" s="56">
        <v>1.33</v>
      </c>
      <c r="F52" s="56">
        <v>0.4</v>
      </c>
      <c r="G52" s="57">
        <v>1</v>
      </c>
      <c r="H52" s="57">
        <v>0</v>
      </c>
      <c r="I52" s="88" t="s">
        <v>206</v>
      </c>
      <c r="J52" s="88" t="s">
        <v>206</v>
      </c>
      <c r="K52" s="88" t="s">
        <v>206</v>
      </c>
      <c r="L52" s="52">
        <f>10*30/7</f>
        <v>42.857142857142854</v>
      </c>
      <c r="M52" s="57">
        <f t="shared" si="2"/>
        <v>2.4318273276470777</v>
      </c>
      <c r="N52" s="115">
        <v>4</v>
      </c>
      <c r="O52" s="15"/>
    </row>
    <row r="53" spans="1:15" s="24" customFormat="1" x14ac:dyDescent="0.2">
      <c r="A53" s="11" t="s">
        <v>17</v>
      </c>
      <c r="B53" s="11" t="s">
        <v>59</v>
      </c>
      <c r="C53" s="11" t="s">
        <v>198</v>
      </c>
      <c r="D53" s="85">
        <v>1</v>
      </c>
      <c r="E53" s="54">
        <v>0.42</v>
      </c>
      <c r="F53" s="54">
        <v>0.16</v>
      </c>
      <c r="G53" s="55">
        <v>0.1</v>
      </c>
      <c r="H53" s="55">
        <v>1</v>
      </c>
      <c r="I53" s="87" t="s">
        <v>206</v>
      </c>
      <c r="J53" s="87" t="s">
        <v>206</v>
      </c>
      <c r="K53" s="87" t="s">
        <v>206</v>
      </c>
      <c r="L53" s="7">
        <v>5</v>
      </c>
      <c r="M53" s="55">
        <f t="shared" si="2"/>
        <v>0.1823870495735308</v>
      </c>
      <c r="N53" s="114">
        <v>0.3</v>
      </c>
      <c r="O53" s="14"/>
    </row>
    <row r="54" spans="1:15" s="24" customFormat="1" x14ac:dyDescent="0.2">
      <c r="A54" s="10" t="s">
        <v>17</v>
      </c>
      <c r="B54" s="10" t="s">
        <v>60</v>
      </c>
      <c r="C54" s="10" t="s">
        <v>198</v>
      </c>
      <c r="D54" s="84">
        <v>1</v>
      </c>
      <c r="E54" s="56">
        <v>0.57000000000000006</v>
      </c>
      <c r="F54" s="56">
        <v>0.28000000000000003</v>
      </c>
      <c r="G54" s="57">
        <v>0.3</v>
      </c>
      <c r="H54" s="57">
        <v>0</v>
      </c>
      <c r="I54" s="88" t="s">
        <v>206</v>
      </c>
      <c r="J54" s="88" t="s">
        <v>206</v>
      </c>
      <c r="K54" s="88" t="s">
        <v>206</v>
      </c>
      <c r="L54" s="9">
        <v>10</v>
      </c>
      <c r="M54" s="57">
        <f t="shared" si="2"/>
        <v>1.2159136638235388</v>
      </c>
      <c r="N54" s="115">
        <v>2</v>
      </c>
      <c r="O54" s="15"/>
    </row>
    <row r="55" spans="1:15" s="24" customFormat="1" x14ac:dyDescent="0.2">
      <c r="A55" s="10" t="s">
        <v>17</v>
      </c>
      <c r="B55" s="10" t="s">
        <v>61</v>
      </c>
      <c r="C55" s="10" t="s">
        <v>198</v>
      </c>
      <c r="D55" s="84">
        <v>1</v>
      </c>
      <c r="E55" s="56">
        <v>0.78</v>
      </c>
      <c r="F55" s="56">
        <v>0.35</v>
      </c>
      <c r="G55" s="57">
        <v>0.75</v>
      </c>
      <c r="H55" s="57">
        <v>0</v>
      </c>
      <c r="I55" s="88" t="s">
        <v>206</v>
      </c>
      <c r="J55" s="88" t="s">
        <v>206</v>
      </c>
      <c r="K55" s="88" t="s">
        <v>206</v>
      </c>
      <c r="L55" s="9">
        <v>21</v>
      </c>
      <c r="M55" s="57">
        <f t="shared" si="2"/>
        <v>1.8238704957353082</v>
      </c>
      <c r="N55" s="115">
        <v>3</v>
      </c>
      <c r="O55" s="15"/>
    </row>
    <row r="56" spans="1:15" s="24" customFormat="1" x14ac:dyDescent="0.2">
      <c r="A56" s="10" t="s">
        <v>17</v>
      </c>
      <c r="B56" s="10" t="s">
        <v>62</v>
      </c>
      <c r="C56" s="10" t="s">
        <v>198</v>
      </c>
      <c r="D56" s="84">
        <v>1</v>
      </c>
      <c r="E56" s="56">
        <v>1.33</v>
      </c>
      <c r="F56" s="56">
        <v>0.4</v>
      </c>
      <c r="G56" s="57">
        <v>1</v>
      </c>
      <c r="H56" s="57">
        <v>0</v>
      </c>
      <c r="I56" s="88" t="s">
        <v>206</v>
      </c>
      <c r="J56" s="88" t="s">
        <v>206</v>
      </c>
      <c r="K56" s="88" t="s">
        <v>206</v>
      </c>
      <c r="L56" s="52">
        <f>10*30/7</f>
        <v>42.857142857142854</v>
      </c>
      <c r="M56" s="57">
        <f t="shared" si="2"/>
        <v>2.4318273276470777</v>
      </c>
      <c r="N56" s="115">
        <v>4</v>
      </c>
      <c r="O56" s="15"/>
    </row>
    <row r="57" spans="1:15" s="24" customFormat="1" x14ac:dyDescent="0.2">
      <c r="A57" s="11" t="s">
        <v>236</v>
      </c>
      <c r="B57" s="11" t="s">
        <v>59</v>
      </c>
      <c r="C57" s="11" t="s">
        <v>198</v>
      </c>
      <c r="D57" s="85">
        <v>1</v>
      </c>
      <c r="E57" s="54">
        <v>0.42</v>
      </c>
      <c r="F57" s="54">
        <v>0.16</v>
      </c>
      <c r="G57" s="55">
        <v>0.1</v>
      </c>
      <c r="H57" s="55">
        <v>1</v>
      </c>
      <c r="I57" s="87" t="s">
        <v>206</v>
      </c>
      <c r="J57" s="87" t="s">
        <v>206</v>
      </c>
      <c r="K57" s="87" t="s">
        <v>206</v>
      </c>
      <c r="L57" s="7">
        <v>5</v>
      </c>
      <c r="M57" s="55">
        <f t="shared" si="2"/>
        <v>0.1823870495735308</v>
      </c>
      <c r="N57" s="114">
        <v>0.3</v>
      </c>
      <c r="O57" s="14"/>
    </row>
    <row r="58" spans="1:15" s="24" customFormat="1" x14ac:dyDescent="0.2">
      <c r="A58" s="10" t="s">
        <v>236</v>
      </c>
      <c r="B58" s="10" t="s">
        <v>60</v>
      </c>
      <c r="C58" s="10" t="s">
        <v>198</v>
      </c>
      <c r="D58" s="84">
        <v>1</v>
      </c>
      <c r="E58" s="56">
        <v>0.57000000000000006</v>
      </c>
      <c r="F58" s="56">
        <v>0.28000000000000003</v>
      </c>
      <c r="G58" s="57">
        <v>0.3</v>
      </c>
      <c r="H58" s="57">
        <v>0</v>
      </c>
      <c r="I58" s="88" t="s">
        <v>206</v>
      </c>
      <c r="J58" s="88" t="s">
        <v>206</v>
      </c>
      <c r="K58" s="88" t="s">
        <v>206</v>
      </c>
      <c r="L58" s="9">
        <v>10</v>
      </c>
      <c r="M58" s="57">
        <f t="shared" si="2"/>
        <v>1.2159136638235388</v>
      </c>
      <c r="N58" s="115">
        <v>2</v>
      </c>
      <c r="O58" s="15"/>
    </row>
    <row r="59" spans="1:15" s="24" customFormat="1" x14ac:dyDescent="0.2">
      <c r="A59" s="10" t="s">
        <v>236</v>
      </c>
      <c r="B59" s="10" t="s">
        <v>61</v>
      </c>
      <c r="C59" s="10" t="s">
        <v>198</v>
      </c>
      <c r="D59" s="84">
        <v>1</v>
      </c>
      <c r="E59" s="56">
        <v>0.78</v>
      </c>
      <c r="F59" s="56">
        <v>0.35</v>
      </c>
      <c r="G59" s="57">
        <v>0.75</v>
      </c>
      <c r="H59" s="57">
        <v>0</v>
      </c>
      <c r="I59" s="88" t="s">
        <v>206</v>
      </c>
      <c r="J59" s="88" t="s">
        <v>206</v>
      </c>
      <c r="K59" s="88" t="s">
        <v>206</v>
      </c>
      <c r="L59" s="9">
        <v>21</v>
      </c>
      <c r="M59" s="57">
        <f t="shared" si="2"/>
        <v>1.8238704957353082</v>
      </c>
      <c r="N59" s="115">
        <v>3</v>
      </c>
      <c r="O59" s="15"/>
    </row>
    <row r="60" spans="1:15" s="24" customFormat="1" x14ac:dyDescent="0.2">
      <c r="A60" s="12" t="s">
        <v>236</v>
      </c>
      <c r="B60" s="12" t="s">
        <v>62</v>
      </c>
      <c r="C60" s="12" t="s">
        <v>198</v>
      </c>
      <c r="D60" s="86">
        <v>1</v>
      </c>
      <c r="E60" s="56">
        <v>1.33</v>
      </c>
      <c r="F60" s="56">
        <v>0.4</v>
      </c>
      <c r="G60" s="57">
        <v>1</v>
      </c>
      <c r="H60" s="57">
        <v>0</v>
      </c>
      <c r="I60" s="88" t="s">
        <v>206</v>
      </c>
      <c r="J60" s="88" t="s">
        <v>206</v>
      </c>
      <c r="K60" s="88" t="s">
        <v>206</v>
      </c>
      <c r="L60" s="52">
        <f>10*30/7</f>
        <v>42.857142857142854</v>
      </c>
      <c r="M60" s="57">
        <f t="shared" si="2"/>
        <v>2.4318273276470777</v>
      </c>
      <c r="N60" s="115">
        <v>4</v>
      </c>
      <c r="O60" s="16"/>
    </row>
    <row r="61" spans="1:15" s="24" customFormat="1" x14ac:dyDescent="0.2">
      <c r="A61" s="10" t="s">
        <v>237</v>
      </c>
      <c r="B61" s="10" t="s">
        <v>59</v>
      </c>
      <c r="C61" s="10" t="s">
        <v>198</v>
      </c>
      <c r="D61" s="84">
        <v>1</v>
      </c>
      <c r="E61" s="54">
        <v>0.42</v>
      </c>
      <c r="F61" s="54">
        <v>0.16</v>
      </c>
      <c r="G61" s="55">
        <v>0.1</v>
      </c>
      <c r="H61" s="55">
        <v>1</v>
      </c>
      <c r="I61" s="87" t="s">
        <v>206</v>
      </c>
      <c r="J61" s="87" t="s">
        <v>206</v>
      </c>
      <c r="K61" s="87" t="s">
        <v>206</v>
      </c>
      <c r="L61" s="7">
        <v>5</v>
      </c>
      <c r="M61" s="55">
        <f t="shared" si="2"/>
        <v>0.1823870495735308</v>
      </c>
      <c r="N61" s="114">
        <v>0.3</v>
      </c>
      <c r="O61" s="15"/>
    </row>
    <row r="62" spans="1:15" s="24" customFormat="1" x14ac:dyDescent="0.2">
      <c r="A62" s="10" t="s">
        <v>237</v>
      </c>
      <c r="B62" s="10" t="s">
        <v>60</v>
      </c>
      <c r="C62" s="10" t="s">
        <v>198</v>
      </c>
      <c r="D62" s="84">
        <v>1</v>
      </c>
      <c r="E62" s="56">
        <v>0.57000000000000006</v>
      </c>
      <c r="F62" s="56">
        <v>0.28000000000000003</v>
      </c>
      <c r="G62" s="57">
        <v>0.3</v>
      </c>
      <c r="H62" s="57">
        <v>0</v>
      </c>
      <c r="I62" s="88" t="s">
        <v>206</v>
      </c>
      <c r="J62" s="88" t="s">
        <v>206</v>
      </c>
      <c r="K62" s="88" t="s">
        <v>206</v>
      </c>
      <c r="L62" s="9">
        <v>10</v>
      </c>
      <c r="M62" s="57">
        <f t="shared" si="2"/>
        <v>1.2159136638235388</v>
      </c>
      <c r="N62" s="115">
        <v>2</v>
      </c>
      <c r="O62" s="15"/>
    </row>
    <row r="63" spans="1:15" s="24" customFormat="1" x14ac:dyDescent="0.2">
      <c r="A63" s="10" t="s">
        <v>237</v>
      </c>
      <c r="B63" s="10" t="s">
        <v>61</v>
      </c>
      <c r="C63" s="10" t="s">
        <v>198</v>
      </c>
      <c r="D63" s="84">
        <v>1</v>
      </c>
      <c r="E63" s="56">
        <v>0.78</v>
      </c>
      <c r="F63" s="56">
        <v>0.35</v>
      </c>
      <c r="G63" s="57">
        <v>0.75</v>
      </c>
      <c r="H63" s="57">
        <v>0</v>
      </c>
      <c r="I63" s="88" t="s">
        <v>206</v>
      </c>
      <c r="J63" s="88" t="s">
        <v>206</v>
      </c>
      <c r="K63" s="88" t="s">
        <v>206</v>
      </c>
      <c r="L63" s="9">
        <v>21</v>
      </c>
      <c r="M63" s="57">
        <f t="shared" si="2"/>
        <v>1.8238704957353082</v>
      </c>
      <c r="N63" s="115">
        <v>3</v>
      </c>
      <c r="O63" s="15"/>
    </row>
    <row r="64" spans="1:15" s="24" customFormat="1" x14ac:dyDescent="0.2">
      <c r="A64" s="10" t="s">
        <v>237</v>
      </c>
      <c r="B64" s="10" t="s">
        <v>62</v>
      </c>
      <c r="C64" s="10" t="s">
        <v>198</v>
      </c>
      <c r="D64" s="84">
        <v>1</v>
      </c>
      <c r="E64" s="56">
        <v>1.33</v>
      </c>
      <c r="F64" s="56">
        <v>0.4</v>
      </c>
      <c r="G64" s="57">
        <v>1</v>
      </c>
      <c r="H64" s="57">
        <v>0</v>
      </c>
      <c r="I64" s="88" t="s">
        <v>206</v>
      </c>
      <c r="J64" s="88" t="s">
        <v>206</v>
      </c>
      <c r="K64" s="88" t="s">
        <v>206</v>
      </c>
      <c r="L64" s="52">
        <f>10*30/7</f>
        <v>42.857142857142854</v>
      </c>
      <c r="M64" s="57">
        <f t="shared" si="2"/>
        <v>2.4318273276470777</v>
      </c>
      <c r="N64" s="115">
        <v>4</v>
      </c>
      <c r="O64" s="15"/>
    </row>
    <row r="65" spans="1:15" s="24" customFormat="1" x14ac:dyDescent="0.2">
      <c r="A65" s="11" t="s">
        <v>238</v>
      </c>
      <c r="B65" s="11" t="s">
        <v>59</v>
      </c>
      <c r="C65" s="11" t="s">
        <v>198</v>
      </c>
      <c r="D65" s="85">
        <v>1</v>
      </c>
      <c r="E65" s="54">
        <v>0.42</v>
      </c>
      <c r="F65" s="54">
        <v>0.16</v>
      </c>
      <c r="G65" s="55">
        <v>0.1</v>
      </c>
      <c r="H65" s="55">
        <v>1</v>
      </c>
      <c r="I65" s="87" t="s">
        <v>206</v>
      </c>
      <c r="J65" s="87" t="s">
        <v>206</v>
      </c>
      <c r="K65" s="87" t="s">
        <v>206</v>
      </c>
      <c r="L65" s="7">
        <v>5</v>
      </c>
      <c r="M65" s="55">
        <f t="shared" si="2"/>
        <v>0.1823870495735308</v>
      </c>
      <c r="N65" s="114">
        <v>0.3</v>
      </c>
      <c r="O65" s="14"/>
    </row>
    <row r="66" spans="1:15" s="24" customFormat="1" x14ac:dyDescent="0.2">
      <c r="A66" s="10" t="s">
        <v>238</v>
      </c>
      <c r="B66" s="10" t="s">
        <v>60</v>
      </c>
      <c r="C66" s="10" t="s">
        <v>198</v>
      </c>
      <c r="D66" s="84">
        <v>1</v>
      </c>
      <c r="E66" s="56">
        <v>0.57000000000000006</v>
      </c>
      <c r="F66" s="56">
        <v>0.28000000000000003</v>
      </c>
      <c r="G66" s="57">
        <v>0.3</v>
      </c>
      <c r="H66" s="57">
        <v>0</v>
      </c>
      <c r="I66" s="88" t="s">
        <v>206</v>
      </c>
      <c r="J66" s="88" t="s">
        <v>206</v>
      </c>
      <c r="K66" s="88" t="s">
        <v>206</v>
      </c>
      <c r="L66" s="9">
        <v>10</v>
      </c>
      <c r="M66" s="57">
        <f t="shared" si="2"/>
        <v>1.2159136638235388</v>
      </c>
      <c r="N66" s="115">
        <v>2</v>
      </c>
      <c r="O66" s="15"/>
    </row>
    <row r="67" spans="1:15" s="24" customFormat="1" x14ac:dyDescent="0.2">
      <c r="A67" s="10" t="s">
        <v>238</v>
      </c>
      <c r="B67" s="10" t="s">
        <v>61</v>
      </c>
      <c r="C67" s="10" t="s">
        <v>198</v>
      </c>
      <c r="D67" s="84">
        <v>1</v>
      </c>
      <c r="E67" s="56">
        <v>0.78</v>
      </c>
      <c r="F67" s="56">
        <v>0.35</v>
      </c>
      <c r="G67" s="57">
        <v>0.75</v>
      </c>
      <c r="H67" s="57">
        <v>0</v>
      </c>
      <c r="I67" s="88" t="s">
        <v>206</v>
      </c>
      <c r="J67" s="88" t="s">
        <v>206</v>
      </c>
      <c r="K67" s="88" t="s">
        <v>206</v>
      </c>
      <c r="L67" s="9">
        <v>21</v>
      </c>
      <c r="M67" s="57">
        <f t="shared" si="2"/>
        <v>1.8238704957353082</v>
      </c>
      <c r="N67" s="115">
        <v>3</v>
      </c>
      <c r="O67" s="15"/>
    </row>
    <row r="68" spans="1:15" s="43" customFormat="1" x14ac:dyDescent="0.2">
      <c r="A68" s="12" t="s">
        <v>238</v>
      </c>
      <c r="B68" s="12" t="s">
        <v>62</v>
      </c>
      <c r="C68" s="12" t="s">
        <v>198</v>
      </c>
      <c r="D68" s="86">
        <v>1</v>
      </c>
      <c r="E68" s="56">
        <v>1.33</v>
      </c>
      <c r="F68" s="56">
        <v>0.4</v>
      </c>
      <c r="G68" s="57">
        <v>1</v>
      </c>
      <c r="H68" s="57">
        <v>0</v>
      </c>
      <c r="I68" s="88" t="s">
        <v>206</v>
      </c>
      <c r="J68" s="88" t="s">
        <v>206</v>
      </c>
      <c r="K68" s="88" t="s">
        <v>206</v>
      </c>
      <c r="L68" s="52">
        <f>10*30/7</f>
        <v>42.857142857142854</v>
      </c>
      <c r="M68" s="57">
        <f t="shared" si="2"/>
        <v>2.4318273276470777</v>
      </c>
      <c r="N68" s="115">
        <v>4</v>
      </c>
      <c r="O68" s="16"/>
    </row>
    <row r="69" spans="1:15" s="24" customFormat="1" x14ac:dyDescent="0.2">
      <c r="A69" s="11" t="s">
        <v>26</v>
      </c>
      <c r="B69" s="11" t="s">
        <v>59</v>
      </c>
      <c r="C69" s="11" t="s">
        <v>198</v>
      </c>
      <c r="D69" s="85">
        <v>1</v>
      </c>
      <c r="E69" s="54">
        <v>0.11</v>
      </c>
      <c r="F69" s="54">
        <v>0.7</v>
      </c>
      <c r="G69" s="55">
        <v>0.3</v>
      </c>
      <c r="H69" s="55">
        <v>1</v>
      </c>
      <c r="I69" s="87" t="s">
        <v>206</v>
      </c>
      <c r="J69" s="87" t="s">
        <v>206</v>
      </c>
      <c r="K69" s="87" t="s">
        <v>206</v>
      </c>
      <c r="L69" s="7">
        <v>1</v>
      </c>
      <c r="M69" s="55">
        <f t="shared" ref="M69" si="3">N69/NORMINV(0.95,0,1)</f>
        <v>0.30397841595588471</v>
      </c>
      <c r="N69" s="114">
        <v>0.5</v>
      </c>
      <c r="O69" s="14" t="s">
        <v>27</v>
      </c>
    </row>
    <row r="70" spans="1:15" s="24" customFormat="1" x14ac:dyDescent="0.2">
      <c r="A70" s="10" t="s">
        <v>26</v>
      </c>
      <c r="B70" s="10" t="s">
        <v>60</v>
      </c>
      <c r="C70" s="10" t="s">
        <v>198</v>
      </c>
      <c r="D70" s="84">
        <v>1</v>
      </c>
      <c r="E70" s="56">
        <v>0.15</v>
      </c>
      <c r="F70" s="56">
        <v>0.75</v>
      </c>
      <c r="G70" s="57">
        <v>0.6</v>
      </c>
      <c r="H70" s="57">
        <v>0.6</v>
      </c>
      <c r="I70" s="88" t="s">
        <v>206</v>
      </c>
      <c r="J70" s="88" t="s">
        <v>206</v>
      </c>
      <c r="K70" s="88" t="s">
        <v>206</v>
      </c>
      <c r="L70" s="9">
        <v>3</v>
      </c>
      <c r="M70" s="57">
        <f t="shared" ref="M70:M80" si="4">N70/NORMINV(0.95,0,1)</f>
        <v>0.91193524786765412</v>
      </c>
      <c r="N70" s="115">
        <v>1.5</v>
      </c>
      <c r="O70" s="15" t="s">
        <v>27</v>
      </c>
    </row>
    <row r="71" spans="1:15" s="24" customFormat="1" x14ac:dyDescent="0.2">
      <c r="A71" s="10" t="s">
        <v>26</v>
      </c>
      <c r="B71" s="10" t="s">
        <v>61</v>
      </c>
      <c r="C71" s="10" t="s">
        <v>198</v>
      </c>
      <c r="D71" s="84">
        <v>1</v>
      </c>
      <c r="E71" s="56">
        <v>0.2</v>
      </c>
      <c r="F71" s="56">
        <v>0.75</v>
      </c>
      <c r="G71" s="57">
        <v>0.8</v>
      </c>
      <c r="H71" s="57">
        <v>0.2</v>
      </c>
      <c r="I71" s="88" t="s">
        <v>206</v>
      </c>
      <c r="J71" s="88" t="s">
        <v>206</v>
      </c>
      <c r="K71" s="88" t="s">
        <v>206</v>
      </c>
      <c r="L71" s="9">
        <v>7</v>
      </c>
      <c r="M71" s="57">
        <f t="shared" si="4"/>
        <v>2.1278489116911929</v>
      </c>
      <c r="N71" s="115">
        <v>3.5</v>
      </c>
      <c r="O71" s="15" t="s">
        <v>27</v>
      </c>
    </row>
    <row r="72" spans="1:15" s="24" customFormat="1" x14ac:dyDescent="0.2">
      <c r="A72" s="10" t="s">
        <v>26</v>
      </c>
      <c r="B72" s="10" t="s">
        <v>62</v>
      </c>
      <c r="C72" s="10" t="s">
        <v>198</v>
      </c>
      <c r="D72" s="84">
        <v>1</v>
      </c>
      <c r="E72" s="56">
        <v>0.47</v>
      </c>
      <c r="F72" s="56">
        <v>0.7</v>
      </c>
      <c r="G72" s="57">
        <v>1</v>
      </c>
      <c r="H72" s="57">
        <v>0</v>
      </c>
      <c r="I72" s="88" t="s">
        <v>206</v>
      </c>
      <c r="J72" s="88" t="s">
        <v>206</v>
      </c>
      <c r="K72" s="88" t="s">
        <v>206</v>
      </c>
      <c r="L72" s="9">
        <v>30</v>
      </c>
      <c r="M72" s="57">
        <f t="shared" si="4"/>
        <v>9.1193524786765412</v>
      </c>
      <c r="N72" s="115">
        <v>15</v>
      </c>
      <c r="O72" s="15" t="s">
        <v>27</v>
      </c>
    </row>
    <row r="73" spans="1:15" s="24" customFormat="1" x14ac:dyDescent="0.2">
      <c r="A73" s="92" t="s">
        <v>28</v>
      </c>
      <c r="B73" s="92" t="s">
        <v>59</v>
      </c>
      <c r="C73" s="92" t="s">
        <v>198</v>
      </c>
      <c r="D73" s="93">
        <v>1</v>
      </c>
      <c r="E73" s="94">
        <v>10</v>
      </c>
      <c r="F73" s="94">
        <v>0.01</v>
      </c>
      <c r="G73" s="95">
        <v>0.01</v>
      </c>
      <c r="H73" s="95">
        <v>1</v>
      </c>
      <c r="I73" s="95" t="s">
        <v>206</v>
      </c>
      <c r="J73" s="95" t="s">
        <v>206</v>
      </c>
      <c r="K73" s="95" t="s">
        <v>206</v>
      </c>
      <c r="L73" s="96">
        <v>1</v>
      </c>
      <c r="M73" s="95">
        <f t="shared" si="4"/>
        <v>6.0795683191176939E-2</v>
      </c>
      <c r="N73" s="116">
        <v>0.1</v>
      </c>
      <c r="O73" s="14"/>
    </row>
    <row r="74" spans="1:15" s="24" customFormat="1" x14ac:dyDescent="0.2">
      <c r="A74" s="97" t="s">
        <v>28</v>
      </c>
      <c r="B74" s="97" t="s">
        <v>60</v>
      </c>
      <c r="C74" s="97" t="s">
        <v>198</v>
      </c>
      <c r="D74" s="98">
        <v>1</v>
      </c>
      <c r="E74" s="99">
        <v>10</v>
      </c>
      <c r="F74" s="99">
        <v>0.01</v>
      </c>
      <c r="G74" s="100">
        <v>0.01</v>
      </c>
      <c r="H74" s="100">
        <v>1</v>
      </c>
      <c r="I74" s="100" t="s">
        <v>206</v>
      </c>
      <c r="J74" s="100" t="s">
        <v>206</v>
      </c>
      <c r="K74" s="100" t="s">
        <v>206</v>
      </c>
      <c r="L74" s="101">
        <v>1</v>
      </c>
      <c r="M74" s="100">
        <f t="shared" si="4"/>
        <v>6.0795683191176939E-2</v>
      </c>
      <c r="N74" s="117">
        <v>0.1</v>
      </c>
      <c r="O74" s="15"/>
    </row>
    <row r="75" spans="1:15" s="24" customFormat="1" x14ac:dyDescent="0.2">
      <c r="A75" s="97" t="s">
        <v>28</v>
      </c>
      <c r="B75" s="97" t="s">
        <v>61</v>
      </c>
      <c r="C75" s="97" t="s">
        <v>198</v>
      </c>
      <c r="D75" s="98">
        <v>1</v>
      </c>
      <c r="E75" s="99">
        <v>10</v>
      </c>
      <c r="F75" s="99">
        <v>0.01</v>
      </c>
      <c r="G75" s="100">
        <v>0.01</v>
      </c>
      <c r="H75" s="100">
        <v>1</v>
      </c>
      <c r="I75" s="100" t="s">
        <v>206</v>
      </c>
      <c r="J75" s="100" t="s">
        <v>206</v>
      </c>
      <c r="K75" s="100" t="s">
        <v>206</v>
      </c>
      <c r="L75" s="101">
        <v>1</v>
      </c>
      <c r="M75" s="100">
        <f t="shared" si="4"/>
        <v>6.0795683191176939E-2</v>
      </c>
      <c r="N75" s="117">
        <v>0.1</v>
      </c>
      <c r="O75" s="15"/>
    </row>
    <row r="76" spans="1:15" s="24" customFormat="1" x14ac:dyDescent="0.2">
      <c r="A76" s="102" t="s">
        <v>28</v>
      </c>
      <c r="B76" s="102" t="s">
        <v>62</v>
      </c>
      <c r="C76" s="102" t="s">
        <v>198</v>
      </c>
      <c r="D76" s="103">
        <v>1</v>
      </c>
      <c r="E76" s="104">
        <v>10</v>
      </c>
      <c r="F76" s="104">
        <v>0.01</v>
      </c>
      <c r="G76" s="105">
        <v>0.01</v>
      </c>
      <c r="H76" s="105">
        <v>1</v>
      </c>
      <c r="I76" s="105" t="s">
        <v>206</v>
      </c>
      <c r="J76" s="105" t="s">
        <v>206</v>
      </c>
      <c r="K76" s="105" t="s">
        <v>206</v>
      </c>
      <c r="L76" s="106">
        <v>1</v>
      </c>
      <c r="M76" s="105">
        <f t="shared" si="4"/>
        <v>6.0795683191176939E-2</v>
      </c>
      <c r="N76" s="118">
        <v>0.1</v>
      </c>
      <c r="O76" s="16"/>
    </row>
    <row r="77" spans="1:15" s="24" customFormat="1" x14ac:dyDescent="0.2">
      <c r="A77" s="92" t="s">
        <v>210</v>
      </c>
      <c r="B77" s="92" t="s">
        <v>59</v>
      </c>
      <c r="C77" s="92" t="s">
        <v>198</v>
      </c>
      <c r="D77" s="93">
        <v>1</v>
      </c>
      <c r="E77" s="94">
        <v>10</v>
      </c>
      <c r="F77" s="94">
        <v>0.01</v>
      </c>
      <c r="G77" s="95">
        <v>0.01</v>
      </c>
      <c r="H77" s="95">
        <v>1</v>
      </c>
      <c r="I77" s="95" t="s">
        <v>206</v>
      </c>
      <c r="J77" s="95" t="s">
        <v>206</v>
      </c>
      <c r="K77" s="95" t="s">
        <v>206</v>
      </c>
      <c r="L77" s="96">
        <v>1</v>
      </c>
      <c r="M77" s="95">
        <f t="shared" si="4"/>
        <v>6.0795683191176939E-2</v>
      </c>
      <c r="N77" s="116">
        <v>0.1</v>
      </c>
      <c r="O77" s="14"/>
    </row>
    <row r="78" spans="1:15" s="24" customFormat="1" x14ac:dyDescent="0.2">
      <c r="A78" s="97" t="s">
        <v>210</v>
      </c>
      <c r="B78" s="97" t="s">
        <v>60</v>
      </c>
      <c r="C78" s="97" t="s">
        <v>198</v>
      </c>
      <c r="D78" s="98">
        <v>1</v>
      </c>
      <c r="E78" s="99">
        <v>10</v>
      </c>
      <c r="F78" s="99">
        <v>0.01</v>
      </c>
      <c r="G78" s="100">
        <v>0.01</v>
      </c>
      <c r="H78" s="100">
        <v>1</v>
      </c>
      <c r="I78" s="100" t="s">
        <v>206</v>
      </c>
      <c r="J78" s="100" t="s">
        <v>206</v>
      </c>
      <c r="K78" s="100" t="s">
        <v>206</v>
      </c>
      <c r="L78" s="101">
        <v>1</v>
      </c>
      <c r="M78" s="100">
        <f t="shared" si="4"/>
        <v>6.0795683191176939E-2</v>
      </c>
      <c r="N78" s="117">
        <v>0.1</v>
      </c>
      <c r="O78" s="15"/>
    </row>
    <row r="79" spans="1:15" s="24" customFormat="1" x14ac:dyDescent="0.2">
      <c r="A79" s="97" t="s">
        <v>210</v>
      </c>
      <c r="B79" s="97" t="s">
        <v>61</v>
      </c>
      <c r="C79" s="97" t="s">
        <v>198</v>
      </c>
      <c r="D79" s="98">
        <v>1</v>
      </c>
      <c r="E79" s="99">
        <v>10</v>
      </c>
      <c r="F79" s="99">
        <v>0.01</v>
      </c>
      <c r="G79" s="100">
        <v>0.01</v>
      </c>
      <c r="H79" s="100">
        <v>1</v>
      </c>
      <c r="I79" s="100" t="s">
        <v>206</v>
      </c>
      <c r="J79" s="100" t="s">
        <v>206</v>
      </c>
      <c r="K79" s="100" t="s">
        <v>206</v>
      </c>
      <c r="L79" s="101">
        <v>1</v>
      </c>
      <c r="M79" s="100">
        <f t="shared" si="4"/>
        <v>6.0795683191176939E-2</v>
      </c>
      <c r="N79" s="117">
        <v>0.1</v>
      </c>
      <c r="O79" s="15"/>
    </row>
    <row r="80" spans="1:15" s="24" customFormat="1" x14ac:dyDescent="0.2">
      <c r="A80" s="102" t="s">
        <v>210</v>
      </c>
      <c r="B80" s="102" t="s">
        <v>62</v>
      </c>
      <c r="C80" s="102" t="s">
        <v>198</v>
      </c>
      <c r="D80" s="103">
        <v>1</v>
      </c>
      <c r="E80" s="104">
        <v>10</v>
      </c>
      <c r="F80" s="104">
        <v>0.01</v>
      </c>
      <c r="G80" s="105">
        <v>0.01</v>
      </c>
      <c r="H80" s="105">
        <v>1</v>
      </c>
      <c r="I80" s="105" t="s">
        <v>206</v>
      </c>
      <c r="J80" s="105" t="s">
        <v>206</v>
      </c>
      <c r="K80" s="105" t="s">
        <v>206</v>
      </c>
      <c r="L80" s="106">
        <v>1</v>
      </c>
      <c r="M80" s="105">
        <f t="shared" si="4"/>
        <v>6.0795683191176939E-2</v>
      </c>
      <c r="N80" s="118">
        <v>0.1</v>
      </c>
      <c r="O80" s="16"/>
    </row>
  </sheetData>
  <sortState ref="A5:O68">
    <sortCondition ref="A133:A196"/>
    <sortCondition ref="B133:B196"/>
  </sortState>
  <mergeCells count="2">
    <mergeCell ref="B1:H1"/>
    <mergeCell ref="B2:J2"/>
  </mergeCell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C80"/>
  <sheetViews>
    <sheetView zoomScale="125" zoomScaleNormal="125" zoomScalePageLayoutView="125" workbookViewId="0">
      <selection activeCell="A4" sqref="A4"/>
    </sheetView>
  </sheetViews>
  <sheetFormatPr baseColWidth="10" defaultColWidth="10.83203125" defaultRowHeight="14" x14ac:dyDescent="0.2"/>
  <cols>
    <col min="1" max="1" width="21.5" style="4" customWidth="1"/>
    <col min="2" max="2" width="14.1640625" style="4" customWidth="1"/>
    <col min="3" max="3" width="89.5" style="13" customWidth="1"/>
    <col min="4" max="4" width="44.6640625" style="6" customWidth="1"/>
    <col min="5" max="16384" width="10.83203125" style="6"/>
  </cols>
  <sheetData>
    <row r="1" spans="1:3" s="110" customFormat="1" ht="20" customHeight="1" x14ac:dyDescent="0.2">
      <c r="A1" s="110" t="s">
        <v>35</v>
      </c>
      <c r="B1" s="110" t="s">
        <v>219</v>
      </c>
    </row>
    <row r="2" spans="1:3" s="110" customFormat="1" ht="40" customHeight="1" x14ac:dyDescent="0.2">
      <c r="A2" s="110" t="s">
        <v>36</v>
      </c>
      <c r="B2" s="111"/>
    </row>
    <row r="3" spans="1:3" ht="14" customHeight="1" x14ac:dyDescent="0.2"/>
    <row r="4" spans="1:3" ht="26" customHeight="1" x14ac:dyDescent="0.2">
      <c r="A4" s="53" t="s">
        <v>14</v>
      </c>
      <c r="B4" s="53" t="s">
        <v>19</v>
      </c>
      <c r="C4" s="58" t="s">
        <v>242</v>
      </c>
    </row>
    <row r="5" spans="1:3" s="24" customFormat="1" x14ac:dyDescent="0.2">
      <c r="A5" s="8" t="s">
        <v>224</v>
      </c>
      <c r="B5" s="11" t="s">
        <v>59</v>
      </c>
      <c r="C5" s="17" t="s">
        <v>72</v>
      </c>
    </row>
    <row r="6" spans="1:3" s="24" customFormat="1" x14ac:dyDescent="0.2">
      <c r="A6" s="8" t="s">
        <v>224</v>
      </c>
      <c r="B6" s="10" t="s">
        <v>60</v>
      </c>
      <c r="C6" s="17" t="s">
        <v>73</v>
      </c>
    </row>
    <row r="7" spans="1:3" s="24" customFormat="1" x14ac:dyDescent="0.2">
      <c r="A7" s="8" t="s">
        <v>224</v>
      </c>
      <c r="B7" s="10" t="s">
        <v>61</v>
      </c>
      <c r="C7" s="17" t="s">
        <v>74</v>
      </c>
    </row>
    <row r="8" spans="1:3" s="24" customFormat="1" x14ac:dyDescent="0.2">
      <c r="A8" s="8" t="s">
        <v>224</v>
      </c>
      <c r="B8" s="10" t="s">
        <v>62</v>
      </c>
      <c r="C8" s="17" t="s">
        <v>75</v>
      </c>
    </row>
    <row r="9" spans="1:3" s="24" customFormat="1" x14ac:dyDescent="0.2">
      <c r="A9" s="11" t="s">
        <v>225</v>
      </c>
      <c r="B9" s="11" t="s">
        <v>59</v>
      </c>
      <c r="C9" s="14" t="s">
        <v>76</v>
      </c>
    </row>
    <row r="10" spans="1:3" s="24" customFormat="1" ht="28" x14ac:dyDescent="0.2">
      <c r="A10" s="10" t="s">
        <v>225</v>
      </c>
      <c r="B10" s="10" t="s">
        <v>60</v>
      </c>
      <c r="C10" s="15" t="s">
        <v>77</v>
      </c>
    </row>
    <row r="11" spans="1:3" s="24" customFormat="1" ht="28" x14ac:dyDescent="0.2">
      <c r="A11" s="10" t="s">
        <v>225</v>
      </c>
      <c r="B11" s="10" t="s">
        <v>61</v>
      </c>
      <c r="C11" s="15" t="s">
        <v>78</v>
      </c>
    </row>
    <row r="12" spans="1:3" s="24" customFormat="1" x14ac:dyDescent="0.2">
      <c r="A12" s="12" t="s">
        <v>225</v>
      </c>
      <c r="B12" s="12" t="s">
        <v>62</v>
      </c>
      <c r="C12" s="16" t="s">
        <v>79</v>
      </c>
    </row>
    <row r="13" spans="1:3" s="43" customFormat="1" ht="28" x14ac:dyDescent="0.2">
      <c r="A13" s="10" t="s">
        <v>226</v>
      </c>
      <c r="B13" s="10" t="s">
        <v>59</v>
      </c>
      <c r="C13" s="15" t="s">
        <v>80</v>
      </c>
    </row>
    <row r="14" spans="1:3" s="24" customFormat="1" ht="42" x14ac:dyDescent="0.2">
      <c r="A14" s="10" t="s">
        <v>226</v>
      </c>
      <c r="B14" s="10" t="s">
        <v>60</v>
      </c>
      <c r="C14" s="15" t="s">
        <v>81</v>
      </c>
    </row>
    <row r="15" spans="1:3" s="24" customFormat="1" ht="56" x14ac:dyDescent="0.2">
      <c r="A15" s="10" t="s">
        <v>226</v>
      </c>
      <c r="B15" s="10" t="s">
        <v>61</v>
      </c>
      <c r="C15" s="15" t="s">
        <v>82</v>
      </c>
    </row>
    <row r="16" spans="1:3" s="24" customFormat="1" ht="42" x14ac:dyDescent="0.2">
      <c r="A16" s="10" t="s">
        <v>226</v>
      </c>
      <c r="B16" s="10" t="s">
        <v>62</v>
      </c>
      <c r="C16" s="15" t="s">
        <v>83</v>
      </c>
    </row>
    <row r="17" spans="1:3" s="24" customFormat="1" x14ac:dyDescent="0.2">
      <c r="A17" s="11" t="s">
        <v>227</v>
      </c>
      <c r="B17" s="11" t="s">
        <v>59</v>
      </c>
      <c r="C17" s="14" t="s">
        <v>84</v>
      </c>
    </row>
    <row r="18" spans="1:3" s="24" customFormat="1" ht="28" x14ac:dyDescent="0.2">
      <c r="A18" s="10" t="s">
        <v>227</v>
      </c>
      <c r="B18" s="10" t="s">
        <v>60</v>
      </c>
      <c r="C18" s="15" t="s">
        <v>85</v>
      </c>
    </row>
    <row r="19" spans="1:3" s="24" customFormat="1" ht="42" x14ac:dyDescent="0.2">
      <c r="A19" s="10" t="s">
        <v>227</v>
      </c>
      <c r="B19" s="10" t="s">
        <v>61</v>
      </c>
      <c r="C19" s="15" t="s">
        <v>86</v>
      </c>
    </row>
    <row r="20" spans="1:3" s="24" customFormat="1" x14ac:dyDescent="0.2">
      <c r="A20" s="10" t="s">
        <v>227</v>
      </c>
      <c r="B20" s="10" t="s">
        <v>62</v>
      </c>
      <c r="C20" s="15" t="s">
        <v>87</v>
      </c>
    </row>
    <row r="21" spans="1:3" s="24" customFormat="1" x14ac:dyDescent="0.2">
      <c r="A21" s="11" t="s">
        <v>228</v>
      </c>
      <c r="B21" s="11" t="s">
        <v>59</v>
      </c>
      <c r="C21" s="14" t="s">
        <v>88</v>
      </c>
    </row>
    <row r="22" spans="1:3" s="24" customFormat="1" ht="28" x14ac:dyDescent="0.2">
      <c r="A22" s="10" t="s">
        <v>228</v>
      </c>
      <c r="B22" s="10" t="s">
        <v>60</v>
      </c>
      <c r="C22" s="15" t="s">
        <v>89</v>
      </c>
    </row>
    <row r="23" spans="1:3" s="24" customFormat="1" ht="42" x14ac:dyDescent="0.2">
      <c r="A23" s="10" t="s">
        <v>228</v>
      </c>
      <c r="B23" s="10" t="s">
        <v>61</v>
      </c>
      <c r="C23" s="15" t="s">
        <v>90</v>
      </c>
    </row>
    <row r="24" spans="1:3" s="24" customFormat="1" x14ac:dyDescent="0.2">
      <c r="A24" s="10" t="s">
        <v>228</v>
      </c>
      <c r="B24" s="10" t="s">
        <v>62</v>
      </c>
      <c r="C24" s="15" t="s">
        <v>87</v>
      </c>
    </row>
    <row r="25" spans="1:3" s="24" customFormat="1" x14ac:dyDescent="0.2">
      <c r="A25" s="11" t="s">
        <v>229</v>
      </c>
      <c r="B25" s="11" t="s">
        <v>59</v>
      </c>
      <c r="C25" s="14" t="s">
        <v>91</v>
      </c>
    </row>
    <row r="26" spans="1:3" s="24" customFormat="1" ht="28" x14ac:dyDescent="0.2">
      <c r="A26" s="10" t="s">
        <v>229</v>
      </c>
      <c r="B26" s="10" t="s">
        <v>60</v>
      </c>
      <c r="C26" s="15" t="s">
        <v>92</v>
      </c>
    </row>
    <row r="27" spans="1:3" s="24" customFormat="1" ht="28" x14ac:dyDescent="0.2">
      <c r="A27" s="10" t="s">
        <v>229</v>
      </c>
      <c r="B27" s="10" t="s">
        <v>61</v>
      </c>
      <c r="C27" s="15" t="s">
        <v>93</v>
      </c>
    </row>
    <row r="28" spans="1:3" s="24" customFormat="1" x14ac:dyDescent="0.2">
      <c r="A28" s="10" t="s">
        <v>229</v>
      </c>
      <c r="B28" s="10" t="s">
        <v>62</v>
      </c>
      <c r="C28" s="15" t="s">
        <v>94</v>
      </c>
    </row>
    <row r="29" spans="1:3" s="24" customFormat="1" x14ac:dyDescent="0.2">
      <c r="A29" s="11" t="s">
        <v>230</v>
      </c>
      <c r="B29" s="11" t="s">
        <v>59</v>
      </c>
      <c r="C29" s="14" t="s">
        <v>161</v>
      </c>
    </row>
    <row r="30" spans="1:3" s="24" customFormat="1" ht="28" x14ac:dyDescent="0.2">
      <c r="A30" s="10" t="s">
        <v>230</v>
      </c>
      <c r="B30" s="10" t="s">
        <v>60</v>
      </c>
      <c r="C30" s="15" t="s">
        <v>95</v>
      </c>
    </row>
    <row r="31" spans="1:3" s="24" customFormat="1" ht="28" x14ac:dyDescent="0.2">
      <c r="A31" s="10" t="s">
        <v>230</v>
      </c>
      <c r="B31" s="10" t="s">
        <v>61</v>
      </c>
      <c r="C31" s="15" t="s">
        <v>96</v>
      </c>
    </row>
    <row r="32" spans="1:3" s="24" customFormat="1" x14ac:dyDescent="0.2">
      <c r="A32" s="10" t="s">
        <v>230</v>
      </c>
      <c r="B32" s="10" t="s">
        <v>62</v>
      </c>
      <c r="C32" s="15" t="s">
        <v>79</v>
      </c>
    </row>
    <row r="33" spans="1:3" s="24" customFormat="1" ht="28" x14ac:dyDescent="0.2">
      <c r="A33" s="11" t="s">
        <v>231</v>
      </c>
      <c r="B33" s="11" t="s">
        <v>59</v>
      </c>
      <c r="C33" s="14" t="s">
        <v>97</v>
      </c>
    </row>
    <row r="34" spans="1:3" s="24" customFormat="1" x14ac:dyDescent="0.2">
      <c r="A34" s="10" t="s">
        <v>231</v>
      </c>
      <c r="B34" s="10" t="s">
        <v>60</v>
      </c>
      <c r="C34" s="15" t="s">
        <v>98</v>
      </c>
    </row>
    <row r="35" spans="1:3" s="24" customFormat="1" ht="28" x14ac:dyDescent="0.2">
      <c r="A35" s="10" t="s">
        <v>231</v>
      </c>
      <c r="B35" s="10" t="s">
        <v>61</v>
      </c>
      <c r="C35" s="15" t="s">
        <v>99</v>
      </c>
    </row>
    <row r="36" spans="1:3" s="24" customFormat="1" x14ac:dyDescent="0.2">
      <c r="A36" s="10" t="s">
        <v>231</v>
      </c>
      <c r="B36" s="10" t="s">
        <v>62</v>
      </c>
      <c r="C36" s="15" t="s">
        <v>100</v>
      </c>
    </row>
    <row r="37" spans="1:3" s="24" customFormat="1" x14ac:dyDescent="0.2">
      <c r="A37" s="11" t="s">
        <v>232</v>
      </c>
      <c r="B37" s="11" t="s">
        <v>59</v>
      </c>
      <c r="C37" s="14" t="s">
        <v>101</v>
      </c>
    </row>
    <row r="38" spans="1:3" s="24" customFormat="1" ht="28" x14ac:dyDescent="0.2">
      <c r="A38" s="10" t="s">
        <v>232</v>
      </c>
      <c r="B38" s="10" t="s">
        <v>60</v>
      </c>
      <c r="C38" s="15" t="s">
        <v>102</v>
      </c>
    </row>
    <row r="39" spans="1:3" s="24" customFormat="1" ht="28" x14ac:dyDescent="0.2">
      <c r="A39" s="10" t="s">
        <v>232</v>
      </c>
      <c r="B39" s="10" t="s">
        <v>61</v>
      </c>
      <c r="C39" s="15" t="s">
        <v>103</v>
      </c>
    </row>
    <row r="40" spans="1:3" s="24" customFormat="1" x14ac:dyDescent="0.2">
      <c r="A40" s="12" t="s">
        <v>232</v>
      </c>
      <c r="B40" s="12" t="s">
        <v>62</v>
      </c>
      <c r="C40" s="16" t="s">
        <v>104</v>
      </c>
    </row>
    <row r="41" spans="1:3" s="24" customFormat="1" ht="28" x14ac:dyDescent="0.2">
      <c r="A41" s="11" t="s">
        <v>233</v>
      </c>
      <c r="B41" s="11" t="s">
        <v>59</v>
      </c>
      <c r="C41" s="14" t="s">
        <v>105</v>
      </c>
    </row>
    <row r="42" spans="1:3" s="24" customFormat="1" ht="42" x14ac:dyDescent="0.2">
      <c r="A42" s="10" t="s">
        <v>233</v>
      </c>
      <c r="B42" s="10" t="s">
        <v>60</v>
      </c>
      <c r="C42" s="15" t="s">
        <v>106</v>
      </c>
    </row>
    <row r="43" spans="1:3" s="24" customFormat="1" ht="56" x14ac:dyDescent="0.2">
      <c r="A43" s="10" t="s">
        <v>233</v>
      </c>
      <c r="B43" s="10" t="s">
        <v>61</v>
      </c>
      <c r="C43" s="15" t="s">
        <v>107</v>
      </c>
    </row>
    <row r="44" spans="1:3" s="24" customFormat="1" ht="28" x14ac:dyDescent="0.2">
      <c r="A44" s="12" t="s">
        <v>233</v>
      </c>
      <c r="B44" s="12" t="s">
        <v>62</v>
      </c>
      <c r="C44" s="16" t="s">
        <v>108</v>
      </c>
    </row>
    <row r="45" spans="1:3" s="24" customFormat="1" x14ac:dyDescent="0.2">
      <c r="A45" s="11" t="s">
        <v>234</v>
      </c>
      <c r="B45" s="11" t="s">
        <v>59</v>
      </c>
      <c r="C45" s="14" t="s">
        <v>109</v>
      </c>
    </row>
    <row r="46" spans="1:3" s="24" customFormat="1" ht="28" x14ac:dyDescent="0.2">
      <c r="A46" s="10" t="s">
        <v>234</v>
      </c>
      <c r="B46" s="10" t="s">
        <v>60</v>
      </c>
      <c r="C46" s="15" t="s">
        <v>110</v>
      </c>
    </row>
    <row r="47" spans="1:3" s="24" customFormat="1" ht="28" x14ac:dyDescent="0.2">
      <c r="A47" s="10" t="s">
        <v>234</v>
      </c>
      <c r="B47" s="10" t="s">
        <v>61</v>
      </c>
      <c r="C47" s="15" t="s">
        <v>111</v>
      </c>
    </row>
    <row r="48" spans="1:3" s="24" customFormat="1" x14ac:dyDescent="0.2">
      <c r="A48" s="10" t="s">
        <v>234</v>
      </c>
      <c r="B48" s="10" t="s">
        <v>62</v>
      </c>
      <c r="C48" s="15" t="s">
        <v>112</v>
      </c>
    </row>
    <row r="49" spans="1:3" s="24" customFormat="1" x14ac:dyDescent="0.2">
      <c r="A49" s="11" t="s">
        <v>235</v>
      </c>
      <c r="B49" s="11" t="s">
        <v>59</v>
      </c>
      <c r="C49" s="14" t="s">
        <v>113</v>
      </c>
    </row>
    <row r="50" spans="1:3" s="24" customFormat="1" x14ac:dyDescent="0.2">
      <c r="A50" s="10" t="s">
        <v>235</v>
      </c>
      <c r="B50" s="10" t="s">
        <v>60</v>
      </c>
      <c r="C50" s="15" t="s">
        <v>114</v>
      </c>
    </row>
    <row r="51" spans="1:3" s="24" customFormat="1" ht="28" x14ac:dyDescent="0.2">
      <c r="A51" s="10" t="s">
        <v>235</v>
      </c>
      <c r="B51" s="10" t="s">
        <v>61</v>
      </c>
      <c r="C51" s="15" t="s">
        <v>115</v>
      </c>
    </row>
    <row r="52" spans="1:3" s="24" customFormat="1" x14ac:dyDescent="0.2">
      <c r="A52" s="10" t="s">
        <v>235</v>
      </c>
      <c r="B52" s="10" t="s">
        <v>62</v>
      </c>
      <c r="C52" s="15" t="s">
        <v>116</v>
      </c>
    </row>
    <row r="53" spans="1:3" s="24" customFormat="1" x14ac:dyDescent="0.2">
      <c r="A53" s="11" t="s">
        <v>17</v>
      </c>
      <c r="B53" s="11" t="s">
        <v>59</v>
      </c>
      <c r="C53" s="14" t="s">
        <v>117</v>
      </c>
    </row>
    <row r="54" spans="1:3" s="24" customFormat="1" x14ac:dyDescent="0.2">
      <c r="A54" s="10" t="s">
        <v>17</v>
      </c>
      <c r="B54" s="10" t="s">
        <v>60</v>
      </c>
      <c r="C54" s="15" t="s">
        <v>118</v>
      </c>
    </row>
    <row r="55" spans="1:3" s="24" customFormat="1" x14ac:dyDescent="0.2">
      <c r="A55" s="10" t="s">
        <v>17</v>
      </c>
      <c r="B55" s="10" t="s">
        <v>61</v>
      </c>
      <c r="C55" s="15" t="s">
        <v>119</v>
      </c>
    </row>
    <row r="56" spans="1:3" s="24" customFormat="1" x14ac:dyDescent="0.2">
      <c r="A56" s="10" t="s">
        <v>17</v>
      </c>
      <c r="B56" s="10" t="s">
        <v>62</v>
      </c>
      <c r="C56" s="15" t="s">
        <v>120</v>
      </c>
    </row>
    <row r="57" spans="1:3" s="24" customFormat="1" x14ac:dyDescent="0.2">
      <c r="A57" s="11" t="s">
        <v>236</v>
      </c>
      <c r="B57" s="11" t="s">
        <v>59</v>
      </c>
      <c r="C57" s="14" t="s">
        <v>101</v>
      </c>
    </row>
    <row r="58" spans="1:3" s="24" customFormat="1" ht="28" x14ac:dyDescent="0.2">
      <c r="A58" s="10" t="s">
        <v>236</v>
      </c>
      <c r="B58" s="10" t="s">
        <v>60</v>
      </c>
      <c r="C58" s="15" t="s">
        <v>102</v>
      </c>
    </row>
    <row r="59" spans="1:3" s="24" customFormat="1" ht="28" x14ac:dyDescent="0.2">
      <c r="A59" s="10" t="s">
        <v>236</v>
      </c>
      <c r="B59" s="10" t="s">
        <v>61</v>
      </c>
      <c r="C59" s="15" t="s">
        <v>103</v>
      </c>
    </row>
    <row r="60" spans="1:3" s="24" customFormat="1" x14ac:dyDescent="0.2">
      <c r="A60" s="10" t="s">
        <v>236</v>
      </c>
      <c r="B60" s="10" t="s">
        <v>62</v>
      </c>
      <c r="C60" s="15" t="s">
        <v>104</v>
      </c>
    </row>
    <row r="61" spans="1:3" s="24" customFormat="1" ht="28" x14ac:dyDescent="0.2">
      <c r="A61" s="11" t="s">
        <v>237</v>
      </c>
      <c r="B61" s="11" t="s">
        <v>59</v>
      </c>
      <c r="C61" s="14" t="s">
        <v>121</v>
      </c>
    </row>
    <row r="62" spans="1:3" s="24" customFormat="1" ht="28" x14ac:dyDescent="0.2">
      <c r="A62" s="10" t="s">
        <v>237</v>
      </c>
      <c r="B62" s="10" t="s">
        <v>60</v>
      </c>
      <c r="C62" s="15" t="s">
        <v>122</v>
      </c>
    </row>
    <row r="63" spans="1:3" s="24" customFormat="1" ht="28" x14ac:dyDescent="0.2">
      <c r="A63" s="10" t="s">
        <v>237</v>
      </c>
      <c r="B63" s="10" t="s">
        <v>61</v>
      </c>
      <c r="C63" s="15" t="s">
        <v>123</v>
      </c>
    </row>
    <row r="64" spans="1:3" s="24" customFormat="1" x14ac:dyDescent="0.2">
      <c r="A64" s="10" t="s">
        <v>237</v>
      </c>
      <c r="B64" s="10" t="s">
        <v>62</v>
      </c>
      <c r="C64" s="15" t="s">
        <v>124</v>
      </c>
    </row>
    <row r="65" spans="1:3" s="24" customFormat="1" x14ac:dyDescent="0.2">
      <c r="A65" s="11" t="s">
        <v>238</v>
      </c>
      <c r="B65" s="11" t="s">
        <v>59</v>
      </c>
      <c r="C65" s="14" t="s">
        <v>125</v>
      </c>
    </row>
    <row r="66" spans="1:3" s="24" customFormat="1" ht="28" x14ac:dyDescent="0.2">
      <c r="A66" s="10" t="s">
        <v>238</v>
      </c>
      <c r="B66" s="10" t="s">
        <v>60</v>
      </c>
      <c r="C66" s="15" t="s">
        <v>126</v>
      </c>
    </row>
    <row r="67" spans="1:3" s="24" customFormat="1" ht="28" x14ac:dyDescent="0.2">
      <c r="A67" s="10" t="s">
        <v>238</v>
      </c>
      <c r="B67" s="10" t="s">
        <v>61</v>
      </c>
      <c r="C67" s="15" t="s">
        <v>127</v>
      </c>
    </row>
    <row r="68" spans="1:3" s="43" customFormat="1" x14ac:dyDescent="0.2">
      <c r="A68" s="10" t="s">
        <v>238</v>
      </c>
      <c r="B68" s="10" t="s">
        <v>62</v>
      </c>
      <c r="C68" s="15" t="s">
        <v>116</v>
      </c>
    </row>
    <row r="69" spans="1:3" s="24" customFormat="1" x14ac:dyDescent="0.2">
      <c r="A69" s="11" t="s">
        <v>26</v>
      </c>
      <c r="B69" s="11" t="s">
        <v>59</v>
      </c>
      <c r="C69" s="14"/>
    </row>
    <row r="70" spans="1:3" s="24" customFormat="1" x14ac:dyDescent="0.2">
      <c r="A70" s="10" t="s">
        <v>26</v>
      </c>
      <c r="B70" s="10" t="s">
        <v>60</v>
      </c>
      <c r="C70" s="15"/>
    </row>
    <row r="71" spans="1:3" s="24" customFormat="1" x14ac:dyDescent="0.2">
      <c r="A71" s="10" t="s">
        <v>26</v>
      </c>
      <c r="B71" s="10" t="s">
        <v>61</v>
      </c>
      <c r="C71" s="15"/>
    </row>
    <row r="72" spans="1:3" s="24" customFormat="1" x14ac:dyDescent="0.2">
      <c r="A72" s="10" t="s">
        <v>26</v>
      </c>
      <c r="B72" s="10" t="s">
        <v>62</v>
      </c>
      <c r="C72" s="15"/>
    </row>
    <row r="73" spans="1:3" s="24" customFormat="1" x14ac:dyDescent="0.2">
      <c r="A73" s="92" t="s">
        <v>28</v>
      </c>
      <c r="B73" s="92" t="s">
        <v>59</v>
      </c>
      <c r="C73" s="14"/>
    </row>
    <row r="74" spans="1:3" s="24" customFormat="1" x14ac:dyDescent="0.2">
      <c r="A74" s="97" t="s">
        <v>28</v>
      </c>
      <c r="B74" s="97" t="s">
        <v>60</v>
      </c>
      <c r="C74" s="15"/>
    </row>
    <row r="75" spans="1:3" s="24" customFormat="1" x14ac:dyDescent="0.2">
      <c r="A75" s="97" t="s">
        <v>28</v>
      </c>
      <c r="B75" s="97" t="s">
        <v>61</v>
      </c>
      <c r="C75" s="15"/>
    </row>
    <row r="76" spans="1:3" s="24" customFormat="1" x14ac:dyDescent="0.2">
      <c r="A76" s="102" t="s">
        <v>28</v>
      </c>
      <c r="B76" s="102" t="s">
        <v>62</v>
      </c>
      <c r="C76" s="16"/>
    </row>
    <row r="77" spans="1:3" s="24" customFormat="1" x14ac:dyDescent="0.2">
      <c r="A77" s="92" t="s">
        <v>210</v>
      </c>
      <c r="B77" s="92" t="s">
        <v>59</v>
      </c>
      <c r="C77" s="14"/>
    </row>
    <row r="78" spans="1:3" s="24" customFormat="1" x14ac:dyDescent="0.2">
      <c r="A78" s="97" t="s">
        <v>210</v>
      </c>
      <c r="B78" s="97" t="s">
        <v>60</v>
      </c>
      <c r="C78" s="15"/>
    </row>
    <row r="79" spans="1:3" s="24" customFormat="1" x14ac:dyDescent="0.2">
      <c r="A79" s="97" t="s">
        <v>210</v>
      </c>
      <c r="B79" s="97" t="s">
        <v>61</v>
      </c>
      <c r="C79" s="15"/>
    </row>
    <row r="80" spans="1:3" s="24" customFormat="1" x14ac:dyDescent="0.2">
      <c r="A80" s="102" t="s">
        <v>210</v>
      </c>
      <c r="B80" s="102" t="s">
        <v>62</v>
      </c>
      <c r="C80" s="16"/>
    </row>
  </sheetData>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topLeftCell="A40" workbookViewId="0">
      <selection activeCell="C61" sqref="C61:D64"/>
    </sheetView>
  </sheetViews>
  <sheetFormatPr baseColWidth="10" defaultColWidth="10.83203125" defaultRowHeight="14" x14ac:dyDescent="0.2"/>
  <cols>
    <col min="1" max="1" width="21.5" style="4" customWidth="1"/>
    <col min="2" max="2" width="14.1640625" style="4" customWidth="1"/>
    <col min="3" max="4" width="14.1640625" style="5" customWidth="1"/>
    <col min="5" max="6" width="11.1640625" style="5" customWidth="1"/>
    <col min="7" max="7" width="12.6640625" style="5" customWidth="1"/>
    <col min="8" max="8" width="12.5" style="5" customWidth="1"/>
    <col min="9" max="9" width="71.6640625" style="13" customWidth="1"/>
    <col min="10" max="10" width="45.33203125" style="4" customWidth="1"/>
    <col min="11" max="11" width="44.6640625" style="6" customWidth="1"/>
    <col min="12" max="16384" width="10.83203125" style="6"/>
  </cols>
  <sheetData>
    <row r="1" spans="1:10" x14ac:dyDescent="0.2">
      <c r="A1" s="4" t="s">
        <v>35</v>
      </c>
      <c r="B1" s="4" t="s">
        <v>155</v>
      </c>
    </row>
    <row r="2" spans="1:10" x14ac:dyDescent="0.2">
      <c r="A2" s="4" t="s">
        <v>36</v>
      </c>
      <c r="B2" s="4" t="s">
        <v>53</v>
      </c>
    </row>
    <row r="4" spans="1:10" x14ac:dyDescent="0.2">
      <c r="A4" s="1" t="s">
        <v>14</v>
      </c>
      <c r="B4" s="1" t="s">
        <v>19</v>
      </c>
      <c r="C4" s="3" t="s">
        <v>71</v>
      </c>
      <c r="D4" s="3" t="s">
        <v>20</v>
      </c>
      <c r="E4" s="3" t="s">
        <v>21</v>
      </c>
      <c r="F4" s="3" t="s">
        <v>22</v>
      </c>
      <c r="G4" s="3" t="s">
        <v>23</v>
      </c>
      <c r="H4" s="3" t="s">
        <v>24</v>
      </c>
      <c r="I4" s="2"/>
      <c r="J4" s="1" t="s">
        <v>156</v>
      </c>
    </row>
    <row r="5" spans="1:10" s="24" customFormat="1" x14ac:dyDescent="0.2">
      <c r="A5" s="18" t="s">
        <v>144</v>
      </c>
      <c r="B5" s="11" t="s">
        <v>59</v>
      </c>
      <c r="C5" s="20">
        <v>0.28000000000000003</v>
      </c>
      <c r="D5" s="20">
        <v>0.25</v>
      </c>
      <c r="E5" s="21">
        <v>0.05</v>
      </c>
      <c r="F5" s="21">
        <v>1</v>
      </c>
      <c r="G5" s="22">
        <v>0.2</v>
      </c>
      <c r="H5" s="21">
        <v>0.5</v>
      </c>
      <c r="I5" s="23" t="s">
        <v>72</v>
      </c>
      <c r="J5" s="19" t="s">
        <v>157</v>
      </c>
    </row>
    <row r="6" spans="1:10" s="24" customFormat="1" x14ac:dyDescent="0.2">
      <c r="A6" s="18" t="s">
        <v>144</v>
      </c>
      <c r="B6" s="10" t="s">
        <v>60</v>
      </c>
      <c r="C6" s="20">
        <v>0.43</v>
      </c>
      <c r="D6" s="20">
        <v>0.35</v>
      </c>
      <c r="E6" s="21">
        <v>0.3</v>
      </c>
      <c r="F6" s="21">
        <v>0</v>
      </c>
      <c r="G6" s="22">
        <v>0.5</v>
      </c>
      <c r="H6" s="21">
        <v>1.5</v>
      </c>
      <c r="I6" s="23" t="s">
        <v>73</v>
      </c>
      <c r="J6" s="19"/>
    </row>
    <row r="7" spans="1:10" s="24" customFormat="1" x14ac:dyDescent="0.2">
      <c r="A7" s="18" t="s">
        <v>144</v>
      </c>
      <c r="B7" s="10" t="s">
        <v>61</v>
      </c>
      <c r="C7" s="20">
        <v>0.6</v>
      </c>
      <c r="D7" s="20">
        <v>0.4</v>
      </c>
      <c r="E7" s="21">
        <v>0.75</v>
      </c>
      <c r="F7" s="21">
        <v>0</v>
      </c>
      <c r="G7" s="22">
        <v>1</v>
      </c>
      <c r="H7" s="21">
        <v>3.5</v>
      </c>
      <c r="I7" s="23" t="s">
        <v>74</v>
      </c>
      <c r="J7" s="19"/>
    </row>
    <row r="8" spans="1:10" s="24" customFormat="1" x14ac:dyDescent="0.2">
      <c r="A8" s="18" t="s">
        <v>144</v>
      </c>
      <c r="B8" s="12" t="s">
        <v>62</v>
      </c>
      <c r="C8" s="20">
        <v>0.85</v>
      </c>
      <c r="D8" s="20">
        <v>0.4</v>
      </c>
      <c r="E8" s="21">
        <v>1</v>
      </c>
      <c r="F8" s="21">
        <v>0</v>
      </c>
      <c r="G8" s="22">
        <f>30/7</f>
        <v>4.2857142857142856</v>
      </c>
      <c r="H8" s="21">
        <v>15</v>
      </c>
      <c r="I8" s="23" t="s">
        <v>75</v>
      </c>
      <c r="J8" s="19"/>
    </row>
    <row r="9" spans="1:10" s="24" customFormat="1" ht="42" x14ac:dyDescent="0.2">
      <c r="A9" s="25" t="s">
        <v>136</v>
      </c>
      <c r="B9" s="11" t="s">
        <v>59</v>
      </c>
      <c r="C9" s="27">
        <v>0.28000000000000003</v>
      </c>
      <c r="D9" s="27">
        <v>0.26</v>
      </c>
      <c r="E9" s="28">
        <v>0.1</v>
      </c>
      <c r="F9" s="28">
        <v>1</v>
      </c>
      <c r="G9" s="29">
        <v>3</v>
      </c>
      <c r="H9" s="28">
        <v>1</v>
      </c>
      <c r="I9" s="30" t="s">
        <v>76</v>
      </c>
      <c r="J9" s="19" t="s">
        <v>221</v>
      </c>
    </row>
    <row r="10" spans="1:10" s="24" customFormat="1" ht="28" x14ac:dyDescent="0.2">
      <c r="A10" s="31" t="s">
        <v>136</v>
      </c>
      <c r="B10" s="10" t="s">
        <v>60</v>
      </c>
      <c r="C10" s="33">
        <v>0.42</v>
      </c>
      <c r="D10" s="33">
        <v>0.31</v>
      </c>
      <c r="E10" s="34">
        <v>0.3</v>
      </c>
      <c r="F10" s="34">
        <v>0</v>
      </c>
      <c r="G10" s="35">
        <v>20</v>
      </c>
      <c r="H10" s="34">
        <v>4</v>
      </c>
      <c r="I10" s="36" t="s">
        <v>77</v>
      </c>
      <c r="J10" s="32"/>
    </row>
    <row r="11" spans="1:10" s="24" customFormat="1" ht="42" x14ac:dyDescent="0.2">
      <c r="A11" s="31" t="s">
        <v>136</v>
      </c>
      <c r="B11" s="10" t="s">
        <v>61</v>
      </c>
      <c r="C11" s="33">
        <v>0.67</v>
      </c>
      <c r="D11" s="33">
        <v>0.35</v>
      </c>
      <c r="E11" s="34">
        <v>0.9</v>
      </c>
      <c r="F11" s="34">
        <v>0</v>
      </c>
      <c r="G11" s="35">
        <v>60</v>
      </c>
      <c r="H11" s="34">
        <v>10</v>
      </c>
      <c r="I11" s="36" t="s">
        <v>78</v>
      </c>
      <c r="J11" s="32"/>
    </row>
    <row r="12" spans="1:10" s="24" customFormat="1" x14ac:dyDescent="0.2">
      <c r="A12" s="37" t="s">
        <v>136</v>
      </c>
      <c r="B12" s="12" t="s">
        <v>62</v>
      </c>
      <c r="C12" s="39">
        <v>1.7</v>
      </c>
      <c r="D12" s="39">
        <v>0.6</v>
      </c>
      <c r="E12" s="40">
        <v>1.3</v>
      </c>
      <c r="F12" s="40">
        <v>0</v>
      </c>
      <c r="G12" s="41">
        <f>24*30/7</f>
        <v>102.85714285714286</v>
      </c>
      <c r="H12" s="40">
        <v>20</v>
      </c>
      <c r="I12" s="42" t="s">
        <v>79</v>
      </c>
      <c r="J12" s="38"/>
    </row>
    <row r="13" spans="1:10" s="43" customFormat="1" ht="28" x14ac:dyDescent="0.2">
      <c r="A13" s="25" t="s">
        <v>140</v>
      </c>
      <c r="B13" s="11" t="s">
        <v>59</v>
      </c>
      <c r="C13" s="27">
        <v>0.6</v>
      </c>
      <c r="D13" s="27">
        <v>0.28000000000000003</v>
      </c>
      <c r="E13" s="28">
        <v>0.1</v>
      </c>
      <c r="F13" s="28">
        <v>1</v>
      </c>
      <c r="G13" s="29">
        <v>5</v>
      </c>
      <c r="H13" s="28">
        <v>0.5</v>
      </c>
      <c r="I13" s="30" t="s">
        <v>121</v>
      </c>
      <c r="J13" s="19" t="s">
        <v>159</v>
      </c>
    </row>
    <row r="14" spans="1:10" s="24" customFormat="1" ht="28" x14ac:dyDescent="0.2">
      <c r="A14" s="31" t="s">
        <v>140</v>
      </c>
      <c r="B14" s="10" t="s">
        <v>60</v>
      </c>
      <c r="C14" s="33">
        <v>0.8</v>
      </c>
      <c r="D14" s="33">
        <v>0.3</v>
      </c>
      <c r="E14" s="34">
        <v>0.3</v>
      </c>
      <c r="F14" s="34">
        <v>0</v>
      </c>
      <c r="G14" s="35">
        <v>20</v>
      </c>
      <c r="H14" s="34">
        <v>1.5</v>
      </c>
      <c r="I14" s="36" t="s">
        <v>122</v>
      </c>
      <c r="J14" s="32"/>
    </row>
    <row r="15" spans="1:10" s="24" customFormat="1" ht="42" x14ac:dyDescent="0.2">
      <c r="A15" s="31" t="s">
        <v>140</v>
      </c>
      <c r="B15" s="10" t="s">
        <v>61</v>
      </c>
      <c r="C15" s="33">
        <v>1.18</v>
      </c>
      <c r="D15" s="33">
        <v>0.34</v>
      </c>
      <c r="E15" s="34">
        <v>0.85</v>
      </c>
      <c r="F15" s="34">
        <v>0</v>
      </c>
      <c r="G15" s="35">
        <v>50</v>
      </c>
      <c r="H15" s="34">
        <v>3.5</v>
      </c>
      <c r="I15" s="36" t="s">
        <v>123</v>
      </c>
    </row>
    <row r="16" spans="1:10" s="24" customFormat="1" x14ac:dyDescent="0.2">
      <c r="A16" s="37" t="s">
        <v>140</v>
      </c>
      <c r="B16" s="12" t="s">
        <v>62</v>
      </c>
      <c r="C16" s="39">
        <v>1.4</v>
      </c>
      <c r="D16" s="39">
        <v>0.28000000000000003</v>
      </c>
      <c r="E16" s="40">
        <v>1.2</v>
      </c>
      <c r="F16" s="40">
        <v>0</v>
      </c>
      <c r="G16" s="41">
        <f>24*30/7</f>
        <v>102.85714285714286</v>
      </c>
      <c r="H16" s="40">
        <v>15</v>
      </c>
      <c r="I16" s="42" t="s">
        <v>124</v>
      </c>
      <c r="J16" s="38"/>
    </row>
    <row r="17" spans="1:10" s="24" customFormat="1" ht="28" x14ac:dyDescent="0.2">
      <c r="A17" s="18" t="s">
        <v>166</v>
      </c>
      <c r="B17" s="11" t="s">
        <v>59</v>
      </c>
      <c r="C17" s="20">
        <v>0.27</v>
      </c>
      <c r="D17" s="20">
        <v>0.45</v>
      </c>
      <c r="E17" s="21">
        <v>0.1</v>
      </c>
      <c r="F17" s="21">
        <v>1</v>
      </c>
      <c r="G17" s="22">
        <v>1</v>
      </c>
      <c r="H17" s="21">
        <v>0.5</v>
      </c>
      <c r="I17" s="23" t="s">
        <v>84</v>
      </c>
      <c r="J17" s="26" t="s">
        <v>190</v>
      </c>
    </row>
    <row r="18" spans="1:10" s="24" customFormat="1" ht="42" x14ac:dyDescent="0.2">
      <c r="A18" s="18" t="s">
        <v>166</v>
      </c>
      <c r="B18" s="10" t="s">
        <v>60</v>
      </c>
      <c r="C18" s="20">
        <v>0.42</v>
      </c>
      <c r="D18" s="20">
        <v>0.45</v>
      </c>
      <c r="E18" s="21">
        <v>0.3</v>
      </c>
      <c r="F18" s="21">
        <v>0</v>
      </c>
      <c r="G18" s="22">
        <v>3</v>
      </c>
      <c r="H18" s="21">
        <v>1.5</v>
      </c>
      <c r="I18" s="23" t="s">
        <v>85</v>
      </c>
      <c r="J18" s="26"/>
    </row>
    <row r="19" spans="1:10" s="24" customFormat="1" ht="56" x14ac:dyDescent="0.2">
      <c r="A19" s="18" t="s">
        <v>166</v>
      </c>
      <c r="B19" s="10" t="s">
        <v>61</v>
      </c>
      <c r="C19" s="20">
        <v>0.63</v>
      </c>
      <c r="D19" s="20">
        <v>0.55000000000000004</v>
      </c>
      <c r="E19" s="21">
        <v>0.75</v>
      </c>
      <c r="F19" s="21">
        <v>0</v>
      </c>
      <c r="G19" s="22">
        <v>7</v>
      </c>
      <c r="H19" s="21">
        <v>3.5</v>
      </c>
      <c r="I19" s="23" t="s">
        <v>86</v>
      </c>
    </row>
    <row r="20" spans="1:10" s="24" customFormat="1" x14ac:dyDescent="0.2">
      <c r="A20" s="18" t="s">
        <v>166</v>
      </c>
      <c r="B20" s="12" t="s">
        <v>62</v>
      </c>
      <c r="C20" s="20">
        <v>1.18</v>
      </c>
      <c r="D20" s="20">
        <v>0.55000000000000004</v>
      </c>
      <c r="E20" s="21">
        <v>1</v>
      </c>
      <c r="F20" s="21">
        <v>0</v>
      </c>
      <c r="G20" s="22">
        <v>30</v>
      </c>
      <c r="H20" s="21">
        <v>15</v>
      </c>
      <c r="I20" s="23" t="s">
        <v>87</v>
      </c>
      <c r="J20" s="26"/>
    </row>
    <row r="21" spans="1:10" s="24" customFormat="1" ht="42" x14ac:dyDescent="0.2">
      <c r="A21" s="25" t="s">
        <v>143</v>
      </c>
      <c r="B21" s="11" t="s">
        <v>59</v>
      </c>
      <c r="C21" s="27">
        <v>0.27</v>
      </c>
      <c r="D21" s="27">
        <v>0.2</v>
      </c>
      <c r="E21" s="28">
        <v>0.1</v>
      </c>
      <c r="F21" s="28">
        <v>1</v>
      </c>
      <c r="G21" s="29">
        <v>5</v>
      </c>
      <c r="H21" s="28">
        <v>0.3</v>
      </c>
      <c r="I21" s="23" t="s">
        <v>88</v>
      </c>
      <c r="J21" s="26" t="s">
        <v>220</v>
      </c>
    </row>
    <row r="22" spans="1:10" s="24" customFormat="1" ht="42" x14ac:dyDescent="0.2">
      <c r="A22" s="31" t="s">
        <v>143</v>
      </c>
      <c r="B22" s="10" t="s">
        <v>60</v>
      </c>
      <c r="C22" s="33">
        <v>0.42</v>
      </c>
      <c r="D22" s="33">
        <v>0.35</v>
      </c>
      <c r="E22" s="34">
        <v>0.3</v>
      </c>
      <c r="F22" s="34">
        <v>0</v>
      </c>
      <c r="G22" s="35">
        <v>10</v>
      </c>
      <c r="H22" s="34">
        <v>2.7</v>
      </c>
      <c r="I22" s="23" t="s">
        <v>89</v>
      </c>
      <c r="J22" s="26"/>
    </row>
    <row r="23" spans="1:10" s="24" customFormat="1" ht="56" x14ac:dyDescent="0.2">
      <c r="A23" s="31" t="s">
        <v>143</v>
      </c>
      <c r="B23" s="10" t="s">
        <v>61</v>
      </c>
      <c r="C23" s="33">
        <v>0.63</v>
      </c>
      <c r="D23" s="33">
        <v>0.4</v>
      </c>
      <c r="E23" s="34">
        <v>0.75</v>
      </c>
      <c r="F23" s="34">
        <v>0</v>
      </c>
      <c r="G23" s="35">
        <v>21</v>
      </c>
      <c r="H23" s="34">
        <v>10</v>
      </c>
      <c r="I23" s="23" t="s">
        <v>90</v>
      </c>
      <c r="J23" s="26"/>
    </row>
    <row r="24" spans="1:10" s="24" customFormat="1" x14ac:dyDescent="0.2">
      <c r="A24" s="37" t="s">
        <v>143</v>
      </c>
      <c r="B24" s="12" t="s">
        <v>62</v>
      </c>
      <c r="C24" s="39">
        <v>1.18</v>
      </c>
      <c r="D24" s="39">
        <v>0.45</v>
      </c>
      <c r="E24" s="40">
        <v>1</v>
      </c>
      <c r="F24" s="40">
        <v>0</v>
      </c>
      <c r="G24" s="41">
        <f>10*30/7</f>
        <v>42.857142857142854</v>
      </c>
      <c r="H24" s="40">
        <v>18</v>
      </c>
      <c r="I24" s="23" t="s">
        <v>87</v>
      </c>
      <c r="J24" s="26"/>
    </row>
    <row r="25" spans="1:10" s="24" customFormat="1" ht="42" x14ac:dyDescent="0.2">
      <c r="A25" s="25" t="s">
        <v>137</v>
      </c>
      <c r="B25" s="11" t="s">
        <v>59</v>
      </c>
      <c r="C25" s="27">
        <v>0.28000000000000003</v>
      </c>
      <c r="D25" s="27">
        <v>0.4</v>
      </c>
      <c r="E25" s="28">
        <v>0.1</v>
      </c>
      <c r="F25" s="28">
        <v>1</v>
      </c>
      <c r="G25" s="29">
        <v>5</v>
      </c>
      <c r="H25" s="28">
        <v>0.5</v>
      </c>
      <c r="I25" s="30" t="s">
        <v>91</v>
      </c>
      <c r="J25" s="26" t="s">
        <v>160</v>
      </c>
    </row>
    <row r="26" spans="1:10" s="24" customFormat="1" ht="42" x14ac:dyDescent="0.2">
      <c r="A26" s="31" t="s">
        <v>137</v>
      </c>
      <c r="B26" s="10" t="s">
        <v>60</v>
      </c>
      <c r="C26" s="33">
        <v>0.45</v>
      </c>
      <c r="D26" s="33">
        <v>0.5</v>
      </c>
      <c r="E26" s="34">
        <v>0.3</v>
      </c>
      <c r="F26" s="34">
        <v>0</v>
      </c>
      <c r="G26" s="35">
        <v>17</v>
      </c>
      <c r="H26" s="34">
        <v>0.5</v>
      </c>
      <c r="I26" s="36" t="s">
        <v>92</v>
      </c>
      <c r="J26" s="26" t="s">
        <v>160</v>
      </c>
    </row>
    <row r="27" spans="1:10" s="24" customFormat="1" ht="42" x14ac:dyDescent="0.2">
      <c r="A27" s="31" t="s">
        <v>137</v>
      </c>
      <c r="B27" s="10" t="s">
        <v>61</v>
      </c>
      <c r="C27" s="33">
        <v>0.6</v>
      </c>
      <c r="D27" s="33">
        <v>0.4</v>
      </c>
      <c r="E27" s="34">
        <v>0.75</v>
      </c>
      <c r="F27" s="34">
        <v>0</v>
      </c>
      <c r="G27" s="35">
        <v>37</v>
      </c>
      <c r="H27" s="34">
        <v>1.5</v>
      </c>
      <c r="I27" s="36" t="s">
        <v>93</v>
      </c>
      <c r="J27" s="32" t="s">
        <v>67</v>
      </c>
    </row>
    <row r="28" spans="1:10" s="24" customFormat="1" x14ac:dyDescent="0.2">
      <c r="A28" s="37" t="s">
        <v>137</v>
      </c>
      <c r="B28" s="12" t="s">
        <v>62</v>
      </c>
      <c r="C28" s="39">
        <v>0.85</v>
      </c>
      <c r="D28" s="39">
        <v>0.4</v>
      </c>
      <c r="E28" s="40">
        <v>1</v>
      </c>
      <c r="F28" s="40">
        <v>0</v>
      </c>
      <c r="G28" s="41">
        <f>18*30/7</f>
        <v>77.142857142857139</v>
      </c>
      <c r="H28" s="40">
        <v>3</v>
      </c>
      <c r="I28" s="42" t="s">
        <v>94</v>
      </c>
      <c r="J28" s="32" t="s">
        <v>67</v>
      </c>
    </row>
    <row r="29" spans="1:10" s="24" customFormat="1" x14ac:dyDescent="0.2">
      <c r="A29" s="18" t="s">
        <v>134</v>
      </c>
      <c r="B29" s="11" t="s">
        <v>59</v>
      </c>
      <c r="C29" s="20">
        <v>0.28000000000000003</v>
      </c>
      <c r="D29" s="20">
        <v>0.25</v>
      </c>
      <c r="E29" s="21">
        <v>0.06</v>
      </c>
      <c r="F29" s="21">
        <v>1</v>
      </c>
      <c r="G29" s="29">
        <v>5</v>
      </c>
      <c r="H29" s="21">
        <v>0.5</v>
      </c>
      <c r="I29" s="23" t="s">
        <v>101</v>
      </c>
      <c r="J29" s="19"/>
    </row>
    <row r="30" spans="1:10" s="24" customFormat="1" ht="28" x14ac:dyDescent="0.2">
      <c r="A30" s="18" t="s">
        <v>134</v>
      </c>
      <c r="B30" s="10" t="s">
        <v>60</v>
      </c>
      <c r="C30" s="20">
        <v>0.43</v>
      </c>
      <c r="D30" s="20">
        <v>0.35</v>
      </c>
      <c r="E30" s="21">
        <v>0.3</v>
      </c>
      <c r="F30" s="21">
        <v>0</v>
      </c>
      <c r="G30" s="35">
        <v>17</v>
      </c>
      <c r="H30" s="21">
        <v>1.5</v>
      </c>
      <c r="I30" s="23" t="s">
        <v>102</v>
      </c>
      <c r="J30" s="19"/>
    </row>
    <row r="31" spans="1:10" s="24" customFormat="1" ht="28" x14ac:dyDescent="0.2">
      <c r="A31" s="18" t="s">
        <v>134</v>
      </c>
      <c r="B31" s="10" t="s">
        <v>61</v>
      </c>
      <c r="C31" s="20">
        <v>0.6</v>
      </c>
      <c r="D31" s="20">
        <v>0.4</v>
      </c>
      <c r="E31" s="21">
        <v>0.75</v>
      </c>
      <c r="F31" s="21">
        <v>0</v>
      </c>
      <c r="G31" s="35">
        <v>37</v>
      </c>
      <c r="H31" s="21">
        <v>3.5</v>
      </c>
      <c r="I31" s="23" t="s">
        <v>103</v>
      </c>
      <c r="J31" s="19"/>
    </row>
    <row r="32" spans="1:10" s="24" customFormat="1" x14ac:dyDescent="0.2">
      <c r="A32" s="18" t="s">
        <v>134</v>
      </c>
      <c r="B32" s="12" t="s">
        <v>62</v>
      </c>
      <c r="C32" s="20">
        <v>0.85</v>
      </c>
      <c r="D32" s="20">
        <v>0.4</v>
      </c>
      <c r="E32" s="21">
        <v>1</v>
      </c>
      <c r="F32" s="21">
        <v>0</v>
      </c>
      <c r="G32" s="41">
        <f>18*30/7</f>
        <v>77.142857142857139</v>
      </c>
      <c r="H32" s="21">
        <v>15</v>
      </c>
      <c r="I32" s="23" t="s">
        <v>104</v>
      </c>
      <c r="J32" s="19"/>
    </row>
    <row r="33" spans="1:10" s="24" customFormat="1" ht="42" x14ac:dyDescent="0.2">
      <c r="A33" s="25" t="s">
        <v>135</v>
      </c>
      <c r="B33" s="11" t="s">
        <v>59</v>
      </c>
      <c r="C33" s="27">
        <v>0.27</v>
      </c>
      <c r="D33" s="27">
        <v>0.2</v>
      </c>
      <c r="E33" s="28">
        <v>0.1</v>
      </c>
      <c r="F33" s="28">
        <v>1</v>
      </c>
      <c r="G33" s="29">
        <v>1</v>
      </c>
      <c r="H33" s="28">
        <v>0.2</v>
      </c>
      <c r="I33" s="30" t="s">
        <v>161</v>
      </c>
      <c r="J33" s="26" t="s">
        <v>220</v>
      </c>
    </row>
    <row r="34" spans="1:10" s="24" customFormat="1" ht="42" x14ac:dyDescent="0.2">
      <c r="A34" s="31" t="s">
        <v>135</v>
      </c>
      <c r="B34" s="10" t="s">
        <v>60</v>
      </c>
      <c r="C34" s="33">
        <v>0.42</v>
      </c>
      <c r="D34" s="33">
        <v>0.35</v>
      </c>
      <c r="E34" s="34">
        <v>0.3</v>
      </c>
      <c r="F34" s="34">
        <v>0</v>
      </c>
      <c r="G34" s="35">
        <v>4</v>
      </c>
      <c r="H34" s="34">
        <v>0.5</v>
      </c>
      <c r="I34" s="36" t="s">
        <v>95</v>
      </c>
      <c r="J34" s="32"/>
    </row>
    <row r="35" spans="1:10" s="24" customFormat="1" ht="28" x14ac:dyDescent="0.2">
      <c r="A35" s="31" t="s">
        <v>135</v>
      </c>
      <c r="B35" s="10" t="s">
        <v>61</v>
      </c>
      <c r="C35" s="33">
        <v>0.63</v>
      </c>
      <c r="D35" s="33">
        <v>0.4</v>
      </c>
      <c r="E35" s="34">
        <v>0.75</v>
      </c>
      <c r="F35" s="34">
        <v>0</v>
      </c>
      <c r="G35" s="35">
        <v>8</v>
      </c>
      <c r="H35" s="34">
        <v>1.5</v>
      </c>
      <c r="I35" s="36" t="s">
        <v>96</v>
      </c>
      <c r="J35" s="32"/>
    </row>
    <row r="36" spans="1:10" s="24" customFormat="1" x14ac:dyDescent="0.2">
      <c r="A36" s="37" t="s">
        <v>135</v>
      </c>
      <c r="B36" s="12" t="s">
        <v>62</v>
      </c>
      <c r="C36" s="39">
        <v>1.18</v>
      </c>
      <c r="D36" s="39">
        <v>0.45</v>
      </c>
      <c r="E36" s="40">
        <v>1</v>
      </c>
      <c r="F36" s="40">
        <v>0</v>
      </c>
      <c r="G36" s="44">
        <v>12</v>
      </c>
      <c r="H36" s="40">
        <v>3</v>
      </c>
      <c r="I36" s="42" t="s">
        <v>79</v>
      </c>
      <c r="J36" s="38"/>
    </row>
    <row r="37" spans="1:10" s="24" customFormat="1" ht="28" x14ac:dyDescent="0.2">
      <c r="A37" s="18" t="s">
        <v>139</v>
      </c>
      <c r="B37" s="11" t="s">
        <v>59</v>
      </c>
      <c r="C37" s="20">
        <v>0.28000000000000003</v>
      </c>
      <c r="D37" s="20">
        <v>0.25</v>
      </c>
      <c r="E37" s="21">
        <v>0.06</v>
      </c>
      <c r="F37" s="21">
        <v>1</v>
      </c>
      <c r="G37" s="22">
        <v>1</v>
      </c>
      <c r="H37" s="21">
        <v>0.2</v>
      </c>
      <c r="I37" s="23" t="s">
        <v>105</v>
      </c>
      <c r="J37" s="19"/>
    </row>
    <row r="38" spans="1:10" s="24" customFormat="1" ht="56" x14ac:dyDescent="0.2">
      <c r="A38" s="18" t="s">
        <v>139</v>
      </c>
      <c r="B38" s="10" t="s">
        <v>60</v>
      </c>
      <c r="C38" s="20">
        <v>0.43</v>
      </c>
      <c r="D38" s="20">
        <v>0.35</v>
      </c>
      <c r="E38" s="21">
        <v>0.3</v>
      </c>
      <c r="F38" s="21">
        <v>1</v>
      </c>
      <c r="G38" s="22">
        <v>4</v>
      </c>
      <c r="H38" s="21">
        <v>0.5</v>
      </c>
      <c r="I38" s="23" t="s">
        <v>106</v>
      </c>
      <c r="J38" s="19"/>
    </row>
    <row r="39" spans="1:10" s="24" customFormat="1" ht="70" x14ac:dyDescent="0.2">
      <c r="A39" s="18" t="s">
        <v>139</v>
      </c>
      <c r="B39" s="10" t="s">
        <v>61</v>
      </c>
      <c r="C39" s="20">
        <v>0.6</v>
      </c>
      <c r="D39" s="20">
        <v>0.4</v>
      </c>
      <c r="E39" s="21">
        <v>0.75</v>
      </c>
      <c r="F39" s="21">
        <v>0</v>
      </c>
      <c r="G39" s="22">
        <v>8</v>
      </c>
      <c r="H39" s="21">
        <v>1.5</v>
      </c>
      <c r="I39" s="23" t="s">
        <v>107</v>
      </c>
      <c r="J39" s="19"/>
    </row>
    <row r="40" spans="1:10" s="24" customFormat="1" ht="42" x14ac:dyDescent="0.2">
      <c r="A40" s="18" t="s">
        <v>139</v>
      </c>
      <c r="B40" s="12" t="s">
        <v>62</v>
      </c>
      <c r="C40" s="20">
        <v>0.85</v>
      </c>
      <c r="D40" s="20">
        <v>0.4</v>
      </c>
      <c r="E40" s="21">
        <v>1</v>
      </c>
      <c r="F40" s="21">
        <v>0</v>
      </c>
      <c r="G40" s="22">
        <v>12</v>
      </c>
      <c r="H40" s="21">
        <v>3</v>
      </c>
      <c r="I40" s="23" t="s">
        <v>108</v>
      </c>
      <c r="J40" s="19"/>
    </row>
    <row r="41" spans="1:10" s="24" customFormat="1" x14ac:dyDescent="0.2">
      <c r="A41" s="46" t="s">
        <v>138</v>
      </c>
      <c r="B41" s="11" t="s">
        <v>59</v>
      </c>
      <c r="C41" s="47">
        <v>0.67</v>
      </c>
      <c r="D41" s="47">
        <v>0.2</v>
      </c>
      <c r="E41" s="28">
        <v>0.1</v>
      </c>
      <c r="F41" s="28">
        <v>1</v>
      </c>
      <c r="G41" s="29">
        <v>5</v>
      </c>
      <c r="H41" s="28">
        <v>0.5</v>
      </c>
      <c r="I41" s="30" t="s">
        <v>109</v>
      </c>
      <c r="J41" s="19" t="s">
        <v>158</v>
      </c>
    </row>
    <row r="42" spans="1:10" s="24" customFormat="1" ht="28" x14ac:dyDescent="0.2">
      <c r="A42" s="48" t="s">
        <v>138</v>
      </c>
      <c r="B42" s="10" t="s">
        <v>60</v>
      </c>
      <c r="C42" s="49">
        <v>0.85</v>
      </c>
      <c r="D42" s="49">
        <v>0.27</v>
      </c>
      <c r="E42" s="34">
        <v>0.4</v>
      </c>
      <c r="F42" s="34">
        <v>0</v>
      </c>
      <c r="G42" s="35">
        <v>17</v>
      </c>
      <c r="H42" s="34">
        <v>1.5</v>
      </c>
      <c r="I42" s="36" t="s">
        <v>110</v>
      </c>
      <c r="J42" s="32"/>
    </row>
    <row r="43" spans="1:10" s="24" customFormat="1" ht="28" x14ac:dyDescent="0.2">
      <c r="A43" s="48" t="s">
        <v>138</v>
      </c>
      <c r="B43" s="10" t="s">
        <v>61</v>
      </c>
      <c r="C43" s="49">
        <v>1.05</v>
      </c>
      <c r="D43" s="49">
        <v>0.35</v>
      </c>
      <c r="E43" s="34">
        <v>0.8</v>
      </c>
      <c r="F43" s="34">
        <v>0</v>
      </c>
      <c r="G43" s="35">
        <v>37</v>
      </c>
      <c r="H43" s="34">
        <v>3.5</v>
      </c>
      <c r="I43" s="36" t="s">
        <v>111</v>
      </c>
      <c r="J43" s="32"/>
    </row>
    <row r="44" spans="1:10" s="24" customFormat="1" x14ac:dyDescent="0.2">
      <c r="A44" s="50" t="s">
        <v>138</v>
      </c>
      <c r="B44" s="12" t="s">
        <v>62</v>
      </c>
      <c r="C44" s="51">
        <v>1.35</v>
      </c>
      <c r="D44" s="51">
        <v>0.35</v>
      </c>
      <c r="E44" s="40">
        <v>1.2</v>
      </c>
      <c r="F44" s="40">
        <v>0</v>
      </c>
      <c r="G44" s="41">
        <f>18*30/7</f>
        <v>77.142857142857139</v>
      </c>
      <c r="H44" s="40">
        <v>15</v>
      </c>
      <c r="I44" s="42" t="s">
        <v>112</v>
      </c>
      <c r="J44" s="38"/>
    </row>
    <row r="45" spans="1:10" s="24" customFormat="1" x14ac:dyDescent="0.2">
      <c r="A45" s="18" t="s">
        <v>132</v>
      </c>
      <c r="B45" s="11" t="s">
        <v>59</v>
      </c>
      <c r="C45" s="20">
        <v>0.3</v>
      </c>
      <c r="D45" s="20">
        <v>0.5</v>
      </c>
      <c r="E45" s="21">
        <v>0.06</v>
      </c>
      <c r="F45" s="21">
        <v>1</v>
      </c>
      <c r="G45" s="29">
        <v>5</v>
      </c>
      <c r="H45" s="21">
        <v>0.5</v>
      </c>
      <c r="I45" s="23" t="s">
        <v>113</v>
      </c>
      <c r="J45" s="26"/>
    </row>
    <row r="46" spans="1:10" s="24" customFormat="1" ht="42" x14ac:dyDescent="0.2">
      <c r="A46" s="18" t="s">
        <v>132</v>
      </c>
      <c r="B46" s="10" t="s">
        <v>60</v>
      </c>
      <c r="C46" s="20">
        <v>0.5</v>
      </c>
      <c r="D46" s="20">
        <v>0.6</v>
      </c>
      <c r="E46" s="21">
        <v>0.2</v>
      </c>
      <c r="F46" s="21">
        <v>0</v>
      </c>
      <c r="G46" s="35">
        <v>17</v>
      </c>
      <c r="H46" s="21">
        <v>1.5</v>
      </c>
      <c r="I46" s="23" t="s">
        <v>114</v>
      </c>
      <c r="J46" s="32" t="s">
        <v>162</v>
      </c>
    </row>
    <row r="47" spans="1:10" s="24" customFormat="1" ht="28" x14ac:dyDescent="0.2">
      <c r="A47" s="18" t="s">
        <v>132</v>
      </c>
      <c r="B47" s="10" t="s">
        <v>61</v>
      </c>
      <c r="C47" s="20">
        <v>0.7</v>
      </c>
      <c r="D47" s="20">
        <v>0.55000000000000004</v>
      </c>
      <c r="E47" s="21">
        <v>0.8</v>
      </c>
      <c r="F47" s="21">
        <v>0</v>
      </c>
      <c r="G47" s="35">
        <v>37</v>
      </c>
      <c r="H47" s="21">
        <v>3.5</v>
      </c>
      <c r="I47" s="23" t="s">
        <v>115</v>
      </c>
      <c r="J47" s="32"/>
    </row>
    <row r="48" spans="1:10" s="24" customFormat="1" x14ac:dyDescent="0.2">
      <c r="A48" s="18" t="s">
        <v>132</v>
      </c>
      <c r="B48" s="12" t="s">
        <v>62</v>
      </c>
      <c r="C48" s="20">
        <v>0.9</v>
      </c>
      <c r="D48" s="20">
        <v>0.46</v>
      </c>
      <c r="E48" s="21">
        <v>1.2</v>
      </c>
      <c r="F48" s="21">
        <v>0</v>
      </c>
      <c r="G48" s="41">
        <f>18*30/7</f>
        <v>77.142857142857139</v>
      </c>
      <c r="H48" s="21">
        <v>15</v>
      </c>
      <c r="I48" s="23" t="s">
        <v>116</v>
      </c>
      <c r="J48" s="32"/>
    </row>
    <row r="49" spans="1:10" s="24" customFormat="1" ht="28" x14ac:dyDescent="0.2">
      <c r="A49" s="25" t="s">
        <v>142</v>
      </c>
      <c r="B49" s="11" t="s">
        <v>59</v>
      </c>
      <c r="C49" s="27">
        <v>0.4</v>
      </c>
      <c r="D49" s="27">
        <v>0.45</v>
      </c>
      <c r="E49" s="28">
        <v>0.03</v>
      </c>
      <c r="F49" s="28">
        <v>1</v>
      </c>
      <c r="G49" s="29">
        <v>5</v>
      </c>
      <c r="H49" s="28">
        <v>0.5</v>
      </c>
      <c r="I49" s="30" t="s">
        <v>117</v>
      </c>
      <c r="J49" s="32" t="s">
        <v>163</v>
      </c>
    </row>
    <row r="50" spans="1:10" s="24" customFormat="1" x14ac:dyDescent="0.2">
      <c r="A50" s="31" t="s">
        <v>142</v>
      </c>
      <c r="B50" s="10" t="s">
        <v>60</v>
      </c>
      <c r="C50" s="33">
        <v>0.75</v>
      </c>
      <c r="D50" s="33">
        <v>0.32</v>
      </c>
      <c r="E50" s="34">
        <v>0.1</v>
      </c>
      <c r="F50" s="34">
        <v>0</v>
      </c>
      <c r="G50" s="35">
        <v>17</v>
      </c>
      <c r="H50" s="34">
        <v>1.5</v>
      </c>
      <c r="I50" s="30" t="s">
        <v>118</v>
      </c>
      <c r="J50" s="26"/>
    </row>
    <row r="51" spans="1:10" s="24" customFormat="1" x14ac:dyDescent="0.2">
      <c r="A51" s="31" t="s">
        <v>142</v>
      </c>
      <c r="B51" s="10" t="s">
        <v>61</v>
      </c>
      <c r="C51" s="33">
        <v>1.1000000000000001</v>
      </c>
      <c r="D51" s="33">
        <v>0.27</v>
      </c>
      <c r="E51" s="34">
        <v>0.15</v>
      </c>
      <c r="F51" s="34">
        <v>0</v>
      </c>
      <c r="G51" s="35">
        <v>37</v>
      </c>
      <c r="H51" s="34">
        <v>3.5</v>
      </c>
      <c r="I51" s="30" t="s">
        <v>119</v>
      </c>
      <c r="J51" s="26"/>
    </row>
    <row r="52" spans="1:10" s="24" customFormat="1" x14ac:dyDescent="0.2">
      <c r="A52" s="37" t="s">
        <v>142</v>
      </c>
      <c r="B52" s="12" t="s">
        <v>62</v>
      </c>
      <c r="C52" s="39">
        <v>1.5</v>
      </c>
      <c r="D52" s="39">
        <v>0.17</v>
      </c>
      <c r="E52" s="40">
        <v>1</v>
      </c>
      <c r="F52" s="40">
        <v>0</v>
      </c>
      <c r="G52" s="41">
        <f>18*30/7</f>
        <v>77.142857142857139</v>
      </c>
      <c r="H52" s="40">
        <v>15</v>
      </c>
      <c r="I52" s="30" t="s">
        <v>120</v>
      </c>
      <c r="J52" s="26"/>
    </row>
    <row r="53" spans="1:10" s="24" customFormat="1" x14ac:dyDescent="0.2">
      <c r="A53" s="18" t="s">
        <v>133</v>
      </c>
      <c r="B53" s="11" t="s">
        <v>59</v>
      </c>
      <c r="C53" s="20">
        <v>0.24</v>
      </c>
      <c r="D53" s="20">
        <v>0.3</v>
      </c>
      <c r="E53" s="21">
        <v>0.1</v>
      </c>
      <c r="F53" s="21">
        <v>1</v>
      </c>
      <c r="G53" s="29">
        <v>5</v>
      </c>
      <c r="H53" s="21">
        <v>0.5</v>
      </c>
      <c r="I53" s="23" t="s">
        <v>101</v>
      </c>
      <c r="J53" s="19" t="s">
        <v>164</v>
      </c>
    </row>
    <row r="54" spans="1:10" s="24" customFormat="1" ht="28" x14ac:dyDescent="0.2">
      <c r="A54" s="18" t="s">
        <v>133</v>
      </c>
      <c r="B54" s="10" t="s">
        <v>60</v>
      </c>
      <c r="C54" s="20">
        <v>0.42</v>
      </c>
      <c r="D54" s="20">
        <v>0.37</v>
      </c>
      <c r="E54" s="21">
        <v>0.4</v>
      </c>
      <c r="F54" s="21">
        <v>1</v>
      </c>
      <c r="G54" s="35">
        <v>17</v>
      </c>
      <c r="H54" s="21">
        <v>1.5</v>
      </c>
      <c r="I54" s="23" t="s">
        <v>102</v>
      </c>
      <c r="J54" s="19"/>
    </row>
    <row r="55" spans="1:10" s="24" customFormat="1" ht="28" x14ac:dyDescent="0.2">
      <c r="A55" s="18" t="s">
        <v>133</v>
      </c>
      <c r="B55" s="10" t="s">
        <v>61</v>
      </c>
      <c r="C55" s="20">
        <v>0.6</v>
      </c>
      <c r="D55" s="20">
        <v>0.45</v>
      </c>
      <c r="E55" s="21">
        <v>0.8</v>
      </c>
      <c r="F55" s="21">
        <v>0</v>
      </c>
      <c r="G55" s="35">
        <v>37</v>
      </c>
      <c r="H55" s="21">
        <v>3.5</v>
      </c>
      <c r="I55" s="23" t="s">
        <v>103</v>
      </c>
      <c r="J55" s="19"/>
    </row>
    <row r="56" spans="1:10" s="24" customFormat="1" x14ac:dyDescent="0.2">
      <c r="A56" s="18" t="s">
        <v>133</v>
      </c>
      <c r="B56" s="12" t="s">
        <v>62</v>
      </c>
      <c r="C56" s="20">
        <v>0.85</v>
      </c>
      <c r="D56" s="20">
        <v>0.45</v>
      </c>
      <c r="E56" s="21">
        <v>1</v>
      </c>
      <c r="F56" s="21">
        <v>0</v>
      </c>
      <c r="G56" s="41">
        <f>18*30/7</f>
        <v>77.142857142857139</v>
      </c>
      <c r="H56" s="21">
        <v>15</v>
      </c>
      <c r="I56" s="23" t="s">
        <v>104</v>
      </c>
      <c r="J56" s="19"/>
    </row>
    <row r="57" spans="1:10" s="24" customFormat="1" ht="28" x14ac:dyDescent="0.2">
      <c r="A57" s="25" t="s">
        <v>141</v>
      </c>
      <c r="B57" s="11" t="s">
        <v>59</v>
      </c>
      <c r="C57" s="27">
        <v>0.65</v>
      </c>
      <c r="D57" s="27">
        <v>0.28000000000000003</v>
      </c>
      <c r="E57" s="28">
        <v>0.03</v>
      </c>
      <c r="F57" s="28">
        <v>1</v>
      </c>
      <c r="G57" s="29">
        <v>3</v>
      </c>
      <c r="H57" s="28">
        <v>1</v>
      </c>
      <c r="I57" s="30" t="s">
        <v>97</v>
      </c>
    </row>
    <row r="58" spans="1:10" s="24" customFormat="1" x14ac:dyDescent="0.2">
      <c r="A58" s="31" t="s">
        <v>141</v>
      </c>
      <c r="B58" s="10" t="s">
        <v>60</v>
      </c>
      <c r="C58" s="33">
        <v>0.9</v>
      </c>
      <c r="D58" s="33">
        <v>0.3</v>
      </c>
      <c r="E58" s="34">
        <v>0.15</v>
      </c>
      <c r="F58" s="34">
        <v>0</v>
      </c>
      <c r="G58" s="35">
        <v>20</v>
      </c>
      <c r="H58" s="34">
        <v>4</v>
      </c>
      <c r="I58" s="36" t="s">
        <v>98</v>
      </c>
      <c r="J58" s="32"/>
    </row>
    <row r="59" spans="1:10" s="24" customFormat="1" ht="28" x14ac:dyDescent="0.2">
      <c r="A59" s="31" t="s">
        <v>141</v>
      </c>
      <c r="B59" s="10" t="s">
        <v>61</v>
      </c>
      <c r="C59" s="33">
        <v>1.23</v>
      </c>
      <c r="D59" s="33">
        <v>0.34</v>
      </c>
      <c r="E59" s="34">
        <v>0.4</v>
      </c>
      <c r="F59" s="34">
        <v>0</v>
      </c>
      <c r="G59" s="35">
        <v>60</v>
      </c>
      <c r="H59" s="34">
        <v>10</v>
      </c>
      <c r="I59" s="36" t="s">
        <v>99</v>
      </c>
      <c r="J59" s="26" t="s">
        <v>165</v>
      </c>
    </row>
    <row r="60" spans="1:10" s="24" customFormat="1" x14ac:dyDescent="0.2">
      <c r="A60" s="37" t="s">
        <v>141</v>
      </c>
      <c r="B60" s="12" t="s">
        <v>62</v>
      </c>
      <c r="C60" s="39">
        <v>1.45</v>
      </c>
      <c r="D60" s="39">
        <v>0.28000000000000003</v>
      </c>
      <c r="E60" s="40">
        <v>1.2</v>
      </c>
      <c r="F60" s="40">
        <v>0</v>
      </c>
      <c r="G60" s="41">
        <f>24*30/7</f>
        <v>102.85714285714286</v>
      </c>
      <c r="H60" s="40">
        <v>20</v>
      </c>
      <c r="I60" s="42" t="s">
        <v>100</v>
      </c>
      <c r="J60" s="38"/>
    </row>
    <row r="61" spans="1:10" s="24" customFormat="1" x14ac:dyDescent="0.2">
      <c r="A61" s="25" t="s">
        <v>130</v>
      </c>
      <c r="B61" s="11" t="s">
        <v>59</v>
      </c>
      <c r="C61" s="27">
        <v>0.3</v>
      </c>
      <c r="D61" s="27">
        <v>0.5</v>
      </c>
      <c r="E61" s="28">
        <v>0.06</v>
      </c>
      <c r="F61" s="28">
        <v>1</v>
      </c>
      <c r="G61" s="29">
        <v>5</v>
      </c>
      <c r="H61" s="21">
        <v>1</v>
      </c>
      <c r="I61" s="23" t="s">
        <v>125</v>
      </c>
      <c r="J61" s="26"/>
    </row>
    <row r="62" spans="1:10" s="24" customFormat="1" ht="42" x14ac:dyDescent="0.2">
      <c r="A62" s="31" t="s">
        <v>130</v>
      </c>
      <c r="B62" s="10" t="s">
        <v>60</v>
      </c>
      <c r="C62" s="33">
        <v>0.5</v>
      </c>
      <c r="D62" s="33">
        <v>0.6</v>
      </c>
      <c r="E62" s="34">
        <v>0.2</v>
      </c>
      <c r="F62" s="34">
        <v>0.6</v>
      </c>
      <c r="G62" s="35">
        <v>17</v>
      </c>
      <c r="H62" s="21">
        <v>4</v>
      </c>
      <c r="I62" s="23" t="s">
        <v>126</v>
      </c>
      <c r="J62" s="32" t="s">
        <v>162</v>
      </c>
    </row>
    <row r="63" spans="1:10" s="24" customFormat="1" ht="28" x14ac:dyDescent="0.2">
      <c r="A63" s="31" t="s">
        <v>130</v>
      </c>
      <c r="B63" s="10" t="s">
        <v>61</v>
      </c>
      <c r="C63" s="33">
        <v>0.7</v>
      </c>
      <c r="D63" s="33">
        <v>0.55000000000000004</v>
      </c>
      <c r="E63" s="34">
        <v>0.8</v>
      </c>
      <c r="F63" s="34">
        <v>0.2</v>
      </c>
      <c r="G63" s="35">
        <v>37</v>
      </c>
      <c r="H63" s="21">
        <v>7</v>
      </c>
      <c r="I63" s="23" t="s">
        <v>127</v>
      </c>
      <c r="J63" s="32"/>
    </row>
    <row r="64" spans="1:10" s="24" customFormat="1" x14ac:dyDescent="0.2">
      <c r="A64" s="37" t="s">
        <v>130</v>
      </c>
      <c r="B64" s="12" t="s">
        <v>62</v>
      </c>
      <c r="C64" s="39">
        <v>0.9</v>
      </c>
      <c r="D64" s="39">
        <v>0.46</v>
      </c>
      <c r="E64" s="40">
        <v>1.2</v>
      </c>
      <c r="F64" s="40">
        <v>0</v>
      </c>
      <c r="G64" s="41">
        <f>18*30/7</f>
        <v>77.142857142857139</v>
      </c>
      <c r="H64" s="40">
        <v>15</v>
      </c>
      <c r="I64" s="23" t="s">
        <v>116</v>
      </c>
      <c r="J64" s="32"/>
    </row>
    <row r="65" spans="1:10" s="24" customFormat="1" ht="28" x14ac:dyDescent="0.2">
      <c r="A65" s="24" t="s">
        <v>131</v>
      </c>
      <c r="B65" s="10" t="s">
        <v>59</v>
      </c>
      <c r="C65" s="45">
        <v>0.67</v>
      </c>
      <c r="D65" s="45">
        <v>0.2</v>
      </c>
      <c r="E65" s="21">
        <v>0.06</v>
      </c>
      <c r="F65" s="21">
        <v>1</v>
      </c>
      <c r="G65" s="22">
        <v>0.2</v>
      </c>
      <c r="H65" s="21">
        <v>0.2</v>
      </c>
      <c r="I65" s="23" t="s">
        <v>80</v>
      </c>
      <c r="J65" s="19" t="s">
        <v>158</v>
      </c>
    </row>
    <row r="66" spans="1:10" s="24" customFormat="1" ht="42" x14ac:dyDescent="0.2">
      <c r="A66" s="24" t="s">
        <v>131</v>
      </c>
      <c r="B66" s="10" t="s">
        <v>60</v>
      </c>
      <c r="C66" s="45">
        <v>0.85</v>
      </c>
      <c r="D66" s="45">
        <v>0.27</v>
      </c>
      <c r="E66" s="21">
        <v>0.3</v>
      </c>
      <c r="F66" s="21">
        <v>1</v>
      </c>
      <c r="G66" s="22">
        <v>1</v>
      </c>
      <c r="H66" s="21">
        <v>0.5</v>
      </c>
      <c r="I66" s="23" t="s">
        <v>81</v>
      </c>
      <c r="J66" s="19"/>
    </row>
    <row r="67" spans="1:10" s="24" customFormat="1" ht="70" x14ac:dyDescent="0.2">
      <c r="A67" s="24" t="s">
        <v>131</v>
      </c>
      <c r="B67" s="10" t="s">
        <v>61</v>
      </c>
      <c r="C67" s="45">
        <v>1.05</v>
      </c>
      <c r="D67" s="45">
        <v>0.35</v>
      </c>
      <c r="E67" s="21">
        <v>0.75</v>
      </c>
      <c r="F67" s="21">
        <v>0</v>
      </c>
      <c r="G67" s="22">
        <v>1.5</v>
      </c>
      <c r="H67" s="21">
        <v>1.5</v>
      </c>
      <c r="I67" s="23" t="s">
        <v>82</v>
      </c>
    </row>
    <row r="68" spans="1:10" s="43" customFormat="1" ht="42" x14ac:dyDescent="0.2">
      <c r="A68" s="24" t="s">
        <v>131</v>
      </c>
      <c r="B68" s="12" t="s">
        <v>62</v>
      </c>
      <c r="C68" s="45">
        <v>1.35</v>
      </c>
      <c r="D68" s="45">
        <v>0.35</v>
      </c>
      <c r="E68" s="21">
        <v>1</v>
      </c>
      <c r="F68" s="21">
        <v>0</v>
      </c>
      <c r="G68" s="22">
        <v>3</v>
      </c>
      <c r="H68" s="21">
        <v>3</v>
      </c>
      <c r="I68" s="23" t="s">
        <v>83</v>
      </c>
      <c r="J68" s="19"/>
    </row>
    <row r="69" spans="1:10" s="24" customFormat="1" x14ac:dyDescent="0.2">
      <c r="A69" s="26" t="s">
        <v>26</v>
      </c>
      <c r="B69" s="11" t="s">
        <v>59</v>
      </c>
      <c r="C69" s="28">
        <v>0.11</v>
      </c>
      <c r="D69" s="28">
        <v>0.7</v>
      </c>
      <c r="E69" s="28">
        <v>0.3</v>
      </c>
      <c r="F69" s="28">
        <v>1</v>
      </c>
      <c r="G69" s="29">
        <v>1</v>
      </c>
      <c r="H69" s="28">
        <v>0.5</v>
      </c>
      <c r="I69" s="30"/>
      <c r="J69" s="26" t="s">
        <v>27</v>
      </c>
    </row>
    <row r="70" spans="1:10" s="24" customFormat="1" x14ac:dyDescent="0.2">
      <c r="A70" s="32" t="s">
        <v>26</v>
      </c>
      <c r="B70" s="10" t="s">
        <v>60</v>
      </c>
      <c r="C70" s="34">
        <v>0.15</v>
      </c>
      <c r="D70" s="34">
        <v>0.75</v>
      </c>
      <c r="E70" s="34">
        <v>0.6</v>
      </c>
      <c r="F70" s="34">
        <v>0.6</v>
      </c>
      <c r="G70" s="35">
        <v>3</v>
      </c>
      <c r="H70" s="34">
        <v>1.5</v>
      </c>
      <c r="I70" s="36"/>
      <c r="J70" s="32" t="s">
        <v>27</v>
      </c>
    </row>
    <row r="71" spans="1:10" s="24" customFormat="1" x14ac:dyDescent="0.2">
      <c r="A71" s="32" t="s">
        <v>26</v>
      </c>
      <c r="B71" s="10" t="s">
        <v>61</v>
      </c>
      <c r="C71" s="34">
        <v>0.2</v>
      </c>
      <c r="D71" s="34">
        <v>0.75</v>
      </c>
      <c r="E71" s="34">
        <v>0.8</v>
      </c>
      <c r="F71" s="34">
        <v>0.2</v>
      </c>
      <c r="G71" s="35">
        <v>7</v>
      </c>
      <c r="H71" s="34">
        <v>3.5</v>
      </c>
      <c r="I71" s="36"/>
      <c r="J71" s="32" t="s">
        <v>27</v>
      </c>
    </row>
    <row r="72" spans="1:10" s="24" customFormat="1" x14ac:dyDescent="0.2">
      <c r="A72" s="38" t="s">
        <v>26</v>
      </c>
      <c r="B72" s="12" t="s">
        <v>62</v>
      </c>
      <c r="C72" s="40">
        <v>0.47</v>
      </c>
      <c r="D72" s="40">
        <v>0.7</v>
      </c>
      <c r="E72" s="40">
        <v>1</v>
      </c>
      <c r="F72" s="40">
        <v>0</v>
      </c>
      <c r="G72" s="44">
        <v>30</v>
      </c>
      <c r="H72" s="40">
        <v>15</v>
      </c>
      <c r="I72" s="42"/>
      <c r="J72" s="38" t="s">
        <v>27</v>
      </c>
    </row>
    <row r="73" spans="1:10" s="24" customFormat="1" x14ac:dyDescent="0.2">
      <c r="A73" s="19" t="s">
        <v>28</v>
      </c>
      <c r="B73" s="11" t="s">
        <v>59</v>
      </c>
      <c r="C73" s="21">
        <v>5</v>
      </c>
      <c r="D73" s="21">
        <v>0.01</v>
      </c>
      <c r="E73" s="21">
        <v>0.1</v>
      </c>
      <c r="F73" s="21">
        <v>1</v>
      </c>
      <c r="G73" s="22">
        <v>1</v>
      </c>
      <c r="H73" s="21">
        <v>0.01</v>
      </c>
      <c r="I73" s="23"/>
      <c r="J73" s="19"/>
    </row>
    <row r="74" spans="1:10" s="24" customFormat="1" x14ac:dyDescent="0.2">
      <c r="A74" s="19" t="s">
        <v>28</v>
      </c>
      <c r="B74" s="10" t="s">
        <v>60</v>
      </c>
      <c r="C74" s="21">
        <v>5</v>
      </c>
      <c r="D74" s="21">
        <v>0.01</v>
      </c>
      <c r="E74" s="21">
        <v>0.1</v>
      </c>
      <c r="F74" s="21">
        <v>1</v>
      </c>
      <c r="G74" s="22">
        <v>1</v>
      </c>
      <c r="H74" s="21">
        <v>0.01</v>
      </c>
      <c r="I74" s="23"/>
      <c r="J74" s="19"/>
    </row>
    <row r="75" spans="1:10" s="24" customFormat="1" x14ac:dyDescent="0.2">
      <c r="A75" s="19" t="s">
        <v>28</v>
      </c>
      <c r="B75" s="10" t="s">
        <v>61</v>
      </c>
      <c r="C75" s="21">
        <v>5</v>
      </c>
      <c r="D75" s="21">
        <v>0.01</v>
      </c>
      <c r="E75" s="21">
        <v>0.1</v>
      </c>
      <c r="F75" s="21">
        <v>1</v>
      </c>
      <c r="G75" s="22">
        <v>1</v>
      </c>
      <c r="H75" s="21">
        <v>0.01</v>
      </c>
      <c r="I75" s="23"/>
      <c r="J75" s="19"/>
    </row>
    <row r="76" spans="1:10" s="24" customFormat="1" x14ac:dyDescent="0.2">
      <c r="A76" s="38" t="s">
        <v>28</v>
      </c>
      <c r="B76" s="12" t="s">
        <v>62</v>
      </c>
      <c r="C76" s="40">
        <v>5</v>
      </c>
      <c r="D76" s="40">
        <v>0.01</v>
      </c>
      <c r="E76" s="40">
        <v>1</v>
      </c>
      <c r="F76" s="40">
        <v>1</v>
      </c>
      <c r="G76" s="44">
        <v>1</v>
      </c>
      <c r="H76" s="40">
        <v>0.01</v>
      </c>
      <c r="I76" s="42"/>
      <c r="J76" s="38"/>
    </row>
  </sheetData>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topLeftCell="A46" workbookViewId="0">
      <selection activeCell="C61" sqref="C61:D64"/>
    </sheetView>
  </sheetViews>
  <sheetFormatPr baseColWidth="10" defaultColWidth="10.83203125" defaultRowHeight="14" x14ac:dyDescent="0.2"/>
  <cols>
    <col min="1" max="1" width="30.6640625" style="4" customWidth="1"/>
    <col min="2" max="2" width="14.1640625" style="4" customWidth="1"/>
    <col min="3" max="7" width="14.1640625" style="5" customWidth="1"/>
    <col min="8" max="8" width="15" style="5" customWidth="1"/>
    <col min="9" max="9" width="71.6640625" style="13" customWidth="1"/>
    <col min="10" max="10" width="45.33203125" style="4" customWidth="1"/>
    <col min="11" max="11" width="44.6640625" style="6" customWidth="1"/>
    <col min="12" max="16384" width="10.83203125" style="6"/>
  </cols>
  <sheetData>
    <row r="1" spans="1:10" x14ac:dyDescent="0.2">
      <c r="A1" s="4" t="s">
        <v>35</v>
      </c>
      <c r="B1" s="4" t="s">
        <v>155</v>
      </c>
    </row>
    <row r="2" spans="1:10" x14ac:dyDescent="0.2">
      <c r="A2" s="4" t="s">
        <v>36</v>
      </c>
      <c r="B2" s="4" t="s">
        <v>53</v>
      </c>
    </row>
    <row r="4" spans="1:10" x14ac:dyDescent="0.2">
      <c r="A4" s="1" t="s">
        <v>14</v>
      </c>
      <c r="B4" s="1" t="s">
        <v>19</v>
      </c>
      <c r="C4" s="3" t="s">
        <v>71</v>
      </c>
      <c r="D4" s="3" t="s">
        <v>20</v>
      </c>
      <c r="E4" s="3" t="s">
        <v>21</v>
      </c>
      <c r="F4" s="3" t="s">
        <v>22</v>
      </c>
      <c r="G4" s="3" t="s">
        <v>23</v>
      </c>
      <c r="H4" s="3" t="s">
        <v>24</v>
      </c>
      <c r="I4" s="2"/>
      <c r="J4" s="1" t="s">
        <v>156</v>
      </c>
    </row>
    <row r="5" spans="1:10" s="24" customFormat="1" x14ac:dyDescent="0.2">
      <c r="A5" s="18" t="s">
        <v>150</v>
      </c>
      <c r="B5" s="11" t="s">
        <v>59</v>
      </c>
      <c r="C5" s="20">
        <v>0.39</v>
      </c>
      <c r="D5" s="20">
        <v>0.2</v>
      </c>
      <c r="E5" s="21">
        <v>0.05</v>
      </c>
      <c r="F5" s="21">
        <v>1</v>
      </c>
      <c r="G5" s="22">
        <v>0.2</v>
      </c>
      <c r="H5" s="21">
        <v>0.5</v>
      </c>
      <c r="I5" s="23" t="s">
        <v>72</v>
      </c>
      <c r="J5" s="19" t="s">
        <v>222</v>
      </c>
    </row>
    <row r="6" spans="1:10" s="24" customFormat="1" x14ac:dyDescent="0.2">
      <c r="A6" s="18" t="s">
        <v>150</v>
      </c>
      <c r="B6" s="10" t="s">
        <v>60</v>
      </c>
      <c r="C6" s="20">
        <v>0.53</v>
      </c>
      <c r="D6" s="20">
        <v>0.3</v>
      </c>
      <c r="E6" s="21">
        <v>0.3</v>
      </c>
      <c r="F6" s="21">
        <v>0</v>
      </c>
      <c r="G6" s="22">
        <v>0.5</v>
      </c>
      <c r="H6" s="21">
        <v>1.5</v>
      </c>
      <c r="I6" s="23" t="s">
        <v>73</v>
      </c>
      <c r="J6" s="19" t="s">
        <v>222</v>
      </c>
    </row>
    <row r="7" spans="1:10" s="24" customFormat="1" x14ac:dyDescent="0.2">
      <c r="A7" s="18" t="s">
        <v>150</v>
      </c>
      <c r="B7" s="10" t="s">
        <v>61</v>
      </c>
      <c r="C7" s="20">
        <v>0.7</v>
      </c>
      <c r="D7" s="20">
        <v>0.35</v>
      </c>
      <c r="E7" s="21">
        <v>0.75</v>
      </c>
      <c r="F7" s="21">
        <v>0</v>
      </c>
      <c r="G7" s="22">
        <v>1</v>
      </c>
      <c r="H7" s="21">
        <v>3.5</v>
      </c>
      <c r="I7" s="23" t="s">
        <v>74</v>
      </c>
      <c r="J7" s="19" t="s">
        <v>222</v>
      </c>
    </row>
    <row r="8" spans="1:10" s="24" customFormat="1" x14ac:dyDescent="0.2">
      <c r="A8" s="18" t="s">
        <v>150</v>
      </c>
      <c r="B8" s="12" t="s">
        <v>62</v>
      </c>
      <c r="C8" s="20">
        <v>0.95</v>
      </c>
      <c r="D8" s="20">
        <v>0.35</v>
      </c>
      <c r="E8" s="21">
        <v>1</v>
      </c>
      <c r="F8" s="21">
        <v>0</v>
      </c>
      <c r="G8" s="22">
        <f>30/7</f>
        <v>4.2857142857142856</v>
      </c>
      <c r="H8" s="21">
        <v>15</v>
      </c>
      <c r="I8" s="23" t="s">
        <v>75</v>
      </c>
      <c r="J8" s="19" t="s">
        <v>222</v>
      </c>
    </row>
    <row r="9" spans="1:10" s="24" customFormat="1" ht="42" x14ac:dyDescent="0.2">
      <c r="A9" s="25" t="s">
        <v>149</v>
      </c>
      <c r="B9" s="11" t="s">
        <v>59</v>
      </c>
      <c r="C9" s="27">
        <v>0.4</v>
      </c>
      <c r="D9" s="27">
        <v>0.24</v>
      </c>
      <c r="E9" s="28">
        <v>0.1</v>
      </c>
      <c r="F9" s="28">
        <v>1</v>
      </c>
      <c r="G9" s="29">
        <v>3</v>
      </c>
      <c r="H9" s="28">
        <v>1</v>
      </c>
      <c r="I9" s="30" t="s">
        <v>76</v>
      </c>
      <c r="J9" s="26" t="s">
        <v>221</v>
      </c>
    </row>
    <row r="10" spans="1:10" s="24" customFormat="1" ht="28" x14ac:dyDescent="0.2">
      <c r="A10" s="31" t="s">
        <v>149</v>
      </c>
      <c r="B10" s="10" t="s">
        <v>60</v>
      </c>
      <c r="C10" s="33">
        <v>0.52</v>
      </c>
      <c r="D10" s="33">
        <v>0.26</v>
      </c>
      <c r="E10" s="34">
        <v>0.3</v>
      </c>
      <c r="F10" s="34">
        <v>0</v>
      </c>
      <c r="G10" s="35">
        <v>20</v>
      </c>
      <c r="H10" s="34">
        <v>4</v>
      </c>
      <c r="I10" s="36" t="s">
        <v>77</v>
      </c>
      <c r="J10" s="32"/>
    </row>
    <row r="11" spans="1:10" s="24" customFormat="1" ht="42" x14ac:dyDescent="0.2">
      <c r="A11" s="31" t="s">
        <v>149</v>
      </c>
      <c r="B11" s="10" t="s">
        <v>61</v>
      </c>
      <c r="C11" s="33">
        <v>0.75</v>
      </c>
      <c r="D11" s="33">
        <v>0.35</v>
      </c>
      <c r="E11" s="34">
        <v>0.9</v>
      </c>
      <c r="F11" s="34">
        <v>0</v>
      </c>
      <c r="G11" s="35">
        <v>60</v>
      </c>
      <c r="H11" s="34">
        <v>10</v>
      </c>
      <c r="I11" s="36" t="s">
        <v>78</v>
      </c>
      <c r="J11" s="32"/>
    </row>
    <row r="12" spans="1:10" s="24" customFormat="1" x14ac:dyDescent="0.2">
      <c r="A12" s="37" t="s">
        <v>149</v>
      </c>
      <c r="B12" s="12" t="s">
        <v>62</v>
      </c>
      <c r="C12" s="39">
        <v>1.8</v>
      </c>
      <c r="D12" s="39">
        <v>0.6</v>
      </c>
      <c r="E12" s="40">
        <v>1.3</v>
      </c>
      <c r="F12" s="40">
        <v>0</v>
      </c>
      <c r="G12" s="41">
        <f>24*30/7</f>
        <v>102.85714285714286</v>
      </c>
      <c r="H12" s="40">
        <v>20</v>
      </c>
      <c r="I12" s="42" t="s">
        <v>79</v>
      </c>
      <c r="J12" s="38"/>
    </row>
    <row r="13" spans="1:10" s="43" customFormat="1" ht="28" x14ac:dyDescent="0.2">
      <c r="A13" s="25" t="s">
        <v>152</v>
      </c>
      <c r="B13" s="11" t="s">
        <v>59</v>
      </c>
      <c r="C13" s="27">
        <v>0.7</v>
      </c>
      <c r="D13" s="27">
        <v>0.28000000000000003</v>
      </c>
      <c r="E13" s="28">
        <v>0.1</v>
      </c>
      <c r="F13" s="28">
        <v>1</v>
      </c>
      <c r="G13" s="29">
        <v>5</v>
      </c>
      <c r="H13" s="28">
        <v>0.5</v>
      </c>
      <c r="I13" s="30" t="s">
        <v>121</v>
      </c>
      <c r="J13" s="26"/>
    </row>
    <row r="14" spans="1:10" s="24" customFormat="1" ht="28" x14ac:dyDescent="0.2">
      <c r="A14" s="31" t="s">
        <v>152</v>
      </c>
      <c r="B14" s="10" t="s">
        <v>60</v>
      </c>
      <c r="C14" s="33">
        <v>0.95</v>
      </c>
      <c r="D14" s="33">
        <v>0.3</v>
      </c>
      <c r="E14" s="34">
        <v>0.3</v>
      </c>
      <c r="F14" s="34">
        <v>0</v>
      </c>
      <c r="G14" s="35">
        <v>20</v>
      </c>
      <c r="H14" s="34">
        <v>1.5</v>
      </c>
      <c r="I14" s="36" t="s">
        <v>122</v>
      </c>
      <c r="J14" s="32"/>
    </row>
    <row r="15" spans="1:10" s="24" customFormat="1" ht="42" x14ac:dyDescent="0.2">
      <c r="A15" s="31" t="s">
        <v>152</v>
      </c>
      <c r="B15" s="10" t="s">
        <v>61</v>
      </c>
      <c r="C15" s="33">
        <v>1.28</v>
      </c>
      <c r="D15" s="33">
        <v>0.34</v>
      </c>
      <c r="E15" s="34">
        <v>0.85</v>
      </c>
      <c r="F15" s="34">
        <v>0</v>
      </c>
      <c r="G15" s="35">
        <v>50</v>
      </c>
      <c r="H15" s="34">
        <v>3.5</v>
      </c>
      <c r="I15" s="36" t="s">
        <v>123</v>
      </c>
      <c r="J15" s="32"/>
    </row>
    <row r="16" spans="1:10" s="24" customFormat="1" x14ac:dyDescent="0.2">
      <c r="A16" s="37" t="s">
        <v>152</v>
      </c>
      <c r="B16" s="12" t="s">
        <v>62</v>
      </c>
      <c r="C16" s="39">
        <v>1.5</v>
      </c>
      <c r="D16" s="39">
        <v>0.28000000000000003</v>
      </c>
      <c r="E16" s="40">
        <v>1.2</v>
      </c>
      <c r="F16" s="40">
        <v>0</v>
      </c>
      <c r="G16" s="41">
        <f>24*30/7</f>
        <v>102.85714285714286</v>
      </c>
      <c r="H16" s="40">
        <v>15</v>
      </c>
      <c r="I16" s="42" t="s">
        <v>124</v>
      </c>
      <c r="J16" s="38"/>
    </row>
    <row r="17" spans="1:10" s="24" customFormat="1" ht="28" x14ac:dyDescent="0.2">
      <c r="A17" s="18" t="s">
        <v>167</v>
      </c>
      <c r="B17" s="11" t="s">
        <v>59</v>
      </c>
      <c r="C17" s="20">
        <v>0.37</v>
      </c>
      <c r="D17" s="20">
        <v>0.4</v>
      </c>
      <c r="E17" s="21">
        <v>0.1</v>
      </c>
      <c r="F17" s="21">
        <v>1</v>
      </c>
      <c r="G17" s="22">
        <v>1</v>
      </c>
      <c r="H17" s="21">
        <v>0.5</v>
      </c>
      <c r="I17" s="23" t="s">
        <v>84</v>
      </c>
      <c r="J17" s="26" t="s">
        <v>64</v>
      </c>
    </row>
    <row r="18" spans="1:10" s="24" customFormat="1" ht="42" x14ac:dyDescent="0.2">
      <c r="A18" s="18" t="s">
        <v>167</v>
      </c>
      <c r="B18" s="10" t="s">
        <v>60</v>
      </c>
      <c r="C18" s="20">
        <v>0.52</v>
      </c>
      <c r="D18" s="20">
        <v>0.4</v>
      </c>
      <c r="E18" s="21">
        <v>0.3</v>
      </c>
      <c r="F18" s="21">
        <v>0</v>
      </c>
      <c r="G18" s="22">
        <v>3</v>
      </c>
      <c r="H18" s="21">
        <v>1.5</v>
      </c>
      <c r="I18" s="23" t="s">
        <v>85</v>
      </c>
      <c r="J18" s="26" t="s">
        <v>64</v>
      </c>
    </row>
    <row r="19" spans="1:10" s="24" customFormat="1" ht="56" x14ac:dyDescent="0.2">
      <c r="A19" s="18" t="s">
        <v>167</v>
      </c>
      <c r="B19" s="10" t="s">
        <v>61</v>
      </c>
      <c r="C19" s="20">
        <v>0.73</v>
      </c>
      <c r="D19" s="20">
        <v>0.5</v>
      </c>
      <c r="E19" s="21">
        <v>0.75</v>
      </c>
      <c r="F19" s="21">
        <v>0</v>
      </c>
      <c r="G19" s="22">
        <v>7</v>
      </c>
      <c r="H19" s="21">
        <v>3.5</v>
      </c>
      <c r="I19" s="23" t="s">
        <v>86</v>
      </c>
      <c r="J19" s="26" t="s">
        <v>64</v>
      </c>
    </row>
    <row r="20" spans="1:10" s="24" customFormat="1" ht="28" x14ac:dyDescent="0.2">
      <c r="A20" s="18" t="s">
        <v>167</v>
      </c>
      <c r="B20" s="12" t="s">
        <v>62</v>
      </c>
      <c r="C20" s="20">
        <v>1.28</v>
      </c>
      <c r="D20" s="20">
        <v>0.5</v>
      </c>
      <c r="E20" s="21">
        <v>1</v>
      </c>
      <c r="F20" s="21">
        <v>0</v>
      </c>
      <c r="G20" s="22">
        <v>30</v>
      </c>
      <c r="H20" s="21">
        <v>15</v>
      </c>
      <c r="I20" s="23" t="s">
        <v>87</v>
      </c>
      <c r="J20" s="26" t="s">
        <v>64</v>
      </c>
    </row>
    <row r="21" spans="1:10" s="24" customFormat="1" ht="42" x14ac:dyDescent="0.2">
      <c r="A21" s="25" t="s">
        <v>148</v>
      </c>
      <c r="B21" s="11" t="s">
        <v>59</v>
      </c>
      <c r="C21" s="27">
        <v>0.37</v>
      </c>
      <c r="D21" s="27">
        <v>0.16</v>
      </c>
      <c r="E21" s="28">
        <v>0.1</v>
      </c>
      <c r="F21" s="28">
        <v>1</v>
      </c>
      <c r="G21" s="29">
        <v>5</v>
      </c>
      <c r="H21" s="28">
        <v>0.3</v>
      </c>
      <c r="I21" s="23" t="s">
        <v>88</v>
      </c>
      <c r="J21" s="26" t="s">
        <v>220</v>
      </c>
    </row>
    <row r="22" spans="1:10" s="24" customFormat="1" ht="42" x14ac:dyDescent="0.2">
      <c r="A22" s="31" t="s">
        <v>148</v>
      </c>
      <c r="B22" s="10" t="s">
        <v>60</v>
      </c>
      <c r="C22" s="33">
        <v>0.52</v>
      </c>
      <c r="D22" s="33">
        <v>0.28000000000000003</v>
      </c>
      <c r="E22" s="34">
        <v>0.3</v>
      </c>
      <c r="F22" s="34">
        <v>0</v>
      </c>
      <c r="G22" s="35">
        <v>10</v>
      </c>
      <c r="H22" s="34">
        <v>2.7</v>
      </c>
      <c r="I22" s="23" t="s">
        <v>89</v>
      </c>
      <c r="J22" s="26"/>
    </row>
    <row r="23" spans="1:10" s="24" customFormat="1" ht="56" x14ac:dyDescent="0.2">
      <c r="A23" s="31" t="s">
        <v>148</v>
      </c>
      <c r="B23" s="10" t="s">
        <v>61</v>
      </c>
      <c r="C23" s="33">
        <v>0.73</v>
      </c>
      <c r="D23" s="33">
        <v>0.35</v>
      </c>
      <c r="E23" s="34">
        <v>0.75</v>
      </c>
      <c r="F23" s="34">
        <v>0</v>
      </c>
      <c r="G23" s="35">
        <v>21</v>
      </c>
      <c r="H23" s="34">
        <v>10</v>
      </c>
      <c r="I23" s="23" t="s">
        <v>90</v>
      </c>
      <c r="J23" s="26"/>
    </row>
    <row r="24" spans="1:10" s="24" customFormat="1" x14ac:dyDescent="0.2">
      <c r="A24" s="37" t="s">
        <v>148</v>
      </c>
      <c r="B24" s="12" t="s">
        <v>62</v>
      </c>
      <c r="C24" s="39">
        <v>1.28</v>
      </c>
      <c r="D24" s="39">
        <v>0.4</v>
      </c>
      <c r="E24" s="40">
        <v>1</v>
      </c>
      <c r="F24" s="40">
        <v>0</v>
      </c>
      <c r="G24" s="41">
        <f>10*30/7</f>
        <v>42.857142857142854</v>
      </c>
      <c r="H24" s="40">
        <v>18</v>
      </c>
      <c r="I24" s="23" t="s">
        <v>87</v>
      </c>
      <c r="J24" s="26"/>
    </row>
    <row r="25" spans="1:10" s="24" customFormat="1" x14ac:dyDescent="0.2">
      <c r="A25" s="25" t="s">
        <v>151</v>
      </c>
      <c r="B25" s="11" t="s">
        <v>59</v>
      </c>
      <c r="C25" s="27">
        <v>0.3</v>
      </c>
      <c r="D25" s="27">
        <v>0.4</v>
      </c>
      <c r="E25" s="28">
        <v>0.1</v>
      </c>
      <c r="F25" s="28">
        <v>1</v>
      </c>
      <c r="G25" s="29">
        <v>5</v>
      </c>
      <c r="H25" s="28">
        <v>0.5</v>
      </c>
      <c r="I25" s="30" t="s">
        <v>91</v>
      </c>
      <c r="J25" s="26" t="s">
        <v>66</v>
      </c>
    </row>
    <row r="26" spans="1:10" s="24" customFormat="1" ht="28" x14ac:dyDescent="0.2">
      <c r="A26" s="31" t="s">
        <v>151</v>
      </c>
      <c r="B26" s="10" t="s">
        <v>60</v>
      </c>
      <c r="C26" s="33">
        <v>0.5</v>
      </c>
      <c r="D26" s="33">
        <v>0.5</v>
      </c>
      <c r="E26" s="34">
        <v>0.3</v>
      </c>
      <c r="F26" s="34">
        <v>0</v>
      </c>
      <c r="G26" s="35">
        <v>17</v>
      </c>
      <c r="H26" s="34">
        <v>0.5</v>
      </c>
      <c r="I26" s="36" t="s">
        <v>92</v>
      </c>
      <c r="J26" s="26" t="s">
        <v>66</v>
      </c>
    </row>
    <row r="27" spans="1:10" s="24" customFormat="1" ht="42" x14ac:dyDescent="0.2">
      <c r="A27" s="31" t="s">
        <v>151</v>
      </c>
      <c r="B27" s="10" t="s">
        <v>61</v>
      </c>
      <c r="C27" s="33">
        <v>0.7</v>
      </c>
      <c r="D27" s="33">
        <v>0.4</v>
      </c>
      <c r="E27" s="34">
        <v>0.75</v>
      </c>
      <c r="F27" s="34">
        <v>0</v>
      </c>
      <c r="G27" s="35">
        <v>37</v>
      </c>
      <c r="H27" s="34">
        <v>1.5</v>
      </c>
      <c r="I27" s="36" t="s">
        <v>93</v>
      </c>
      <c r="J27" s="32" t="s">
        <v>67</v>
      </c>
    </row>
    <row r="28" spans="1:10" s="24" customFormat="1" x14ac:dyDescent="0.2">
      <c r="A28" s="37" t="s">
        <v>151</v>
      </c>
      <c r="B28" s="12" t="s">
        <v>62</v>
      </c>
      <c r="C28" s="39">
        <v>0.95</v>
      </c>
      <c r="D28" s="39">
        <v>0.4</v>
      </c>
      <c r="E28" s="40">
        <v>1</v>
      </c>
      <c r="F28" s="40">
        <v>0</v>
      </c>
      <c r="G28" s="41">
        <f>18*30/7</f>
        <v>77.142857142857139</v>
      </c>
      <c r="H28" s="40">
        <v>3</v>
      </c>
      <c r="I28" s="42" t="s">
        <v>94</v>
      </c>
      <c r="J28" s="32" t="s">
        <v>67</v>
      </c>
    </row>
    <row r="29" spans="1:10" s="24" customFormat="1" x14ac:dyDescent="0.2">
      <c r="A29" s="18" t="s">
        <v>147</v>
      </c>
      <c r="B29" s="11" t="s">
        <v>59</v>
      </c>
      <c r="C29" s="20">
        <v>0.39</v>
      </c>
      <c r="D29" s="20">
        <v>0.2</v>
      </c>
      <c r="E29" s="21">
        <v>0.06</v>
      </c>
      <c r="F29" s="21">
        <v>1</v>
      </c>
      <c r="G29" s="29">
        <v>5</v>
      </c>
      <c r="H29" s="21">
        <v>0.5</v>
      </c>
      <c r="I29" s="23" t="s">
        <v>101</v>
      </c>
      <c r="J29" s="19"/>
    </row>
    <row r="30" spans="1:10" s="24" customFormat="1" ht="28" x14ac:dyDescent="0.2">
      <c r="A30" s="18" t="s">
        <v>147</v>
      </c>
      <c r="B30" s="10" t="s">
        <v>60</v>
      </c>
      <c r="C30" s="20">
        <v>0.53</v>
      </c>
      <c r="D30" s="20">
        <v>0.3</v>
      </c>
      <c r="E30" s="21">
        <v>0.3</v>
      </c>
      <c r="F30" s="21">
        <v>0</v>
      </c>
      <c r="G30" s="35">
        <v>17</v>
      </c>
      <c r="H30" s="21">
        <v>1.5</v>
      </c>
      <c r="I30" s="23" t="s">
        <v>102</v>
      </c>
      <c r="J30" s="19"/>
    </row>
    <row r="31" spans="1:10" s="24" customFormat="1" ht="28" x14ac:dyDescent="0.2">
      <c r="A31" s="18" t="s">
        <v>147</v>
      </c>
      <c r="B31" s="10" t="s">
        <v>61</v>
      </c>
      <c r="C31" s="20">
        <v>0.7</v>
      </c>
      <c r="D31" s="20">
        <v>0.35</v>
      </c>
      <c r="E31" s="21">
        <v>0.75</v>
      </c>
      <c r="F31" s="21">
        <v>0</v>
      </c>
      <c r="G31" s="35">
        <v>37</v>
      </c>
      <c r="H31" s="21">
        <v>3.5</v>
      </c>
      <c r="I31" s="23" t="s">
        <v>103</v>
      </c>
      <c r="J31" s="19"/>
    </row>
    <row r="32" spans="1:10" s="24" customFormat="1" x14ac:dyDescent="0.2">
      <c r="A32" s="18" t="s">
        <v>147</v>
      </c>
      <c r="B32" s="12" t="s">
        <v>62</v>
      </c>
      <c r="C32" s="20">
        <v>0.95</v>
      </c>
      <c r="D32" s="20">
        <v>0.35</v>
      </c>
      <c r="E32" s="21">
        <v>1</v>
      </c>
      <c r="F32" s="21">
        <v>0</v>
      </c>
      <c r="G32" s="41">
        <f>18*30/7</f>
        <v>77.142857142857139</v>
      </c>
      <c r="H32" s="21">
        <v>15</v>
      </c>
      <c r="I32" s="23" t="s">
        <v>104</v>
      </c>
      <c r="J32" s="19"/>
    </row>
    <row r="33" spans="1:10" s="24" customFormat="1" ht="42" x14ac:dyDescent="0.2">
      <c r="A33" s="25" t="s">
        <v>168</v>
      </c>
      <c r="B33" s="11" t="s">
        <v>59</v>
      </c>
      <c r="C33" s="27">
        <v>0.37</v>
      </c>
      <c r="D33" s="27">
        <v>0.16</v>
      </c>
      <c r="E33" s="28">
        <v>0.1</v>
      </c>
      <c r="F33" s="28">
        <v>1</v>
      </c>
      <c r="G33" s="29">
        <v>1</v>
      </c>
      <c r="H33" s="28">
        <v>0.2</v>
      </c>
      <c r="I33" s="30" t="s">
        <v>161</v>
      </c>
      <c r="J33" s="26" t="s">
        <v>220</v>
      </c>
    </row>
    <row r="34" spans="1:10" s="24" customFormat="1" ht="42" x14ac:dyDescent="0.2">
      <c r="A34" s="31" t="s">
        <v>168</v>
      </c>
      <c r="B34" s="10" t="s">
        <v>60</v>
      </c>
      <c r="C34" s="33">
        <v>0.52</v>
      </c>
      <c r="D34" s="33">
        <v>0.28000000000000003</v>
      </c>
      <c r="E34" s="34">
        <v>0.3</v>
      </c>
      <c r="F34" s="34">
        <v>0</v>
      </c>
      <c r="G34" s="35">
        <v>4</v>
      </c>
      <c r="H34" s="34">
        <v>0.5</v>
      </c>
      <c r="I34" s="36" t="s">
        <v>95</v>
      </c>
      <c r="J34" s="32"/>
    </row>
    <row r="35" spans="1:10" s="24" customFormat="1" ht="28" x14ac:dyDescent="0.2">
      <c r="A35" s="31" t="s">
        <v>168</v>
      </c>
      <c r="B35" s="10" t="s">
        <v>61</v>
      </c>
      <c r="C35" s="33">
        <v>0.73</v>
      </c>
      <c r="D35" s="33">
        <v>0.35</v>
      </c>
      <c r="E35" s="34">
        <v>0.75</v>
      </c>
      <c r="F35" s="34">
        <v>0</v>
      </c>
      <c r="G35" s="35">
        <v>8</v>
      </c>
      <c r="H35" s="34">
        <v>1.5</v>
      </c>
      <c r="I35" s="36" t="s">
        <v>96</v>
      </c>
      <c r="J35" s="32"/>
    </row>
    <row r="36" spans="1:10" s="24" customFormat="1" x14ac:dyDescent="0.2">
      <c r="A36" s="37" t="s">
        <v>168</v>
      </c>
      <c r="B36" s="12" t="s">
        <v>62</v>
      </c>
      <c r="C36" s="39">
        <v>1.28</v>
      </c>
      <c r="D36" s="39">
        <v>0.4</v>
      </c>
      <c r="E36" s="40">
        <v>1</v>
      </c>
      <c r="F36" s="40">
        <v>0</v>
      </c>
      <c r="G36" s="44">
        <v>12</v>
      </c>
      <c r="H36" s="40">
        <v>3</v>
      </c>
      <c r="I36" s="42" t="s">
        <v>79</v>
      </c>
      <c r="J36" s="38"/>
    </row>
    <row r="37" spans="1:10" s="24" customFormat="1" ht="28" x14ac:dyDescent="0.2">
      <c r="A37" s="18" t="s">
        <v>169</v>
      </c>
      <c r="B37" s="11" t="s">
        <v>59</v>
      </c>
      <c r="C37" s="20">
        <v>0.28000000000000003</v>
      </c>
      <c r="D37" s="20">
        <v>0.25</v>
      </c>
      <c r="E37" s="21">
        <v>0.06</v>
      </c>
      <c r="F37" s="21">
        <v>1</v>
      </c>
      <c r="G37" s="22">
        <v>1</v>
      </c>
      <c r="H37" s="21">
        <v>0.2</v>
      </c>
      <c r="I37" s="23" t="s">
        <v>105</v>
      </c>
      <c r="J37" s="19"/>
    </row>
    <row r="38" spans="1:10" s="24" customFormat="1" ht="56" x14ac:dyDescent="0.2">
      <c r="A38" s="18" t="s">
        <v>169</v>
      </c>
      <c r="B38" s="10" t="s">
        <v>60</v>
      </c>
      <c r="C38" s="20">
        <v>0.43</v>
      </c>
      <c r="D38" s="20">
        <v>0.35</v>
      </c>
      <c r="E38" s="21">
        <v>0.3</v>
      </c>
      <c r="F38" s="21">
        <v>1</v>
      </c>
      <c r="G38" s="22">
        <v>4</v>
      </c>
      <c r="H38" s="21">
        <v>0.5</v>
      </c>
      <c r="I38" s="23" t="s">
        <v>106</v>
      </c>
      <c r="J38" s="19"/>
    </row>
    <row r="39" spans="1:10" s="24" customFormat="1" ht="70" x14ac:dyDescent="0.2">
      <c r="A39" s="18" t="s">
        <v>169</v>
      </c>
      <c r="B39" s="10" t="s">
        <v>61</v>
      </c>
      <c r="C39" s="20">
        <v>0.6</v>
      </c>
      <c r="D39" s="20">
        <v>0.4</v>
      </c>
      <c r="E39" s="21">
        <v>0.75</v>
      </c>
      <c r="F39" s="21">
        <v>0</v>
      </c>
      <c r="G39" s="22">
        <v>8</v>
      </c>
      <c r="H39" s="21">
        <v>1.5</v>
      </c>
      <c r="I39" s="23" t="s">
        <v>107</v>
      </c>
      <c r="J39" s="19"/>
    </row>
    <row r="40" spans="1:10" s="24" customFormat="1" ht="42" x14ac:dyDescent="0.2">
      <c r="A40" s="18" t="s">
        <v>169</v>
      </c>
      <c r="B40" s="12" t="s">
        <v>62</v>
      </c>
      <c r="C40" s="20">
        <v>0.85</v>
      </c>
      <c r="D40" s="20">
        <v>0.4</v>
      </c>
      <c r="E40" s="21">
        <v>1</v>
      </c>
      <c r="F40" s="21">
        <v>0</v>
      </c>
      <c r="G40" s="22">
        <v>12</v>
      </c>
      <c r="H40" s="21">
        <v>3</v>
      </c>
      <c r="I40" s="23" t="s">
        <v>108</v>
      </c>
      <c r="J40" s="19"/>
    </row>
    <row r="41" spans="1:10" s="24" customFormat="1" x14ac:dyDescent="0.2">
      <c r="A41" s="46" t="s">
        <v>170</v>
      </c>
      <c r="B41" s="11" t="s">
        <v>59</v>
      </c>
      <c r="C41" s="47">
        <v>0.67</v>
      </c>
      <c r="D41" s="47">
        <v>0.2</v>
      </c>
      <c r="E41" s="28">
        <v>0.1</v>
      </c>
      <c r="F41" s="28">
        <v>1</v>
      </c>
      <c r="G41" s="29">
        <v>5</v>
      </c>
      <c r="H41" s="28">
        <v>0.5</v>
      </c>
      <c r="I41" s="30" t="s">
        <v>109</v>
      </c>
      <c r="J41" s="26"/>
    </row>
    <row r="42" spans="1:10" s="24" customFormat="1" ht="28" x14ac:dyDescent="0.2">
      <c r="A42" s="48" t="s">
        <v>170</v>
      </c>
      <c r="B42" s="10" t="s">
        <v>60</v>
      </c>
      <c r="C42" s="49">
        <v>0.85</v>
      </c>
      <c r="D42" s="49">
        <v>0.27</v>
      </c>
      <c r="E42" s="34">
        <v>0.4</v>
      </c>
      <c r="F42" s="34">
        <v>0</v>
      </c>
      <c r="G42" s="35">
        <v>17</v>
      </c>
      <c r="H42" s="34">
        <v>1.5</v>
      </c>
      <c r="I42" s="36" t="s">
        <v>110</v>
      </c>
      <c r="J42" s="32"/>
    </row>
    <row r="43" spans="1:10" s="24" customFormat="1" ht="28" x14ac:dyDescent="0.2">
      <c r="A43" s="48" t="s">
        <v>170</v>
      </c>
      <c r="B43" s="10" t="s">
        <v>61</v>
      </c>
      <c r="C43" s="49">
        <v>1.05</v>
      </c>
      <c r="D43" s="49">
        <v>0.35</v>
      </c>
      <c r="E43" s="34">
        <v>0.8</v>
      </c>
      <c r="F43" s="34">
        <v>0</v>
      </c>
      <c r="G43" s="35">
        <v>37</v>
      </c>
      <c r="H43" s="34">
        <v>3.5</v>
      </c>
      <c r="I43" s="36" t="s">
        <v>111</v>
      </c>
      <c r="J43" s="32"/>
    </row>
    <row r="44" spans="1:10" s="24" customFormat="1" x14ac:dyDescent="0.2">
      <c r="A44" s="50" t="s">
        <v>170</v>
      </c>
      <c r="B44" s="12" t="s">
        <v>62</v>
      </c>
      <c r="C44" s="51">
        <v>1.35</v>
      </c>
      <c r="D44" s="51">
        <v>0.35</v>
      </c>
      <c r="E44" s="40">
        <v>1.2</v>
      </c>
      <c r="F44" s="40">
        <v>0</v>
      </c>
      <c r="G44" s="41">
        <f>18*30/7</f>
        <v>77.142857142857139</v>
      </c>
      <c r="H44" s="40">
        <v>15</v>
      </c>
      <c r="I44" s="42" t="s">
        <v>112</v>
      </c>
      <c r="J44" s="38"/>
    </row>
    <row r="45" spans="1:10" s="24" customFormat="1" ht="28" x14ac:dyDescent="0.2">
      <c r="A45" s="18" t="s">
        <v>145</v>
      </c>
      <c r="B45" s="11" t="s">
        <v>59</v>
      </c>
      <c r="C45" s="20">
        <v>0.38</v>
      </c>
      <c r="D45" s="20">
        <v>0.6</v>
      </c>
      <c r="E45" s="21">
        <v>0.06</v>
      </c>
      <c r="F45" s="21">
        <v>1</v>
      </c>
      <c r="G45" s="29">
        <v>5</v>
      </c>
      <c r="H45" s="21">
        <v>0.5</v>
      </c>
      <c r="I45" s="23" t="s">
        <v>113</v>
      </c>
      <c r="J45" s="26" t="s">
        <v>69</v>
      </c>
    </row>
    <row r="46" spans="1:10" s="24" customFormat="1" ht="28" x14ac:dyDescent="0.2">
      <c r="A46" s="18" t="s">
        <v>145</v>
      </c>
      <c r="B46" s="10" t="s">
        <v>60</v>
      </c>
      <c r="C46" s="20">
        <v>0.59</v>
      </c>
      <c r="D46" s="20">
        <v>0.62</v>
      </c>
      <c r="E46" s="21">
        <v>0.2</v>
      </c>
      <c r="F46" s="21">
        <v>0</v>
      </c>
      <c r="G46" s="35">
        <v>17</v>
      </c>
      <c r="H46" s="21">
        <v>1.5</v>
      </c>
      <c r="I46" s="23" t="s">
        <v>114</v>
      </c>
      <c r="J46" s="32" t="s">
        <v>69</v>
      </c>
    </row>
    <row r="47" spans="1:10" s="24" customFormat="1" ht="28" x14ac:dyDescent="0.2">
      <c r="A47" s="18" t="s">
        <v>145</v>
      </c>
      <c r="B47" s="10" t="s">
        <v>61</v>
      </c>
      <c r="C47" s="20">
        <v>0.79</v>
      </c>
      <c r="D47" s="20">
        <v>0.64</v>
      </c>
      <c r="E47" s="21">
        <v>0.8</v>
      </c>
      <c r="F47" s="21">
        <v>0</v>
      </c>
      <c r="G47" s="35">
        <v>37</v>
      </c>
      <c r="H47" s="21">
        <v>3.5</v>
      </c>
      <c r="I47" s="23" t="s">
        <v>115</v>
      </c>
      <c r="J47" s="32" t="s">
        <v>69</v>
      </c>
    </row>
    <row r="48" spans="1:10" s="24" customFormat="1" ht="28" x14ac:dyDescent="0.2">
      <c r="A48" s="18" t="s">
        <v>145</v>
      </c>
      <c r="B48" s="12" t="s">
        <v>62</v>
      </c>
      <c r="C48" s="20">
        <v>1</v>
      </c>
      <c r="D48" s="20">
        <v>0.55000000000000004</v>
      </c>
      <c r="E48" s="21">
        <v>1.2</v>
      </c>
      <c r="F48" s="21">
        <v>0</v>
      </c>
      <c r="G48" s="41">
        <f>18*30/7</f>
        <v>77.142857142857139</v>
      </c>
      <c r="H48" s="21">
        <v>15</v>
      </c>
      <c r="I48" s="23" t="s">
        <v>116</v>
      </c>
      <c r="J48" s="32" t="s">
        <v>69</v>
      </c>
    </row>
    <row r="49" spans="1:10" s="24" customFormat="1" ht="28" x14ac:dyDescent="0.2">
      <c r="A49" s="25" t="s">
        <v>154</v>
      </c>
      <c r="B49" s="11" t="s">
        <v>59</v>
      </c>
      <c r="C49" s="27">
        <v>0.5</v>
      </c>
      <c r="D49" s="27">
        <v>0.36</v>
      </c>
      <c r="E49" s="28">
        <v>0.03</v>
      </c>
      <c r="F49" s="28">
        <v>1</v>
      </c>
      <c r="G49" s="29">
        <v>5</v>
      </c>
      <c r="H49" s="28">
        <v>0.5</v>
      </c>
      <c r="I49" s="30" t="s">
        <v>117</v>
      </c>
      <c r="J49" s="26" t="s">
        <v>70</v>
      </c>
    </row>
    <row r="50" spans="1:10" s="24" customFormat="1" ht="28" x14ac:dyDescent="0.2">
      <c r="A50" s="31" t="s">
        <v>154</v>
      </c>
      <c r="B50" s="10" t="s">
        <v>60</v>
      </c>
      <c r="C50" s="33">
        <v>0.85</v>
      </c>
      <c r="D50" s="33">
        <v>0.28000000000000003</v>
      </c>
      <c r="E50" s="34">
        <v>0.1</v>
      </c>
      <c r="F50" s="34">
        <v>0</v>
      </c>
      <c r="G50" s="35">
        <v>17</v>
      </c>
      <c r="H50" s="34">
        <v>1.5</v>
      </c>
      <c r="I50" s="30" t="s">
        <v>118</v>
      </c>
      <c r="J50" s="26" t="s">
        <v>70</v>
      </c>
    </row>
    <row r="51" spans="1:10" s="24" customFormat="1" ht="28" x14ac:dyDescent="0.2">
      <c r="A51" s="31" t="s">
        <v>154</v>
      </c>
      <c r="B51" s="10" t="s">
        <v>61</v>
      </c>
      <c r="C51" s="33">
        <v>1.2</v>
      </c>
      <c r="D51" s="33">
        <v>0.23</v>
      </c>
      <c r="E51" s="34">
        <v>0.15</v>
      </c>
      <c r="F51" s="34">
        <v>0</v>
      </c>
      <c r="G51" s="35">
        <v>37</v>
      </c>
      <c r="H51" s="34">
        <v>3.5</v>
      </c>
      <c r="I51" s="30" t="s">
        <v>119</v>
      </c>
      <c r="J51" s="26" t="s">
        <v>70</v>
      </c>
    </row>
    <row r="52" spans="1:10" s="24" customFormat="1" ht="28" x14ac:dyDescent="0.2">
      <c r="A52" s="37" t="s">
        <v>154</v>
      </c>
      <c r="B52" s="12" t="s">
        <v>62</v>
      </c>
      <c r="C52" s="39">
        <v>1.6</v>
      </c>
      <c r="D52" s="39">
        <v>0.13</v>
      </c>
      <c r="E52" s="40">
        <v>1</v>
      </c>
      <c r="F52" s="40">
        <v>0</v>
      </c>
      <c r="G52" s="41">
        <f>18*30/7</f>
        <v>77.142857142857139</v>
      </c>
      <c r="H52" s="40">
        <v>15</v>
      </c>
      <c r="I52" s="30" t="s">
        <v>120</v>
      </c>
      <c r="J52" s="26" t="s">
        <v>70</v>
      </c>
    </row>
    <row r="53" spans="1:10" s="24" customFormat="1" x14ac:dyDescent="0.2">
      <c r="A53" s="18" t="s">
        <v>146</v>
      </c>
      <c r="B53" s="11" t="s">
        <v>59</v>
      </c>
      <c r="C53" s="20">
        <v>0.3</v>
      </c>
      <c r="D53" s="20">
        <v>0.28000000000000003</v>
      </c>
      <c r="E53" s="21">
        <v>0.1</v>
      </c>
      <c r="F53" s="21">
        <v>1</v>
      </c>
      <c r="G53" s="29">
        <v>5</v>
      </c>
      <c r="H53" s="21">
        <v>0.5</v>
      </c>
      <c r="I53" s="23" t="s">
        <v>101</v>
      </c>
      <c r="J53" s="19"/>
    </row>
    <row r="54" spans="1:10" s="24" customFormat="1" ht="28" x14ac:dyDescent="0.2">
      <c r="A54" s="18" t="s">
        <v>146</v>
      </c>
      <c r="B54" s="10" t="s">
        <v>60</v>
      </c>
      <c r="C54" s="20">
        <v>0.45</v>
      </c>
      <c r="D54" s="20">
        <v>0.36</v>
      </c>
      <c r="E54" s="21">
        <v>0.4</v>
      </c>
      <c r="F54" s="21">
        <v>1</v>
      </c>
      <c r="G54" s="35">
        <v>17</v>
      </c>
      <c r="H54" s="21">
        <v>1.5</v>
      </c>
      <c r="I54" s="23" t="s">
        <v>102</v>
      </c>
      <c r="J54" s="19"/>
    </row>
    <row r="55" spans="1:10" s="24" customFormat="1" ht="28" x14ac:dyDescent="0.2">
      <c r="A55" s="18" t="s">
        <v>146</v>
      </c>
      <c r="B55" s="10" t="s">
        <v>61</v>
      </c>
      <c r="C55" s="20">
        <v>0.65</v>
      </c>
      <c r="D55" s="20">
        <v>0.45</v>
      </c>
      <c r="E55" s="21">
        <v>0.8</v>
      </c>
      <c r="F55" s="21">
        <v>0</v>
      </c>
      <c r="G55" s="35">
        <v>37</v>
      </c>
      <c r="H55" s="21">
        <v>3.5</v>
      </c>
      <c r="I55" s="23" t="s">
        <v>103</v>
      </c>
      <c r="J55" s="19"/>
    </row>
    <row r="56" spans="1:10" s="24" customFormat="1" x14ac:dyDescent="0.2">
      <c r="A56" s="18" t="s">
        <v>146</v>
      </c>
      <c r="B56" s="12" t="s">
        <v>62</v>
      </c>
      <c r="C56" s="20">
        <v>0.95</v>
      </c>
      <c r="D56" s="20">
        <v>0.45</v>
      </c>
      <c r="E56" s="21">
        <v>1</v>
      </c>
      <c r="F56" s="21">
        <v>0</v>
      </c>
      <c r="G56" s="41">
        <f>18*30/7</f>
        <v>77.142857142857139</v>
      </c>
      <c r="H56" s="21">
        <v>15</v>
      </c>
      <c r="I56" s="23" t="s">
        <v>104</v>
      </c>
      <c r="J56" s="19"/>
    </row>
    <row r="57" spans="1:10" s="24" customFormat="1" ht="28" x14ac:dyDescent="0.2">
      <c r="A57" s="25" t="s">
        <v>153</v>
      </c>
      <c r="B57" s="11" t="s">
        <v>59</v>
      </c>
      <c r="C57" s="27">
        <v>0.7</v>
      </c>
      <c r="D57" s="27">
        <v>0.28000000000000003</v>
      </c>
      <c r="E57" s="28">
        <v>0.03</v>
      </c>
      <c r="F57" s="28">
        <v>1</v>
      </c>
      <c r="G57" s="29">
        <v>3</v>
      </c>
      <c r="H57" s="28">
        <v>1</v>
      </c>
      <c r="I57" s="30" t="s">
        <v>97</v>
      </c>
      <c r="J57" s="26" t="s">
        <v>25</v>
      </c>
    </row>
    <row r="58" spans="1:10" s="24" customFormat="1" x14ac:dyDescent="0.2">
      <c r="A58" s="31" t="s">
        <v>153</v>
      </c>
      <c r="B58" s="10" t="s">
        <v>60</v>
      </c>
      <c r="C58" s="33">
        <v>0.95</v>
      </c>
      <c r="D58" s="33">
        <v>0.3</v>
      </c>
      <c r="E58" s="34">
        <v>0.15</v>
      </c>
      <c r="F58" s="34">
        <v>0</v>
      </c>
      <c r="G58" s="35">
        <v>20</v>
      </c>
      <c r="H58" s="34">
        <v>4</v>
      </c>
      <c r="I58" s="36" t="s">
        <v>98</v>
      </c>
      <c r="J58" s="32" t="s">
        <v>25</v>
      </c>
    </row>
    <row r="59" spans="1:10" s="24" customFormat="1" ht="28" x14ac:dyDescent="0.2">
      <c r="A59" s="31" t="s">
        <v>153</v>
      </c>
      <c r="B59" s="10" t="s">
        <v>61</v>
      </c>
      <c r="C59" s="33">
        <v>1.28</v>
      </c>
      <c r="D59" s="33">
        <v>0.34</v>
      </c>
      <c r="E59" s="34">
        <v>0.4</v>
      </c>
      <c r="F59" s="34">
        <v>0</v>
      </c>
      <c r="G59" s="35">
        <v>60</v>
      </c>
      <c r="H59" s="34">
        <v>10</v>
      </c>
      <c r="I59" s="36" t="s">
        <v>99</v>
      </c>
      <c r="J59" s="32" t="s">
        <v>25</v>
      </c>
    </row>
    <row r="60" spans="1:10" s="24" customFormat="1" x14ac:dyDescent="0.2">
      <c r="A60" s="37" t="s">
        <v>153</v>
      </c>
      <c r="B60" s="12" t="s">
        <v>62</v>
      </c>
      <c r="C60" s="39">
        <v>1.5</v>
      </c>
      <c r="D60" s="39">
        <v>0.28000000000000003</v>
      </c>
      <c r="E60" s="40">
        <v>1.2</v>
      </c>
      <c r="F60" s="40">
        <v>0</v>
      </c>
      <c r="G60" s="41">
        <f>24*30/7</f>
        <v>102.85714285714286</v>
      </c>
      <c r="H60" s="40">
        <v>20</v>
      </c>
      <c r="I60" s="42" t="s">
        <v>100</v>
      </c>
      <c r="J60" s="38" t="s">
        <v>25</v>
      </c>
    </row>
    <row r="61" spans="1:10" s="24" customFormat="1" ht="28" x14ac:dyDescent="0.2">
      <c r="A61" s="25" t="s">
        <v>171</v>
      </c>
      <c r="B61" s="11" t="s">
        <v>59</v>
      </c>
      <c r="C61" s="27">
        <v>0.38</v>
      </c>
      <c r="D61" s="27">
        <v>0.6</v>
      </c>
      <c r="E61" s="28">
        <v>0.06</v>
      </c>
      <c r="F61" s="28">
        <v>1</v>
      </c>
      <c r="G61" s="29">
        <v>5</v>
      </c>
      <c r="H61" s="21">
        <v>1</v>
      </c>
      <c r="I61" s="23" t="s">
        <v>125</v>
      </c>
      <c r="J61" s="26" t="s">
        <v>69</v>
      </c>
    </row>
    <row r="62" spans="1:10" s="24" customFormat="1" ht="28" x14ac:dyDescent="0.2">
      <c r="A62" s="31" t="s">
        <v>171</v>
      </c>
      <c r="B62" s="10" t="s">
        <v>60</v>
      </c>
      <c r="C62" s="33">
        <v>0.59</v>
      </c>
      <c r="D62" s="33">
        <v>0.62</v>
      </c>
      <c r="E62" s="34">
        <v>0.2</v>
      </c>
      <c r="F62" s="34">
        <v>0.6</v>
      </c>
      <c r="G62" s="35">
        <v>17</v>
      </c>
      <c r="H62" s="21">
        <v>4</v>
      </c>
      <c r="I62" s="23" t="s">
        <v>126</v>
      </c>
      <c r="J62" s="32" t="s">
        <v>69</v>
      </c>
    </row>
    <row r="63" spans="1:10" s="24" customFormat="1" ht="28" x14ac:dyDescent="0.2">
      <c r="A63" s="31" t="s">
        <v>171</v>
      </c>
      <c r="B63" s="10" t="s">
        <v>61</v>
      </c>
      <c r="C63" s="33">
        <v>0.79</v>
      </c>
      <c r="D63" s="33">
        <v>0.64</v>
      </c>
      <c r="E63" s="34">
        <v>0.8</v>
      </c>
      <c r="F63" s="34">
        <v>0.2</v>
      </c>
      <c r="G63" s="35">
        <v>37</v>
      </c>
      <c r="H63" s="21">
        <v>7</v>
      </c>
      <c r="I63" s="23" t="s">
        <v>127</v>
      </c>
      <c r="J63" s="32" t="s">
        <v>69</v>
      </c>
    </row>
    <row r="64" spans="1:10" s="24" customFormat="1" ht="28" x14ac:dyDescent="0.2">
      <c r="A64" s="37" t="s">
        <v>171</v>
      </c>
      <c r="B64" s="12" t="s">
        <v>62</v>
      </c>
      <c r="C64" s="39">
        <v>1</v>
      </c>
      <c r="D64" s="39">
        <v>0.55000000000000004</v>
      </c>
      <c r="E64" s="40">
        <v>1.2</v>
      </c>
      <c r="F64" s="40">
        <v>0</v>
      </c>
      <c r="G64" s="41">
        <f>18*30/7</f>
        <v>77.142857142857139</v>
      </c>
      <c r="H64" s="40">
        <v>15</v>
      </c>
      <c r="I64" s="23" t="s">
        <v>116</v>
      </c>
      <c r="J64" s="32" t="s">
        <v>69</v>
      </c>
    </row>
    <row r="65" spans="1:10" s="24" customFormat="1" ht="28" x14ac:dyDescent="0.2">
      <c r="A65" s="24" t="s">
        <v>172</v>
      </c>
      <c r="B65" s="10" t="s">
        <v>59</v>
      </c>
      <c r="C65" s="45">
        <v>0.67</v>
      </c>
      <c r="D65" s="45">
        <v>0.2</v>
      </c>
      <c r="E65" s="21">
        <v>0.06</v>
      </c>
      <c r="F65" s="21">
        <v>1</v>
      </c>
      <c r="G65" s="22">
        <v>0.2</v>
      </c>
      <c r="H65" s="21">
        <v>0.2</v>
      </c>
      <c r="I65" s="23" t="s">
        <v>80</v>
      </c>
      <c r="J65" s="19"/>
    </row>
    <row r="66" spans="1:10" s="24" customFormat="1" ht="42" x14ac:dyDescent="0.2">
      <c r="A66" s="24" t="s">
        <v>172</v>
      </c>
      <c r="B66" s="10" t="s">
        <v>60</v>
      </c>
      <c r="C66" s="45">
        <v>0.85</v>
      </c>
      <c r="D66" s="45">
        <v>0.27</v>
      </c>
      <c r="E66" s="21">
        <v>0.3</v>
      </c>
      <c r="F66" s="21">
        <v>1</v>
      </c>
      <c r="G66" s="22">
        <v>1</v>
      </c>
      <c r="H66" s="21">
        <v>0.5</v>
      </c>
      <c r="I66" s="23" t="s">
        <v>81</v>
      </c>
      <c r="J66" s="19"/>
    </row>
    <row r="67" spans="1:10" s="24" customFormat="1" ht="70" x14ac:dyDescent="0.2">
      <c r="A67" s="24" t="s">
        <v>172</v>
      </c>
      <c r="B67" s="10" t="s">
        <v>61</v>
      </c>
      <c r="C67" s="45">
        <v>1.05</v>
      </c>
      <c r="D67" s="45">
        <v>0.35</v>
      </c>
      <c r="E67" s="21">
        <v>0.75</v>
      </c>
      <c r="F67" s="21">
        <v>0</v>
      </c>
      <c r="G67" s="22">
        <v>1.5</v>
      </c>
      <c r="H67" s="21">
        <v>1.5</v>
      </c>
      <c r="I67" s="23" t="s">
        <v>82</v>
      </c>
      <c r="J67" s="19"/>
    </row>
    <row r="68" spans="1:10" s="43" customFormat="1" ht="42" x14ac:dyDescent="0.2">
      <c r="A68" s="24" t="s">
        <v>172</v>
      </c>
      <c r="B68" s="12" t="s">
        <v>62</v>
      </c>
      <c r="C68" s="45">
        <v>1.35</v>
      </c>
      <c r="D68" s="45">
        <v>0.35</v>
      </c>
      <c r="E68" s="21">
        <v>1</v>
      </c>
      <c r="F68" s="21">
        <v>0</v>
      </c>
      <c r="G68" s="22">
        <v>3</v>
      </c>
      <c r="H68" s="21">
        <v>3</v>
      </c>
      <c r="I68" s="23" t="s">
        <v>83</v>
      </c>
      <c r="J68" s="19"/>
    </row>
    <row r="69" spans="1:10" s="24" customFormat="1" x14ac:dyDescent="0.2">
      <c r="A69" s="26" t="s">
        <v>26</v>
      </c>
      <c r="B69" s="11" t="s">
        <v>59</v>
      </c>
      <c r="C69" s="28">
        <v>0.11</v>
      </c>
      <c r="D69" s="28">
        <v>0.7</v>
      </c>
      <c r="E69" s="28">
        <v>0.3</v>
      </c>
      <c r="F69" s="28">
        <v>1</v>
      </c>
      <c r="G69" s="29">
        <v>1</v>
      </c>
      <c r="H69" s="28">
        <v>0.5</v>
      </c>
      <c r="I69" s="30"/>
      <c r="J69" s="26" t="s">
        <v>27</v>
      </c>
    </row>
    <row r="70" spans="1:10" s="24" customFormat="1" x14ac:dyDescent="0.2">
      <c r="A70" s="32" t="s">
        <v>26</v>
      </c>
      <c r="B70" s="10" t="s">
        <v>60</v>
      </c>
      <c r="C70" s="34">
        <v>0.15</v>
      </c>
      <c r="D70" s="34">
        <v>0.75</v>
      </c>
      <c r="E70" s="34">
        <v>0.6</v>
      </c>
      <c r="F70" s="34">
        <v>0.6</v>
      </c>
      <c r="G70" s="35">
        <v>3</v>
      </c>
      <c r="H70" s="34">
        <v>1.5</v>
      </c>
      <c r="I70" s="36"/>
      <c r="J70" s="32" t="s">
        <v>27</v>
      </c>
    </row>
    <row r="71" spans="1:10" s="24" customFormat="1" x14ac:dyDescent="0.2">
      <c r="A71" s="32" t="s">
        <v>26</v>
      </c>
      <c r="B71" s="10" t="s">
        <v>61</v>
      </c>
      <c r="C71" s="34">
        <v>0.2</v>
      </c>
      <c r="D71" s="34">
        <v>0.75</v>
      </c>
      <c r="E71" s="34">
        <v>0.8</v>
      </c>
      <c r="F71" s="34">
        <v>0.2</v>
      </c>
      <c r="G71" s="35">
        <v>7</v>
      </c>
      <c r="H71" s="34">
        <v>3.5</v>
      </c>
      <c r="I71" s="36"/>
      <c r="J71" s="32" t="s">
        <v>27</v>
      </c>
    </row>
    <row r="72" spans="1:10" s="24" customFormat="1" x14ac:dyDescent="0.2">
      <c r="A72" s="38" t="s">
        <v>26</v>
      </c>
      <c r="B72" s="12" t="s">
        <v>62</v>
      </c>
      <c r="C72" s="40">
        <v>0.47</v>
      </c>
      <c r="D72" s="40">
        <v>0.7</v>
      </c>
      <c r="E72" s="40">
        <v>1</v>
      </c>
      <c r="F72" s="40">
        <v>0</v>
      </c>
      <c r="G72" s="44">
        <v>30</v>
      </c>
      <c r="H72" s="40">
        <v>15</v>
      </c>
      <c r="I72" s="42"/>
      <c r="J72" s="38" t="s">
        <v>27</v>
      </c>
    </row>
    <row r="73" spans="1:10" s="24" customFormat="1" x14ac:dyDescent="0.2">
      <c r="A73" s="19" t="s">
        <v>28</v>
      </c>
      <c r="B73" s="11" t="s">
        <v>59</v>
      </c>
      <c r="C73" s="21">
        <v>5</v>
      </c>
      <c r="D73" s="21">
        <v>0.01</v>
      </c>
      <c r="E73" s="21">
        <v>0.1</v>
      </c>
      <c r="F73" s="21">
        <v>1</v>
      </c>
      <c r="G73" s="22">
        <v>1</v>
      </c>
      <c r="H73" s="21">
        <v>0.01</v>
      </c>
      <c r="I73" s="23"/>
      <c r="J73" s="19"/>
    </row>
    <row r="74" spans="1:10" s="24" customFormat="1" x14ac:dyDescent="0.2">
      <c r="A74" s="19" t="s">
        <v>28</v>
      </c>
      <c r="B74" s="10" t="s">
        <v>60</v>
      </c>
      <c r="C74" s="21">
        <v>5</v>
      </c>
      <c r="D74" s="21">
        <v>0.01</v>
      </c>
      <c r="E74" s="21">
        <v>0.1</v>
      </c>
      <c r="F74" s="21">
        <v>1</v>
      </c>
      <c r="G74" s="22">
        <v>1</v>
      </c>
      <c r="H74" s="21">
        <v>0.01</v>
      </c>
      <c r="I74" s="23"/>
      <c r="J74" s="19"/>
    </row>
    <row r="75" spans="1:10" s="24" customFormat="1" x14ac:dyDescent="0.2">
      <c r="A75" s="19" t="s">
        <v>28</v>
      </c>
      <c r="B75" s="10" t="s">
        <v>61</v>
      </c>
      <c r="C75" s="21">
        <v>5</v>
      </c>
      <c r="D75" s="21">
        <v>0.01</v>
      </c>
      <c r="E75" s="21">
        <v>0.1</v>
      </c>
      <c r="F75" s="21">
        <v>1</v>
      </c>
      <c r="G75" s="22">
        <v>1</v>
      </c>
      <c r="H75" s="21">
        <v>0.01</v>
      </c>
      <c r="I75" s="23"/>
      <c r="J75" s="19"/>
    </row>
    <row r="76" spans="1:10" s="24" customFormat="1" x14ac:dyDescent="0.2">
      <c r="A76" s="38" t="s">
        <v>28</v>
      </c>
      <c r="B76" s="12" t="s">
        <v>62</v>
      </c>
      <c r="C76" s="40">
        <v>5</v>
      </c>
      <c r="D76" s="40">
        <v>0.01</v>
      </c>
      <c r="E76" s="40">
        <v>1</v>
      </c>
      <c r="F76" s="40">
        <v>1</v>
      </c>
      <c r="G76" s="44">
        <v>1</v>
      </c>
      <c r="H76" s="40">
        <v>0.01</v>
      </c>
      <c r="I76" s="42"/>
      <c r="J76" s="38"/>
    </row>
  </sheetData>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zoomScale="125" zoomScaleNormal="125" zoomScalePageLayoutView="125" workbookViewId="0">
      <selection activeCell="C71" sqref="C71"/>
    </sheetView>
  </sheetViews>
  <sheetFormatPr baseColWidth="10" defaultColWidth="10.83203125" defaultRowHeight="14" x14ac:dyDescent="0.2"/>
  <cols>
    <col min="1" max="1" width="30.6640625" style="4" customWidth="1"/>
    <col min="2" max="2" width="14.1640625" style="4" customWidth="1"/>
    <col min="3" max="7" width="14.1640625" style="5" customWidth="1"/>
    <col min="8" max="8" width="15" style="5" customWidth="1"/>
    <col min="9" max="9" width="71.6640625" style="13" customWidth="1"/>
    <col min="10" max="10" width="45.33203125" style="4" customWidth="1"/>
    <col min="11" max="11" width="44.6640625" style="6" customWidth="1"/>
    <col min="12" max="16384" width="10.83203125" style="6"/>
  </cols>
  <sheetData>
    <row r="1" spans="1:10" x14ac:dyDescent="0.2">
      <c r="A1" s="4" t="s">
        <v>35</v>
      </c>
      <c r="B1" s="4" t="s">
        <v>155</v>
      </c>
    </row>
    <row r="2" spans="1:10" x14ac:dyDescent="0.2">
      <c r="A2" s="4" t="s">
        <v>36</v>
      </c>
      <c r="B2" s="4" t="s">
        <v>53</v>
      </c>
    </row>
    <row r="4" spans="1:10" x14ac:dyDescent="0.2">
      <c r="A4" s="1" t="s">
        <v>14</v>
      </c>
      <c r="B4" s="1" t="s">
        <v>19</v>
      </c>
      <c r="C4" s="3" t="s">
        <v>71</v>
      </c>
      <c r="D4" s="3" t="s">
        <v>20</v>
      </c>
      <c r="E4" s="3" t="s">
        <v>21</v>
      </c>
      <c r="F4" s="3" t="s">
        <v>22</v>
      </c>
      <c r="G4" s="3" t="s">
        <v>23</v>
      </c>
      <c r="H4" s="3" t="s">
        <v>24</v>
      </c>
      <c r="I4" s="2"/>
      <c r="J4" s="1" t="s">
        <v>156</v>
      </c>
    </row>
    <row r="5" spans="1:10" s="24" customFormat="1" x14ac:dyDescent="0.2">
      <c r="A5" s="18" t="s">
        <v>173</v>
      </c>
      <c r="B5" s="11" t="s">
        <v>59</v>
      </c>
      <c r="C5" s="20">
        <v>0.37</v>
      </c>
      <c r="D5" s="20">
        <v>0.27</v>
      </c>
      <c r="E5" s="21">
        <v>0.05</v>
      </c>
      <c r="F5" s="21">
        <v>1</v>
      </c>
      <c r="G5" s="22">
        <v>0.2</v>
      </c>
      <c r="H5" s="21">
        <v>0.5</v>
      </c>
      <c r="I5" s="23" t="s">
        <v>72</v>
      </c>
      <c r="J5" s="19" t="s">
        <v>63</v>
      </c>
    </row>
    <row r="6" spans="1:10" s="24" customFormat="1" x14ac:dyDescent="0.2">
      <c r="A6" s="18" t="s">
        <v>173</v>
      </c>
      <c r="B6" s="10" t="s">
        <v>60</v>
      </c>
      <c r="C6" s="20">
        <v>0.55000000000000004</v>
      </c>
      <c r="D6" s="20">
        <v>0.32</v>
      </c>
      <c r="E6" s="21">
        <v>0.3</v>
      </c>
      <c r="F6" s="21">
        <v>0</v>
      </c>
      <c r="G6" s="22">
        <v>0.5</v>
      </c>
      <c r="H6" s="21">
        <v>1.5</v>
      </c>
      <c r="I6" s="23" t="s">
        <v>73</v>
      </c>
      <c r="J6" s="19" t="s">
        <v>63</v>
      </c>
    </row>
    <row r="7" spans="1:10" s="24" customFormat="1" x14ac:dyDescent="0.2">
      <c r="A7" s="18" t="s">
        <v>173</v>
      </c>
      <c r="B7" s="10" t="s">
        <v>61</v>
      </c>
      <c r="C7" s="20">
        <v>0.75</v>
      </c>
      <c r="D7" s="20">
        <v>0.42</v>
      </c>
      <c r="E7" s="21">
        <v>0.75</v>
      </c>
      <c r="F7" s="21">
        <v>0</v>
      </c>
      <c r="G7" s="22">
        <v>1</v>
      </c>
      <c r="H7" s="21">
        <v>3.5</v>
      </c>
      <c r="I7" s="23" t="s">
        <v>74</v>
      </c>
      <c r="J7" s="19" t="s">
        <v>63</v>
      </c>
    </row>
    <row r="8" spans="1:10" s="24" customFormat="1" x14ac:dyDescent="0.2">
      <c r="A8" s="18" t="s">
        <v>173</v>
      </c>
      <c r="B8" s="12" t="s">
        <v>62</v>
      </c>
      <c r="C8" s="20">
        <v>1.05</v>
      </c>
      <c r="D8" s="20">
        <v>0.46</v>
      </c>
      <c r="E8" s="21">
        <v>1</v>
      </c>
      <c r="F8" s="21">
        <v>0</v>
      </c>
      <c r="G8" s="22">
        <f>30/7</f>
        <v>4.2857142857142856</v>
      </c>
      <c r="H8" s="21">
        <v>15</v>
      </c>
      <c r="I8" s="23" t="s">
        <v>75</v>
      </c>
      <c r="J8" s="19" t="s">
        <v>63</v>
      </c>
    </row>
    <row r="9" spans="1:10" s="24" customFormat="1" ht="28" x14ac:dyDescent="0.2">
      <c r="A9" s="25" t="s">
        <v>174</v>
      </c>
      <c r="B9" s="11" t="s">
        <v>59</v>
      </c>
      <c r="C9" s="27">
        <v>0.4</v>
      </c>
      <c r="D9" s="27">
        <v>0.55000000000000004</v>
      </c>
      <c r="E9" s="28">
        <v>0.1</v>
      </c>
      <c r="F9" s="28">
        <v>1</v>
      </c>
      <c r="G9" s="29">
        <v>3</v>
      </c>
      <c r="H9" s="28">
        <v>1</v>
      </c>
      <c r="I9" s="30" t="s">
        <v>76</v>
      </c>
      <c r="J9" s="26"/>
    </row>
    <row r="10" spans="1:10" s="24" customFormat="1" ht="28" x14ac:dyDescent="0.2">
      <c r="A10" s="31" t="s">
        <v>174</v>
      </c>
      <c r="B10" s="10" t="s">
        <v>60</v>
      </c>
      <c r="C10" s="33">
        <v>0.62</v>
      </c>
      <c r="D10" s="33">
        <v>0.65</v>
      </c>
      <c r="E10" s="34">
        <v>0.3</v>
      </c>
      <c r="F10" s="34">
        <v>0</v>
      </c>
      <c r="G10" s="35">
        <v>20</v>
      </c>
      <c r="H10" s="34">
        <v>4</v>
      </c>
      <c r="I10" s="36" t="s">
        <v>77</v>
      </c>
      <c r="J10" s="32"/>
    </row>
    <row r="11" spans="1:10" s="24" customFormat="1" ht="42" x14ac:dyDescent="0.2">
      <c r="A11" s="31" t="s">
        <v>174</v>
      </c>
      <c r="B11" s="10" t="s">
        <v>61</v>
      </c>
      <c r="C11" s="33">
        <v>0.95</v>
      </c>
      <c r="D11" s="33">
        <v>0.6</v>
      </c>
      <c r="E11" s="34">
        <v>0.9</v>
      </c>
      <c r="F11" s="34">
        <v>0</v>
      </c>
      <c r="G11" s="35">
        <v>60</v>
      </c>
      <c r="H11" s="34">
        <v>10</v>
      </c>
      <c r="I11" s="36" t="s">
        <v>78</v>
      </c>
      <c r="J11" s="32"/>
    </row>
    <row r="12" spans="1:10" s="24" customFormat="1" x14ac:dyDescent="0.2">
      <c r="A12" s="37" t="s">
        <v>174</v>
      </c>
      <c r="B12" s="12" t="s">
        <v>62</v>
      </c>
      <c r="C12" s="39">
        <v>1.9</v>
      </c>
      <c r="D12" s="39">
        <v>0.65</v>
      </c>
      <c r="E12" s="40">
        <v>1.3</v>
      </c>
      <c r="F12" s="40">
        <v>0</v>
      </c>
      <c r="G12" s="41">
        <f>24*30/7</f>
        <v>102.85714285714286</v>
      </c>
      <c r="H12" s="40">
        <v>20</v>
      </c>
      <c r="I12" s="42" t="s">
        <v>79</v>
      </c>
      <c r="J12" s="38"/>
    </row>
    <row r="13" spans="1:10" s="43" customFormat="1" ht="28" x14ac:dyDescent="0.2">
      <c r="A13" s="25" t="s">
        <v>175</v>
      </c>
      <c r="B13" s="11" t="s">
        <v>59</v>
      </c>
      <c r="C13" s="27">
        <v>0.8</v>
      </c>
      <c r="D13" s="27">
        <v>0.28000000000000003</v>
      </c>
      <c r="E13" s="28">
        <v>0.1</v>
      </c>
      <c r="F13" s="28">
        <v>1</v>
      </c>
      <c r="G13" s="29">
        <v>5</v>
      </c>
      <c r="H13" s="28">
        <v>0.5</v>
      </c>
      <c r="I13" s="30" t="s">
        <v>121</v>
      </c>
      <c r="J13" s="26"/>
    </row>
    <row r="14" spans="1:10" s="24" customFormat="1" ht="28" x14ac:dyDescent="0.2">
      <c r="A14" s="31" t="s">
        <v>175</v>
      </c>
      <c r="B14" s="10" t="s">
        <v>60</v>
      </c>
      <c r="C14" s="33">
        <v>1.05</v>
      </c>
      <c r="D14" s="33">
        <v>0.3</v>
      </c>
      <c r="E14" s="34">
        <v>0.3</v>
      </c>
      <c r="F14" s="34">
        <v>0</v>
      </c>
      <c r="G14" s="35">
        <v>20</v>
      </c>
      <c r="H14" s="34">
        <v>1.5</v>
      </c>
      <c r="I14" s="36" t="s">
        <v>122</v>
      </c>
      <c r="J14" s="32"/>
    </row>
    <row r="15" spans="1:10" s="24" customFormat="1" ht="42" x14ac:dyDescent="0.2">
      <c r="A15" s="31" t="s">
        <v>175</v>
      </c>
      <c r="B15" s="10" t="s">
        <v>61</v>
      </c>
      <c r="C15" s="33">
        <v>1.38</v>
      </c>
      <c r="D15" s="33">
        <v>0.34</v>
      </c>
      <c r="E15" s="34">
        <v>0.85</v>
      </c>
      <c r="F15" s="34">
        <v>0</v>
      </c>
      <c r="G15" s="35">
        <v>50</v>
      </c>
      <c r="H15" s="34">
        <v>3.5</v>
      </c>
      <c r="I15" s="36" t="s">
        <v>123</v>
      </c>
      <c r="J15" s="32"/>
    </row>
    <row r="16" spans="1:10" s="24" customFormat="1" x14ac:dyDescent="0.2">
      <c r="A16" s="37" t="s">
        <v>175</v>
      </c>
      <c r="B16" s="12" t="s">
        <v>62</v>
      </c>
      <c r="C16" s="39">
        <v>1.6</v>
      </c>
      <c r="D16" s="39">
        <v>0.28000000000000003</v>
      </c>
      <c r="E16" s="40">
        <v>1.2</v>
      </c>
      <c r="F16" s="40">
        <v>0</v>
      </c>
      <c r="G16" s="41">
        <f>24*30/7</f>
        <v>102.85714285714286</v>
      </c>
      <c r="H16" s="40">
        <v>15</v>
      </c>
      <c r="I16" s="42" t="s">
        <v>124</v>
      </c>
      <c r="J16" s="38"/>
    </row>
    <row r="17" spans="1:10" s="24" customFormat="1" ht="28" x14ac:dyDescent="0.2">
      <c r="A17" s="18" t="s">
        <v>176</v>
      </c>
      <c r="B17" s="11" t="s">
        <v>59</v>
      </c>
      <c r="C17" s="20">
        <v>0.47</v>
      </c>
      <c r="D17" s="20">
        <v>0.35</v>
      </c>
      <c r="E17" s="21">
        <v>0.1</v>
      </c>
      <c r="F17" s="21">
        <v>1</v>
      </c>
      <c r="G17" s="22">
        <v>1</v>
      </c>
      <c r="H17" s="21">
        <v>0.5</v>
      </c>
      <c r="I17" s="23" t="s">
        <v>84</v>
      </c>
      <c r="J17" s="26" t="s">
        <v>64</v>
      </c>
    </row>
    <row r="18" spans="1:10" s="24" customFormat="1" ht="42" x14ac:dyDescent="0.2">
      <c r="A18" s="18" t="s">
        <v>176</v>
      </c>
      <c r="B18" s="10" t="s">
        <v>60</v>
      </c>
      <c r="C18" s="20">
        <v>0.62</v>
      </c>
      <c r="D18" s="20">
        <v>0.35</v>
      </c>
      <c r="E18" s="21">
        <v>0.3</v>
      </c>
      <c r="F18" s="21">
        <v>0</v>
      </c>
      <c r="G18" s="22">
        <v>3</v>
      </c>
      <c r="H18" s="21">
        <v>1.5</v>
      </c>
      <c r="I18" s="23" t="s">
        <v>85</v>
      </c>
      <c r="J18" s="26" t="s">
        <v>64</v>
      </c>
    </row>
    <row r="19" spans="1:10" s="24" customFormat="1" ht="56" x14ac:dyDescent="0.2">
      <c r="A19" s="18" t="s">
        <v>176</v>
      </c>
      <c r="B19" s="10" t="s">
        <v>61</v>
      </c>
      <c r="C19" s="20">
        <v>0.83</v>
      </c>
      <c r="D19" s="20">
        <v>0.45</v>
      </c>
      <c r="E19" s="21">
        <v>0.75</v>
      </c>
      <c r="F19" s="21">
        <v>0</v>
      </c>
      <c r="G19" s="22">
        <v>7</v>
      </c>
      <c r="H19" s="21">
        <v>3.5</v>
      </c>
      <c r="I19" s="23" t="s">
        <v>86</v>
      </c>
      <c r="J19" s="26" t="s">
        <v>64</v>
      </c>
    </row>
    <row r="20" spans="1:10" s="24" customFormat="1" ht="28" x14ac:dyDescent="0.2">
      <c r="A20" s="18" t="s">
        <v>176</v>
      </c>
      <c r="B20" s="12" t="s">
        <v>62</v>
      </c>
      <c r="C20" s="20">
        <v>1.38</v>
      </c>
      <c r="D20" s="20">
        <v>0.45</v>
      </c>
      <c r="E20" s="21">
        <v>1</v>
      </c>
      <c r="F20" s="21">
        <v>0</v>
      </c>
      <c r="G20" s="22">
        <v>30</v>
      </c>
      <c r="H20" s="21">
        <v>15</v>
      </c>
      <c r="I20" s="23" t="s">
        <v>87</v>
      </c>
      <c r="J20" s="26" t="s">
        <v>64</v>
      </c>
    </row>
    <row r="21" spans="1:10" s="24" customFormat="1" x14ac:dyDescent="0.2">
      <c r="A21" s="25" t="s">
        <v>177</v>
      </c>
      <c r="B21" s="11" t="s">
        <v>59</v>
      </c>
      <c r="C21" s="27">
        <v>0.35</v>
      </c>
      <c r="D21" s="27">
        <v>0.5</v>
      </c>
      <c r="E21" s="28">
        <v>0.1</v>
      </c>
      <c r="F21" s="28">
        <v>1</v>
      </c>
      <c r="G21" s="29">
        <v>5</v>
      </c>
      <c r="H21" s="28">
        <v>0.3</v>
      </c>
      <c r="I21" s="23" t="s">
        <v>88</v>
      </c>
      <c r="J21" s="26" t="s">
        <v>65</v>
      </c>
    </row>
    <row r="22" spans="1:10" s="24" customFormat="1" ht="42" x14ac:dyDescent="0.2">
      <c r="A22" s="31" t="s">
        <v>177</v>
      </c>
      <c r="B22" s="10" t="s">
        <v>60</v>
      </c>
      <c r="C22" s="33">
        <v>0.48</v>
      </c>
      <c r="D22" s="33">
        <v>0.5</v>
      </c>
      <c r="E22" s="34">
        <v>0.3</v>
      </c>
      <c r="F22" s="34">
        <v>0</v>
      </c>
      <c r="G22" s="35">
        <v>10</v>
      </c>
      <c r="H22" s="34">
        <v>2.7</v>
      </c>
      <c r="I22" s="23" t="s">
        <v>89</v>
      </c>
      <c r="J22" s="26" t="s">
        <v>65</v>
      </c>
    </row>
    <row r="23" spans="1:10" s="24" customFormat="1" ht="56" x14ac:dyDescent="0.2">
      <c r="A23" s="31" t="s">
        <v>177</v>
      </c>
      <c r="B23" s="10" t="s">
        <v>61</v>
      </c>
      <c r="C23" s="33">
        <v>0.63</v>
      </c>
      <c r="D23" s="33">
        <v>0.6</v>
      </c>
      <c r="E23" s="34">
        <v>0.75</v>
      </c>
      <c r="F23" s="34">
        <v>0</v>
      </c>
      <c r="G23" s="35">
        <v>21</v>
      </c>
      <c r="H23" s="34">
        <v>10</v>
      </c>
      <c r="I23" s="23" t="s">
        <v>90</v>
      </c>
      <c r="J23" s="26" t="s">
        <v>65</v>
      </c>
    </row>
    <row r="24" spans="1:10" s="24" customFormat="1" x14ac:dyDescent="0.2">
      <c r="A24" s="37" t="s">
        <v>177</v>
      </c>
      <c r="B24" s="12" t="s">
        <v>62</v>
      </c>
      <c r="C24" s="39">
        <v>0.93</v>
      </c>
      <c r="D24" s="39">
        <v>0.6</v>
      </c>
      <c r="E24" s="40">
        <v>1</v>
      </c>
      <c r="F24" s="40">
        <v>0</v>
      </c>
      <c r="G24" s="41">
        <f>10*30/7</f>
        <v>42.857142857142854</v>
      </c>
      <c r="H24" s="40">
        <v>18</v>
      </c>
      <c r="I24" s="23" t="s">
        <v>87</v>
      </c>
      <c r="J24" s="26" t="s">
        <v>65</v>
      </c>
    </row>
    <row r="25" spans="1:10" s="24" customFormat="1" x14ac:dyDescent="0.2">
      <c r="A25" s="25" t="s">
        <v>178</v>
      </c>
      <c r="B25" s="11" t="s">
        <v>59</v>
      </c>
      <c r="C25" s="27">
        <v>0.35</v>
      </c>
      <c r="D25" s="27">
        <v>0.5</v>
      </c>
      <c r="E25" s="28">
        <v>0.1</v>
      </c>
      <c r="F25" s="28">
        <v>1</v>
      </c>
      <c r="G25" s="29">
        <v>5</v>
      </c>
      <c r="H25" s="28">
        <v>0.5</v>
      </c>
      <c r="I25" s="30" t="s">
        <v>91</v>
      </c>
      <c r="J25" s="26" t="s">
        <v>66</v>
      </c>
    </row>
    <row r="26" spans="1:10" s="24" customFormat="1" ht="28" x14ac:dyDescent="0.2">
      <c r="A26" s="31" t="s">
        <v>178</v>
      </c>
      <c r="B26" s="10" t="s">
        <v>60</v>
      </c>
      <c r="C26" s="33">
        <v>0.48</v>
      </c>
      <c r="D26" s="33">
        <v>0.5</v>
      </c>
      <c r="E26" s="34">
        <v>0.3</v>
      </c>
      <c r="F26" s="34">
        <v>0</v>
      </c>
      <c r="G26" s="35">
        <v>17</v>
      </c>
      <c r="H26" s="34">
        <v>0.5</v>
      </c>
      <c r="I26" s="36" t="s">
        <v>92</v>
      </c>
      <c r="J26" s="26" t="s">
        <v>66</v>
      </c>
    </row>
    <row r="27" spans="1:10" s="24" customFormat="1" ht="42" x14ac:dyDescent="0.2">
      <c r="A27" s="31" t="s">
        <v>178</v>
      </c>
      <c r="B27" s="10" t="s">
        <v>61</v>
      </c>
      <c r="C27" s="33">
        <v>0.63</v>
      </c>
      <c r="D27" s="33">
        <v>0.6</v>
      </c>
      <c r="E27" s="34">
        <v>0.75</v>
      </c>
      <c r="F27" s="34">
        <v>0</v>
      </c>
      <c r="G27" s="35">
        <v>37</v>
      </c>
      <c r="H27" s="34">
        <v>1.5</v>
      </c>
      <c r="I27" s="36" t="s">
        <v>93</v>
      </c>
      <c r="J27" s="32" t="s">
        <v>67</v>
      </c>
    </row>
    <row r="28" spans="1:10" s="24" customFormat="1" x14ac:dyDescent="0.2">
      <c r="A28" s="37" t="s">
        <v>178</v>
      </c>
      <c r="B28" s="12" t="s">
        <v>62</v>
      </c>
      <c r="C28" s="39">
        <v>0.93</v>
      </c>
      <c r="D28" s="39">
        <v>0.6</v>
      </c>
      <c r="E28" s="40">
        <v>1</v>
      </c>
      <c r="F28" s="40">
        <v>0</v>
      </c>
      <c r="G28" s="41">
        <f>18*30/7</f>
        <v>77.142857142857139</v>
      </c>
      <c r="H28" s="40">
        <v>3</v>
      </c>
      <c r="I28" s="42" t="s">
        <v>94</v>
      </c>
      <c r="J28" s="32" t="s">
        <v>67</v>
      </c>
    </row>
    <row r="29" spans="1:10" s="24" customFormat="1" x14ac:dyDescent="0.2">
      <c r="A29" s="18" t="s">
        <v>179</v>
      </c>
      <c r="B29" s="11" t="s">
        <v>59</v>
      </c>
      <c r="C29" s="20">
        <v>0.37</v>
      </c>
      <c r="D29" s="20">
        <v>0.21</v>
      </c>
      <c r="E29" s="21">
        <v>0.06</v>
      </c>
      <c r="F29" s="21">
        <v>1</v>
      </c>
      <c r="G29" s="29">
        <v>5</v>
      </c>
      <c r="H29" s="21">
        <v>0.5</v>
      </c>
      <c r="I29" s="23" t="s">
        <v>101</v>
      </c>
      <c r="J29" s="19"/>
    </row>
    <row r="30" spans="1:10" s="24" customFormat="1" ht="28" x14ac:dyDescent="0.2">
      <c r="A30" s="18" t="s">
        <v>179</v>
      </c>
      <c r="B30" s="10" t="s">
        <v>60</v>
      </c>
      <c r="C30" s="20">
        <v>0.55000000000000004</v>
      </c>
      <c r="D30" s="20">
        <v>0.26</v>
      </c>
      <c r="E30" s="21">
        <v>0.3</v>
      </c>
      <c r="F30" s="21">
        <v>0</v>
      </c>
      <c r="G30" s="35">
        <v>17</v>
      </c>
      <c r="H30" s="21">
        <v>1.5</v>
      </c>
      <c r="I30" s="23" t="s">
        <v>102</v>
      </c>
      <c r="J30" s="19"/>
    </row>
    <row r="31" spans="1:10" s="24" customFormat="1" ht="28" x14ac:dyDescent="0.2">
      <c r="A31" s="18" t="s">
        <v>179</v>
      </c>
      <c r="B31" s="10" t="s">
        <v>61</v>
      </c>
      <c r="C31" s="20">
        <v>0.75</v>
      </c>
      <c r="D31" s="20">
        <v>0.36</v>
      </c>
      <c r="E31" s="21">
        <v>0.75</v>
      </c>
      <c r="F31" s="21">
        <v>0</v>
      </c>
      <c r="G31" s="35">
        <v>37</v>
      </c>
      <c r="H31" s="21">
        <v>3.5</v>
      </c>
      <c r="I31" s="23" t="s">
        <v>103</v>
      </c>
      <c r="J31" s="19"/>
    </row>
    <row r="32" spans="1:10" s="24" customFormat="1" x14ac:dyDescent="0.2">
      <c r="A32" s="18" t="s">
        <v>179</v>
      </c>
      <c r="B32" s="12" t="s">
        <v>62</v>
      </c>
      <c r="C32" s="20">
        <v>1.05</v>
      </c>
      <c r="D32" s="20">
        <v>0.4</v>
      </c>
      <c r="E32" s="21">
        <v>1</v>
      </c>
      <c r="F32" s="21">
        <v>0</v>
      </c>
      <c r="G32" s="41">
        <f>18*30/7</f>
        <v>77.142857142857139</v>
      </c>
      <c r="H32" s="21">
        <v>15</v>
      </c>
      <c r="I32" s="23" t="s">
        <v>104</v>
      </c>
      <c r="J32" s="19"/>
    </row>
    <row r="33" spans="1:10" s="24" customFormat="1" x14ac:dyDescent="0.2">
      <c r="A33" s="25" t="s">
        <v>180</v>
      </c>
      <c r="B33" s="11" t="s">
        <v>59</v>
      </c>
      <c r="C33" s="27">
        <v>0.25</v>
      </c>
      <c r="D33" s="27">
        <v>0.7</v>
      </c>
      <c r="E33" s="28">
        <v>0.1</v>
      </c>
      <c r="F33" s="28">
        <v>1</v>
      </c>
      <c r="G33" s="29">
        <v>1</v>
      </c>
      <c r="H33" s="28">
        <v>0.2</v>
      </c>
      <c r="I33" s="30" t="s">
        <v>161</v>
      </c>
      <c r="J33" s="26" t="s">
        <v>68</v>
      </c>
    </row>
    <row r="34" spans="1:10" s="24" customFormat="1" ht="42" x14ac:dyDescent="0.2">
      <c r="A34" s="31" t="s">
        <v>180</v>
      </c>
      <c r="B34" s="10" t="s">
        <v>60</v>
      </c>
      <c r="C34" s="33">
        <v>0.46</v>
      </c>
      <c r="D34" s="33">
        <v>0.65</v>
      </c>
      <c r="E34" s="34">
        <v>0.3</v>
      </c>
      <c r="F34" s="34">
        <v>0</v>
      </c>
      <c r="G34" s="35">
        <v>4</v>
      </c>
      <c r="H34" s="34">
        <v>0.5</v>
      </c>
      <c r="I34" s="36" t="s">
        <v>95</v>
      </c>
      <c r="J34" s="32"/>
    </row>
    <row r="35" spans="1:10" s="24" customFormat="1" ht="28" x14ac:dyDescent="0.2">
      <c r="A35" s="31" t="s">
        <v>180</v>
      </c>
      <c r="B35" s="10" t="s">
        <v>61</v>
      </c>
      <c r="C35" s="33">
        <v>0.76</v>
      </c>
      <c r="D35" s="33">
        <v>0.65</v>
      </c>
      <c r="E35" s="34">
        <v>0.75</v>
      </c>
      <c r="F35" s="34">
        <v>0</v>
      </c>
      <c r="G35" s="35">
        <v>8</v>
      </c>
      <c r="H35" s="34">
        <v>1.5</v>
      </c>
      <c r="I35" s="36" t="s">
        <v>96</v>
      </c>
      <c r="J35" s="32"/>
    </row>
    <row r="36" spans="1:10" s="24" customFormat="1" x14ac:dyDescent="0.2">
      <c r="A36" s="37" t="s">
        <v>180</v>
      </c>
      <c r="B36" s="12" t="s">
        <v>62</v>
      </c>
      <c r="C36" s="39">
        <v>1.6</v>
      </c>
      <c r="D36" s="39">
        <v>0.8</v>
      </c>
      <c r="E36" s="40">
        <v>1</v>
      </c>
      <c r="F36" s="40">
        <v>0</v>
      </c>
      <c r="G36" s="44">
        <v>12</v>
      </c>
      <c r="H36" s="40">
        <v>3</v>
      </c>
      <c r="I36" s="42" t="s">
        <v>79</v>
      </c>
      <c r="J36" s="38"/>
    </row>
    <row r="37" spans="1:10" s="24" customFormat="1" ht="28" x14ac:dyDescent="0.2">
      <c r="A37" s="18" t="s">
        <v>181</v>
      </c>
      <c r="B37" s="11" t="s">
        <v>59</v>
      </c>
      <c r="C37" s="20">
        <v>0.27</v>
      </c>
      <c r="D37" s="20">
        <v>0.25</v>
      </c>
      <c r="E37" s="21">
        <v>0.06</v>
      </c>
      <c r="F37" s="21">
        <v>1</v>
      </c>
      <c r="G37" s="22">
        <v>1</v>
      </c>
      <c r="H37" s="21">
        <v>0.2</v>
      </c>
      <c r="I37" s="23" t="s">
        <v>105</v>
      </c>
      <c r="J37" s="19"/>
    </row>
    <row r="38" spans="1:10" s="24" customFormat="1" ht="56" x14ac:dyDescent="0.2">
      <c r="A38" s="18" t="s">
        <v>181</v>
      </c>
      <c r="B38" s="10" t="s">
        <v>60</v>
      </c>
      <c r="C38" s="20">
        <v>0.45</v>
      </c>
      <c r="D38" s="20">
        <v>0.32</v>
      </c>
      <c r="E38" s="21">
        <v>0.3</v>
      </c>
      <c r="F38" s="21">
        <v>1</v>
      </c>
      <c r="G38" s="22">
        <v>4</v>
      </c>
      <c r="H38" s="21">
        <v>0.5</v>
      </c>
      <c r="I38" s="23" t="s">
        <v>106</v>
      </c>
      <c r="J38" s="19"/>
    </row>
    <row r="39" spans="1:10" s="24" customFormat="1" ht="70" x14ac:dyDescent="0.2">
      <c r="A39" s="18" t="s">
        <v>181</v>
      </c>
      <c r="B39" s="10" t="s">
        <v>61</v>
      </c>
      <c r="C39" s="20">
        <v>0.65</v>
      </c>
      <c r="D39" s="20">
        <v>0.4</v>
      </c>
      <c r="E39" s="21">
        <v>0.75</v>
      </c>
      <c r="F39" s="21">
        <v>0</v>
      </c>
      <c r="G39" s="22">
        <v>8</v>
      </c>
      <c r="H39" s="21">
        <v>1.5</v>
      </c>
      <c r="I39" s="23" t="s">
        <v>107</v>
      </c>
      <c r="J39" s="19"/>
    </row>
    <row r="40" spans="1:10" s="24" customFormat="1" ht="42" x14ac:dyDescent="0.2">
      <c r="A40" s="18" t="s">
        <v>181</v>
      </c>
      <c r="B40" s="12" t="s">
        <v>62</v>
      </c>
      <c r="C40" s="20">
        <v>0.95</v>
      </c>
      <c r="D40" s="20">
        <v>0.4</v>
      </c>
      <c r="E40" s="21">
        <v>1</v>
      </c>
      <c r="F40" s="21">
        <v>0</v>
      </c>
      <c r="G40" s="22">
        <v>12</v>
      </c>
      <c r="H40" s="21">
        <v>3</v>
      </c>
      <c r="I40" s="23" t="s">
        <v>108</v>
      </c>
      <c r="J40" s="19"/>
    </row>
    <row r="41" spans="1:10" s="24" customFormat="1" x14ac:dyDescent="0.2">
      <c r="A41" s="46" t="s">
        <v>182</v>
      </c>
      <c r="B41" s="11" t="s">
        <v>59</v>
      </c>
      <c r="C41" s="47">
        <v>0.67</v>
      </c>
      <c r="D41" s="47">
        <v>0.2</v>
      </c>
      <c r="E41" s="28">
        <v>0.1</v>
      </c>
      <c r="F41" s="28">
        <v>1</v>
      </c>
      <c r="G41" s="29">
        <v>5</v>
      </c>
      <c r="H41" s="28">
        <v>0.5</v>
      </c>
      <c r="I41" s="30" t="s">
        <v>109</v>
      </c>
      <c r="J41" s="26"/>
    </row>
    <row r="42" spans="1:10" s="24" customFormat="1" ht="28" x14ac:dyDescent="0.2">
      <c r="A42" s="48" t="s">
        <v>182</v>
      </c>
      <c r="B42" s="10" t="s">
        <v>60</v>
      </c>
      <c r="C42" s="49">
        <v>0.85</v>
      </c>
      <c r="D42" s="49">
        <v>0.27</v>
      </c>
      <c r="E42" s="34">
        <v>0.4</v>
      </c>
      <c r="F42" s="34">
        <v>0</v>
      </c>
      <c r="G42" s="35">
        <v>17</v>
      </c>
      <c r="H42" s="34">
        <v>1.5</v>
      </c>
      <c r="I42" s="36" t="s">
        <v>110</v>
      </c>
      <c r="J42" s="32"/>
    </row>
    <row r="43" spans="1:10" s="24" customFormat="1" ht="28" x14ac:dyDescent="0.2">
      <c r="A43" s="48" t="s">
        <v>182</v>
      </c>
      <c r="B43" s="10" t="s">
        <v>61</v>
      </c>
      <c r="C43" s="49">
        <v>1.05</v>
      </c>
      <c r="D43" s="49">
        <v>0.35</v>
      </c>
      <c r="E43" s="34">
        <v>0.8</v>
      </c>
      <c r="F43" s="34">
        <v>0</v>
      </c>
      <c r="G43" s="35">
        <v>37</v>
      </c>
      <c r="H43" s="34">
        <v>3.5</v>
      </c>
      <c r="I43" s="36" t="s">
        <v>111</v>
      </c>
      <c r="J43" s="32"/>
    </row>
    <row r="44" spans="1:10" s="24" customFormat="1" x14ac:dyDescent="0.2">
      <c r="A44" s="50" t="s">
        <v>182</v>
      </c>
      <c r="B44" s="12" t="s">
        <v>62</v>
      </c>
      <c r="C44" s="51">
        <v>1.35</v>
      </c>
      <c r="D44" s="51">
        <v>0.35</v>
      </c>
      <c r="E44" s="40">
        <v>1.2</v>
      </c>
      <c r="F44" s="40">
        <v>0</v>
      </c>
      <c r="G44" s="41">
        <f>18*30/7</f>
        <v>77.142857142857139</v>
      </c>
      <c r="H44" s="40">
        <v>15</v>
      </c>
      <c r="I44" s="42" t="s">
        <v>112</v>
      </c>
      <c r="J44" s="38"/>
    </row>
    <row r="45" spans="1:10" s="24" customFormat="1" ht="28" x14ac:dyDescent="0.2">
      <c r="A45" s="18" t="s">
        <v>183</v>
      </c>
      <c r="B45" s="11" t="s">
        <v>59</v>
      </c>
      <c r="C45" s="20">
        <v>0.4</v>
      </c>
      <c r="D45" s="20">
        <v>0.5</v>
      </c>
      <c r="E45" s="21">
        <v>0.06</v>
      </c>
      <c r="F45" s="21">
        <v>1</v>
      </c>
      <c r="G45" s="29">
        <v>5</v>
      </c>
      <c r="H45" s="21">
        <v>0.5</v>
      </c>
      <c r="I45" s="23" t="s">
        <v>113</v>
      </c>
      <c r="J45" s="26" t="s">
        <v>69</v>
      </c>
    </row>
    <row r="46" spans="1:10" s="24" customFormat="1" ht="28" x14ac:dyDescent="0.2">
      <c r="A46" s="18" t="s">
        <v>183</v>
      </c>
      <c r="B46" s="10" t="s">
        <v>60</v>
      </c>
      <c r="C46" s="20">
        <v>0.6</v>
      </c>
      <c r="D46" s="20">
        <v>0.6</v>
      </c>
      <c r="E46" s="21">
        <v>0.2</v>
      </c>
      <c r="F46" s="21">
        <v>0</v>
      </c>
      <c r="G46" s="35">
        <v>17</v>
      </c>
      <c r="H46" s="21">
        <v>1.5</v>
      </c>
      <c r="I46" s="23" t="s">
        <v>114</v>
      </c>
      <c r="J46" s="32" t="s">
        <v>69</v>
      </c>
    </row>
    <row r="47" spans="1:10" s="24" customFormat="1" ht="28" x14ac:dyDescent="0.2">
      <c r="A47" s="18" t="s">
        <v>183</v>
      </c>
      <c r="B47" s="10" t="s">
        <v>61</v>
      </c>
      <c r="C47" s="20">
        <v>0.8</v>
      </c>
      <c r="D47" s="20">
        <v>0.55000000000000004</v>
      </c>
      <c r="E47" s="21">
        <v>0.8</v>
      </c>
      <c r="F47" s="21">
        <v>0</v>
      </c>
      <c r="G47" s="35">
        <v>37</v>
      </c>
      <c r="H47" s="21">
        <v>3.5</v>
      </c>
      <c r="I47" s="23" t="s">
        <v>115</v>
      </c>
      <c r="J47" s="32" t="s">
        <v>69</v>
      </c>
    </row>
    <row r="48" spans="1:10" s="24" customFormat="1" ht="28" x14ac:dyDescent="0.2">
      <c r="A48" s="18" t="s">
        <v>183</v>
      </c>
      <c r="B48" s="12" t="s">
        <v>62</v>
      </c>
      <c r="C48" s="20">
        <v>1</v>
      </c>
      <c r="D48" s="20">
        <v>0.46</v>
      </c>
      <c r="E48" s="21">
        <v>1.2</v>
      </c>
      <c r="F48" s="21">
        <v>0</v>
      </c>
      <c r="G48" s="41">
        <f>18*30/7</f>
        <v>77.142857142857139</v>
      </c>
      <c r="H48" s="21">
        <v>15</v>
      </c>
      <c r="I48" s="23" t="s">
        <v>116</v>
      </c>
      <c r="J48" s="32" t="s">
        <v>69</v>
      </c>
    </row>
    <row r="49" spans="1:10" s="24" customFormat="1" ht="28" x14ac:dyDescent="0.2">
      <c r="A49" s="25" t="s">
        <v>184</v>
      </c>
      <c r="B49" s="11" t="s">
        <v>59</v>
      </c>
      <c r="C49" s="27">
        <v>0.6</v>
      </c>
      <c r="D49" s="27">
        <v>0.32</v>
      </c>
      <c r="E49" s="28">
        <v>0.03</v>
      </c>
      <c r="F49" s="28">
        <v>1</v>
      </c>
      <c r="G49" s="29">
        <v>5</v>
      </c>
      <c r="H49" s="28">
        <v>0.5</v>
      </c>
      <c r="I49" s="30" t="s">
        <v>117</v>
      </c>
      <c r="J49" s="26" t="s">
        <v>70</v>
      </c>
    </row>
    <row r="50" spans="1:10" s="24" customFormat="1" ht="28" x14ac:dyDescent="0.2">
      <c r="A50" s="31" t="s">
        <v>184</v>
      </c>
      <c r="B50" s="10" t="s">
        <v>60</v>
      </c>
      <c r="C50" s="33">
        <v>0.95</v>
      </c>
      <c r="D50" s="33">
        <v>0.24</v>
      </c>
      <c r="E50" s="34">
        <v>0.1</v>
      </c>
      <c r="F50" s="34">
        <v>0</v>
      </c>
      <c r="G50" s="35">
        <v>17</v>
      </c>
      <c r="H50" s="34">
        <v>1.5</v>
      </c>
      <c r="I50" s="30" t="s">
        <v>118</v>
      </c>
      <c r="J50" s="26" t="s">
        <v>70</v>
      </c>
    </row>
    <row r="51" spans="1:10" s="24" customFormat="1" ht="28" x14ac:dyDescent="0.2">
      <c r="A51" s="31" t="s">
        <v>184</v>
      </c>
      <c r="B51" s="10" t="s">
        <v>61</v>
      </c>
      <c r="C51" s="33">
        <v>1.3</v>
      </c>
      <c r="D51" s="33">
        <v>0.19</v>
      </c>
      <c r="E51" s="34">
        <v>0.15</v>
      </c>
      <c r="F51" s="34">
        <v>0</v>
      </c>
      <c r="G51" s="35">
        <v>37</v>
      </c>
      <c r="H51" s="34">
        <v>3.5</v>
      </c>
      <c r="I51" s="30" t="s">
        <v>119</v>
      </c>
      <c r="J51" s="26" t="s">
        <v>70</v>
      </c>
    </row>
    <row r="52" spans="1:10" s="24" customFormat="1" ht="28" x14ac:dyDescent="0.2">
      <c r="A52" s="37" t="s">
        <v>184</v>
      </c>
      <c r="B52" s="12" t="s">
        <v>62</v>
      </c>
      <c r="C52" s="39">
        <v>1.7</v>
      </c>
      <c r="D52" s="39">
        <v>0.09</v>
      </c>
      <c r="E52" s="40">
        <v>1</v>
      </c>
      <c r="F52" s="40">
        <v>0</v>
      </c>
      <c r="G52" s="41">
        <f>18*30/7</f>
        <v>77.142857142857139</v>
      </c>
      <c r="H52" s="40">
        <v>15</v>
      </c>
      <c r="I52" s="30" t="s">
        <v>120</v>
      </c>
      <c r="J52" s="26" t="s">
        <v>70</v>
      </c>
    </row>
    <row r="53" spans="1:10" s="24" customFormat="1" x14ac:dyDescent="0.2">
      <c r="A53" s="18" t="s">
        <v>185</v>
      </c>
      <c r="B53" s="11" t="s">
        <v>59</v>
      </c>
      <c r="C53" s="20">
        <v>0.37</v>
      </c>
      <c r="D53" s="20">
        <v>0.27</v>
      </c>
      <c r="E53" s="21">
        <v>0.1</v>
      </c>
      <c r="F53" s="21">
        <v>1</v>
      </c>
      <c r="G53" s="29">
        <v>5</v>
      </c>
      <c r="H53" s="21">
        <v>0.5</v>
      </c>
      <c r="I53" s="23" t="s">
        <v>101</v>
      </c>
      <c r="J53" s="19"/>
    </row>
    <row r="54" spans="1:10" s="24" customFormat="1" ht="28" x14ac:dyDescent="0.2">
      <c r="A54" s="18" t="s">
        <v>185</v>
      </c>
      <c r="B54" s="10" t="s">
        <v>60</v>
      </c>
      <c r="C54" s="20">
        <v>0.55000000000000004</v>
      </c>
      <c r="D54" s="20">
        <v>0.32</v>
      </c>
      <c r="E54" s="21">
        <v>0.4</v>
      </c>
      <c r="F54" s="21">
        <v>1</v>
      </c>
      <c r="G54" s="35">
        <v>17</v>
      </c>
      <c r="H54" s="21">
        <v>1.5</v>
      </c>
      <c r="I54" s="23" t="s">
        <v>102</v>
      </c>
      <c r="J54" s="19"/>
    </row>
    <row r="55" spans="1:10" s="24" customFormat="1" ht="28" x14ac:dyDescent="0.2">
      <c r="A55" s="18" t="s">
        <v>185</v>
      </c>
      <c r="B55" s="10" t="s">
        <v>61</v>
      </c>
      <c r="C55" s="20">
        <v>0.85</v>
      </c>
      <c r="D55" s="20">
        <v>0.42</v>
      </c>
      <c r="E55" s="21">
        <v>0.8</v>
      </c>
      <c r="F55" s="21">
        <v>0</v>
      </c>
      <c r="G55" s="35">
        <v>37</v>
      </c>
      <c r="H55" s="21">
        <v>3.5</v>
      </c>
      <c r="I55" s="23" t="s">
        <v>103</v>
      </c>
      <c r="J55" s="19"/>
    </row>
    <row r="56" spans="1:10" s="24" customFormat="1" x14ac:dyDescent="0.2">
      <c r="A56" s="18" t="s">
        <v>185</v>
      </c>
      <c r="B56" s="12" t="s">
        <v>62</v>
      </c>
      <c r="C56" s="20">
        <v>1.05</v>
      </c>
      <c r="D56" s="20">
        <v>0.46</v>
      </c>
      <c r="E56" s="21">
        <v>1</v>
      </c>
      <c r="F56" s="21">
        <v>0</v>
      </c>
      <c r="G56" s="41">
        <f>18*30/7</f>
        <v>77.142857142857139</v>
      </c>
      <c r="H56" s="21">
        <v>15</v>
      </c>
      <c r="I56" s="23" t="s">
        <v>104</v>
      </c>
      <c r="J56" s="19"/>
    </row>
    <row r="57" spans="1:10" s="24" customFormat="1" ht="28" x14ac:dyDescent="0.2">
      <c r="A57" s="25" t="s">
        <v>186</v>
      </c>
      <c r="B57" s="11" t="s">
        <v>59</v>
      </c>
      <c r="C57" s="27">
        <v>0.8</v>
      </c>
      <c r="D57" s="27">
        <v>0.28000000000000003</v>
      </c>
      <c r="E57" s="28">
        <v>0.03</v>
      </c>
      <c r="F57" s="28">
        <v>1</v>
      </c>
      <c r="G57" s="29">
        <v>3</v>
      </c>
      <c r="H57" s="28">
        <v>1</v>
      </c>
      <c r="I57" s="30" t="s">
        <v>97</v>
      </c>
      <c r="J57" s="26" t="s">
        <v>25</v>
      </c>
    </row>
    <row r="58" spans="1:10" s="24" customFormat="1" x14ac:dyDescent="0.2">
      <c r="A58" s="31" t="s">
        <v>186</v>
      </c>
      <c r="B58" s="10" t="s">
        <v>60</v>
      </c>
      <c r="C58" s="33">
        <v>1.05</v>
      </c>
      <c r="D58" s="33">
        <v>0.3</v>
      </c>
      <c r="E58" s="34">
        <v>0.15</v>
      </c>
      <c r="F58" s="34">
        <v>0</v>
      </c>
      <c r="G58" s="35">
        <v>20</v>
      </c>
      <c r="H58" s="34">
        <v>4</v>
      </c>
      <c r="I58" s="36" t="s">
        <v>98</v>
      </c>
      <c r="J58" s="32" t="s">
        <v>25</v>
      </c>
    </row>
    <row r="59" spans="1:10" s="24" customFormat="1" ht="28" x14ac:dyDescent="0.2">
      <c r="A59" s="31" t="s">
        <v>186</v>
      </c>
      <c r="B59" s="10" t="s">
        <v>61</v>
      </c>
      <c r="C59" s="33">
        <v>1.38</v>
      </c>
      <c r="D59" s="33">
        <v>0.34</v>
      </c>
      <c r="E59" s="34">
        <v>0.4</v>
      </c>
      <c r="F59" s="34">
        <v>0</v>
      </c>
      <c r="G59" s="35">
        <v>60</v>
      </c>
      <c r="H59" s="34">
        <v>10</v>
      </c>
      <c r="I59" s="36" t="s">
        <v>99</v>
      </c>
      <c r="J59" s="32" t="s">
        <v>25</v>
      </c>
    </row>
    <row r="60" spans="1:10" s="24" customFormat="1" x14ac:dyDescent="0.2">
      <c r="A60" s="37" t="s">
        <v>186</v>
      </c>
      <c r="B60" s="12" t="s">
        <v>62</v>
      </c>
      <c r="C60" s="39">
        <v>1.6</v>
      </c>
      <c r="D60" s="39">
        <v>0.28000000000000003</v>
      </c>
      <c r="E60" s="40">
        <v>1.2</v>
      </c>
      <c r="F60" s="40">
        <v>0</v>
      </c>
      <c r="G60" s="41">
        <f>24*30/7</f>
        <v>102.85714285714286</v>
      </c>
      <c r="H60" s="40">
        <v>20</v>
      </c>
      <c r="I60" s="42" t="s">
        <v>100</v>
      </c>
      <c r="J60" s="38" t="s">
        <v>25</v>
      </c>
    </row>
    <row r="61" spans="1:10" s="24" customFormat="1" ht="28" x14ac:dyDescent="0.2">
      <c r="A61" s="25" t="s">
        <v>187</v>
      </c>
      <c r="B61" s="11" t="s">
        <v>59</v>
      </c>
      <c r="C61" s="27">
        <v>0.5</v>
      </c>
      <c r="D61" s="27">
        <v>0.5</v>
      </c>
      <c r="E61" s="28">
        <v>0.06</v>
      </c>
      <c r="F61" s="28">
        <v>1</v>
      </c>
      <c r="G61" s="29">
        <v>5</v>
      </c>
      <c r="H61" s="21">
        <v>1</v>
      </c>
      <c r="I61" s="23" t="s">
        <v>125</v>
      </c>
      <c r="J61" s="26" t="s">
        <v>69</v>
      </c>
    </row>
    <row r="62" spans="1:10" s="24" customFormat="1" ht="28" x14ac:dyDescent="0.2">
      <c r="A62" s="31" t="s">
        <v>187</v>
      </c>
      <c r="B62" s="10" t="s">
        <v>60</v>
      </c>
      <c r="C62" s="33">
        <v>0.7</v>
      </c>
      <c r="D62" s="33">
        <v>0.6</v>
      </c>
      <c r="E62" s="34">
        <v>0.2</v>
      </c>
      <c r="F62" s="34">
        <v>0.6</v>
      </c>
      <c r="G62" s="35">
        <v>17</v>
      </c>
      <c r="H62" s="21">
        <v>4</v>
      </c>
      <c r="I62" s="23" t="s">
        <v>126</v>
      </c>
      <c r="J62" s="32" t="s">
        <v>69</v>
      </c>
    </row>
    <row r="63" spans="1:10" s="24" customFormat="1" ht="28" x14ac:dyDescent="0.2">
      <c r="A63" s="31" t="s">
        <v>187</v>
      </c>
      <c r="B63" s="10" t="s">
        <v>61</v>
      </c>
      <c r="C63" s="33">
        <v>0.9</v>
      </c>
      <c r="D63" s="33">
        <v>0.55000000000000004</v>
      </c>
      <c r="E63" s="34">
        <v>0.8</v>
      </c>
      <c r="F63" s="34">
        <v>0.2</v>
      </c>
      <c r="G63" s="35">
        <v>37</v>
      </c>
      <c r="H63" s="21">
        <v>7</v>
      </c>
      <c r="I63" s="23" t="s">
        <v>127</v>
      </c>
      <c r="J63" s="32" t="s">
        <v>69</v>
      </c>
    </row>
    <row r="64" spans="1:10" s="24" customFormat="1" ht="28" x14ac:dyDescent="0.2">
      <c r="A64" s="37" t="s">
        <v>187</v>
      </c>
      <c r="B64" s="12" t="s">
        <v>62</v>
      </c>
      <c r="C64" s="39">
        <v>1.1000000000000001</v>
      </c>
      <c r="D64" s="39">
        <v>0.46</v>
      </c>
      <c r="E64" s="40">
        <v>1.2</v>
      </c>
      <c r="F64" s="40">
        <v>0</v>
      </c>
      <c r="G64" s="41">
        <f>18*30/7</f>
        <v>77.142857142857139</v>
      </c>
      <c r="H64" s="40">
        <v>15</v>
      </c>
      <c r="I64" s="23" t="s">
        <v>116</v>
      </c>
      <c r="J64" s="32" t="s">
        <v>69</v>
      </c>
    </row>
    <row r="65" spans="1:10" s="24" customFormat="1" ht="28" x14ac:dyDescent="0.2">
      <c r="A65" s="24" t="s">
        <v>188</v>
      </c>
      <c r="B65" s="10" t="s">
        <v>59</v>
      </c>
      <c r="C65" s="45">
        <v>0.67</v>
      </c>
      <c r="D65" s="45">
        <v>0.2</v>
      </c>
      <c r="E65" s="21">
        <v>0.06</v>
      </c>
      <c r="F65" s="21">
        <v>1</v>
      </c>
      <c r="G65" s="22">
        <v>0.2</v>
      </c>
      <c r="H65" s="21">
        <v>0.2</v>
      </c>
      <c r="I65" s="23" t="s">
        <v>80</v>
      </c>
      <c r="J65" s="19"/>
    </row>
    <row r="66" spans="1:10" s="24" customFormat="1" ht="42" x14ac:dyDescent="0.2">
      <c r="A66" s="24" t="s">
        <v>188</v>
      </c>
      <c r="B66" s="10" t="s">
        <v>60</v>
      </c>
      <c r="C66" s="45">
        <v>0.85</v>
      </c>
      <c r="D66" s="45">
        <v>0.27</v>
      </c>
      <c r="E66" s="21">
        <v>0.3</v>
      </c>
      <c r="F66" s="21">
        <v>1</v>
      </c>
      <c r="G66" s="22">
        <v>1</v>
      </c>
      <c r="H66" s="21">
        <v>0.5</v>
      </c>
      <c r="I66" s="23" t="s">
        <v>81</v>
      </c>
      <c r="J66" s="19"/>
    </row>
    <row r="67" spans="1:10" s="24" customFormat="1" ht="70" x14ac:dyDescent="0.2">
      <c r="A67" s="24" t="s">
        <v>188</v>
      </c>
      <c r="B67" s="10" t="s">
        <v>61</v>
      </c>
      <c r="C67" s="45">
        <v>1.05</v>
      </c>
      <c r="D67" s="45">
        <v>0.35</v>
      </c>
      <c r="E67" s="21">
        <v>0.75</v>
      </c>
      <c r="F67" s="21">
        <v>0</v>
      </c>
      <c r="G67" s="22">
        <v>1.5</v>
      </c>
      <c r="H67" s="21">
        <v>1.5</v>
      </c>
      <c r="I67" s="23" t="s">
        <v>82</v>
      </c>
      <c r="J67" s="19"/>
    </row>
    <row r="68" spans="1:10" s="43" customFormat="1" ht="42" x14ac:dyDescent="0.2">
      <c r="A68" s="24" t="s">
        <v>188</v>
      </c>
      <c r="B68" s="12" t="s">
        <v>62</v>
      </c>
      <c r="C68" s="45">
        <v>1.35</v>
      </c>
      <c r="D68" s="45">
        <v>0.35</v>
      </c>
      <c r="E68" s="21">
        <v>1</v>
      </c>
      <c r="F68" s="21">
        <v>0</v>
      </c>
      <c r="G68" s="22">
        <v>3</v>
      </c>
      <c r="H68" s="21">
        <v>3</v>
      </c>
      <c r="I68" s="23" t="s">
        <v>83</v>
      </c>
      <c r="J68" s="19"/>
    </row>
    <row r="69" spans="1:10" s="24" customFormat="1" x14ac:dyDescent="0.2">
      <c r="A69" s="26" t="s">
        <v>26</v>
      </c>
      <c r="B69" s="11" t="s">
        <v>59</v>
      </c>
      <c r="C69" s="28">
        <v>0.11</v>
      </c>
      <c r="D69" s="28">
        <v>0.7</v>
      </c>
      <c r="E69" s="28">
        <v>0.3</v>
      </c>
      <c r="F69" s="28">
        <v>1</v>
      </c>
      <c r="G69" s="29">
        <v>1</v>
      </c>
      <c r="H69" s="28">
        <v>0.5</v>
      </c>
      <c r="I69" s="30"/>
      <c r="J69" s="26" t="s">
        <v>27</v>
      </c>
    </row>
    <row r="70" spans="1:10" s="24" customFormat="1" x14ac:dyDescent="0.2">
      <c r="A70" s="32" t="s">
        <v>26</v>
      </c>
      <c r="B70" s="10" t="s">
        <v>60</v>
      </c>
      <c r="C70" s="34">
        <v>0.15</v>
      </c>
      <c r="D70" s="34">
        <v>0.75</v>
      </c>
      <c r="E70" s="34">
        <v>0.6</v>
      </c>
      <c r="F70" s="34">
        <v>0.6</v>
      </c>
      <c r="G70" s="35">
        <v>3</v>
      </c>
      <c r="H70" s="34">
        <v>1.5</v>
      </c>
      <c r="I70" s="36"/>
      <c r="J70" s="32" t="s">
        <v>27</v>
      </c>
    </row>
    <row r="71" spans="1:10" s="24" customFormat="1" x14ac:dyDescent="0.2">
      <c r="A71" s="32" t="s">
        <v>26</v>
      </c>
      <c r="B71" s="10" t="s">
        <v>61</v>
      </c>
      <c r="C71" s="34">
        <v>0.2</v>
      </c>
      <c r="D71" s="34">
        <v>0.75</v>
      </c>
      <c r="E71" s="34">
        <v>0.8</v>
      </c>
      <c r="F71" s="34">
        <v>0.2</v>
      </c>
      <c r="G71" s="35">
        <v>7</v>
      </c>
      <c r="H71" s="34">
        <v>3.5</v>
      </c>
      <c r="I71" s="36"/>
      <c r="J71" s="32" t="s">
        <v>27</v>
      </c>
    </row>
    <row r="72" spans="1:10" s="24" customFormat="1" x14ac:dyDescent="0.2">
      <c r="A72" s="38" t="s">
        <v>26</v>
      </c>
      <c r="B72" s="12" t="s">
        <v>62</v>
      </c>
      <c r="C72" s="40">
        <v>0.47</v>
      </c>
      <c r="D72" s="40">
        <v>0.7</v>
      </c>
      <c r="E72" s="40">
        <v>1</v>
      </c>
      <c r="F72" s="40">
        <v>0</v>
      </c>
      <c r="G72" s="44">
        <v>30</v>
      </c>
      <c r="H72" s="40">
        <v>15</v>
      </c>
      <c r="I72" s="42"/>
      <c r="J72" s="38" t="s">
        <v>27</v>
      </c>
    </row>
    <row r="73" spans="1:10" s="24" customFormat="1" x14ac:dyDescent="0.2">
      <c r="A73" s="19" t="s">
        <v>28</v>
      </c>
      <c r="B73" s="11" t="s">
        <v>59</v>
      </c>
      <c r="C73" s="21">
        <v>5</v>
      </c>
      <c r="D73" s="21">
        <v>0.01</v>
      </c>
      <c r="E73" s="21">
        <v>0.1</v>
      </c>
      <c r="F73" s="21">
        <v>1</v>
      </c>
      <c r="G73" s="22">
        <v>1</v>
      </c>
      <c r="H73" s="21">
        <v>0.01</v>
      </c>
      <c r="I73" s="23"/>
      <c r="J73" s="19"/>
    </row>
    <row r="74" spans="1:10" s="24" customFormat="1" x14ac:dyDescent="0.2">
      <c r="A74" s="19" t="s">
        <v>28</v>
      </c>
      <c r="B74" s="10" t="s">
        <v>60</v>
      </c>
      <c r="C74" s="21">
        <v>5</v>
      </c>
      <c r="D74" s="21">
        <v>0.01</v>
      </c>
      <c r="E74" s="21">
        <v>0.1</v>
      </c>
      <c r="F74" s="21">
        <v>1</v>
      </c>
      <c r="G74" s="22">
        <v>1</v>
      </c>
      <c r="H74" s="21">
        <v>0.01</v>
      </c>
      <c r="I74" s="23"/>
      <c r="J74" s="19"/>
    </row>
    <row r="75" spans="1:10" s="24" customFormat="1" x14ac:dyDescent="0.2">
      <c r="A75" s="19" t="s">
        <v>28</v>
      </c>
      <c r="B75" s="10" t="s">
        <v>61</v>
      </c>
      <c r="C75" s="21">
        <v>5</v>
      </c>
      <c r="D75" s="21">
        <v>0.01</v>
      </c>
      <c r="E75" s="21">
        <v>0.1</v>
      </c>
      <c r="F75" s="21">
        <v>1</v>
      </c>
      <c r="G75" s="22">
        <v>1</v>
      </c>
      <c r="H75" s="21">
        <v>0.01</v>
      </c>
      <c r="I75" s="23"/>
      <c r="J75" s="19"/>
    </row>
    <row r="76" spans="1:10" s="24" customFormat="1" x14ac:dyDescent="0.2">
      <c r="A76" s="38" t="s">
        <v>28</v>
      </c>
      <c r="B76" s="12" t="s">
        <v>62</v>
      </c>
      <c r="C76" s="40">
        <v>5</v>
      </c>
      <c r="D76" s="40">
        <v>0.01</v>
      </c>
      <c r="E76" s="40">
        <v>1</v>
      </c>
      <c r="F76" s="40">
        <v>1</v>
      </c>
      <c r="G76" s="44">
        <v>1</v>
      </c>
      <c r="H76" s="40">
        <v>0.01</v>
      </c>
      <c r="I76" s="42"/>
      <c r="J76" s="38"/>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component_list</vt:lpstr>
      <vt:lpstr>component_connections</vt:lpstr>
      <vt:lpstr>supply_setup</vt:lpstr>
      <vt:lpstr>output_setup</vt:lpstr>
      <vt:lpstr>comp_type_dmg_algo</vt:lpstr>
      <vt:lpstr>damage_state_def</vt:lpstr>
      <vt:lpstr>comp_type_dmg_algo 0.2g</vt:lpstr>
      <vt:lpstr>comp_type_dmg_algo 0.3g</vt:lpstr>
      <vt:lpstr>comp_type_dmg_algo 0.4g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Microsoft Office User</cp:lastModifiedBy>
  <dcterms:created xsi:type="dcterms:W3CDTF">2014-07-11T05:51:05Z</dcterms:created>
  <dcterms:modified xsi:type="dcterms:W3CDTF">2017-09-26T04:44:14Z</dcterms:modified>
</cp:coreProperties>
</file>