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RMAG/"/>
    </mc:Choice>
  </mc:AlternateContent>
  <bookViews>
    <workbookView xWindow="0" yWindow="0" windowWidth="28800" windowHeight="12300"/>
  </bookViews>
  <sheets>
    <sheet name="Por-Perm-Lo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1" i="1" l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J36" i="1"/>
  <c r="J50" i="1"/>
  <c r="J40" i="1"/>
  <c r="J53" i="1"/>
  <c r="J102" i="1"/>
  <c r="J44" i="1"/>
  <c r="J120" i="1"/>
  <c r="J61" i="1"/>
  <c r="J28" i="1"/>
  <c r="J95" i="1"/>
  <c r="J56" i="1"/>
  <c r="J85" i="1"/>
  <c r="J25" i="1"/>
  <c r="J58" i="1"/>
  <c r="J51" i="1"/>
  <c r="J48" i="1"/>
  <c r="J117" i="1"/>
  <c r="J110" i="1"/>
  <c r="J103" i="1"/>
  <c r="J104" i="1"/>
  <c r="J89" i="1"/>
  <c r="J66" i="1"/>
  <c r="J59" i="1"/>
  <c r="J60" i="1"/>
  <c r="J101" i="1"/>
  <c r="J22" i="1"/>
  <c r="J118" i="1"/>
  <c r="J111" i="1"/>
  <c r="J112" i="1"/>
  <c r="J49" i="1"/>
  <c r="J68" i="1"/>
  <c r="J75" i="1"/>
  <c r="J26" i="1"/>
  <c r="J71" i="1"/>
  <c r="J105" i="1"/>
  <c r="J42" i="1"/>
  <c r="J35" i="1"/>
  <c r="J32" i="1"/>
  <c r="J46" i="1"/>
  <c r="J39" i="1"/>
  <c r="J65" i="1"/>
  <c r="J34" i="1"/>
  <c r="J37" i="1"/>
  <c r="J109" i="1"/>
  <c r="J70" i="1"/>
  <c r="J63" i="1"/>
  <c r="J64" i="1"/>
  <c r="J57" i="1"/>
  <c r="J74" i="1"/>
  <c r="J23" i="1"/>
  <c r="J80" i="1"/>
  <c r="J79" i="1"/>
  <c r="J38" i="1"/>
  <c r="J73" i="1"/>
  <c r="J90" i="1"/>
  <c r="J83" i="1"/>
  <c r="J84" i="1"/>
  <c r="J93" i="1"/>
  <c r="J94" i="1"/>
  <c r="J87" i="1"/>
  <c r="J88" i="1"/>
  <c r="J33" i="1"/>
  <c r="J43" i="1"/>
  <c r="J92" i="1"/>
  <c r="J54" i="1"/>
  <c r="J47" i="1"/>
  <c r="J96" i="1"/>
  <c r="J113" i="1"/>
  <c r="J76" i="1"/>
  <c r="J86" i="1"/>
  <c r="J91" i="1"/>
  <c r="J27" i="1"/>
  <c r="J98" i="1"/>
  <c r="J99" i="1"/>
  <c r="J116" i="1"/>
  <c r="J55" i="1"/>
  <c r="J18" i="1"/>
  <c r="J108" i="1"/>
  <c r="J78" i="1"/>
  <c r="J29" i="1"/>
  <c r="J17" i="1"/>
  <c r="J100" i="1"/>
  <c r="J19" i="1"/>
  <c r="J77" i="1"/>
  <c r="J82" i="1"/>
  <c r="J52" i="1"/>
  <c r="J114" i="1"/>
  <c r="J31" i="1"/>
  <c r="J97" i="1"/>
  <c r="J45" i="1"/>
  <c r="J67" i="1"/>
  <c r="J69" i="1"/>
  <c r="J24" i="1"/>
  <c r="J106" i="1"/>
  <c r="J62" i="1"/>
  <c r="J115" i="1"/>
  <c r="J41" i="1"/>
  <c r="J119" i="1"/>
  <c r="J72" i="1"/>
  <c r="J107" i="1"/>
  <c r="J30" i="1"/>
  <c r="J20" i="1"/>
  <c r="J16" i="1"/>
  <c r="K16" i="1" s="1"/>
  <c r="J81" i="1"/>
  <c r="L114" i="1" l="1"/>
  <c r="O114" i="1" s="1"/>
  <c r="K114" i="1"/>
  <c r="L90" i="1"/>
  <c r="O90" i="1" s="1"/>
  <c r="K90" i="1"/>
  <c r="K20" i="1"/>
  <c r="M20" i="1" s="1"/>
  <c r="N20" i="1" s="1"/>
  <c r="K52" i="1"/>
  <c r="M52" i="1" s="1"/>
  <c r="N52" i="1" s="1"/>
  <c r="L108" i="1"/>
  <c r="O108" i="1" s="1"/>
  <c r="K108" i="1"/>
  <c r="M108" i="1" s="1"/>
  <c r="N108" i="1" s="1"/>
  <c r="L86" i="1"/>
  <c r="O86" i="1" s="1"/>
  <c r="K86" i="1"/>
  <c r="M86" i="1" s="1"/>
  <c r="N86" i="1" s="1"/>
  <c r="L33" i="1"/>
  <c r="O33" i="1" s="1"/>
  <c r="K33" i="1"/>
  <c r="M33" i="1" s="1"/>
  <c r="N33" i="1" s="1"/>
  <c r="K73" i="1"/>
  <c r="M73" i="1" s="1"/>
  <c r="N73" i="1" s="1"/>
  <c r="L63" i="1"/>
  <c r="O63" i="1" s="1"/>
  <c r="K63" i="1"/>
  <c r="L32" i="1"/>
  <c r="O32" i="1" s="1"/>
  <c r="K32" i="1"/>
  <c r="L49" i="1"/>
  <c r="O49" i="1" s="1"/>
  <c r="K49" i="1"/>
  <c r="L66" i="1"/>
  <c r="O66" i="1" s="1"/>
  <c r="K66" i="1"/>
  <c r="M66" i="1" s="1"/>
  <c r="N66" i="1" s="1"/>
  <c r="L58" i="1"/>
  <c r="O58" i="1" s="1"/>
  <c r="K58" i="1"/>
  <c r="K44" i="1"/>
  <c r="M44" i="1" s="1"/>
  <c r="N44" i="1" s="1"/>
  <c r="K43" i="1"/>
  <c r="M43" i="1" s="1"/>
  <c r="N43" i="1" s="1"/>
  <c r="L68" i="1"/>
  <c r="O68" i="1" s="1"/>
  <c r="K68" i="1"/>
  <c r="M68" i="1" s="1"/>
  <c r="N68" i="1" s="1"/>
  <c r="L18" i="1"/>
  <c r="O18" i="1" s="1"/>
  <c r="K18" i="1"/>
  <c r="K76" i="1"/>
  <c r="M76" i="1" s="1"/>
  <c r="N76" i="1" s="1"/>
  <c r="L88" i="1"/>
  <c r="O88" i="1" s="1"/>
  <c r="K88" i="1"/>
  <c r="M88" i="1" s="1"/>
  <c r="N88" i="1" s="1"/>
  <c r="L38" i="1"/>
  <c r="O38" i="1" s="1"/>
  <c r="K38" i="1"/>
  <c r="M38" i="1" s="1"/>
  <c r="N38" i="1" s="1"/>
  <c r="K70" i="1"/>
  <c r="M70" i="1" s="1"/>
  <c r="N70" i="1" s="1"/>
  <c r="K35" i="1"/>
  <c r="M35" i="1" s="1"/>
  <c r="N35" i="1" s="1"/>
  <c r="K112" i="1"/>
  <c r="M112" i="1" s="1"/>
  <c r="N112" i="1" s="1"/>
  <c r="K89" i="1"/>
  <c r="M89" i="1" s="1"/>
  <c r="N89" i="1" s="1"/>
  <c r="K25" i="1"/>
  <c r="M25" i="1" s="1"/>
  <c r="N25" i="1" s="1"/>
  <c r="K102" i="1"/>
  <c r="M102" i="1" s="1"/>
  <c r="N102" i="1" s="1"/>
  <c r="K120" i="1"/>
  <c r="M120" i="1" s="1"/>
  <c r="N120" i="1" s="1"/>
  <c r="L30" i="1"/>
  <c r="O30" i="1" s="1"/>
  <c r="K30" i="1"/>
  <c r="M30" i="1" s="1"/>
  <c r="N30" i="1" s="1"/>
  <c r="L107" i="1"/>
  <c r="O107" i="1" s="1"/>
  <c r="K107" i="1"/>
  <c r="M107" i="1" s="1"/>
  <c r="N107" i="1" s="1"/>
  <c r="L69" i="1"/>
  <c r="O69" i="1" s="1"/>
  <c r="K69" i="1"/>
  <c r="L77" i="1"/>
  <c r="O77" i="1" s="1"/>
  <c r="K77" i="1"/>
  <c r="L55" i="1"/>
  <c r="O55" i="1" s="1"/>
  <c r="K55" i="1"/>
  <c r="L113" i="1"/>
  <c r="O113" i="1" s="1"/>
  <c r="K113" i="1"/>
  <c r="K87" i="1"/>
  <c r="M87" i="1" s="1"/>
  <c r="N87" i="1" s="1"/>
  <c r="L79" i="1"/>
  <c r="O79" i="1" s="1"/>
  <c r="K79" i="1"/>
  <c r="M79" i="1" s="1"/>
  <c r="N79" i="1" s="1"/>
  <c r="L109" i="1"/>
  <c r="O109" i="1" s="1"/>
  <c r="K109" i="1"/>
  <c r="M109" i="1" s="1"/>
  <c r="N109" i="1" s="1"/>
  <c r="K42" i="1"/>
  <c r="M42" i="1" s="1"/>
  <c r="N42" i="1" s="1"/>
  <c r="K111" i="1"/>
  <c r="M111" i="1" s="1"/>
  <c r="N111" i="1" s="1"/>
  <c r="K104" i="1"/>
  <c r="M104" i="1" s="1"/>
  <c r="N104" i="1" s="1"/>
  <c r="L85" i="1"/>
  <c r="O85" i="1" s="1"/>
  <c r="K85" i="1"/>
  <c r="M85" i="1" s="1"/>
  <c r="N85" i="1" s="1"/>
  <c r="K53" i="1"/>
  <c r="M53" i="1" s="1"/>
  <c r="N53" i="1" s="1"/>
  <c r="L62" i="1"/>
  <c r="O62" i="1" s="1"/>
  <c r="K62" i="1"/>
  <c r="M62" i="1" s="1"/>
  <c r="N62" i="1" s="1"/>
  <c r="L59" i="1"/>
  <c r="O59" i="1" s="1"/>
  <c r="K59" i="1"/>
  <c r="K24" i="1"/>
  <c r="M24" i="1" s="1"/>
  <c r="N24" i="1" s="1"/>
  <c r="L72" i="1"/>
  <c r="O72" i="1" s="1"/>
  <c r="K72" i="1"/>
  <c r="M72" i="1" s="1"/>
  <c r="N72" i="1" s="1"/>
  <c r="K67" i="1"/>
  <c r="M67" i="1" s="1"/>
  <c r="N67" i="1" s="1"/>
  <c r="K19" i="1"/>
  <c r="M19" i="1" s="1"/>
  <c r="N19" i="1" s="1"/>
  <c r="K116" i="1"/>
  <c r="M116" i="1" s="1"/>
  <c r="N116" i="1" s="1"/>
  <c r="K96" i="1"/>
  <c r="M96" i="1" s="1"/>
  <c r="N96" i="1" s="1"/>
  <c r="L94" i="1"/>
  <c r="O94" i="1" s="1"/>
  <c r="K94" i="1"/>
  <c r="M94" i="1" s="1"/>
  <c r="N94" i="1" s="1"/>
  <c r="K80" i="1"/>
  <c r="M80" i="1" s="1"/>
  <c r="N80" i="1" s="1"/>
  <c r="K37" i="1"/>
  <c r="M37" i="1" s="1"/>
  <c r="N37" i="1" s="1"/>
  <c r="K105" i="1"/>
  <c r="M105" i="1" s="1"/>
  <c r="N105" i="1" s="1"/>
  <c r="K118" i="1"/>
  <c r="M118" i="1" s="1"/>
  <c r="N118" i="1" s="1"/>
  <c r="K103" i="1"/>
  <c r="M103" i="1" s="1"/>
  <c r="N103" i="1" s="1"/>
  <c r="L56" i="1"/>
  <c r="O56" i="1" s="1"/>
  <c r="K56" i="1"/>
  <c r="M56" i="1" s="1"/>
  <c r="N56" i="1" s="1"/>
  <c r="L40" i="1"/>
  <c r="O40" i="1" s="1"/>
  <c r="K40" i="1"/>
  <c r="M40" i="1" s="1"/>
  <c r="N40" i="1" s="1"/>
  <c r="K51" i="1"/>
  <c r="M51" i="1" s="1"/>
  <c r="N51" i="1" s="1"/>
  <c r="L106" i="1"/>
  <c r="O106" i="1" s="1"/>
  <c r="K106" i="1"/>
  <c r="L119" i="1"/>
  <c r="O119" i="1" s="1"/>
  <c r="K119" i="1"/>
  <c r="M119" i="1" s="1"/>
  <c r="N119" i="1" s="1"/>
  <c r="K45" i="1"/>
  <c r="M45" i="1" s="1"/>
  <c r="N45" i="1" s="1"/>
  <c r="K100" i="1"/>
  <c r="M100" i="1" s="1"/>
  <c r="N100" i="1" s="1"/>
  <c r="L99" i="1"/>
  <c r="O99" i="1" s="1"/>
  <c r="K99" i="1"/>
  <c r="K47" i="1"/>
  <c r="M47" i="1" s="1"/>
  <c r="N47" i="1" s="1"/>
  <c r="L93" i="1"/>
  <c r="O93" i="1" s="1"/>
  <c r="K93" i="1"/>
  <c r="L23" i="1"/>
  <c r="O23" i="1" s="1"/>
  <c r="K23" i="1"/>
  <c r="L34" i="1"/>
  <c r="O34" i="1" s="1"/>
  <c r="K34" i="1"/>
  <c r="M34" i="1" s="1"/>
  <c r="N34" i="1" s="1"/>
  <c r="K71" i="1"/>
  <c r="M71" i="1" s="1"/>
  <c r="N71" i="1" s="1"/>
  <c r="L22" i="1"/>
  <c r="O22" i="1" s="1"/>
  <c r="K22" i="1"/>
  <c r="M22" i="1" s="1"/>
  <c r="N22" i="1" s="1"/>
  <c r="L110" i="1"/>
  <c r="O110" i="1" s="1"/>
  <c r="K110" i="1"/>
  <c r="L95" i="1"/>
  <c r="O95" i="1" s="1"/>
  <c r="K95" i="1"/>
  <c r="M95" i="1" s="1"/>
  <c r="N95" i="1" s="1"/>
  <c r="L50" i="1"/>
  <c r="O50" i="1" s="1"/>
  <c r="K50" i="1"/>
  <c r="L91" i="1"/>
  <c r="O91" i="1" s="1"/>
  <c r="K91" i="1"/>
  <c r="M91" i="1" s="1"/>
  <c r="N91" i="1" s="1"/>
  <c r="L46" i="1"/>
  <c r="O46" i="1" s="1"/>
  <c r="K46" i="1"/>
  <c r="M46" i="1" s="1"/>
  <c r="N46" i="1" s="1"/>
  <c r="L82" i="1"/>
  <c r="O82" i="1" s="1"/>
  <c r="K82" i="1"/>
  <c r="M82" i="1" s="1"/>
  <c r="N82" i="1" s="1"/>
  <c r="K41" i="1"/>
  <c r="M41" i="1" s="1"/>
  <c r="N41" i="1" s="1"/>
  <c r="L97" i="1"/>
  <c r="O97" i="1" s="1"/>
  <c r="K97" i="1"/>
  <c r="M97" i="1" s="1"/>
  <c r="N97" i="1" s="1"/>
  <c r="L17" i="1"/>
  <c r="O17" i="1" s="1"/>
  <c r="K17" i="1"/>
  <c r="L98" i="1"/>
  <c r="O98" i="1" s="1"/>
  <c r="K98" i="1"/>
  <c r="L54" i="1"/>
  <c r="O54" i="1" s="1"/>
  <c r="K54" i="1"/>
  <c r="M54" i="1" s="1"/>
  <c r="N54" i="1" s="1"/>
  <c r="K84" i="1"/>
  <c r="M84" i="1" s="1"/>
  <c r="N84" i="1" s="1"/>
  <c r="L74" i="1"/>
  <c r="O74" i="1" s="1"/>
  <c r="K74" i="1"/>
  <c r="M74" i="1" s="1"/>
  <c r="N74" i="1" s="1"/>
  <c r="K65" i="1"/>
  <c r="M65" i="1" s="1"/>
  <c r="N65" i="1" s="1"/>
  <c r="K26" i="1"/>
  <c r="M26" i="1" s="1"/>
  <c r="N26" i="1" s="1"/>
  <c r="K101" i="1"/>
  <c r="M101" i="1" s="1"/>
  <c r="N101" i="1" s="1"/>
  <c r="K117" i="1"/>
  <c r="M117" i="1" s="1"/>
  <c r="N117" i="1" s="1"/>
  <c r="K28" i="1"/>
  <c r="M28" i="1" s="1"/>
  <c r="N28" i="1" s="1"/>
  <c r="K36" i="1"/>
  <c r="M36" i="1" s="1"/>
  <c r="N36" i="1" s="1"/>
  <c r="L78" i="1"/>
  <c r="O78" i="1" s="1"/>
  <c r="K78" i="1"/>
  <c r="M78" i="1" s="1"/>
  <c r="N78" i="1" s="1"/>
  <c r="L64" i="1"/>
  <c r="O64" i="1" s="1"/>
  <c r="K64" i="1"/>
  <c r="M64" i="1" s="1"/>
  <c r="N64" i="1" s="1"/>
  <c r="L81" i="1"/>
  <c r="O81" i="1" s="1"/>
  <c r="K81" i="1"/>
  <c r="M81" i="1" s="1"/>
  <c r="N81" i="1" s="1"/>
  <c r="L115" i="1"/>
  <c r="O115" i="1" s="1"/>
  <c r="K115" i="1"/>
  <c r="M115" i="1" s="1"/>
  <c r="N115" i="1" s="1"/>
  <c r="K31" i="1"/>
  <c r="M31" i="1" s="1"/>
  <c r="N31" i="1" s="1"/>
  <c r="K29" i="1"/>
  <c r="M29" i="1" s="1"/>
  <c r="N29" i="1" s="1"/>
  <c r="K27" i="1"/>
  <c r="M27" i="1" s="1"/>
  <c r="N27" i="1" s="1"/>
  <c r="L92" i="1"/>
  <c r="O92" i="1" s="1"/>
  <c r="K92" i="1"/>
  <c r="M92" i="1" s="1"/>
  <c r="N92" i="1" s="1"/>
  <c r="L83" i="1"/>
  <c r="O83" i="1" s="1"/>
  <c r="K83" i="1"/>
  <c r="M83" i="1" s="1"/>
  <c r="N83" i="1" s="1"/>
  <c r="K57" i="1"/>
  <c r="M57" i="1" s="1"/>
  <c r="N57" i="1" s="1"/>
  <c r="K39" i="1"/>
  <c r="M39" i="1" s="1"/>
  <c r="N39" i="1" s="1"/>
  <c r="L75" i="1"/>
  <c r="O75" i="1" s="1"/>
  <c r="K75" i="1"/>
  <c r="M75" i="1" s="1"/>
  <c r="N75" i="1" s="1"/>
  <c r="L60" i="1"/>
  <c r="O60" i="1" s="1"/>
  <c r="K60" i="1"/>
  <c r="M60" i="1" s="1"/>
  <c r="N60" i="1" s="1"/>
  <c r="K48" i="1"/>
  <c r="M48" i="1" s="1"/>
  <c r="N48" i="1" s="1"/>
  <c r="K61" i="1"/>
  <c r="M61" i="1" s="1"/>
  <c r="N61" i="1" s="1"/>
  <c r="K21" i="1"/>
  <c r="M21" i="1" s="1"/>
  <c r="N21" i="1" s="1"/>
  <c r="M16" i="1"/>
  <c r="N16" i="1" s="1"/>
  <c r="M106" i="1"/>
  <c r="N106" i="1" s="1"/>
  <c r="L29" i="1"/>
  <c r="O29" i="1" s="1"/>
  <c r="M90" i="1"/>
  <c r="N90" i="1" s="1"/>
  <c r="M55" i="1"/>
  <c r="N55" i="1" s="1"/>
  <c r="L35" i="1"/>
  <c r="O35" i="1" s="1"/>
  <c r="L19" i="1"/>
  <c r="O19" i="1" s="1"/>
  <c r="L89" i="1"/>
  <c r="O89" i="1" s="1"/>
  <c r="M69" i="1"/>
  <c r="N69" i="1" s="1"/>
  <c r="L65" i="1"/>
  <c r="O65" i="1" s="1"/>
  <c r="M98" i="1"/>
  <c r="N98" i="1" s="1"/>
  <c r="L101" i="1"/>
  <c r="O101" i="1" s="1"/>
  <c r="L25" i="1"/>
  <c r="O25" i="1" s="1"/>
  <c r="M17" i="1"/>
  <c r="N17" i="1" s="1"/>
  <c r="L45" i="1"/>
  <c r="O45" i="1" s="1"/>
  <c r="L112" i="1"/>
  <c r="O112" i="1" s="1"/>
  <c r="L28" i="1"/>
  <c r="O28" i="1" s="1"/>
  <c r="M114" i="1"/>
  <c r="N114" i="1" s="1"/>
  <c r="M63" i="1"/>
  <c r="N63" i="1" s="1"/>
  <c r="M18" i="1"/>
  <c r="N18" i="1" s="1"/>
  <c r="L26" i="1"/>
  <c r="O26" i="1" s="1"/>
  <c r="L96" i="1"/>
  <c r="O96" i="1" s="1"/>
  <c r="M93" i="1"/>
  <c r="N93" i="1" s="1"/>
  <c r="L36" i="1"/>
  <c r="O36" i="1" s="1"/>
  <c r="L41" i="1"/>
  <c r="O41" i="1" s="1"/>
  <c r="L117" i="1"/>
  <c r="O117" i="1" s="1"/>
  <c r="M59" i="1"/>
  <c r="N59" i="1" s="1"/>
  <c r="L16" i="1"/>
  <c r="O16" i="1" s="1"/>
  <c r="M58" i="1"/>
  <c r="N58" i="1" s="1"/>
  <c r="L102" i="1"/>
  <c r="O102" i="1" s="1"/>
  <c r="M50" i="1"/>
  <c r="N50" i="1" s="1"/>
  <c r="L52" i="1"/>
  <c r="O52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M99" i="1"/>
  <c r="N99" i="1" s="1"/>
  <c r="M113" i="1"/>
  <c r="N113" i="1" s="1"/>
  <c r="M23" i="1"/>
  <c r="N23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M49" i="1"/>
  <c r="N49" i="1" s="1"/>
  <c r="L116" i="1"/>
  <c r="O116" i="1" s="1"/>
  <c r="L20" i="1"/>
  <c r="O20" i="1" s="1"/>
  <c r="L31" i="1"/>
  <c r="O31" i="1" s="1"/>
  <c r="L67" i="1"/>
  <c r="O67" i="1" s="1"/>
  <c r="L24" i="1"/>
  <c r="O24" i="1" s="1"/>
  <c r="M77" i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M110" i="1"/>
  <c r="N110" i="1" s="1"/>
  <c r="M32" i="1"/>
  <c r="N3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</calcChain>
</file>

<file path=xl/comments1.xml><?xml version="1.0" encoding="utf-8"?>
<comments xmlns="http://schemas.openxmlformats.org/spreadsheetml/2006/main">
  <authors>
    <author>Michael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<sst xmlns="http://schemas.openxmlformats.org/spreadsheetml/2006/main" count="74" uniqueCount="45">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</sst>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7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-0.5232973389940665</c:v>
                </c:pt>
                <c:pt idx="1">
                  <c:v>-0.84608062680658325</c:v>
                </c:pt>
                <c:pt idx="2">
                  <c:v>-0.16983904423048898</c:v>
                </c:pt>
                <c:pt idx="3">
                  <c:v>1.3138506839954673</c:v>
                </c:pt>
                <c:pt idx="4">
                  <c:v>-0.60862618434043791</c:v>
                </c:pt>
                <c:pt idx="5">
                  <c:v>-0.46271110007728766</c:v>
                </c:pt>
                <c:pt idx="6">
                  <c:v>-1.2147703866076967</c:v>
                </c:pt>
                <c:pt idx="7">
                  <c:v>1.1343068039975241</c:v>
                </c:pt>
                <c:pt idx="8">
                  <c:v>0.52740334673072231</c:v>
                </c:pt>
                <c:pt idx="9">
                  <c:v>1.8776368292344217</c:v>
                </c:pt>
                <c:pt idx="10">
                  <c:v>-0.67622668264321728</c:v>
                </c:pt>
                <c:pt idx="11">
                  <c:v>-0.97655216605385253</c:v>
                </c:pt>
                <c:pt idx="12">
                  <c:v>0.50989437296489626</c:v>
                </c:pt>
                <c:pt idx="13">
                  <c:v>-0.5598717708951082</c:v>
                </c:pt>
                <c:pt idx="14">
                  <c:v>0.80326186022140855</c:v>
                </c:pt>
                <c:pt idx="15">
                  <c:v>-1.2540017451299532</c:v>
                </c:pt>
                <c:pt idx="16">
                  <c:v>1.0586161497935083</c:v>
                </c:pt>
                <c:pt idx="17">
                  <c:v>-0.33129895789600228</c:v>
                </c:pt>
                <c:pt idx="18">
                  <c:v>0.22574438182530751</c:v>
                </c:pt>
                <c:pt idx="19">
                  <c:v>-1.4605652185847073</c:v>
                </c:pt>
                <c:pt idx="20">
                  <c:v>-2.036554891006813</c:v>
                </c:pt>
                <c:pt idx="21">
                  <c:v>0.23600417432471757</c:v>
                </c:pt>
                <c:pt idx="22">
                  <c:v>-0.24931751267487692</c:v>
                </c:pt>
                <c:pt idx="23">
                  <c:v>-1.3754022932475098</c:v>
                </c:pt>
                <c:pt idx="24">
                  <c:v>0.66658527396604661</c:v>
                </c:pt>
                <c:pt idx="25">
                  <c:v>1.4127998429373489</c:v>
                </c:pt>
                <c:pt idx="26">
                  <c:v>0.19614444161859632</c:v>
                </c:pt>
                <c:pt idx="27">
                  <c:v>-0.57389194981282032</c:v>
                </c:pt>
                <c:pt idx="28">
                  <c:v>0.71569130575701723</c:v>
                </c:pt>
                <c:pt idx="29">
                  <c:v>0.39447147942466626</c:v>
                </c:pt>
                <c:pt idx="30">
                  <c:v>-1.6452842230960512</c:v>
                </c:pt>
                <c:pt idx="31">
                  <c:v>-1.7397694928722636</c:v>
                </c:pt>
                <c:pt idx="32">
                  <c:v>0.22478063329252682</c:v>
                </c:pt>
                <c:pt idx="33">
                  <c:v>-0.46431812556981039</c:v>
                </c:pt>
                <c:pt idx="34">
                  <c:v>-0.41608496335190026</c:v>
                </c:pt>
                <c:pt idx="35">
                  <c:v>1.8439768064922393</c:v>
                </c:pt>
                <c:pt idx="36">
                  <c:v>1.3333626936308804</c:v>
                </c:pt>
                <c:pt idx="37">
                  <c:v>0.33648884791763312</c:v>
                </c:pt>
                <c:pt idx="38">
                  <c:v>2.1467410758517627</c:v>
                </c:pt>
                <c:pt idx="39">
                  <c:v>0.79694461738869216</c:v>
                </c:pt>
                <c:pt idx="40">
                  <c:v>0.26617386060312848</c:v>
                </c:pt>
                <c:pt idx="41">
                  <c:v>-1.8453018305056663</c:v>
                </c:pt>
                <c:pt idx="42">
                  <c:v>-0.35875779084433657</c:v>
                </c:pt>
                <c:pt idx="43">
                  <c:v>-0.16626740246399904</c:v>
                </c:pt>
                <c:pt idx="44">
                  <c:v>-0.28806044950573517</c:v>
                </c:pt>
                <c:pt idx="45">
                  <c:v>0.49836112767792085</c:v>
                </c:pt>
                <c:pt idx="46">
                  <c:v>1.135335919174856</c:v>
                </c:pt>
                <c:pt idx="47">
                  <c:v>-0.3362113093546264</c:v>
                </c:pt>
                <c:pt idx="48">
                  <c:v>0.22715698141930221</c:v>
                </c:pt>
                <c:pt idx="49">
                  <c:v>-0.14460096277630671</c:v>
                </c:pt>
                <c:pt idx="50">
                  <c:v>0.33992097728027082</c:v>
                </c:pt>
                <c:pt idx="51">
                  <c:v>-0.79843183641626381</c:v>
                </c:pt>
                <c:pt idx="52">
                  <c:v>0.87469343982742043</c:v>
                </c:pt>
                <c:pt idx="53">
                  <c:v>-1.5982375367542538</c:v>
                </c:pt>
                <c:pt idx="54">
                  <c:v>0.20201916215623167</c:v>
                </c:pt>
                <c:pt idx="55">
                  <c:v>-0.2570633795166854</c:v>
                </c:pt>
                <c:pt idx="56">
                  <c:v>-0.65398318461332994</c:v>
                </c:pt>
                <c:pt idx="57">
                  <c:v>0.97870498072234546</c:v>
                </c:pt>
                <c:pt idx="58">
                  <c:v>-1.6844343538754565</c:v>
                </c:pt>
                <c:pt idx="59">
                  <c:v>0.7433777669517373</c:v>
                </c:pt>
                <c:pt idx="60">
                  <c:v>-0.43790283582318745</c:v>
                </c:pt>
                <c:pt idx="61">
                  <c:v>1.0421809219797002</c:v>
                </c:pt>
                <c:pt idx="62">
                  <c:v>-1.0739935429831899</c:v>
                </c:pt>
                <c:pt idx="63">
                  <c:v>-0.14548479955120217</c:v>
                </c:pt>
                <c:pt idx="64">
                  <c:v>0.60543873013251703</c:v>
                </c:pt>
                <c:pt idx="65">
                  <c:v>1.8058651038723941</c:v>
                </c:pt>
                <c:pt idx="66">
                  <c:v>-0.36620278053993693</c:v>
                </c:pt>
                <c:pt idx="67">
                  <c:v>-0.46067021935566765</c:v>
                </c:pt>
                <c:pt idx="68">
                  <c:v>0.9205743744001792</c:v>
                </c:pt>
                <c:pt idx="69">
                  <c:v>-1.0831164148959436</c:v>
                </c:pt>
                <c:pt idx="70">
                  <c:v>0.50739465726788135</c:v>
                </c:pt>
                <c:pt idx="71">
                  <c:v>0.64077510597154985</c:v>
                </c:pt>
                <c:pt idx="72">
                  <c:v>-1.2313670375927428</c:v>
                </c:pt>
                <c:pt idx="73">
                  <c:v>-2.0898122692725201</c:v>
                </c:pt>
                <c:pt idx="74">
                  <c:v>0.32704271810727309</c:v>
                </c:pt>
                <c:pt idx="75">
                  <c:v>-0.57824200508447965</c:v>
                </c:pt>
                <c:pt idx="76">
                  <c:v>0.67685330856334625</c:v>
                </c:pt>
                <c:pt idx="77">
                  <c:v>-0.45777983880592343</c:v>
                </c:pt>
                <c:pt idx="78">
                  <c:v>1.2279800156597058</c:v>
                </c:pt>
                <c:pt idx="79">
                  <c:v>-2.0898922650362861</c:v>
                </c:pt>
                <c:pt idx="80">
                  <c:v>-0.28376517543806956</c:v>
                </c:pt>
                <c:pt idx="81">
                  <c:v>-1.1799307549437892</c:v>
                </c:pt>
                <c:pt idx="82">
                  <c:v>-1.5280294579758669</c:v>
                </c:pt>
                <c:pt idx="83">
                  <c:v>1.1482532506082794</c:v>
                </c:pt>
                <c:pt idx="84">
                  <c:v>1.3196067003888654</c:v>
                </c:pt>
                <c:pt idx="85">
                  <c:v>1.9827419608281993</c:v>
                </c:pt>
                <c:pt idx="86">
                  <c:v>0.42785429430475314</c:v>
                </c:pt>
                <c:pt idx="87">
                  <c:v>1.0495552223043476</c:v>
                </c:pt>
                <c:pt idx="88">
                  <c:v>-1.4513350119413493</c:v>
                </c:pt>
                <c:pt idx="89">
                  <c:v>-0.13702308792171572</c:v>
                </c:pt>
                <c:pt idx="90">
                  <c:v>-0.48995858427542144</c:v>
                </c:pt>
                <c:pt idx="91">
                  <c:v>-0.86925713684837158</c:v>
                </c:pt>
                <c:pt idx="92">
                  <c:v>8.2624468183074493E-2</c:v>
                </c:pt>
                <c:pt idx="93">
                  <c:v>-0.19790175326741602</c:v>
                </c:pt>
                <c:pt idx="94">
                  <c:v>0.676337531750414</c:v>
                </c:pt>
                <c:pt idx="95">
                  <c:v>-0.43716056308136969</c:v>
                </c:pt>
                <c:pt idx="96">
                  <c:v>-0.82260421205837464</c:v>
                </c:pt>
                <c:pt idx="97">
                  <c:v>0.48623693631129244</c:v>
                </c:pt>
                <c:pt idx="98">
                  <c:v>0.14993755126698832</c:v>
                </c:pt>
                <c:pt idx="99">
                  <c:v>1.1818657529944849</c:v>
                </c:pt>
                <c:pt idx="100">
                  <c:v>2.6923834646350731</c:v>
                </c:pt>
                <c:pt idx="101">
                  <c:v>1.7773046272809239</c:v>
                </c:pt>
                <c:pt idx="102">
                  <c:v>-0.70511835419485192</c:v>
                </c:pt>
                <c:pt idx="103">
                  <c:v>0.18455609430924164</c:v>
                </c:pt>
                <c:pt idx="104">
                  <c:v>1.3956262609187471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-0.54245096556359462</c:v>
                </c:pt>
                <c:pt idx="1">
                  <c:v>-0.87538626690620769</c:v>
                </c:pt>
                <c:pt idx="2">
                  <c:v>-0.17060252725620434</c:v>
                </c:pt>
                <c:pt idx="3">
                  <c:v>1.314399024181099</c:v>
                </c:pt>
                <c:pt idx="4">
                  <c:v>-0.70901655137948061</c:v>
                </c:pt>
                <c:pt idx="5">
                  <c:v>-0.41968988254542189</c:v>
                </c:pt>
                <c:pt idx="6">
                  <c:v>-1.1763049164599135</c:v>
                </c:pt>
                <c:pt idx="7">
                  <c:v>1.1329251275196208</c:v>
                </c:pt>
                <c:pt idx="8">
                  <c:v>0.50131047990954047</c:v>
                </c:pt>
                <c:pt idx="9">
                  <c:v>1.8033208954024953</c:v>
                </c:pt>
                <c:pt idx="10">
                  <c:v>-0.71408375560321791</c:v>
                </c:pt>
                <c:pt idx="11">
                  <c:v>-0.97048554184404101</c:v>
                </c:pt>
                <c:pt idx="12">
                  <c:v>0.55331078173782122</c:v>
                </c:pt>
                <c:pt idx="13">
                  <c:v>-0.63244484818599389</c:v>
                </c:pt>
                <c:pt idx="14">
                  <c:v>0.74164813623484638</c:v>
                </c:pt>
                <c:pt idx="15">
                  <c:v>-1.2928275455476319</c:v>
                </c:pt>
                <c:pt idx="16">
                  <c:v>1.1003873070461445</c:v>
                </c:pt>
                <c:pt idx="17">
                  <c:v>-0.39622044423737612</c:v>
                </c:pt>
                <c:pt idx="18">
                  <c:v>0.23240224941758031</c:v>
                </c:pt>
                <c:pt idx="19">
                  <c:v>-1.4687835216489353</c:v>
                </c:pt>
                <c:pt idx="20">
                  <c:v>-2.0633055848859803</c:v>
                </c:pt>
                <c:pt idx="21">
                  <c:v>0.27196812755401123</c:v>
                </c:pt>
                <c:pt idx="22">
                  <c:v>-0.27277358788894629</c:v>
                </c:pt>
                <c:pt idx="23">
                  <c:v>-1.4643727170518328</c:v>
                </c:pt>
                <c:pt idx="24">
                  <c:v>0.69671671130825297</c:v>
                </c:pt>
                <c:pt idx="25">
                  <c:v>1.4386641364579202</c:v>
                </c:pt>
                <c:pt idx="26">
                  <c:v>0.1867384809007803</c:v>
                </c:pt>
                <c:pt idx="27">
                  <c:v>-0.58092701915621769</c:v>
                </c:pt>
                <c:pt idx="28">
                  <c:v>0.76753526968961505</c:v>
                </c:pt>
                <c:pt idx="29">
                  <c:v>0.40098979082110237</c:v>
                </c:pt>
                <c:pt idx="30">
                  <c:v>-1.645236464346425</c:v>
                </c:pt>
                <c:pt idx="31">
                  <c:v>-1.7782006484926856</c:v>
                </c:pt>
                <c:pt idx="32">
                  <c:v>0.27434076506775429</c:v>
                </c:pt>
                <c:pt idx="33">
                  <c:v>-0.48033851698291397</c:v>
                </c:pt>
                <c:pt idx="34">
                  <c:v>-0.38285682726273368</c:v>
                </c:pt>
                <c:pt idx="35">
                  <c:v>1.8977731772930775</c:v>
                </c:pt>
                <c:pt idx="36">
                  <c:v>1.3362952885770478</c:v>
                </c:pt>
                <c:pt idx="37">
                  <c:v>0.37503483456900777</c:v>
                </c:pt>
                <c:pt idx="38">
                  <c:v>2.090168788627222</c:v>
                </c:pt>
                <c:pt idx="39">
                  <c:v>0.68237018218716239</c:v>
                </c:pt>
                <c:pt idx="40">
                  <c:v>0.19700159455638361</c:v>
                </c:pt>
                <c:pt idx="41">
                  <c:v>-1.8836988154356515</c:v>
                </c:pt>
                <c:pt idx="42">
                  <c:v>-0.35011028507106617</c:v>
                </c:pt>
                <c:pt idx="43">
                  <c:v>-0.13531351563372246</c:v>
                </c:pt>
                <c:pt idx="44">
                  <c:v>-0.19296742467364181</c:v>
                </c:pt>
                <c:pt idx="45">
                  <c:v>0.52008399977858799</c:v>
                </c:pt>
                <c:pt idx="46">
                  <c:v>1.1358432653347881</c:v>
                </c:pt>
                <c:pt idx="47">
                  <c:v>-0.28184376079595452</c:v>
                </c:pt>
                <c:pt idx="48">
                  <c:v>0.19639437800656587</c:v>
                </c:pt>
                <c:pt idx="49">
                  <c:v>-0.20050356144540221</c:v>
                </c:pt>
                <c:pt idx="50">
                  <c:v>0.36945552404952575</c:v>
                </c:pt>
                <c:pt idx="51">
                  <c:v>-0.76788098515589442</c:v>
                </c:pt>
                <c:pt idx="52">
                  <c:v>0.84184311266982348</c:v>
                </c:pt>
                <c:pt idx="53">
                  <c:v>-1.6460615489542383</c:v>
                </c:pt>
                <c:pt idx="54">
                  <c:v>0.19284246502752733</c:v>
                </c:pt>
                <c:pt idx="55">
                  <c:v>-0.30233540123164726</c:v>
                </c:pt>
                <c:pt idx="56">
                  <c:v>-0.65429569302706425</c:v>
                </c:pt>
                <c:pt idx="57">
                  <c:v>1.0009354203492806</c:v>
                </c:pt>
                <c:pt idx="58">
                  <c:v>-1.6656244264859388</c:v>
                </c:pt>
                <c:pt idx="59">
                  <c:v>0.71038766178838764</c:v>
                </c:pt>
                <c:pt idx="60">
                  <c:v>-0.48376290821776968</c:v>
                </c:pt>
                <c:pt idx="61">
                  <c:v>1.0883820475778572</c:v>
                </c:pt>
                <c:pt idx="62">
                  <c:v>-1.0166337972541712</c:v>
                </c:pt>
                <c:pt idx="63">
                  <c:v>-0.14530072618255477</c:v>
                </c:pt>
                <c:pt idx="64">
                  <c:v>0.62934271329873703</c:v>
                </c:pt>
                <c:pt idx="65">
                  <c:v>1.8244092808723071</c:v>
                </c:pt>
                <c:pt idx="66">
                  <c:v>-0.4573305288701911</c:v>
                </c:pt>
                <c:pt idx="67">
                  <c:v>-0.43495422219621599</c:v>
                </c:pt>
                <c:pt idx="68">
                  <c:v>0.93133261828291214</c:v>
                </c:pt>
                <c:pt idx="69">
                  <c:v>-1.084097796845463</c:v>
                </c:pt>
                <c:pt idx="70">
                  <c:v>0.49121585389161343</c:v>
                </c:pt>
                <c:pt idx="71">
                  <c:v>0.6200472666500586</c:v>
                </c:pt>
                <c:pt idx="72">
                  <c:v>-1.3002728793041571</c:v>
                </c:pt>
                <c:pt idx="73">
                  <c:v>-2.1171523497504583</c:v>
                </c:pt>
                <c:pt idx="74">
                  <c:v>0.27396609471418049</c:v>
                </c:pt>
                <c:pt idx="75">
                  <c:v>-0.69205681431151911</c:v>
                </c:pt>
                <c:pt idx="76">
                  <c:v>0.71099052361149973</c:v>
                </c:pt>
                <c:pt idx="77">
                  <c:v>-0.39015179803793842</c:v>
                </c:pt>
                <c:pt idx="78">
                  <c:v>1.2301160577368224</c:v>
                </c:pt>
                <c:pt idx="79">
                  <c:v>-2.1486187914264323</c:v>
                </c:pt>
                <c:pt idx="80">
                  <c:v>-0.32497944157966846</c:v>
                </c:pt>
                <c:pt idx="81">
                  <c:v>-1.1328833697944731</c:v>
                </c:pt>
                <c:pt idx="82">
                  <c:v>-1.5243778057275188</c:v>
                </c:pt>
                <c:pt idx="83">
                  <c:v>1.1213275106662648</c:v>
                </c:pt>
                <c:pt idx="84">
                  <c:v>1.2867395119243137</c:v>
                </c:pt>
                <c:pt idx="85">
                  <c:v>1.9640633811158827</c:v>
                </c:pt>
                <c:pt idx="86">
                  <c:v>0.41767474327854986</c:v>
                </c:pt>
                <c:pt idx="87">
                  <c:v>1.0136523360803718</c:v>
                </c:pt>
                <c:pt idx="88">
                  <c:v>-1.4914848148927333</c:v>
                </c:pt>
                <c:pt idx="89">
                  <c:v>-6.6925735827015623E-2</c:v>
                </c:pt>
                <c:pt idx="90">
                  <c:v>-0.55141552266207638</c:v>
                </c:pt>
                <c:pt idx="91">
                  <c:v>-0.8341574798989827</c:v>
                </c:pt>
                <c:pt idx="92">
                  <c:v>1.5995016329923409E-2</c:v>
                </c:pt>
                <c:pt idx="93">
                  <c:v>-0.22059086352417018</c:v>
                </c:pt>
                <c:pt idx="94">
                  <c:v>0.68861346728004269</c:v>
                </c:pt>
                <c:pt idx="95">
                  <c:v>-0.43136507276315872</c:v>
                </c:pt>
                <c:pt idx="96">
                  <c:v>-0.76612236769654229</c:v>
                </c:pt>
                <c:pt idx="97">
                  <c:v>0.54380288375101049</c:v>
                </c:pt>
                <c:pt idx="98">
                  <c:v>0.19452694701081125</c:v>
                </c:pt>
                <c:pt idx="99">
                  <c:v>1.0916808453651023</c:v>
                </c:pt>
                <c:pt idx="100">
                  <c:v>2.7846411465948839</c:v>
                </c:pt>
                <c:pt idx="101">
                  <c:v>1.7817364919753573</c:v>
                </c:pt>
                <c:pt idx="102">
                  <c:v>-0.62242420935094311</c:v>
                </c:pt>
                <c:pt idx="103">
                  <c:v>0.18467113616991204</c:v>
                </c:pt>
                <c:pt idx="104">
                  <c:v>1.3791984246918896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10.101421620527418</c:v>
                </c:pt>
                <c:pt idx="1">
                  <c:v>8.9361480658282737</c:v>
                </c:pt>
                <c:pt idx="2">
                  <c:v>11.402891154603285</c:v>
                </c:pt>
                <c:pt idx="3">
                  <c:v>16.600396584633845</c:v>
                </c:pt>
                <c:pt idx="4">
                  <c:v>9.5184420701718189</c:v>
                </c:pt>
                <c:pt idx="5">
                  <c:v>10.531085411091023</c:v>
                </c:pt>
                <c:pt idx="6">
                  <c:v>7.882932792390303</c:v>
                </c:pt>
                <c:pt idx="7">
                  <c:v>15.965237946318673</c:v>
                </c:pt>
                <c:pt idx="8">
                  <c:v>13.754586679683392</c:v>
                </c:pt>
                <c:pt idx="9">
                  <c:v>18.311623133908732</c:v>
                </c:pt>
                <c:pt idx="10">
                  <c:v>9.5007068553887368</c:v>
                </c:pt>
                <c:pt idx="11">
                  <c:v>8.6033006035458559</c:v>
                </c:pt>
                <c:pt idx="12">
                  <c:v>13.936587736082375</c:v>
                </c:pt>
                <c:pt idx="13">
                  <c:v>9.7864430313490214</c:v>
                </c:pt>
                <c:pt idx="14">
                  <c:v>14.595768476821963</c:v>
                </c:pt>
                <c:pt idx="15">
                  <c:v>7.4751035905832879</c:v>
                </c:pt>
                <c:pt idx="16">
                  <c:v>15.851355574661506</c:v>
                </c:pt>
                <c:pt idx="17">
                  <c:v>10.613228445169185</c:v>
                </c:pt>
                <c:pt idx="18">
                  <c:v>12.81340787296153</c:v>
                </c:pt>
                <c:pt idx="19">
                  <c:v>6.8592576742287266</c:v>
                </c:pt>
                <c:pt idx="20">
                  <c:v>4.7784304528990695</c:v>
                </c:pt>
                <c:pt idx="21">
                  <c:v>12.951888446439039</c:v>
                </c:pt>
                <c:pt idx="22">
                  <c:v>11.045292442388687</c:v>
                </c:pt>
                <c:pt idx="23">
                  <c:v>6.8746954903185848</c:v>
                </c:pt>
                <c:pt idx="24">
                  <c:v>14.438508489578886</c:v>
                </c:pt>
                <c:pt idx="25">
                  <c:v>17.035324477602721</c:v>
                </c:pt>
                <c:pt idx="26">
                  <c:v>12.653584683152731</c:v>
                </c:pt>
                <c:pt idx="27">
                  <c:v>9.9667554329532386</c:v>
                </c:pt>
                <c:pt idx="28">
                  <c:v>14.686373443913652</c:v>
                </c:pt>
                <c:pt idx="29">
                  <c:v>13.403464267873858</c:v>
                </c:pt>
                <c:pt idx="30">
                  <c:v>6.2416723747875125</c:v>
                </c:pt>
                <c:pt idx="31">
                  <c:v>5.7762977302756005</c:v>
                </c:pt>
                <c:pt idx="32">
                  <c:v>12.96019267773714</c:v>
                </c:pt>
                <c:pt idx="33">
                  <c:v>10.318815190559802</c:v>
                </c:pt>
                <c:pt idx="34">
                  <c:v>10.660001104580433</c:v>
                </c:pt>
                <c:pt idx="35">
                  <c:v>18.642206120525771</c:v>
                </c:pt>
                <c:pt idx="36">
                  <c:v>16.677033510019669</c:v>
                </c:pt>
                <c:pt idx="37">
                  <c:v>13.312621920991527</c:v>
                </c:pt>
                <c:pt idx="38">
                  <c:v>19.315590760195278</c:v>
                </c:pt>
                <c:pt idx="39">
                  <c:v>14.388295637655069</c:v>
                </c:pt>
                <c:pt idx="40">
                  <c:v>12.689505580947342</c:v>
                </c:pt>
                <c:pt idx="41">
                  <c:v>5.4070541459752199</c:v>
                </c:pt>
                <c:pt idx="42">
                  <c:v>10.774614002251269</c:v>
                </c:pt>
                <c:pt idx="43">
                  <c:v>11.526402695281972</c:v>
                </c:pt>
                <c:pt idx="44">
                  <c:v>11.324614013642254</c:v>
                </c:pt>
                <c:pt idx="45">
                  <c:v>13.820293999225058</c:v>
                </c:pt>
                <c:pt idx="46">
                  <c:v>15.975451428671757</c:v>
                </c:pt>
                <c:pt idx="47">
                  <c:v>11.013546837214159</c:v>
                </c:pt>
                <c:pt idx="48">
                  <c:v>12.68738032302298</c:v>
                </c:pt>
                <c:pt idx="49">
                  <c:v>11.298237534941093</c:v>
                </c:pt>
                <c:pt idx="50">
                  <c:v>13.29309433417334</c:v>
                </c:pt>
                <c:pt idx="51">
                  <c:v>9.3124165519543691</c:v>
                </c:pt>
                <c:pt idx="52">
                  <c:v>14.946450894344382</c:v>
                </c:pt>
                <c:pt idx="53">
                  <c:v>6.2387845786601659</c:v>
                </c:pt>
                <c:pt idx="54">
                  <c:v>12.674948627596345</c:v>
                </c:pt>
                <c:pt idx="55">
                  <c:v>10.941826095689235</c:v>
                </c:pt>
                <c:pt idx="56">
                  <c:v>9.7099650744052752</c:v>
                </c:pt>
                <c:pt idx="57">
                  <c:v>15.503273971222482</c:v>
                </c:pt>
                <c:pt idx="58">
                  <c:v>6.1703145072992145</c:v>
                </c:pt>
                <c:pt idx="59">
                  <c:v>14.486356816259356</c:v>
                </c:pt>
                <c:pt idx="60">
                  <c:v>10.306829821237805</c:v>
                </c:pt>
                <c:pt idx="61">
                  <c:v>15.8093371665225</c:v>
                </c:pt>
                <c:pt idx="62">
                  <c:v>8.4417817096103995</c:v>
                </c:pt>
                <c:pt idx="63">
                  <c:v>11.491447458361058</c:v>
                </c:pt>
                <c:pt idx="64">
                  <c:v>14.202699496545581</c:v>
                </c:pt>
                <c:pt idx="65">
                  <c:v>18.385432483053073</c:v>
                </c:pt>
                <c:pt idx="66">
                  <c:v>10.399343148954332</c:v>
                </c:pt>
                <c:pt idx="67">
                  <c:v>10.477660222313244</c:v>
                </c:pt>
                <c:pt idx="68">
                  <c:v>15.259664163990193</c:v>
                </c:pt>
                <c:pt idx="69">
                  <c:v>8.2056577110408799</c:v>
                </c:pt>
                <c:pt idx="70">
                  <c:v>13.719255488620647</c:v>
                </c:pt>
                <c:pt idx="71">
                  <c:v>14.170165433275205</c:v>
                </c:pt>
                <c:pt idx="72">
                  <c:v>7.4490449224354496</c:v>
                </c:pt>
                <c:pt idx="73">
                  <c:v>4.5899667758733962</c:v>
                </c:pt>
                <c:pt idx="74">
                  <c:v>12.958881331499631</c:v>
                </c:pt>
                <c:pt idx="75">
                  <c:v>9.577801149909682</c:v>
                </c:pt>
                <c:pt idx="76">
                  <c:v>14.488466832640249</c:v>
                </c:pt>
                <c:pt idx="77">
                  <c:v>10.634468706867215</c:v>
                </c:pt>
                <c:pt idx="78">
                  <c:v>16.305406202078878</c:v>
                </c:pt>
                <c:pt idx="79">
                  <c:v>4.4798342300074872</c:v>
                </c:pt>
                <c:pt idx="80">
                  <c:v>10.862571954471161</c:v>
                </c:pt>
                <c:pt idx="81">
                  <c:v>8.0349082057193435</c:v>
                </c:pt>
                <c:pt idx="82">
                  <c:v>6.6646776799536838</c:v>
                </c:pt>
                <c:pt idx="83">
                  <c:v>15.924646287331926</c:v>
                </c:pt>
                <c:pt idx="84">
                  <c:v>16.503588291735099</c:v>
                </c:pt>
                <c:pt idx="85">
                  <c:v>18.87422183390559</c:v>
                </c:pt>
                <c:pt idx="86">
                  <c:v>13.461861601474924</c:v>
                </c:pt>
                <c:pt idx="87">
                  <c:v>15.547783176281301</c:v>
                </c:pt>
                <c:pt idx="88">
                  <c:v>6.779803147875433</c:v>
                </c:pt>
                <c:pt idx="89">
                  <c:v>11.765759924605446</c:v>
                </c:pt>
                <c:pt idx="90">
                  <c:v>10.070045670682733</c:v>
                </c:pt>
                <c:pt idx="91">
                  <c:v>9.0804488203535598</c:v>
                </c:pt>
                <c:pt idx="92">
                  <c:v>12.055982557154731</c:v>
                </c:pt>
                <c:pt idx="93">
                  <c:v>11.227931977665405</c:v>
                </c:pt>
                <c:pt idx="94">
                  <c:v>14.41014713548015</c:v>
                </c:pt>
                <c:pt idx="95">
                  <c:v>10.490222245328944</c:v>
                </c:pt>
                <c:pt idx="96">
                  <c:v>9.3185717130621022</c:v>
                </c:pt>
                <c:pt idx="97">
                  <c:v>13.903310093128537</c:v>
                </c:pt>
                <c:pt idx="98">
                  <c:v>12.68084431453784</c:v>
                </c:pt>
                <c:pt idx="99">
                  <c:v>15.820882958777858</c:v>
                </c:pt>
                <c:pt idx="100">
                  <c:v>21.746244013082094</c:v>
                </c:pt>
                <c:pt idx="101">
                  <c:v>18.236077721913752</c:v>
                </c:pt>
                <c:pt idx="102">
                  <c:v>9.8215152672716997</c:v>
                </c:pt>
                <c:pt idx="103">
                  <c:v>12.646348976594693</c:v>
                </c:pt>
                <c:pt idx="104">
                  <c:v>16.827194486421615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114.24569293943563</c:v>
                </c:pt>
                <c:pt idx="1">
                  <c:v>97.218370118359744</c:v>
                </c:pt>
                <c:pt idx="2">
                  <c:v>136.33028093370962</c:v>
                </c:pt>
                <c:pt idx="3">
                  <c:v>286.2671145773682</c:v>
                </c:pt>
                <c:pt idx="4">
                  <c:v>109.47398135544459</c:v>
                </c:pt>
                <c:pt idx="5">
                  <c:v>117.75950481797898</c:v>
                </c:pt>
                <c:pt idx="6">
                  <c:v>80.851554006349417</c:v>
                </c:pt>
                <c:pt idx="7">
                  <c:v>261.68811711726698</c:v>
                </c:pt>
                <c:pt idx="8">
                  <c:v>193.1953152633964</c:v>
                </c:pt>
                <c:pt idx="9">
                  <c:v>379.48626909649812</c:v>
                </c:pt>
                <c:pt idx="10">
                  <c:v>105.83556951091302</c:v>
                </c:pt>
                <c:pt idx="11">
                  <c:v>91.078695359161856</c:v>
                </c:pt>
                <c:pt idx="12">
                  <c:v>191.51137119811995</c:v>
                </c:pt>
                <c:pt idx="13">
                  <c:v>112.17544451567619</c:v>
                </c:pt>
                <c:pt idx="14">
                  <c:v>221.76780921834506</c:v>
                </c:pt>
                <c:pt idx="15">
                  <c:v>79.281049469071817</c:v>
                </c:pt>
                <c:pt idx="16">
                  <c:v>251.96950666617957</c:v>
                </c:pt>
                <c:pt idx="17">
                  <c:v>125.756880231287</c:v>
                </c:pt>
                <c:pt idx="18">
                  <c:v>166.14687576339122</c:v>
                </c:pt>
                <c:pt idx="19">
                  <c:v>71.501425796265309</c:v>
                </c:pt>
                <c:pt idx="20">
                  <c:v>53.609299678763939</c:v>
                </c:pt>
                <c:pt idx="21">
                  <c:v>167.0013818882332</c:v>
                </c:pt>
                <c:pt idx="22">
                  <c:v>131.01885493721784</c:v>
                </c:pt>
                <c:pt idx="23">
                  <c:v>74.611813559314385</c:v>
                </c:pt>
                <c:pt idx="24">
                  <c:v>207.11881973827394</c:v>
                </c:pt>
                <c:pt idx="25">
                  <c:v>300.78626259511162</c:v>
                </c:pt>
                <c:pt idx="26">
                  <c:v>163.70601386441589</c:v>
                </c:pt>
                <c:pt idx="27">
                  <c:v>111.39183441196752</c:v>
                </c:pt>
                <c:pt idx="28">
                  <c:v>212.2671563699223</c:v>
                </c:pt>
                <c:pt idx="29">
                  <c:v>180.77185014080916</c:v>
                </c:pt>
                <c:pt idx="30">
                  <c:v>65.193377289037485</c:v>
                </c:pt>
                <c:pt idx="31">
                  <c:v>62.185089574955455</c:v>
                </c:pt>
                <c:pt idx="32">
                  <c:v>166.06683314630718</c:v>
                </c:pt>
                <c:pt idx="33">
                  <c:v>117.66492155938002</c:v>
                </c:pt>
                <c:pt idx="34">
                  <c:v>120.53709143733508</c:v>
                </c:pt>
                <c:pt idx="35">
                  <c:v>373.15295523608637</c:v>
                </c:pt>
                <c:pt idx="36">
                  <c:v>289.07360573694223</c:v>
                </c:pt>
                <c:pt idx="37">
                  <c:v>175.60627654043941</c:v>
                </c:pt>
                <c:pt idx="38">
                  <c:v>434.14150872519639</c:v>
                </c:pt>
                <c:pt idx="39">
                  <c:v>221.06843377927513</c:v>
                </c:pt>
                <c:pt idx="40">
                  <c:v>169.53966823111062</c:v>
                </c:pt>
                <c:pt idx="41">
                  <c:v>58.988887856215257</c:v>
                </c:pt>
                <c:pt idx="42">
                  <c:v>124.04210998121189</c:v>
                </c:pt>
                <c:pt idx="43">
                  <c:v>136.57395991516574</c:v>
                </c:pt>
                <c:pt idx="44">
                  <c:v>128.5052520195004</c:v>
                </c:pt>
                <c:pt idx="45">
                  <c:v>190.41017553001009</c:v>
                </c:pt>
                <c:pt idx="46">
                  <c:v>261.82280537325369</c:v>
                </c:pt>
                <c:pt idx="47">
                  <c:v>125.44837825689413</c:v>
                </c:pt>
                <c:pt idx="48">
                  <c:v>166.2642667197388</c:v>
                </c:pt>
                <c:pt idx="49">
                  <c:v>138.06153873373435</c:v>
                </c:pt>
                <c:pt idx="50">
                  <c:v>175.90788698692862</c:v>
                </c:pt>
                <c:pt idx="51">
                  <c:v>99.562350071094798</c:v>
                </c:pt>
                <c:pt idx="52">
                  <c:v>229.83156623171527</c:v>
                </c:pt>
                <c:pt idx="53">
                  <c:v>66.745123045533916</c:v>
                </c:pt>
                <c:pt idx="54">
                  <c:v>164.18758433203431</c:v>
                </c:pt>
                <c:pt idx="55">
                  <c:v>130.512408983933</c:v>
                </c:pt>
                <c:pt idx="56">
                  <c:v>107.01921606105637</c:v>
                </c:pt>
                <c:pt idx="57">
                  <c:v>242.10039375591452</c:v>
                </c:pt>
                <c:pt idx="58">
                  <c:v>63.929622065089994</c:v>
                </c:pt>
                <c:pt idx="59">
                  <c:v>215.22605265338163</c:v>
                </c:pt>
                <c:pt idx="60">
                  <c:v>119.22930623488409</c:v>
                </c:pt>
                <c:pt idx="61">
                  <c:v>249.90740293456949</c:v>
                </c:pt>
                <c:pt idx="62">
                  <c:v>86.747641271932011</c:v>
                </c:pt>
                <c:pt idx="63">
                  <c:v>138.00054028033043</c:v>
                </c:pt>
                <c:pt idx="64">
                  <c:v>200.88234030920927</c:v>
                </c:pt>
                <c:pt idx="65">
                  <c:v>366.10953036968925</c:v>
                </c:pt>
                <c:pt idx="66">
                  <c:v>123.58122222425573</c:v>
                </c:pt>
                <c:pt idx="67">
                  <c:v>117.87973270182403</c:v>
                </c:pt>
                <c:pt idx="68">
                  <c:v>235.16495103222331</c:v>
                </c:pt>
                <c:pt idx="69">
                  <c:v>86.352848557272836</c:v>
                </c:pt>
                <c:pt idx="70">
                  <c:v>191.27215872968048</c:v>
                </c:pt>
                <c:pt idx="71">
                  <c:v>204.46310692761699</c:v>
                </c:pt>
                <c:pt idx="72">
                  <c:v>80.183397618444261</c:v>
                </c:pt>
                <c:pt idx="73">
                  <c:v>52.200593542177089</c:v>
                </c:pt>
                <c:pt idx="74">
                  <c:v>174.77883227324472</c:v>
                </c:pt>
                <c:pt idx="75">
                  <c:v>111.1498173859857</c:v>
                </c:pt>
                <c:pt idx="76">
                  <c:v>208.18490565177865</c:v>
                </c:pt>
                <c:pt idx="77">
                  <c:v>118.05021450477912</c:v>
                </c:pt>
                <c:pt idx="78">
                  <c:v>274.2362627980454</c:v>
                </c:pt>
                <c:pt idx="79">
                  <c:v>52.198505670757861</c:v>
                </c:pt>
                <c:pt idx="80">
                  <c:v>128.78153122531529</c:v>
                </c:pt>
                <c:pt idx="81">
                  <c:v>82.27231193032361</c:v>
                </c:pt>
                <c:pt idx="82">
                  <c:v>69.129756735752764</c:v>
                </c:pt>
                <c:pt idx="83">
                  <c:v>263.51930401160888</c:v>
                </c:pt>
                <c:pt idx="84">
                  <c:v>287.09218038314634</c:v>
                </c:pt>
                <c:pt idx="85">
                  <c:v>399.96257507333786</c:v>
                </c:pt>
                <c:pt idx="86">
                  <c:v>183.81450923567107</c:v>
                </c:pt>
                <c:pt idx="87">
                  <c:v>250.83054990075445</c:v>
                </c:pt>
                <c:pt idx="88">
                  <c:v>71.832174897543581</c:v>
                </c:pt>
                <c:pt idx="89">
                  <c:v>138.58563752688039</c:v>
                </c:pt>
                <c:pt idx="90">
                  <c:v>116.16605869023849</c:v>
                </c:pt>
                <c:pt idx="91">
                  <c:v>96.098281324487203</c:v>
                </c:pt>
                <c:pt idx="92">
                  <c:v>154.67284889938392</c:v>
                </c:pt>
                <c:pt idx="93">
                  <c:v>134.43074016019216</c:v>
                </c:pt>
                <c:pt idx="94">
                  <c:v>208.13122410043218</c:v>
                </c:pt>
                <c:pt idx="95">
                  <c:v>119.27356477937585</c:v>
                </c:pt>
                <c:pt idx="96">
                  <c:v>98.366263432035652</c:v>
                </c:pt>
                <c:pt idx="97">
                  <c:v>189.25938245992799</c:v>
                </c:pt>
                <c:pt idx="98">
                  <c:v>159.96719702701597</c:v>
                </c:pt>
                <c:pt idx="99">
                  <c:v>267.98550051659504</c:v>
                </c:pt>
                <c:pt idx="100">
                  <c:v>570.31664966965661</c:v>
                </c:pt>
                <c:pt idx="101">
                  <c:v>360.91855145559811</c:v>
                </c:pt>
                <c:pt idx="102">
                  <c:v>104.31767626911278</c:v>
                </c:pt>
                <c:pt idx="103">
                  <c:v>162.76021549782206</c:v>
                </c:pt>
                <c:pt idx="104">
                  <c:v>298.21453108202212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10.101421620527418</c:v>
                </c:pt>
                <c:pt idx="1">
                  <c:v>8.9361480658282737</c:v>
                </c:pt>
                <c:pt idx="2">
                  <c:v>11.402891154603285</c:v>
                </c:pt>
                <c:pt idx="3">
                  <c:v>16.600396584633845</c:v>
                </c:pt>
                <c:pt idx="4">
                  <c:v>9.5184420701718189</c:v>
                </c:pt>
                <c:pt idx="5">
                  <c:v>10.531085411091023</c:v>
                </c:pt>
                <c:pt idx="6">
                  <c:v>7.882932792390303</c:v>
                </c:pt>
                <c:pt idx="7">
                  <c:v>15.965237946318673</c:v>
                </c:pt>
                <c:pt idx="8">
                  <c:v>13.754586679683392</c:v>
                </c:pt>
                <c:pt idx="9">
                  <c:v>18.311623133908732</c:v>
                </c:pt>
                <c:pt idx="10">
                  <c:v>9.5007068553887368</c:v>
                </c:pt>
                <c:pt idx="11">
                  <c:v>8.6033006035458559</c:v>
                </c:pt>
                <c:pt idx="12">
                  <c:v>13.936587736082375</c:v>
                </c:pt>
                <c:pt idx="13">
                  <c:v>9.7864430313490214</c:v>
                </c:pt>
                <c:pt idx="14">
                  <c:v>14.595768476821963</c:v>
                </c:pt>
                <c:pt idx="15">
                  <c:v>7.4751035905832879</c:v>
                </c:pt>
                <c:pt idx="16">
                  <c:v>15.851355574661506</c:v>
                </c:pt>
                <c:pt idx="17">
                  <c:v>10.613228445169185</c:v>
                </c:pt>
                <c:pt idx="18">
                  <c:v>12.81340787296153</c:v>
                </c:pt>
                <c:pt idx="19">
                  <c:v>6.8592576742287266</c:v>
                </c:pt>
                <c:pt idx="20">
                  <c:v>4.7784304528990695</c:v>
                </c:pt>
                <c:pt idx="21">
                  <c:v>12.951888446439039</c:v>
                </c:pt>
                <c:pt idx="22">
                  <c:v>11.045292442388687</c:v>
                </c:pt>
                <c:pt idx="23">
                  <c:v>6.8746954903185848</c:v>
                </c:pt>
                <c:pt idx="24">
                  <c:v>14.438508489578886</c:v>
                </c:pt>
                <c:pt idx="25">
                  <c:v>17.035324477602721</c:v>
                </c:pt>
                <c:pt idx="26">
                  <c:v>12.653584683152731</c:v>
                </c:pt>
                <c:pt idx="27">
                  <c:v>9.9667554329532386</c:v>
                </c:pt>
                <c:pt idx="28">
                  <c:v>14.686373443913652</c:v>
                </c:pt>
                <c:pt idx="29">
                  <c:v>13.403464267873858</c:v>
                </c:pt>
                <c:pt idx="30">
                  <c:v>6.2416723747875125</c:v>
                </c:pt>
                <c:pt idx="31">
                  <c:v>5.7762977302756005</c:v>
                </c:pt>
                <c:pt idx="32">
                  <c:v>12.96019267773714</c:v>
                </c:pt>
                <c:pt idx="33">
                  <c:v>10.318815190559802</c:v>
                </c:pt>
                <c:pt idx="34">
                  <c:v>10.660001104580433</c:v>
                </c:pt>
                <c:pt idx="35">
                  <c:v>18.642206120525771</c:v>
                </c:pt>
                <c:pt idx="36">
                  <c:v>16.677033510019669</c:v>
                </c:pt>
                <c:pt idx="37">
                  <c:v>13.312621920991527</c:v>
                </c:pt>
                <c:pt idx="38">
                  <c:v>19.315590760195278</c:v>
                </c:pt>
                <c:pt idx="39">
                  <c:v>14.388295637655069</c:v>
                </c:pt>
                <c:pt idx="40">
                  <c:v>12.689505580947342</c:v>
                </c:pt>
                <c:pt idx="41">
                  <c:v>5.4070541459752199</c:v>
                </c:pt>
                <c:pt idx="42">
                  <c:v>10.774614002251269</c:v>
                </c:pt>
                <c:pt idx="43">
                  <c:v>11.526402695281972</c:v>
                </c:pt>
                <c:pt idx="44">
                  <c:v>11.324614013642254</c:v>
                </c:pt>
                <c:pt idx="45">
                  <c:v>13.820293999225058</c:v>
                </c:pt>
                <c:pt idx="46">
                  <c:v>15.975451428671757</c:v>
                </c:pt>
                <c:pt idx="47">
                  <c:v>11.013546837214159</c:v>
                </c:pt>
                <c:pt idx="48">
                  <c:v>12.68738032302298</c:v>
                </c:pt>
                <c:pt idx="49">
                  <c:v>11.298237534941093</c:v>
                </c:pt>
                <c:pt idx="50">
                  <c:v>13.29309433417334</c:v>
                </c:pt>
                <c:pt idx="51">
                  <c:v>9.3124165519543691</c:v>
                </c:pt>
                <c:pt idx="52">
                  <c:v>14.946450894344382</c:v>
                </c:pt>
                <c:pt idx="53">
                  <c:v>6.2387845786601659</c:v>
                </c:pt>
                <c:pt idx="54">
                  <c:v>12.674948627596345</c:v>
                </c:pt>
                <c:pt idx="55">
                  <c:v>10.941826095689235</c:v>
                </c:pt>
                <c:pt idx="56">
                  <c:v>9.7099650744052752</c:v>
                </c:pt>
                <c:pt idx="57">
                  <c:v>15.503273971222482</c:v>
                </c:pt>
                <c:pt idx="58">
                  <c:v>6.1703145072992145</c:v>
                </c:pt>
                <c:pt idx="59">
                  <c:v>14.486356816259356</c:v>
                </c:pt>
                <c:pt idx="60">
                  <c:v>10.306829821237805</c:v>
                </c:pt>
                <c:pt idx="61">
                  <c:v>15.8093371665225</c:v>
                </c:pt>
                <c:pt idx="62">
                  <c:v>8.4417817096103995</c:v>
                </c:pt>
                <c:pt idx="63">
                  <c:v>11.491447458361058</c:v>
                </c:pt>
                <c:pt idx="64">
                  <c:v>14.202699496545581</c:v>
                </c:pt>
                <c:pt idx="65">
                  <c:v>18.385432483053073</c:v>
                </c:pt>
                <c:pt idx="66">
                  <c:v>10.399343148954332</c:v>
                </c:pt>
                <c:pt idx="67">
                  <c:v>10.477660222313244</c:v>
                </c:pt>
                <c:pt idx="68">
                  <c:v>15.259664163990193</c:v>
                </c:pt>
                <c:pt idx="69">
                  <c:v>8.2056577110408799</c:v>
                </c:pt>
                <c:pt idx="70">
                  <c:v>13.719255488620647</c:v>
                </c:pt>
                <c:pt idx="71">
                  <c:v>14.170165433275205</c:v>
                </c:pt>
                <c:pt idx="72">
                  <c:v>7.4490449224354496</c:v>
                </c:pt>
                <c:pt idx="73">
                  <c:v>4.5899667758733962</c:v>
                </c:pt>
                <c:pt idx="74">
                  <c:v>12.958881331499631</c:v>
                </c:pt>
                <c:pt idx="75">
                  <c:v>9.577801149909682</c:v>
                </c:pt>
                <c:pt idx="76">
                  <c:v>14.488466832640249</c:v>
                </c:pt>
                <c:pt idx="77">
                  <c:v>10.634468706867215</c:v>
                </c:pt>
                <c:pt idx="78">
                  <c:v>16.305406202078878</c:v>
                </c:pt>
                <c:pt idx="79">
                  <c:v>4.4798342300074872</c:v>
                </c:pt>
                <c:pt idx="80">
                  <c:v>10.862571954471161</c:v>
                </c:pt>
                <c:pt idx="81">
                  <c:v>8.0349082057193435</c:v>
                </c:pt>
                <c:pt idx="82">
                  <c:v>6.6646776799536838</c:v>
                </c:pt>
                <c:pt idx="83">
                  <c:v>15.924646287331926</c:v>
                </c:pt>
                <c:pt idx="84">
                  <c:v>16.503588291735099</c:v>
                </c:pt>
                <c:pt idx="85">
                  <c:v>18.87422183390559</c:v>
                </c:pt>
                <c:pt idx="86">
                  <c:v>13.461861601474924</c:v>
                </c:pt>
                <c:pt idx="87">
                  <c:v>15.547783176281301</c:v>
                </c:pt>
                <c:pt idx="88">
                  <c:v>6.779803147875433</c:v>
                </c:pt>
                <c:pt idx="89">
                  <c:v>11.765759924605446</c:v>
                </c:pt>
                <c:pt idx="90">
                  <c:v>10.070045670682733</c:v>
                </c:pt>
                <c:pt idx="91">
                  <c:v>9.0804488203535598</c:v>
                </c:pt>
                <c:pt idx="92">
                  <c:v>12.055982557154731</c:v>
                </c:pt>
                <c:pt idx="93">
                  <c:v>11.227931977665405</c:v>
                </c:pt>
                <c:pt idx="94">
                  <c:v>14.41014713548015</c:v>
                </c:pt>
                <c:pt idx="95">
                  <c:v>10.490222245328944</c:v>
                </c:pt>
                <c:pt idx="96">
                  <c:v>9.3185717130621022</c:v>
                </c:pt>
                <c:pt idx="97">
                  <c:v>13.903310093128537</c:v>
                </c:pt>
                <c:pt idx="98">
                  <c:v>12.68084431453784</c:v>
                </c:pt>
                <c:pt idx="99">
                  <c:v>15.820882958777858</c:v>
                </c:pt>
                <c:pt idx="100">
                  <c:v>21.746244013082094</c:v>
                </c:pt>
                <c:pt idx="101">
                  <c:v>18.236077721913752</c:v>
                </c:pt>
                <c:pt idx="102">
                  <c:v>9.8215152672716997</c:v>
                </c:pt>
                <c:pt idx="103">
                  <c:v>12.646348976594693</c:v>
                </c:pt>
                <c:pt idx="104">
                  <c:v>16.827194486421615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114.24569293943563</c:v>
                </c:pt>
                <c:pt idx="1">
                  <c:v>97.218370118359744</c:v>
                </c:pt>
                <c:pt idx="2">
                  <c:v>136.33028093370962</c:v>
                </c:pt>
                <c:pt idx="3">
                  <c:v>286.2671145773682</c:v>
                </c:pt>
                <c:pt idx="4">
                  <c:v>109.47398135544459</c:v>
                </c:pt>
                <c:pt idx="5">
                  <c:v>117.75950481797898</c:v>
                </c:pt>
                <c:pt idx="6">
                  <c:v>80.851554006349417</c:v>
                </c:pt>
                <c:pt idx="7">
                  <c:v>261.68811711726698</c:v>
                </c:pt>
                <c:pt idx="8">
                  <c:v>193.1953152633964</c:v>
                </c:pt>
                <c:pt idx="9">
                  <c:v>379.48626909649812</c:v>
                </c:pt>
                <c:pt idx="10">
                  <c:v>105.83556951091302</c:v>
                </c:pt>
                <c:pt idx="11">
                  <c:v>91.078695359161856</c:v>
                </c:pt>
                <c:pt idx="12">
                  <c:v>191.51137119811995</c:v>
                </c:pt>
                <c:pt idx="13">
                  <c:v>112.17544451567619</c:v>
                </c:pt>
                <c:pt idx="14">
                  <c:v>221.76780921834506</c:v>
                </c:pt>
                <c:pt idx="15">
                  <c:v>79.281049469071817</c:v>
                </c:pt>
                <c:pt idx="16">
                  <c:v>251.96950666617957</c:v>
                </c:pt>
                <c:pt idx="17">
                  <c:v>125.756880231287</c:v>
                </c:pt>
                <c:pt idx="18">
                  <c:v>166.14687576339122</c:v>
                </c:pt>
                <c:pt idx="19">
                  <c:v>71.501425796265309</c:v>
                </c:pt>
                <c:pt idx="20">
                  <c:v>53.609299678763939</c:v>
                </c:pt>
                <c:pt idx="21">
                  <c:v>167.0013818882332</c:v>
                </c:pt>
                <c:pt idx="22">
                  <c:v>131.01885493721784</c:v>
                </c:pt>
                <c:pt idx="23">
                  <c:v>74.611813559314385</c:v>
                </c:pt>
                <c:pt idx="24">
                  <c:v>207.11881973827394</c:v>
                </c:pt>
                <c:pt idx="25">
                  <c:v>300.78626259511162</c:v>
                </c:pt>
                <c:pt idx="26">
                  <c:v>163.70601386441589</c:v>
                </c:pt>
                <c:pt idx="27">
                  <c:v>111.39183441196752</c:v>
                </c:pt>
                <c:pt idx="28">
                  <c:v>212.2671563699223</c:v>
                </c:pt>
                <c:pt idx="29">
                  <c:v>180.77185014080916</c:v>
                </c:pt>
                <c:pt idx="30">
                  <c:v>65.193377289037485</c:v>
                </c:pt>
                <c:pt idx="31">
                  <c:v>62.185089574955455</c:v>
                </c:pt>
                <c:pt idx="32">
                  <c:v>166.06683314630718</c:v>
                </c:pt>
                <c:pt idx="33">
                  <c:v>117.66492155938002</c:v>
                </c:pt>
                <c:pt idx="34">
                  <c:v>120.53709143733508</c:v>
                </c:pt>
                <c:pt idx="35">
                  <c:v>373.15295523608637</c:v>
                </c:pt>
                <c:pt idx="36">
                  <c:v>289.07360573694223</c:v>
                </c:pt>
                <c:pt idx="37">
                  <c:v>175.60627654043941</c:v>
                </c:pt>
                <c:pt idx="38">
                  <c:v>434.14150872519639</c:v>
                </c:pt>
                <c:pt idx="39">
                  <c:v>221.06843377927513</c:v>
                </c:pt>
                <c:pt idx="40">
                  <c:v>169.53966823111062</c:v>
                </c:pt>
                <c:pt idx="41">
                  <c:v>58.988887856215257</c:v>
                </c:pt>
                <c:pt idx="42">
                  <c:v>124.04210998121189</c:v>
                </c:pt>
                <c:pt idx="43">
                  <c:v>136.57395991516574</c:v>
                </c:pt>
                <c:pt idx="44">
                  <c:v>128.5052520195004</c:v>
                </c:pt>
                <c:pt idx="45">
                  <c:v>190.41017553001009</c:v>
                </c:pt>
                <c:pt idx="46">
                  <c:v>261.82280537325369</c:v>
                </c:pt>
                <c:pt idx="47">
                  <c:v>125.44837825689413</c:v>
                </c:pt>
                <c:pt idx="48">
                  <c:v>166.2642667197388</c:v>
                </c:pt>
                <c:pt idx="49">
                  <c:v>138.06153873373435</c:v>
                </c:pt>
                <c:pt idx="50">
                  <c:v>175.90788698692862</c:v>
                </c:pt>
                <c:pt idx="51">
                  <c:v>99.562350071094798</c:v>
                </c:pt>
                <c:pt idx="52">
                  <c:v>229.83156623171527</c:v>
                </c:pt>
                <c:pt idx="53">
                  <c:v>66.745123045533916</c:v>
                </c:pt>
                <c:pt idx="54">
                  <c:v>164.18758433203431</c:v>
                </c:pt>
                <c:pt idx="55">
                  <c:v>130.512408983933</c:v>
                </c:pt>
                <c:pt idx="56">
                  <c:v>107.01921606105637</c:v>
                </c:pt>
                <c:pt idx="57">
                  <c:v>242.10039375591452</c:v>
                </c:pt>
                <c:pt idx="58">
                  <c:v>63.929622065089994</c:v>
                </c:pt>
                <c:pt idx="59">
                  <c:v>215.22605265338163</c:v>
                </c:pt>
                <c:pt idx="60">
                  <c:v>119.22930623488409</c:v>
                </c:pt>
                <c:pt idx="61">
                  <c:v>249.90740293456949</c:v>
                </c:pt>
                <c:pt idx="62">
                  <c:v>86.747641271932011</c:v>
                </c:pt>
                <c:pt idx="63">
                  <c:v>138.00054028033043</c:v>
                </c:pt>
                <c:pt idx="64">
                  <c:v>200.88234030920927</c:v>
                </c:pt>
                <c:pt idx="65">
                  <c:v>366.10953036968925</c:v>
                </c:pt>
                <c:pt idx="66">
                  <c:v>123.58122222425573</c:v>
                </c:pt>
                <c:pt idx="67">
                  <c:v>117.87973270182403</c:v>
                </c:pt>
                <c:pt idx="68">
                  <c:v>235.16495103222331</c:v>
                </c:pt>
                <c:pt idx="69">
                  <c:v>86.352848557272836</c:v>
                </c:pt>
                <c:pt idx="70">
                  <c:v>191.27215872968048</c:v>
                </c:pt>
                <c:pt idx="71">
                  <c:v>204.46310692761699</c:v>
                </c:pt>
                <c:pt idx="72">
                  <c:v>80.183397618444261</c:v>
                </c:pt>
                <c:pt idx="73">
                  <c:v>52.200593542177089</c:v>
                </c:pt>
                <c:pt idx="74">
                  <c:v>174.77883227324472</c:v>
                </c:pt>
                <c:pt idx="75">
                  <c:v>111.1498173859857</c:v>
                </c:pt>
                <c:pt idx="76">
                  <c:v>208.18490565177865</c:v>
                </c:pt>
                <c:pt idx="77">
                  <c:v>118.05021450477912</c:v>
                </c:pt>
                <c:pt idx="78">
                  <c:v>274.2362627980454</c:v>
                </c:pt>
                <c:pt idx="79">
                  <c:v>52.198505670757861</c:v>
                </c:pt>
                <c:pt idx="80">
                  <c:v>128.78153122531529</c:v>
                </c:pt>
                <c:pt idx="81">
                  <c:v>82.27231193032361</c:v>
                </c:pt>
                <c:pt idx="82">
                  <c:v>69.129756735752764</c:v>
                </c:pt>
                <c:pt idx="83">
                  <c:v>263.51930401160888</c:v>
                </c:pt>
                <c:pt idx="84">
                  <c:v>287.09218038314634</c:v>
                </c:pt>
                <c:pt idx="85">
                  <c:v>399.96257507333786</c:v>
                </c:pt>
                <c:pt idx="86">
                  <c:v>183.81450923567107</c:v>
                </c:pt>
                <c:pt idx="87">
                  <c:v>250.83054990075445</c:v>
                </c:pt>
                <c:pt idx="88">
                  <c:v>71.832174897543581</c:v>
                </c:pt>
                <c:pt idx="89">
                  <c:v>138.58563752688039</c:v>
                </c:pt>
                <c:pt idx="90">
                  <c:v>116.16605869023849</c:v>
                </c:pt>
                <c:pt idx="91">
                  <c:v>96.098281324487203</c:v>
                </c:pt>
                <c:pt idx="92">
                  <c:v>154.67284889938392</c:v>
                </c:pt>
                <c:pt idx="93">
                  <c:v>134.43074016019216</c:v>
                </c:pt>
                <c:pt idx="94">
                  <c:v>208.13122410043218</c:v>
                </c:pt>
                <c:pt idx="95">
                  <c:v>119.27356477937585</c:v>
                </c:pt>
                <c:pt idx="96">
                  <c:v>98.366263432035652</c:v>
                </c:pt>
                <c:pt idx="97">
                  <c:v>189.25938245992799</c:v>
                </c:pt>
                <c:pt idx="98">
                  <c:v>159.96719702701597</c:v>
                </c:pt>
                <c:pt idx="99">
                  <c:v>267.98550051659504</c:v>
                </c:pt>
                <c:pt idx="100">
                  <c:v>570.31664966965661</c:v>
                </c:pt>
                <c:pt idx="101">
                  <c:v>360.91855145559811</c:v>
                </c:pt>
                <c:pt idx="102">
                  <c:v>104.31767626911278</c:v>
                </c:pt>
                <c:pt idx="103">
                  <c:v>162.76021549782206</c:v>
                </c:pt>
                <c:pt idx="104">
                  <c:v>298.21453108202212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114.24569293943563</c:v>
                </c:pt>
                <c:pt idx="1">
                  <c:v>97.218370118359744</c:v>
                </c:pt>
                <c:pt idx="2">
                  <c:v>136.33028093370962</c:v>
                </c:pt>
                <c:pt idx="3">
                  <c:v>286.2671145773682</c:v>
                </c:pt>
                <c:pt idx="4">
                  <c:v>109.47398135544459</c:v>
                </c:pt>
                <c:pt idx="5">
                  <c:v>117.75950481797898</c:v>
                </c:pt>
                <c:pt idx="6">
                  <c:v>80.851554006349417</c:v>
                </c:pt>
                <c:pt idx="7">
                  <c:v>261.68811711726698</c:v>
                </c:pt>
                <c:pt idx="8">
                  <c:v>193.1953152633964</c:v>
                </c:pt>
                <c:pt idx="9">
                  <c:v>379.48626909649812</c:v>
                </c:pt>
                <c:pt idx="10">
                  <c:v>105.83556951091302</c:v>
                </c:pt>
                <c:pt idx="11">
                  <c:v>91.078695359161856</c:v>
                </c:pt>
                <c:pt idx="12">
                  <c:v>191.51137119811995</c:v>
                </c:pt>
                <c:pt idx="13">
                  <c:v>112.17544451567619</c:v>
                </c:pt>
                <c:pt idx="14">
                  <c:v>221.76780921834506</c:v>
                </c:pt>
                <c:pt idx="15">
                  <c:v>79.281049469071817</c:v>
                </c:pt>
                <c:pt idx="16">
                  <c:v>251.96950666617957</c:v>
                </c:pt>
                <c:pt idx="17">
                  <c:v>125.756880231287</c:v>
                </c:pt>
                <c:pt idx="18">
                  <c:v>166.14687576339122</c:v>
                </c:pt>
                <c:pt idx="19">
                  <c:v>71.501425796265309</c:v>
                </c:pt>
                <c:pt idx="20">
                  <c:v>53.609299678763939</c:v>
                </c:pt>
                <c:pt idx="21">
                  <c:v>167.0013818882332</c:v>
                </c:pt>
                <c:pt idx="22">
                  <c:v>131.01885493721784</c:v>
                </c:pt>
                <c:pt idx="23">
                  <c:v>74.611813559314385</c:v>
                </c:pt>
                <c:pt idx="24">
                  <c:v>207.11881973827394</c:v>
                </c:pt>
                <c:pt idx="25">
                  <c:v>300.78626259511162</c:v>
                </c:pt>
                <c:pt idx="26">
                  <c:v>163.70601386441589</c:v>
                </c:pt>
                <c:pt idx="27">
                  <c:v>111.39183441196752</c:v>
                </c:pt>
                <c:pt idx="28">
                  <c:v>212.2671563699223</c:v>
                </c:pt>
                <c:pt idx="29">
                  <c:v>180.77185014080916</c:v>
                </c:pt>
                <c:pt idx="30">
                  <c:v>65.193377289037485</c:v>
                </c:pt>
                <c:pt idx="31">
                  <c:v>62.185089574955455</c:v>
                </c:pt>
                <c:pt idx="32">
                  <c:v>166.06683314630718</c:v>
                </c:pt>
                <c:pt idx="33">
                  <c:v>117.66492155938002</c:v>
                </c:pt>
                <c:pt idx="34">
                  <c:v>120.53709143733508</c:v>
                </c:pt>
                <c:pt idx="35">
                  <c:v>373.15295523608637</c:v>
                </c:pt>
                <c:pt idx="36">
                  <c:v>289.07360573694223</c:v>
                </c:pt>
                <c:pt idx="37">
                  <c:v>175.60627654043941</c:v>
                </c:pt>
                <c:pt idx="38">
                  <c:v>434.14150872519639</c:v>
                </c:pt>
                <c:pt idx="39">
                  <c:v>221.06843377927513</c:v>
                </c:pt>
                <c:pt idx="40">
                  <c:v>169.53966823111062</c:v>
                </c:pt>
                <c:pt idx="41">
                  <c:v>58.988887856215257</c:v>
                </c:pt>
                <c:pt idx="42">
                  <c:v>124.04210998121189</c:v>
                </c:pt>
                <c:pt idx="43">
                  <c:v>136.57395991516574</c:v>
                </c:pt>
                <c:pt idx="44">
                  <c:v>128.5052520195004</c:v>
                </c:pt>
                <c:pt idx="45">
                  <c:v>190.41017553001009</c:v>
                </c:pt>
                <c:pt idx="46">
                  <c:v>261.82280537325369</c:v>
                </c:pt>
                <c:pt idx="47">
                  <c:v>125.44837825689413</c:v>
                </c:pt>
                <c:pt idx="48">
                  <c:v>166.2642667197388</c:v>
                </c:pt>
                <c:pt idx="49">
                  <c:v>138.06153873373435</c:v>
                </c:pt>
                <c:pt idx="50">
                  <c:v>175.90788698692862</c:v>
                </c:pt>
                <c:pt idx="51">
                  <c:v>99.562350071094798</c:v>
                </c:pt>
                <c:pt idx="52">
                  <c:v>229.83156623171527</c:v>
                </c:pt>
                <c:pt idx="53">
                  <c:v>66.745123045533916</c:v>
                </c:pt>
                <c:pt idx="54">
                  <c:v>164.18758433203431</c:v>
                </c:pt>
                <c:pt idx="55">
                  <c:v>130.512408983933</c:v>
                </c:pt>
                <c:pt idx="56">
                  <c:v>107.01921606105637</c:v>
                </c:pt>
                <c:pt idx="57">
                  <c:v>242.10039375591452</c:v>
                </c:pt>
                <c:pt idx="58">
                  <c:v>63.929622065089994</c:v>
                </c:pt>
                <c:pt idx="59">
                  <c:v>215.22605265338163</c:v>
                </c:pt>
                <c:pt idx="60">
                  <c:v>119.22930623488409</c:v>
                </c:pt>
                <c:pt idx="61">
                  <c:v>249.90740293456949</c:v>
                </c:pt>
                <c:pt idx="62">
                  <c:v>86.747641271932011</c:v>
                </c:pt>
                <c:pt idx="63">
                  <c:v>138.00054028033043</c:v>
                </c:pt>
                <c:pt idx="64">
                  <c:v>200.88234030920927</c:v>
                </c:pt>
                <c:pt idx="65">
                  <c:v>366.10953036968925</c:v>
                </c:pt>
                <c:pt idx="66">
                  <c:v>123.58122222425573</c:v>
                </c:pt>
                <c:pt idx="67">
                  <c:v>117.87973270182403</c:v>
                </c:pt>
                <c:pt idx="68">
                  <c:v>235.16495103222331</c:v>
                </c:pt>
                <c:pt idx="69">
                  <c:v>86.352848557272836</c:v>
                </c:pt>
                <c:pt idx="70">
                  <c:v>191.27215872968048</c:v>
                </c:pt>
                <c:pt idx="71">
                  <c:v>204.46310692761699</c:v>
                </c:pt>
                <c:pt idx="72">
                  <c:v>80.183397618444261</c:v>
                </c:pt>
                <c:pt idx="73">
                  <c:v>52.200593542177089</c:v>
                </c:pt>
                <c:pt idx="74">
                  <c:v>174.77883227324472</c:v>
                </c:pt>
                <c:pt idx="75">
                  <c:v>111.1498173859857</c:v>
                </c:pt>
                <c:pt idx="76">
                  <c:v>208.18490565177865</c:v>
                </c:pt>
                <c:pt idx="77">
                  <c:v>118.05021450477912</c:v>
                </c:pt>
                <c:pt idx="78">
                  <c:v>274.2362627980454</c:v>
                </c:pt>
                <c:pt idx="79">
                  <c:v>52.198505670757861</c:v>
                </c:pt>
                <c:pt idx="80">
                  <c:v>128.78153122531529</c:v>
                </c:pt>
                <c:pt idx="81">
                  <c:v>82.27231193032361</c:v>
                </c:pt>
                <c:pt idx="82">
                  <c:v>69.129756735752764</c:v>
                </c:pt>
                <c:pt idx="83">
                  <c:v>263.51930401160888</c:v>
                </c:pt>
                <c:pt idx="84">
                  <c:v>287.09218038314634</c:v>
                </c:pt>
                <c:pt idx="85">
                  <c:v>399.96257507333786</c:v>
                </c:pt>
                <c:pt idx="86">
                  <c:v>183.81450923567107</c:v>
                </c:pt>
                <c:pt idx="87">
                  <c:v>250.83054990075445</c:v>
                </c:pt>
                <c:pt idx="88">
                  <c:v>71.832174897543581</c:v>
                </c:pt>
                <c:pt idx="89">
                  <c:v>138.58563752688039</c:v>
                </c:pt>
                <c:pt idx="90">
                  <c:v>116.16605869023849</c:v>
                </c:pt>
                <c:pt idx="91">
                  <c:v>96.098281324487203</c:v>
                </c:pt>
                <c:pt idx="92">
                  <c:v>154.67284889938392</c:v>
                </c:pt>
                <c:pt idx="93">
                  <c:v>134.43074016019216</c:v>
                </c:pt>
                <c:pt idx="94">
                  <c:v>208.13122410043218</c:v>
                </c:pt>
                <c:pt idx="95">
                  <c:v>119.27356477937585</c:v>
                </c:pt>
                <c:pt idx="96">
                  <c:v>98.366263432035652</c:v>
                </c:pt>
                <c:pt idx="97">
                  <c:v>189.25938245992799</c:v>
                </c:pt>
                <c:pt idx="98">
                  <c:v>159.96719702701597</c:v>
                </c:pt>
                <c:pt idx="99">
                  <c:v>267.98550051659504</c:v>
                </c:pt>
                <c:pt idx="100">
                  <c:v>570.31664966965661</c:v>
                </c:pt>
                <c:pt idx="101">
                  <c:v>360.91855145559811</c:v>
                </c:pt>
                <c:pt idx="102">
                  <c:v>104.31767626911278</c:v>
                </c:pt>
                <c:pt idx="103">
                  <c:v>162.76021549782206</c:v>
                </c:pt>
                <c:pt idx="104">
                  <c:v>298.21453108202212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114.24569293943563</c:v>
                </c:pt>
                <c:pt idx="1">
                  <c:v>97.218370118359744</c:v>
                </c:pt>
                <c:pt idx="2">
                  <c:v>136.33028093370962</c:v>
                </c:pt>
                <c:pt idx="3">
                  <c:v>286.2671145773682</c:v>
                </c:pt>
                <c:pt idx="4">
                  <c:v>109.47398135544459</c:v>
                </c:pt>
                <c:pt idx="5">
                  <c:v>117.75950481797898</c:v>
                </c:pt>
                <c:pt idx="6">
                  <c:v>80.851554006349417</c:v>
                </c:pt>
                <c:pt idx="7">
                  <c:v>261.68811711726698</c:v>
                </c:pt>
                <c:pt idx="8">
                  <c:v>193.1953152633964</c:v>
                </c:pt>
                <c:pt idx="9">
                  <c:v>379.48626909649812</c:v>
                </c:pt>
                <c:pt idx="10">
                  <c:v>105.83556951091302</c:v>
                </c:pt>
                <c:pt idx="11">
                  <c:v>91.078695359161856</c:v>
                </c:pt>
                <c:pt idx="12">
                  <c:v>191.51137119811995</c:v>
                </c:pt>
                <c:pt idx="13">
                  <c:v>112.17544451567619</c:v>
                </c:pt>
                <c:pt idx="14">
                  <c:v>221.76780921834506</c:v>
                </c:pt>
                <c:pt idx="15">
                  <c:v>79.281049469071817</c:v>
                </c:pt>
                <c:pt idx="16">
                  <c:v>251.96950666617957</c:v>
                </c:pt>
                <c:pt idx="17">
                  <c:v>125.756880231287</c:v>
                </c:pt>
                <c:pt idx="18">
                  <c:v>166.14687576339122</c:v>
                </c:pt>
                <c:pt idx="19">
                  <c:v>71.501425796265309</c:v>
                </c:pt>
                <c:pt idx="20">
                  <c:v>53.609299678763939</c:v>
                </c:pt>
                <c:pt idx="21">
                  <c:v>167.0013818882332</c:v>
                </c:pt>
                <c:pt idx="22">
                  <c:v>131.01885493721784</c:v>
                </c:pt>
                <c:pt idx="23">
                  <c:v>74.611813559314385</c:v>
                </c:pt>
                <c:pt idx="24">
                  <c:v>207.11881973827394</c:v>
                </c:pt>
                <c:pt idx="25">
                  <c:v>300.78626259511162</c:v>
                </c:pt>
                <c:pt idx="26">
                  <c:v>163.70601386441589</c:v>
                </c:pt>
                <c:pt idx="27">
                  <c:v>111.39183441196752</c:v>
                </c:pt>
                <c:pt idx="28">
                  <c:v>212.2671563699223</c:v>
                </c:pt>
                <c:pt idx="29">
                  <c:v>180.77185014080916</c:v>
                </c:pt>
                <c:pt idx="30">
                  <c:v>65.193377289037485</c:v>
                </c:pt>
                <c:pt idx="31">
                  <c:v>62.185089574955455</c:v>
                </c:pt>
                <c:pt idx="32">
                  <c:v>166.06683314630718</c:v>
                </c:pt>
                <c:pt idx="33">
                  <c:v>117.66492155938002</c:v>
                </c:pt>
                <c:pt idx="34">
                  <c:v>120.53709143733508</c:v>
                </c:pt>
                <c:pt idx="35">
                  <c:v>373.15295523608637</c:v>
                </c:pt>
                <c:pt idx="36">
                  <c:v>289.07360573694223</c:v>
                </c:pt>
                <c:pt idx="37">
                  <c:v>175.60627654043941</c:v>
                </c:pt>
                <c:pt idx="38">
                  <c:v>434.14150872519639</c:v>
                </c:pt>
                <c:pt idx="39">
                  <c:v>221.06843377927513</c:v>
                </c:pt>
                <c:pt idx="40">
                  <c:v>169.53966823111062</c:v>
                </c:pt>
                <c:pt idx="41">
                  <c:v>58.988887856215257</c:v>
                </c:pt>
                <c:pt idx="42">
                  <c:v>124.04210998121189</c:v>
                </c:pt>
                <c:pt idx="43">
                  <c:v>136.57395991516574</c:v>
                </c:pt>
                <c:pt idx="44">
                  <c:v>128.5052520195004</c:v>
                </c:pt>
                <c:pt idx="45">
                  <c:v>190.41017553001009</c:v>
                </c:pt>
                <c:pt idx="46">
                  <c:v>261.82280537325369</c:v>
                </c:pt>
                <c:pt idx="47">
                  <c:v>125.44837825689413</c:v>
                </c:pt>
                <c:pt idx="48">
                  <c:v>166.2642667197388</c:v>
                </c:pt>
                <c:pt idx="49">
                  <c:v>138.06153873373435</c:v>
                </c:pt>
                <c:pt idx="50">
                  <c:v>175.90788698692862</c:v>
                </c:pt>
                <c:pt idx="51">
                  <c:v>99.562350071094798</c:v>
                </c:pt>
                <c:pt idx="52">
                  <c:v>229.83156623171527</c:v>
                </c:pt>
                <c:pt idx="53">
                  <c:v>66.745123045533916</c:v>
                </c:pt>
                <c:pt idx="54">
                  <c:v>164.18758433203431</c:v>
                </c:pt>
                <c:pt idx="55">
                  <c:v>130.512408983933</c:v>
                </c:pt>
                <c:pt idx="56">
                  <c:v>107.01921606105637</c:v>
                </c:pt>
                <c:pt idx="57">
                  <c:v>242.10039375591452</c:v>
                </c:pt>
                <c:pt idx="58">
                  <c:v>63.929622065089994</c:v>
                </c:pt>
                <c:pt idx="59">
                  <c:v>215.22605265338163</c:v>
                </c:pt>
                <c:pt idx="60">
                  <c:v>119.22930623488409</c:v>
                </c:pt>
                <c:pt idx="61">
                  <c:v>249.90740293456949</c:v>
                </c:pt>
                <c:pt idx="62">
                  <c:v>86.747641271932011</c:v>
                </c:pt>
                <c:pt idx="63">
                  <c:v>138.00054028033043</c:v>
                </c:pt>
                <c:pt idx="64">
                  <c:v>200.88234030920927</c:v>
                </c:pt>
                <c:pt idx="65">
                  <c:v>366.10953036968925</c:v>
                </c:pt>
                <c:pt idx="66">
                  <c:v>123.58122222425573</c:v>
                </c:pt>
                <c:pt idx="67">
                  <c:v>117.87973270182403</c:v>
                </c:pt>
                <c:pt idx="68">
                  <c:v>235.16495103222331</c:v>
                </c:pt>
                <c:pt idx="69">
                  <c:v>86.352848557272836</c:v>
                </c:pt>
                <c:pt idx="70">
                  <c:v>191.27215872968048</c:v>
                </c:pt>
                <c:pt idx="71">
                  <c:v>204.46310692761699</c:v>
                </c:pt>
                <c:pt idx="72">
                  <c:v>80.183397618444261</c:v>
                </c:pt>
                <c:pt idx="73">
                  <c:v>52.200593542177089</c:v>
                </c:pt>
                <c:pt idx="74">
                  <c:v>174.77883227324472</c:v>
                </c:pt>
                <c:pt idx="75">
                  <c:v>111.1498173859857</c:v>
                </c:pt>
                <c:pt idx="76">
                  <c:v>208.18490565177865</c:v>
                </c:pt>
                <c:pt idx="77">
                  <c:v>118.05021450477912</c:v>
                </c:pt>
                <c:pt idx="78">
                  <c:v>274.2362627980454</c:v>
                </c:pt>
                <c:pt idx="79">
                  <c:v>52.198505670757861</c:v>
                </c:pt>
                <c:pt idx="80">
                  <c:v>128.78153122531529</c:v>
                </c:pt>
                <c:pt idx="81">
                  <c:v>82.27231193032361</c:v>
                </c:pt>
                <c:pt idx="82">
                  <c:v>69.129756735752764</c:v>
                </c:pt>
                <c:pt idx="83">
                  <c:v>263.51930401160888</c:v>
                </c:pt>
                <c:pt idx="84">
                  <c:v>287.09218038314634</c:v>
                </c:pt>
                <c:pt idx="85">
                  <c:v>399.96257507333786</c:v>
                </c:pt>
                <c:pt idx="86">
                  <c:v>183.81450923567107</c:v>
                </c:pt>
                <c:pt idx="87">
                  <c:v>250.83054990075445</c:v>
                </c:pt>
                <c:pt idx="88">
                  <c:v>71.832174897543581</c:v>
                </c:pt>
                <c:pt idx="89">
                  <c:v>138.58563752688039</c:v>
                </c:pt>
                <c:pt idx="90">
                  <c:v>116.16605869023849</c:v>
                </c:pt>
                <c:pt idx="91">
                  <c:v>96.098281324487203</c:v>
                </c:pt>
                <c:pt idx="92">
                  <c:v>154.67284889938392</c:v>
                </c:pt>
                <c:pt idx="93">
                  <c:v>134.43074016019216</c:v>
                </c:pt>
                <c:pt idx="94">
                  <c:v>208.13122410043218</c:v>
                </c:pt>
                <c:pt idx="95">
                  <c:v>119.27356477937585</c:v>
                </c:pt>
                <c:pt idx="96">
                  <c:v>98.366263432035652</c:v>
                </c:pt>
                <c:pt idx="97">
                  <c:v>189.25938245992799</c:v>
                </c:pt>
                <c:pt idx="98">
                  <c:v>159.96719702701597</c:v>
                </c:pt>
                <c:pt idx="99">
                  <c:v>267.98550051659504</c:v>
                </c:pt>
                <c:pt idx="100">
                  <c:v>570.31664966965661</c:v>
                </c:pt>
                <c:pt idx="101">
                  <c:v>360.91855145559811</c:v>
                </c:pt>
                <c:pt idx="102">
                  <c:v>104.31767626911278</c:v>
                </c:pt>
                <c:pt idx="103">
                  <c:v>162.76021549782206</c:v>
                </c:pt>
                <c:pt idx="104">
                  <c:v>298.21453108202212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4.4798342300074872</c:v>
                </c:pt>
                <c:pt idx="1">
                  <c:v>5.3431547191612179</c:v>
                </c:pt>
                <c:pt idx="2">
                  <c:v>7.0697956974686784</c:v>
                </c:pt>
                <c:pt idx="3">
                  <c:v>8.796436675776139</c:v>
                </c:pt>
                <c:pt idx="4">
                  <c:v>10.5230776540836</c:v>
                </c:pt>
                <c:pt idx="5">
                  <c:v>12.249718632391062</c:v>
                </c:pt>
                <c:pt idx="6">
                  <c:v>13.976359610698523</c:v>
                </c:pt>
                <c:pt idx="7">
                  <c:v>15.703000589005985</c:v>
                </c:pt>
                <c:pt idx="8">
                  <c:v>17.429641567313446</c:v>
                </c:pt>
                <c:pt idx="9">
                  <c:v>19.156282545620908</c:v>
                </c:pt>
                <c:pt idx="10">
                  <c:v>20.882923523928369</c:v>
                </c:pt>
                <c:pt idx="11" formatCode="0.0">
                  <c:v>21.746244013082094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5.7142857142857141E-2</c:v>
                </c:pt>
                <c:pt idx="2">
                  <c:v>0.14231292517006802</c:v>
                </c:pt>
                <c:pt idx="3">
                  <c:v>4.8163265306122471E-2</c:v>
                </c:pt>
                <c:pt idx="4">
                  <c:v>0.21904761904761905</c:v>
                </c:pt>
                <c:pt idx="5">
                  <c:v>0.1428571428571429</c:v>
                </c:pt>
                <c:pt idx="6">
                  <c:v>0.17142857142857137</c:v>
                </c:pt>
                <c:pt idx="7">
                  <c:v>0.11428571428571432</c:v>
                </c:pt>
                <c:pt idx="8">
                  <c:v>4.7619047619047561E-2</c:v>
                </c:pt>
                <c:pt idx="9">
                  <c:v>4.7619047619047672E-2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52.198505670757861</c:v>
                </c:pt>
                <c:pt idx="1">
                  <c:v>78.104412870702802</c:v>
                </c:pt>
                <c:pt idx="2">
                  <c:v>129.91622727059269</c:v>
                </c:pt>
                <c:pt idx="3">
                  <c:v>181.72804167048253</c:v>
                </c:pt>
                <c:pt idx="4">
                  <c:v>233.53985607037242</c:v>
                </c:pt>
                <c:pt idx="5">
                  <c:v>285.35167047026232</c:v>
                </c:pt>
                <c:pt idx="6">
                  <c:v>337.16348487015216</c:v>
                </c:pt>
                <c:pt idx="7">
                  <c:v>388.97529927004211</c:v>
                </c:pt>
                <c:pt idx="8">
                  <c:v>440.78711366993195</c:v>
                </c:pt>
                <c:pt idx="9">
                  <c:v>492.59892806982185</c:v>
                </c:pt>
                <c:pt idx="10">
                  <c:v>544.41074246971175</c:v>
                </c:pt>
                <c:pt idx="11" formatCode="0.0">
                  <c:v>570.31664966965661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0.21904761904761905</c:v>
                </c:pt>
                <c:pt idx="2">
                  <c:v>0.51219954648526078</c:v>
                </c:pt>
                <c:pt idx="3">
                  <c:v>-7.4376417233560366E-3</c:v>
                </c:pt>
                <c:pt idx="4">
                  <c:v>0.11428571428571432</c:v>
                </c:pt>
                <c:pt idx="5">
                  <c:v>9.5238095238095233E-2</c:v>
                </c:pt>
                <c:pt idx="6">
                  <c:v>9.52380952380949E-3</c:v>
                </c:pt>
                <c:pt idx="7">
                  <c:v>3.8095238095238071E-2</c:v>
                </c:pt>
                <c:pt idx="8">
                  <c:v>9.523809523809601E-3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4.4798342300074872</c:v>
                </c:pt>
                <c:pt idx="1">
                  <c:v>5.3431547191612179</c:v>
                </c:pt>
                <c:pt idx="2">
                  <c:v>7.0697956974686784</c:v>
                </c:pt>
                <c:pt idx="3">
                  <c:v>8.796436675776139</c:v>
                </c:pt>
                <c:pt idx="4">
                  <c:v>10.5230776540836</c:v>
                </c:pt>
                <c:pt idx="5">
                  <c:v>12.249718632391062</c:v>
                </c:pt>
                <c:pt idx="6">
                  <c:v>13.976359610698523</c:v>
                </c:pt>
                <c:pt idx="7">
                  <c:v>15.703000589005985</c:v>
                </c:pt>
                <c:pt idx="8">
                  <c:v>17.429641567313446</c:v>
                </c:pt>
                <c:pt idx="9">
                  <c:v>19.156282545620908</c:v>
                </c:pt>
                <c:pt idx="10">
                  <c:v>20.882923523928369</c:v>
                </c:pt>
                <c:pt idx="11" formatCode="0.0">
                  <c:v>21.746244013082094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5.7142857142857141E-2</c:v>
                </c:pt>
                <c:pt idx="2">
                  <c:v>0.19945578231292516</c:v>
                </c:pt>
                <c:pt idx="3">
                  <c:v>0.24761904761904763</c:v>
                </c:pt>
                <c:pt idx="4">
                  <c:v>0.46666666666666667</c:v>
                </c:pt>
                <c:pt idx="5">
                  <c:v>0.60952380952380958</c:v>
                </c:pt>
                <c:pt idx="6">
                  <c:v>0.78095238095238095</c:v>
                </c:pt>
                <c:pt idx="7">
                  <c:v>0.89523809523809528</c:v>
                </c:pt>
                <c:pt idx="8">
                  <c:v>0.94285714285714284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52.198505670757861</c:v>
                </c:pt>
                <c:pt idx="1">
                  <c:v>78.104412870702802</c:v>
                </c:pt>
                <c:pt idx="2">
                  <c:v>129.91622727059269</c:v>
                </c:pt>
                <c:pt idx="3">
                  <c:v>181.72804167048253</c:v>
                </c:pt>
                <c:pt idx="4">
                  <c:v>233.53985607037242</c:v>
                </c:pt>
                <c:pt idx="5">
                  <c:v>285.35167047026232</c:v>
                </c:pt>
                <c:pt idx="6">
                  <c:v>337.16348487015216</c:v>
                </c:pt>
                <c:pt idx="7">
                  <c:v>388.97529927004211</c:v>
                </c:pt>
                <c:pt idx="8">
                  <c:v>440.78711366993195</c:v>
                </c:pt>
                <c:pt idx="9">
                  <c:v>492.59892806982185</c:v>
                </c:pt>
                <c:pt idx="10">
                  <c:v>544.41074246971175</c:v>
                </c:pt>
                <c:pt idx="11" formatCode="0.0">
                  <c:v>570.31664966965661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0.21904761904761905</c:v>
                </c:pt>
                <c:pt idx="2">
                  <c:v>0.73124716553287983</c:v>
                </c:pt>
                <c:pt idx="3">
                  <c:v>0.72380952380952379</c:v>
                </c:pt>
                <c:pt idx="4">
                  <c:v>0.83809523809523812</c:v>
                </c:pt>
                <c:pt idx="5">
                  <c:v>0.93333333333333335</c:v>
                </c:pt>
                <c:pt idx="6">
                  <c:v>0.94285714285714284</c:v>
                </c:pt>
                <c:pt idx="7">
                  <c:v>0.98095238095238091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6"/>
  <sheetViews>
    <sheetView tabSelected="1" zoomScale="60" zoomScaleNormal="60" workbookViewId="0">
      <selection activeCell="O14" sqref="O14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8"/>
    </row>
    <row r="3" spans="1:46" s="1" customFormat="1" ht="21" x14ac:dyDescent="0.35">
      <c r="B3" s="39"/>
      <c r="C3" s="59" t="s">
        <v>28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1"/>
    </row>
    <row r="4" spans="1:46" s="9" customFormat="1" x14ac:dyDescent="0.25">
      <c r="A4" s="1"/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1"/>
      <c r="AS4" s="1"/>
      <c r="AT4" s="1"/>
    </row>
    <row r="5" spans="1:46" s="9" customFormat="1" ht="15.75" x14ac:dyDescent="0.25">
      <c r="A5" s="1"/>
      <c r="B5" s="39"/>
      <c r="C5" s="40"/>
      <c r="D5" s="40"/>
      <c r="E5" s="40"/>
      <c r="F5" s="40"/>
      <c r="G5" s="40"/>
      <c r="H5" s="40"/>
      <c r="I5" s="40"/>
      <c r="J5" s="61" t="s">
        <v>7</v>
      </c>
      <c r="K5" s="62"/>
      <c r="L5" s="61" t="s">
        <v>8</v>
      </c>
      <c r="M5" s="62"/>
      <c r="N5" s="40"/>
      <c r="O5" s="40"/>
      <c r="P5" s="40"/>
      <c r="Q5" s="56" t="s">
        <v>42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1"/>
      <c r="AT5" s="1"/>
    </row>
    <row r="6" spans="1:46" s="9" customFormat="1" ht="15.75" thickBot="1" x14ac:dyDescent="0.3">
      <c r="A6" s="1"/>
      <c r="B6" s="39"/>
      <c r="C6" s="40"/>
      <c r="D6" s="40"/>
      <c r="E6" s="40"/>
      <c r="F6" s="63" t="s">
        <v>17</v>
      </c>
      <c r="G6" s="64"/>
      <c r="H6" s="63" t="s">
        <v>36</v>
      </c>
      <c r="I6" s="64"/>
      <c r="J6" s="63" t="s">
        <v>3</v>
      </c>
      <c r="K6" s="64"/>
      <c r="L6" s="63" t="s">
        <v>6</v>
      </c>
      <c r="M6" s="64"/>
      <c r="N6" s="63" t="s">
        <v>11</v>
      </c>
      <c r="O6" s="64"/>
      <c r="P6" s="42"/>
      <c r="Q6" s="42"/>
      <c r="R6" s="42"/>
      <c r="S6" s="42"/>
      <c r="T6" s="42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4"/>
      <c r="AS6" s="35"/>
      <c r="AT6" s="35"/>
    </row>
    <row r="7" spans="1:46" ht="15.75" x14ac:dyDescent="0.25">
      <c r="B7" s="39"/>
      <c r="C7" s="40"/>
      <c r="D7" s="40"/>
      <c r="E7" s="40"/>
      <c r="F7" s="45" t="s">
        <v>13</v>
      </c>
      <c r="G7" s="10">
        <f ca="1">MIN(F16:F120)</f>
        <v>0.23858698373343756</v>
      </c>
      <c r="H7" s="45" t="s">
        <v>13</v>
      </c>
      <c r="I7" s="10">
        <f ca="1">MIN(H16:H120)</f>
        <v>0</v>
      </c>
      <c r="J7" s="45" t="s">
        <v>1</v>
      </c>
      <c r="K7" s="2">
        <v>0</v>
      </c>
      <c r="L7" s="45" t="s">
        <v>1</v>
      </c>
      <c r="M7" s="5">
        <v>5</v>
      </c>
      <c r="N7" s="45" t="s">
        <v>1</v>
      </c>
      <c r="O7" s="7">
        <f ca="1">AVERAGE(N16:N120)</f>
        <v>12.02924034758877</v>
      </c>
      <c r="P7" s="12"/>
      <c r="Q7" s="56" t="s">
        <v>43</v>
      </c>
      <c r="R7" s="12"/>
      <c r="S7" s="12"/>
      <c r="T7" s="1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4"/>
      <c r="AS7" s="35"/>
      <c r="AT7" s="35"/>
    </row>
    <row r="8" spans="1:46" ht="16.5" thickBot="1" x14ac:dyDescent="0.3">
      <c r="B8" s="39"/>
      <c r="C8" s="40"/>
      <c r="D8" s="40"/>
      <c r="E8" s="40"/>
      <c r="F8" s="45" t="s">
        <v>14</v>
      </c>
      <c r="G8" s="11">
        <f ca="1">MAX(F16:F120)</f>
        <v>0.68942794219130088</v>
      </c>
      <c r="H8" s="45" t="s">
        <v>14</v>
      </c>
      <c r="I8" s="11">
        <f ca="1">MAX(H16:H120)</f>
        <v>1</v>
      </c>
      <c r="J8" s="45" t="s">
        <v>2</v>
      </c>
      <c r="K8" s="3">
        <v>1</v>
      </c>
      <c r="L8" s="45" t="s">
        <v>2</v>
      </c>
      <c r="M8" s="6">
        <v>0.5</v>
      </c>
      <c r="N8" s="45" t="s">
        <v>2</v>
      </c>
      <c r="O8" s="8">
        <f ca="1">STDEV(N16:N120)</f>
        <v>3.6444584524086956</v>
      </c>
      <c r="P8" s="12"/>
      <c r="Q8" s="57" t="s">
        <v>38</v>
      </c>
      <c r="R8" s="12"/>
      <c r="S8" s="12"/>
      <c r="T8" s="12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4"/>
      <c r="AS8" s="35"/>
      <c r="AT8" s="35"/>
    </row>
    <row r="9" spans="1:46" ht="16.5" thickBot="1" x14ac:dyDescent="0.3">
      <c r="B9" s="39"/>
      <c r="C9" s="40"/>
      <c r="D9" s="40"/>
      <c r="E9" s="40"/>
      <c r="F9" s="63" t="s">
        <v>18</v>
      </c>
      <c r="G9" s="64"/>
      <c r="H9" s="63" t="s">
        <v>37</v>
      </c>
      <c r="I9" s="64"/>
      <c r="J9" s="63" t="s">
        <v>4</v>
      </c>
      <c r="K9" s="64"/>
      <c r="L9" s="63" t="s">
        <v>5</v>
      </c>
      <c r="M9" s="64"/>
      <c r="N9" s="63" t="s">
        <v>12</v>
      </c>
      <c r="O9" s="64"/>
      <c r="P9" s="42"/>
      <c r="Q9" s="58" t="s">
        <v>39</v>
      </c>
      <c r="R9" s="42"/>
      <c r="S9" s="42"/>
      <c r="T9" s="42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4"/>
      <c r="AS9" s="35"/>
      <c r="AT9" s="35"/>
    </row>
    <row r="10" spans="1:46" ht="15.75" x14ac:dyDescent="0.25">
      <c r="B10" s="39"/>
      <c r="C10" s="40"/>
      <c r="D10" s="40"/>
      <c r="E10" s="40"/>
      <c r="F10" s="45" t="s">
        <v>13</v>
      </c>
      <c r="G10" s="10">
        <f ca="1">MIN(G16:G120)</f>
        <v>0.26420923110198435</v>
      </c>
      <c r="H10" s="45" t="s">
        <v>13</v>
      </c>
      <c r="I10" s="10">
        <f ca="1">MIN(I16:I120)</f>
        <v>0</v>
      </c>
      <c r="J10" s="45" t="s">
        <v>1</v>
      </c>
      <c r="K10" s="2">
        <v>0</v>
      </c>
      <c r="L10" s="45" t="s">
        <v>1</v>
      </c>
      <c r="M10" s="5">
        <v>12</v>
      </c>
      <c r="N10" s="45" t="s">
        <v>1</v>
      </c>
      <c r="O10" s="7">
        <f ca="1">AVERAGE(O16:O120)</f>
        <v>170.69015221209193</v>
      </c>
      <c r="P10" s="12"/>
      <c r="Q10" s="57" t="s">
        <v>40</v>
      </c>
      <c r="R10" s="12"/>
      <c r="S10" s="12"/>
      <c r="T10" s="12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4"/>
      <c r="AS10" s="35"/>
      <c r="AT10" s="35"/>
    </row>
    <row r="11" spans="1:46" ht="15.75" thickBot="1" x14ac:dyDescent="0.3">
      <c r="B11" s="39"/>
      <c r="C11" s="40"/>
      <c r="D11" s="40"/>
      <c r="E11" s="40"/>
      <c r="F11" s="45" t="s">
        <v>14</v>
      </c>
      <c r="G11" s="11">
        <f ca="1">MAX(G16:G120)</f>
        <v>0.87390622276237495</v>
      </c>
      <c r="H11" s="45" t="s">
        <v>14</v>
      </c>
      <c r="I11" s="11">
        <f ca="1">MAX(I16:I120)</f>
        <v>1</v>
      </c>
      <c r="J11" s="45" t="s">
        <v>2</v>
      </c>
      <c r="K11" s="3">
        <v>1</v>
      </c>
      <c r="L11" s="45" t="s">
        <v>2</v>
      </c>
      <c r="M11" s="6">
        <v>3.5</v>
      </c>
      <c r="N11" s="45" t="s">
        <v>2</v>
      </c>
      <c r="O11" s="8">
        <f ca="1">STDEV(O16:O120)</f>
        <v>92.872980556226622</v>
      </c>
      <c r="P11" s="12"/>
      <c r="Q11" s="12"/>
      <c r="R11" s="12"/>
      <c r="S11" s="12"/>
      <c r="T11" s="12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4"/>
      <c r="AS11" s="35"/>
      <c r="AT11" s="35"/>
    </row>
    <row r="12" spans="1:46" ht="15.75" thickBot="1" x14ac:dyDescent="0.3">
      <c r="B12" s="39"/>
      <c r="C12" s="40"/>
      <c r="D12" s="40"/>
      <c r="E12" s="40"/>
      <c r="F12" s="40"/>
      <c r="G12" s="40"/>
      <c r="H12" s="40"/>
      <c r="I12" s="40"/>
      <c r="J12" s="45" t="s">
        <v>10</v>
      </c>
      <c r="K12" s="4">
        <v>0.999</v>
      </c>
      <c r="L12" s="40"/>
      <c r="M12" s="46"/>
      <c r="N12" s="40"/>
      <c r="O12" s="46"/>
      <c r="P12" s="40"/>
      <c r="Q12" s="40" t="s">
        <v>44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4"/>
      <c r="AS12" s="35"/>
      <c r="AT12" s="35"/>
    </row>
    <row r="13" spans="1:46" s="9" customFormat="1" x14ac:dyDescent="0.25">
      <c r="A13" s="1"/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4"/>
      <c r="AS13" s="35"/>
      <c r="AT13" s="35"/>
    </row>
    <row r="14" spans="1:46" s="9" customFormat="1" ht="76.5" customHeight="1" thickBot="1" x14ac:dyDescent="0.3">
      <c r="A14" s="1"/>
      <c r="B14" s="39"/>
      <c r="C14" s="40"/>
      <c r="D14" s="67" t="s">
        <v>31</v>
      </c>
      <c r="E14" s="68"/>
      <c r="F14" s="67" t="s">
        <v>30</v>
      </c>
      <c r="G14" s="68"/>
      <c r="H14" s="67" t="s">
        <v>29</v>
      </c>
      <c r="I14" s="68"/>
      <c r="J14" s="67" t="s">
        <v>32</v>
      </c>
      <c r="K14" s="68"/>
      <c r="L14" s="67" t="s">
        <v>33</v>
      </c>
      <c r="M14" s="68"/>
      <c r="N14" s="47" t="s">
        <v>34</v>
      </c>
      <c r="O14" s="47" t="s">
        <v>35</v>
      </c>
      <c r="P14" s="48"/>
      <c r="Q14" s="48"/>
      <c r="R14" s="48"/>
      <c r="S14" s="48"/>
      <c r="T14" s="4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1"/>
      <c r="AS14" s="1"/>
      <c r="AT14" s="1"/>
    </row>
    <row r="15" spans="1:46" s="9" customFormat="1" x14ac:dyDescent="0.25">
      <c r="A15" s="1"/>
      <c r="B15" s="39"/>
      <c r="C15" s="60" t="s">
        <v>23</v>
      </c>
      <c r="D15" s="60" t="s">
        <v>15</v>
      </c>
      <c r="E15" s="60" t="s">
        <v>16</v>
      </c>
      <c r="F15" s="60" t="s">
        <v>21</v>
      </c>
      <c r="G15" s="60" t="s">
        <v>20</v>
      </c>
      <c r="H15" s="60" t="s">
        <v>19</v>
      </c>
      <c r="I15" s="60" t="s">
        <v>22</v>
      </c>
      <c r="J15" s="60" t="s">
        <v>3</v>
      </c>
      <c r="K15" s="60" t="s">
        <v>4</v>
      </c>
      <c r="L15" s="60" t="s">
        <v>6</v>
      </c>
      <c r="M15" s="60" t="s">
        <v>5</v>
      </c>
      <c r="N15" s="60" t="s">
        <v>0</v>
      </c>
      <c r="O15" s="60" t="s">
        <v>9</v>
      </c>
      <c r="P15" s="48"/>
      <c r="Q15" s="48"/>
      <c r="R15" s="48"/>
      <c r="S15" s="48"/>
      <c r="T15" s="48"/>
      <c r="U15" s="40"/>
      <c r="V15" s="40"/>
      <c r="W15" s="40"/>
      <c r="X15" s="40"/>
      <c r="Y15" s="40"/>
      <c r="Z15" s="40"/>
      <c r="AA15" s="40"/>
      <c r="AB15" s="49" t="s">
        <v>25</v>
      </c>
      <c r="AC15" s="40"/>
      <c r="AD15" s="40"/>
      <c r="AE15" s="65" t="s">
        <v>26</v>
      </c>
      <c r="AF15" s="15">
        <f ca="1">AC17</f>
        <v>4.4798342300074872</v>
      </c>
      <c r="AG15" s="16">
        <f t="shared" ref="AG15:AO15" ca="1" si="0">AF15+($AC$18-$AC$17)/10</f>
        <v>6.2064752083149477</v>
      </c>
      <c r="AH15" s="16">
        <f t="shared" ca="1" si="0"/>
        <v>7.9331161866224083</v>
      </c>
      <c r="AI15" s="16">
        <f t="shared" ca="1" si="0"/>
        <v>9.6597571649298697</v>
      </c>
      <c r="AJ15" s="16">
        <f t="shared" ca="1" si="0"/>
        <v>11.386398143237331</v>
      </c>
      <c r="AK15" s="16">
        <f t="shared" ca="1" si="0"/>
        <v>13.113039121544793</v>
      </c>
      <c r="AL15" s="16">
        <f t="shared" ca="1" si="0"/>
        <v>14.839680099852254</v>
      </c>
      <c r="AM15" s="16">
        <f t="shared" ca="1" si="0"/>
        <v>16.566321078159714</v>
      </c>
      <c r="AN15" s="16">
        <f t="shared" ca="1" si="0"/>
        <v>18.292962056467175</v>
      </c>
      <c r="AO15" s="17">
        <f t="shared" ca="1" si="0"/>
        <v>20.019603034774637</v>
      </c>
      <c r="AP15" s="40"/>
      <c r="AQ15" s="40"/>
      <c r="AR15" s="41"/>
      <c r="AS15" s="1"/>
      <c r="AT15" s="1"/>
    </row>
    <row r="16" spans="1:46" s="9" customFormat="1" ht="15.75" thickBot="1" x14ac:dyDescent="0.3">
      <c r="A16" s="1"/>
      <c r="B16" s="39"/>
      <c r="C16" s="50">
        <v>0.25</v>
      </c>
      <c r="D16" s="50">
        <f ca="1">RAND()</f>
        <v>0.50533501730495867</v>
      </c>
      <c r="E16" s="50">
        <f ca="1">RAND()</f>
        <v>0.26743765540843434</v>
      </c>
      <c r="F16" s="50">
        <f ca="1">AVERAGE(D16:D20)</f>
        <v>0.49919308073204061</v>
      </c>
      <c r="G16" s="50">
        <f ca="1">AVERAGE(E16:E20)</f>
        <v>0.56522180664772326</v>
      </c>
      <c r="H16" s="50">
        <f ca="1">(F16-$G$7)/($G$8-$G$7)</f>
        <v>0.57804441257960792</v>
      </c>
      <c r="I16" s="50">
        <f ca="1">(G16-$G$10)/($G$11-$G$10)</f>
        <v>0.49370848087340891</v>
      </c>
      <c r="J16" s="50">
        <f ca="1">_xlfn.NORM.INV(RAND(),$K$7,$K$8)</f>
        <v>-0.5232973389940665</v>
      </c>
      <c r="K16" s="50">
        <f ca="1">_xlfn.NORM.INV(RAND(),$K$10+$K$12*($K$11/$K$8)*(J16-$K$7),SQRT((1-$K$12^2)*$K$8))</f>
        <v>-0.54245096556359462</v>
      </c>
      <c r="L16" s="12">
        <f ca="1">J16*$M$8+$M$7</f>
        <v>4.738351330502967</v>
      </c>
      <c r="M16" s="12">
        <f ca="1">K16*$M$11+$M$10</f>
        <v>10.101421620527418</v>
      </c>
      <c r="N16" s="12">
        <f ca="1">IF(M16&lt;0,0,M16)</f>
        <v>10.101421620527418</v>
      </c>
      <c r="O16" s="12">
        <f ca="1">EXP(L16)</f>
        <v>114.24569293943563</v>
      </c>
      <c r="P16" s="12"/>
      <c r="Q16" s="12"/>
      <c r="R16" s="12"/>
      <c r="S16" s="12"/>
      <c r="T16" s="12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69"/>
      <c r="AF16" s="18">
        <f t="shared" ref="AF16:AO16" ca="1" si="1">AF15+($AC$18-$AC$17)/10</f>
        <v>6.2064752083149477</v>
      </c>
      <c r="AG16" s="19">
        <f t="shared" ca="1" si="1"/>
        <v>7.9331161866224083</v>
      </c>
      <c r="AH16" s="19">
        <f t="shared" ca="1" si="1"/>
        <v>9.6597571649298697</v>
      </c>
      <c r="AI16" s="19">
        <f t="shared" ca="1" si="1"/>
        <v>11.386398143237331</v>
      </c>
      <c r="AJ16" s="19">
        <f t="shared" ca="1" si="1"/>
        <v>13.113039121544793</v>
      </c>
      <c r="AK16" s="19">
        <f t="shared" ca="1" si="1"/>
        <v>14.839680099852254</v>
      </c>
      <c r="AL16" s="19">
        <f t="shared" ca="1" si="1"/>
        <v>16.566321078159714</v>
      </c>
      <c r="AM16" s="19">
        <f t="shared" ca="1" si="1"/>
        <v>18.292962056467175</v>
      </c>
      <c r="AN16" s="19">
        <f t="shared" ca="1" si="1"/>
        <v>20.019603034774637</v>
      </c>
      <c r="AO16" s="20">
        <f t="shared" ca="1" si="1"/>
        <v>21.746244013082098</v>
      </c>
      <c r="AP16" s="40"/>
      <c r="AQ16" s="40"/>
      <c r="AR16" s="41"/>
      <c r="AS16" s="1"/>
      <c r="AT16" s="1"/>
    </row>
    <row r="17" spans="1:46" s="9" customFormat="1" x14ac:dyDescent="0.25">
      <c r="A17" s="1"/>
      <c r="B17" s="39"/>
      <c r="C17" s="50">
        <f>C16+0.25</f>
        <v>0.5</v>
      </c>
      <c r="D17" s="50">
        <f t="shared" ref="D17:E48" ca="1" si="2">RAND()</f>
        <v>0.71629768993667275</v>
      </c>
      <c r="E17" s="50">
        <f t="shared" ca="1" si="2"/>
        <v>0.51467894840052231</v>
      </c>
      <c r="F17" s="50">
        <f ca="1">AVERAGE(D16:D21)</f>
        <v>0.57039927357482934</v>
      </c>
      <c r="G17" s="50">
        <f ca="1">AVERAGE(E16:E21)</f>
        <v>0.58780205996088142</v>
      </c>
      <c r="H17" s="50">
        <f t="shared" ref="H17:H80" ca="1" si="3">(F17-$G$7)/($G$8-$G$7)</f>
        <v>0.73598523740252353</v>
      </c>
      <c r="I17" s="50">
        <f t="shared" ref="I17:I80" ca="1" si="4">(G17-$G$10)/($G$11-$G$10)</f>
        <v>0.53074368626562396</v>
      </c>
      <c r="J17" s="50">
        <f t="shared" ref="J17:J80" ca="1" si="5">_xlfn.NORM.INV(RAND(),$K$7,$K$8)</f>
        <v>-0.84608062680658325</v>
      </c>
      <c r="K17" s="50">
        <f t="shared" ref="K17:K80" ca="1" si="6">_xlfn.NORM.INV(RAND(),$K$10+$K$12*($K$11/$K$8)*(J17-$K$7),SQRT((1-$K$12^2)*$K$8))</f>
        <v>-0.87538626690620769</v>
      </c>
      <c r="L17" s="12">
        <f t="shared" ref="L17:L80" ca="1" si="7">J17*$M$8+$M$7</f>
        <v>4.5769596865967088</v>
      </c>
      <c r="M17" s="12">
        <f t="shared" ref="M17:M80" ca="1" si="8">K17*$M$11+$M$10</f>
        <v>8.9361480658282737</v>
      </c>
      <c r="N17" s="12">
        <f t="shared" ref="N17:N80" ca="1" si="9">IF(M17&lt;0,0,M17)</f>
        <v>8.9361480658282737</v>
      </c>
      <c r="O17" s="12">
        <f t="shared" ref="O17:O47" ca="1" si="10">EXP(L17)</f>
        <v>97.218370118359744</v>
      </c>
      <c r="P17" s="12"/>
      <c r="Q17" s="12"/>
      <c r="R17" s="12"/>
      <c r="S17" s="12"/>
      <c r="T17" s="12"/>
      <c r="U17" s="40"/>
      <c r="V17" s="40"/>
      <c r="W17" s="40"/>
      <c r="X17" s="40"/>
      <c r="Y17" s="40"/>
      <c r="Z17" s="40"/>
      <c r="AA17" s="40"/>
      <c r="AB17" s="25" t="s">
        <v>13</v>
      </c>
      <c r="AC17" s="21">
        <f ca="1">MIN(N16:N120)</f>
        <v>4.4798342300074872</v>
      </c>
      <c r="AD17" s="45" t="s">
        <v>0</v>
      </c>
      <c r="AE17" s="33">
        <f ca="1">MIN(N16:N120)</f>
        <v>4.4798342300074872</v>
      </c>
      <c r="AF17" s="16">
        <f ca="1">$AC$17+($AC$18-$AC$17)/20</f>
        <v>5.3431547191612179</v>
      </c>
      <c r="AG17" s="16">
        <f t="shared" ref="AG17:AO17" ca="1" si="11">AF17+($AC$18-$AC$17)/10</f>
        <v>7.0697956974686784</v>
      </c>
      <c r="AH17" s="16">
        <f t="shared" ca="1" si="11"/>
        <v>8.796436675776139</v>
      </c>
      <c r="AI17" s="16">
        <f t="shared" ca="1" si="11"/>
        <v>10.5230776540836</v>
      </c>
      <c r="AJ17" s="16">
        <f t="shared" ca="1" si="11"/>
        <v>12.249718632391062</v>
      </c>
      <c r="AK17" s="16">
        <f t="shared" ca="1" si="11"/>
        <v>13.976359610698523</v>
      </c>
      <c r="AL17" s="16">
        <f t="shared" ca="1" si="11"/>
        <v>15.703000589005985</v>
      </c>
      <c r="AM17" s="16">
        <f t="shared" ca="1" si="11"/>
        <v>17.429641567313446</v>
      </c>
      <c r="AN17" s="16">
        <f t="shared" ca="1" si="11"/>
        <v>19.156282545620908</v>
      </c>
      <c r="AO17" s="16">
        <f t="shared" ca="1" si="11"/>
        <v>20.882923523928369</v>
      </c>
      <c r="AP17" s="23">
        <f ca="1">AC18</f>
        <v>21.746244013082094</v>
      </c>
      <c r="AQ17" s="40"/>
      <c r="AR17" s="41"/>
      <c r="AS17" s="1"/>
      <c r="AT17" s="1"/>
    </row>
    <row r="18" spans="1:46" s="9" customFormat="1" ht="15.75" thickBot="1" x14ac:dyDescent="0.3">
      <c r="A18" s="1"/>
      <c r="B18" s="39"/>
      <c r="C18" s="50">
        <f t="shared" ref="C18:C81" si="12">C17+0.25</f>
        <v>0.75</v>
      </c>
      <c r="D18" s="50">
        <f t="shared" ca="1" si="2"/>
        <v>0.15255793950464436</v>
      </c>
      <c r="E18" s="50">
        <f t="shared" ca="1" si="2"/>
        <v>0.84749935763457374</v>
      </c>
      <c r="F18" s="50">
        <f ca="1">AVERAGE(D16:D22)</f>
        <v>0.62605087280895355</v>
      </c>
      <c r="G18" s="50">
        <f ca="1">AVERAGE(E16:E22)</f>
        <v>0.61625391202603874</v>
      </c>
      <c r="H18" s="50">
        <f t="shared" ca="1" si="3"/>
        <v>0.85942477453882282</v>
      </c>
      <c r="I18" s="50">
        <f t="shared" ca="1" si="4"/>
        <v>0.57740924711688257</v>
      </c>
      <c r="J18" s="50">
        <f t="shared" ca="1" si="5"/>
        <v>-0.16983904423048898</v>
      </c>
      <c r="K18" s="50">
        <f t="shared" ca="1" si="6"/>
        <v>-0.17060252725620434</v>
      </c>
      <c r="L18" s="12">
        <f t="shared" ca="1" si="7"/>
        <v>4.9150804778847554</v>
      </c>
      <c r="M18" s="12">
        <f t="shared" ca="1" si="8"/>
        <v>11.402891154603285</v>
      </c>
      <c r="N18" s="12">
        <f t="shared" ca="1" si="9"/>
        <v>11.402891154603285</v>
      </c>
      <c r="O18" s="12">
        <f t="shared" ca="1" si="10"/>
        <v>136.33028093370962</v>
      </c>
      <c r="P18" s="12"/>
      <c r="Q18" s="12"/>
      <c r="R18" s="12"/>
      <c r="S18" s="12"/>
      <c r="T18" s="12"/>
      <c r="U18" s="40"/>
      <c r="V18" s="40"/>
      <c r="W18" s="40"/>
      <c r="X18" s="40"/>
      <c r="Y18" s="40"/>
      <c r="Z18" s="40"/>
      <c r="AA18" s="40"/>
      <c r="AB18" s="26" t="s">
        <v>14</v>
      </c>
      <c r="AC18" s="22">
        <f ca="1">MAX(N16:N120)</f>
        <v>21.746244013082094</v>
      </c>
      <c r="AD18" s="45" t="s">
        <v>24</v>
      </c>
      <c r="AE18" s="34">
        <v>0</v>
      </c>
      <c r="AF18" s="19">
        <f ca="1">COUNTIF($N$16:$N$120,"&lt;"&amp;AF16)/COUNT($N$16:$N$120)</f>
        <v>5.7142857142857141E-2</v>
      </c>
      <c r="AG18" s="19">
        <f ca="1">(COUNTIF($N$16:$N$120,"&lt;"&amp;AG16)-AF18)/COUNT(N16:N120)</f>
        <v>0.14231292517006802</v>
      </c>
      <c r="AH18" s="19">
        <f ca="1">(COUNTIF($N$16:$N$120,"&lt;"&amp;AH16)/COUNT($N$16:$N$120))-SUM($AF$18:AG18)</f>
        <v>4.8163265306122471E-2</v>
      </c>
      <c r="AI18" s="19">
        <f ca="1">(COUNTIF($N$16:$N$120,"&lt;"&amp;AI16)/COUNT($N$16:$N$120))-SUM($AF$18:AH18)</f>
        <v>0.21904761904761905</v>
      </c>
      <c r="AJ18" s="19">
        <f ca="1">(COUNTIF($N$16:$N$120,"&lt;"&amp;AJ16)/COUNT($N$16:$N$120))-SUM($AF$18:AI18)</f>
        <v>0.1428571428571429</v>
      </c>
      <c r="AK18" s="19">
        <f ca="1">(COUNTIF($N$16:$N$120,"&lt;"&amp;AK16)/COUNT($N$16:$N$120))-SUM($AF$18:AJ18)</f>
        <v>0.17142857142857137</v>
      </c>
      <c r="AL18" s="19">
        <f ca="1">(COUNTIF($N$16:$N$120,"&lt;"&amp;AL16)/COUNT($N$16:$N$120))-SUM($AF$18:AK18)</f>
        <v>0.11428571428571432</v>
      </c>
      <c r="AM18" s="19">
        <f ca="1">(COUNTIF($N$16:$N$120,"&lt;"&amp;AM16)/COUNT($N$16:$N$120))-SUM($AF$18:AL18)</f>
        <v>4.7619047619047561E-2</v>
      </c>
      <c r="AN18" s="19">
        <f ca="1">(COUNTIF($N$16:$N$120,"&lt;"&amp;AN16)/COUNT($N$16:$N$120))-SUM($AF$18:AM18)</f>
        <v>4.7619047619047672E-2</v>
      </c>
      <c r="AO18" s="19">
        <f ca="1">(COUNTIF($N$16:$N$120,"&lt;"&amp;AO16)/COUNT($N$16:$N$120))-SUM($AF$18:AN18)</f>
        <v>0</v>
      </c>
      <c r="AP18" s="24">
        <v>0</v>
      </c>
      <c r="AQ18" s="40"/>
      <c r="AR18" s="41"/>
      <c r="AS18" s="1"/>
      <c r="AT18" s="1"/>
    </row>
    <row r="19" spans="1:46" s="9" customFormat="1" ht="15.75" thickBot="1" x14ac:dyDescent="0.3">
      <c r="A19" s="1"/>
      <c r="B19" s="39"/>
      <c r="C19" s="50">
        <f t="shared" si="12"/>
        <v>1</v>
      </c>
      <c r="D19" s="50">
        <f t="shared" ca="1" si="2"/>
        <v>0.19014408148504802</v>
      </c>
      <c r="E19" s="50">
        <f t="shared" ca="1" si="2"/>
        <v>0.33525091781829419</v>
      </c>
      <c r="F19" s="50">
        <f ca="1">AVERAGE(D16:D23)</f>
        <v>0.61549614199453007</v>
      </c>
      <c r="G19" s="50">
        <f ca="1">AVERAGE(E16:E23)</f>
        <v>0.55695851084544168</v>
      </c>
      <c r="H19" s="50">
        <f t="shared" ca="1" si="3"/>
        <v>0.83601356795606974</v>
      </c>
      <c r="I19" s="50">
        <f t="shared" ca="1" si="4"/>
        <v>0.48015536200402087</v>
      </c>
      <c r="J19" s="50">
        <f t="shared" ca="1" si="5"/>
        <v>1.3138506839954673</v>
      </c>
      <c r="K19" s="50">
        <f t="shared" ca="1" si="6"/>
        <v>1.314399024181099</v>
      </c>
      <c r="L19" s="12">
        <f t="shared" ca="1" si="7"/>
        <v>5.6569253419977334</v>
      </c>
      <c r="M19" s="12">
        <f t="shared" ca="1" si="8"/>
        <v>16.600396584633845</v>
      </c>
      <c r="N19" s="12">
        <f t="shared" ca="1" si="9"/>
        <v>16.600396584633845</v>
      </c>
      <c r="O19" s="12">
        <f t="shared" ca="1" si="10"/>
        <v>286.2671145773682</v>
      </c>
      <c r="P19" s="12"/>
      <c r="Q19" s="12"/>
      <c r="R19" s="12"/>
      <c r="S19" s="12"/>
      <c r="T19" s="12"/>
      <c r="U19" s="40"/>
      <c r="V19" s="40"/>
      <c r="W19" s="40"/>
      <c r="X19" s="40"/>
      <c r="Y19" s="40"/>
      <c r="Z19" s="40"/>
      <c r="AA19" s="40"/>
      <c r="AB19" s="40"/>
      <c r="AC19" s="40"/>
      <c r="AD19" s="45" t="s">
        <v>41</v>
      </c>
      <c r="AE19" s="27">
        <f>AE18</f>
        <v>0</v>
      </c>
      <c r="AF19" s="28">
        <f ca="1">AF18+AE19</f>
        <v>5.7142857142857141E-2</v>
      </c>
      <c r="AG19" s="28">
        <f t="shared" ref="AG19:AP19" ca="1" si="13">AG18+AF19</f>
        <v>0.19945578231292516</v>
      </c>
      <c r="AH19" s="28">
        <f t="shared" ca="1" si="13"/>
        <v>0.24761904761904763</v>
      </c>
      <c r="AI19" s="28">
        <f t="shared" ca="1" si="13"/>
        <v>0.46666666666666667</v>
      </c>
      <c r="AJ19" s="28">
        <f t="shared" ca="1" si="13"/>
        <v>0.60952380952380958</v>
      </c>
      <c r="AK19" s="28">
        <f t="shared" ca="1" si="13"/>
        <v>0.78095238095238095</v>
      </c>
      <c r="AL19" s="28">
        <f t="shared" ca="1" si="13"/>
        <v>0.89523809523809528</v>
      </c>
      <c r="AM19" s="28">
        <f t="shared" ca="1" si="13"/>
        <v>0.94285714285714284</v>
      </c>
      <c r="AN19" s="28">
        <f t="shared" ca="1" si="13"/>
        <v>0.99047619047619051</v>
      </c>
      <c r="AO19" s="28">
        <f t="shared" ca="1" si="13"/>
        <v>0.99047619047619051</v>
      </c>
      <c r="AP19" s="29">
        <f t="shared" ca="1" si="13"/>
        <v>0.99047619047619051</v>
      </c>
      <c r="AQ19" s="40"/>
      <c r="AR19" s="41"/>
      <c r="AS19" s="1"/>
      <c r="AT19" s="1"/>
    </row>
    <row r="20" spans="1:46" s="9" customFormat="1" x14ac:dyDescent="0.25">
      <c r="A20" s="1"/>
      <c r="B20" s="39"/>
      <c r="C20" s="50">
        <f t="shared" si="12"/>
        <v>1.25</v>
      </c>
      <c r="D20" s="50">
        <f t="shared" ca="1" si="2"/>
        <v>0.93163067542887934</v>
      </c>
      <c r="E20" s="50">
        <f t="shared" ca="1" si="2"/>
        <v>0.86124215397679205</v>
      </c>
      <c r="F20" s="50">
        <f ca="1">AVERAGE(D16:D24)</f>
        <v>0.59597422657926435</v>
      </c>
      <c r="G20" s="50">
        <f ca="1">AVERAGE(E16:E24)</f>
        <v>0.59205158262150126</v>
      </c>
      <c r="H20" s="50">
        <f t="shared" ca="1" si="3"/>
        <v>0.79271245467203721</v>
      </c>
      <c r="I20" s="50">
        <f t="shared" ca="1" si="4"/>
        <v>0.53771357904637573</v>
      </c>
      <c r="J20" s="50">
        <f t="shared" ca="1" si="5"/>
        <v>-0.60862618434043791</v>
      </c>
      <c r="K20" s="50">
        <f t="shared" ca="1" si="6"/>
        <v>-0.70901655137948061</v>
      </c>
      <c r="L20" s="12">
        <f t="shared" ca="1" si="7"/>
        <v>4.6956869078297814</v>
      </c>
      <c r="M20" s="12">
        <f t="shared" ca="1" si="8"/>
        <v>9.5184420701718189</v>
      </c>
      <c r="N20" s="12">
        <f t="shared" ca="1" si="9"/>
        <v>9.5184420701718189</v>
      </c>
      <c r="O20" s="12">
        <f t="shared" ca="1" si="10"/>
        <v>109.47398135544459</v>
      </c>
      <c r="P20" s="12"/>
      <c r="Q20" s="12"/>
      <c r="R20" s="12"/>
      <c r="S20" s="12"/>
      <c r="T20" s="12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51"/>
      <c r="AN20" s="40"/>
      <c r="AO20" s="40"/>
      <c r="AP20" s="40"/>
      <c r="AQ20" s="40"/>
      <c r="AR20" s="41"/>
      <c r="AS20" s="1"/>
      <c r="AT20" s="1"/>
    </row>
    <row r="21" spans="1:46" s="9" customFormat="1" x14ac:dyDescent="0.25">
      <c r="A21" s="1"/>
      <c r="B21" s="39"/>
      <c r="C21" s="50">
        <f t="shared" si="12"/>
        <v>1.5</v>
      </c>
      <c r="D21" s="50">
        <f t="shared" ca="1" si="2"/>
        <v>0.92643023778877309</v>
      </c>
      <c r="E21" s="50">
        <f t="shared" ca="1" si="2"/>
        <v>0.70070332652667155</v>
      </c>
      <c r="F21" s="50">
        <f t="shared" ref="F21:G21" ca="1" si="14">AVERAGE(D17:D25)</f>
        <v>0.58669211715138225</v>
      </c>
      <c r="G21" s="50">
        <f t="shared" ca="1" si="14"/>
        <v>0.62956101251860963</v>
      </c>
      <c r="H21" s="50">
        <f t="shared" ca="1" si="3"/>
        <v>0.77212402042765915</v>
      </c>
      <c r="I21" s="50">
        <f t="shared" ca="1" si="4"/>
        <v>0.59923500757591264</v>
      </c>
      <c r="J21" s="50">
        <f t="shared" ca="1" si="5"/>
        <v>-0.46271110007728766</v>
      </c>
      <c r="K21" s="50">
        <f t="shared" ca="1" si="6"/>
        <v>-0.41968988254542189</v>
      </c>
      <c r="L21" s="12">
        <f t="shared" ca="1" si="7"/>
        <v>4.7686444499613563</v>
      </c>
      <c r="M21" s="12">
        <f t="shared" ca="1" si="8"/>
        <v>10.531085411091023</v>
      </c>
      <c r="N21" s="12">
        <f t="shared" ca="1" si="9"/>
        <v>10.531085411091023</v>
      </c>
      <c r="O21" s="12">
        <f t="shared" ca="1" si="10"/>
        <v>117.75950481797898</v>
      </c>
      <c r="P21" s="12"/>
      <c r="Q21" s="12"/>
      <c r="R21" s="12"/>
      <c r="S21" s="12"/>
      <c r="T21" s="12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1"/>
      <c r="AS21" s="1"/>
      <c r="AT21" s="1"/>
    </row>
    <row r="22" spans="1:46" s="9" customFormat="1" x14ac:dyDescent="0.25">
      <c r="A22" s="1"/>
      <c r="B22" s="39"/>
      <c r="C22" s="50">
        <f t="shared" si="12"/>
        <v>1.75</v>
      </c>
      <c r="D22" s="50">
        <f t="shared" ca="1" si="2"/>
        <v>0.95996046821369907</v>
      </c>
      <c r="E22" s="50">
        <f t="shared" ca="1" si="2"/>
        <v>0.78696502441698224</v>
      </c>
      <c r="F22" s="50">
        <f t="shared" ref="F22:G22" ca="1" si="15">AVERAGE(D18:D26)</f>
        <v>0.54339452566055269</v>
      </c>
      <c r="G22" s="50">
        <f t="shared" ca="1" si="15"/>
        <v>0.58217801679236103</v>
      </c>
      <c r="H22" s="50">
        <f t="shared" ca="1" si="3"/>
        <v>0.67608662480386239</v>
      </c>
      <c r="I22" s="50">
        <f t="shared" ca="1" si="4"/>
        <v>0.52151936132151622</v>
      </c>
      <c r="J22" s="50">
        <f t="shared" ca="1" si="5"/>
        <v>-1.2147703866076967</v>
      </c>
      <c r="K22" s="50">
        <f t="shared" ca="1" si="6"/>
        <v>-1.1763049164599135</v>
      </c>
      <c r="L22" s="12">
        <f t="shared" ca="1" si="7"/>
        <v>4.3926148066961517</v>
      </c>
      <c r="M22" s="12">
        <f t="shared" ca="1" si="8"/>
        <v>7.882932792390303</v>
      </c>
      <c r="N22" s="12">
        <f t="shared" ca="1" si="9"/>
        <v>7.882932792390303</v>
      </c>
      <c r="O22" s="12">
        <f t="shared" ca="1" si="10"/>
        <v>80.851554006349417</v>
      </c>
      <c r="P22" s="12"/>
      <c r="Q22" s="12"/>
      <c r="R22" s="12"/>
      <c r="S22" s="12"/>
      <c r="T22" s="12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"/>
      <c r="AT22" s="1"/>
    </row>
    <row r="23" spans="1:46" s="9" customFormat="1" x14ac:dyDescent="0.25">
      <c r="A23" s="1"/>
      <c r="B23" s="39"/>
      <c r="C23" s="50">
        <f t="shared" si="12"/>
        <v>2</v>
      </c>
      <c r="D23" s="50">
        <f t="shared" ca="1" si="2"/>
        <v>0.54161302629356545</v>
      </c>
      <c r="E23" s="50">
        <f t="shared" ca="1" si="2"/>
        <v>0.14189070258126291</v>
      </c>
      <c r="F23" s="50">
        <f t="shared" ref="F23:G23" ca="1" si="16">AVERAGE(D19:D27)</f>
        <v>0.56313255461494682</v>
      </c>
      <c r="G23" s="50">
        <f t="shared" ca="1" si="16"/>
        <v>0.55490356903635596</v>
      </c>
      <c r="H23" s="50">
        <f t="shared" ca="1" si="3"/>
        <v>0.71986709457730436</v>
      </c>
      <c r="I23" s="50">
        <f t="shared" ca="1" si="4"/>
        <v>0.47678493072882383</v>
      </c>
      <c r="J23" s="50">
        <f t="shared" ca="1" si="5"/>
        <v>1.1343068039975241</v>
      </c>
      <c r="K23" s="50">
        <f t="shared" ca="1" si="6"/>
        <v>1.1329251275196208</v>
      </c>
      <c r="L23" s="12">
        <f t="shared" ca="1" si="7"/>
        <v>5.5671534019987625</v>
      </c>
      <c r="M23" s="12">
        <f t="shared" ca="1" si="8"/>
        <v>15.965237946318673</v>
      </c>
      <c r="N23" s="12">
        <f t="shared" ca="1" si="9"/>
        <v>15.965237946318673</v>
      </c>
      <c r="O23" s="12">
        <f t="shared" ca="1" si="10"/>
        <v>261.68811711726698</v>
      </c>
      <c r="P23" s="12"/>
      <c r="Q23" s="12"/>
      <c r="R23" s="12"/>
      <c r="S23" s="12"/>
      <c r="T23" s="12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1"/>
      <c r="AT23" s="1"/>
    </row>
    <row r="24" spans="1:46" s="9" customFormat="1" x14ac:dyDescent="0.25">
      <c r="A24" s="1"/>
      <c r="B24" s="39"/>
      <c r="C24" s="50">
        <f t="shared" si="12"/>
        <v>2.25</v>
      </c>
      <c r="D24" s="50">
        <f t="shared" ca="1" si="2"/>
        <v>0.43979890325713888</v>
      </c>
      <c r="E24" s="50">
        <f t="shared" ca="1" si="2"/>
        <v>0.87279615682997747</v>
      </c>
      <c r="F24" s="50">
        <f t="shared" ref="F24:G24" ca="1" si="17">AVERAGE(D20:D28)</f>
        <v>0.61979316691791586</v>
      </c>
      <c r="G24" s="50">
        <f t="shared" ca="1" si="17"/>
        <v>0.595240587668458</v>
      </c>
      <c r="H24" s="50">
        <f t="shared" ca="1" si="3"/>
        <v>0.84554470048245789</v>
      </c>
      <c r="I24" s="50">
        <f t="shared" ca="1" si="4"/>
        <v>0.54294405433258652</v>
      </c>
      <c r="J24" s="50">
        <f t="shared" ca="1" si="5"/>
        <v>0.52740334673072231</v>
      </c>
      <c r="K24" s="50">
        <f t="shared" ca="1" si="6"/>
        <v>0.50131047990954047</v>
      </c>
      <c r="L24" s="12">
        <f t="shared" ca="1" si="7"/>
        <v>5.263701673365361</v>
      </c>
      <c r="M24" s="12">
        <f t="shared" ca="1" si="8"/>
        <v>13.754586679683392</v>
      </c>
      <c r="N24" s="12">
        <f t="shared" ca="1" si="9"/>
        <v>13.754586679683392</v>
      </c>
      <c r="O24" s="12">
        <f t="shared" ca="1" si="10"/>
        <v>193.1953152633964</v>
      </c>
      <c r="P24" s="12"/>
      <c r="Q24" s="12"/>
      <c r="R24" s="12"/>
      <c r="S24" s="12"/>
      <c r="T24" s="12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1"/>
      <c r="AS24" s="1"/>
      <c r="AT24" s="1"/>
    </row>
    <row r="25" spans="1:46" s="9" customFormat="1" x14ac:dyDescent="0.25">
      <c r="A25" s="1"/>
      <c r="B25" s="39"/>
      <c r="C25" s="50">
        <f t="shared" si="12"/>
        <v>2.5</v>
      </c>
      <c r="D25" s="50">
        <f t="shared" ca="1" si="2"/>
        <v>0.42179603245401942</v>
      </c>
      <c r="E25" s="50">
        <f t="shared" ca="1" si="2"/>
        <v>0.60502252448241078</v>
      </c>
      <c r="F25" s="50">
        <f t="shared" ref="F25:G25" ca="1" si="18">AVERAGE(D21:D29)</f>
        <v>0.62593830920176452</v>
      </c>
      <c r="G25" s="50">
        <f t="shared" ca="1" si="18"/>
        <v>0.59223050556529278</v>
      </c>
      <c r="H25" s="50">
        <f t="shared" ca="1" si="3"/>
        <v>0.85917509978084594</v>
      </c>
      <c r="I25" s="50">
        <f t="shared" ca="1" si="4"/>
        <v>0.53800704112055164</v>
      </c>
      <c r="J25" s="50">
        <f t="shared" ca="1" si="5"/>
        <v>1.8776368292344217</v>
      </c>
      <c r="K25" s="50">
        <f t="shared" ca="1" si="6"/>
        <v>1.8033208954024953</v>
      </c>
      <c r="L25" s="12">
        <f t="shared" ca="1" si="7"/>
        <v>5.9388184146172112</v>
      </c>
      <c r="M25" s="12">
        <f t="shared" ca="1" si="8"/>
        <v>18.311623133908732</v>
      </c>
      <c r="N25" s="12">
        <f t="shared" ca="1" si="9"/>
        <v>18.311623133908732</v>
      </c>
      <c r="O25" s="12">
        <f t="shared" ca="1" si="10"/>
        <v>379.48626909649812</v>
      </c>
      <c r="P25" s="12"/>
      <c r="Q25" s="12"/>
      <c r="R25" s="12"/>
      <c r="S25" s="12"/>
      <c r="T25" s="12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1"/>
      <c r="AS25" s="1"/>
      <c r="AT25" s="1"/>
    </row>
    <row r="26" spans="1:46" s="9" customFormat="1" x14ac:dyDescent="0.25">
      <c r="A26" s="1"/>
      <c r="B26" s="39"/>
      <c r="C26" s="50">
        <f t="shared" si="12"/>
        <v>2.75</v>
      </c>
      <c r="D26" s="50">
        <f t="shared" ca="1" si="2"/>
        <v>0.32661936651920587</v>
      </c>
      <c r="E26" s="50">
        <f t="shared" ca="1" si="2"/>
        <v>8.8231986864285128E-2</v>
      </c>
      <c r="F26" s="50">
        <f t="shared" ref="F26:G26" ca="1" si="19">AVERAGE(D22:D30)</f>
        <v>0.58712559444950474</v>
      </c>
      <c r="G26" s="50">
        <f t="shared" ca="1" si="19"/>
        <v>0.60395878250976009</v>
      </c>
      <c r="H26" s="50">
        <f t="shared" ca="1" si="3"/>
        <v>0.77308550649051655</v>
      </c>
      <c r="I26" s="50">
        <f t="shared" ca="1" si="4"/>
        <v>0.5572432799488386</v>
      </c>
      <c r="J26" s="50">
        <f t="shared" ca="1" si="5"/>
        <v>-0.67622668264321728</v>
      </c>
      <c r="K26" s="50">
        <f t="shared" ca="1" si="6"/>
        <v>-0.71408375560321791</v>
      </c>
      <c r="L26" s="12">
        <f t="shared" ca="1" si="7"/>
        <v>4.6618866586783909</v>
      </c>
      <c r="M26" s="12">
        <f t="shared" ca="1" si="8"/>
        <v>9.5007068553887368</v>
      </c>
      <c r="N26" s="12">
        <f t="shared" ca="1" si="9"/>
        <v>9.5007068553887368</v>
      </c>
      <c r="O26" s="12">
        <f t="shared" ca="1" si="10"/>
        <v>105.83556951091302</v>
      </c>
      <c r="P26" s="12"/>
      <c r="Q26" s="12"/>
      <c r="R26" s="12"/>
      <c r="S26" s="12"/>
      <c r="T26" s="12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1"/>
      <c r="AS26" s="1"/>
      <c r="AT26" s="1"/>
    </row>
    <row r="27" spans="1:46" s="9" customFormat="1" x14ac:dyDescent="0.25">
      <c r="A27" s="1"/>
      <c r="B27" s="39"/>
      <c r="C27" s="50">
        <f t="shared" si="12"/>
        <v>3</v>
      </c>
      <c r="D27" s="50">
        <f t="shared" ca="1" si="2"/>
        <v>0.3302002000941926</v>
      </c>
      <c r="E27" s="50">
        <f t="shared" ca="1" si="2"/>
        <v>0.60202932783052765</v>
      </c>
      <c r="F27" s="50">
        <f t="shared" ref="F27:G27" ca="1" si="20">AVERAGE(D23:D31)</f>
        <v>0.50942426511526018</v>
      </c>
      <c r="G27" s="50">
        <f t="shared" ca="1" si="20"/>
        <v>0.57470702392118134</v>
      </c>
      <c r="H27" s="50">
        <f t="shared" ca="1" si="3"/>
        <v>0.60073796823660985</v>
      </c>
      <c r="I27" s="50">
        <f t="shared" ca="1" si="4"/>
        <v>0.50926574522471713</v>
      </c>
      <c r="J27" s="50">
        <f t="shared" ca="1" si="5"/>
        <v>-0.97655216605385253</v>
      </c>
      <c r="K27" s="50">
        <f t="shared" ca="1" si="6"/>
        <v>-0.97048554184404101</v>
      </c>
      <c r="L27" s="12">
        <f t="shared" ca="1" si="7"/>
        <v>4.5117239169730734</v>
      </c>
      <c r="M27" s="12">
        <f t="shared" ca="1" si="8"/>
        <v>8.6033006035458559</v>
      </c>
      <c r="N27" s="12">
        <f t="shared" ca="1" si="9"/>
        <v>8.6033006035458559</v>
      </c>
      <c r="O27" s="12">
        <f t="shared" ca="1" si="10"/>
        <v>91.078695359161856</v>
      </c>
      <c r="P27" s="12"/>
      <c r="Q27" s="12"/>
      <c r="R27" s="12"/>
      <c r="S27" s="12"/>
      <c r="T27" s="12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1"/>
      <c r="AS27" s="1"/>
      <c r="AT27" s="1"/>
    </row>
    <row r="28" spans="1:46" s="9" customFormat="1" x14ac:dyDescent="0.25">
      <c r="A28" s="1"/>
      <c r="B28" s="39"/>
      <c r="C28" s="50">
        <f t="shared" si="12"/>
        <v>3.25</v>
      </c>
      <c r="D28" s="50">
        <f t="shared" ca="1" si="2"/>
        <v>0.70008959221176892</v>
      </c>
      <c r="E28" s="50">
        <f t="shared" ca="1" si="2"/>
        <v>0.69828408550721222</v>
      </c>
      <c r="F28" s="50">
        <f t="shared" ref="F28:G28" ca="1" si="21">AVERAGE(D24:D32)</f>
        <v>0.53845763203646158</v>
      </c>
      <c r="G28" s="50">
        <f t="shared" ca="1" si="21"/>
        <v>0.65096585364908421</v>
      </c>
      <c r="H28" s="50">
        <f t="shared" ca="1" si="3"/>
        <v>0.66513621417351909</v>
      </c>
      <c r="I28" s="50">
        <f t="shared" ca="1" si="4"/>
        <v>0.63434235011369133</v>
      </c>
      <c r="J28" s="50">
        <f t="shared" ca="1" si="5"/>
        <v>0.50989437296489626</v>
      </c>
      <c r="K28" s="50">
        <f t="shared" ca="1" si="6"/>
        <v>0.55331078173782122</v>
      </c>
      <c r="L28" s="12">
        <f t="shared" ca="1" si="7"/>
        <v>5.2549471864824477</v>
      </c>
      <c r="M28" s="12">
        <f t="shared" ca="1" si="8"/>
        <v>13.936587736082375</v>
      </c>
      <c r="N28" s="12">
        <f t="shared" ca="1" si="9"/>
        <v>13.936587736082375</v>
      </c>
      <c r="O28" s="12">
        <f t="shared" ca="1" si="10"/>
        <v>191.51137119811995</v>
      </c>
      <c r="P28" s="12"/>
      <c r="Q28" s="12"/>
      <c r="R28" s="12"/>
      <c r="S28" s="12"/>
      <c r="T28" s="12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1"/>
      <c r="AS28" s="1"/>
      <c r="AT28" s="1"/>
    </row>
    <row r="29" spans="1:46" s="9" customFormat="1" x14ac:dyDescent="0.25">
      <c r="A29" s="1"/>
      <c r="B29" s="39"/>
      <c r="C29" s="50">
        <f t="shared" si="12"/>
        <v>3.5</v>
      </c>
      <c r="D29" s="50">
        <f t="shared" ca="1" si="2"/>
        <v>0.98693695598351705</v>
      </c>
      <c r="E29" s="50">
        <f t="shared" ca="1" si="2"/>
        <v>0.83415141504830459</v>
      </c>
      <c r="F29" s="50">
        <f t="shared" ref="F29:G29" ca="1" si="22">AVERAGE(D25:D33)</f>
        <v>0.51332148096835462</v>
      </c>
      <c r="G29" s="50">
        <f t="shared" ca="1" si="22"/>
        <v>0.62192159954829862</v>
      </c>
      <c r="H29" s="50">
        <f t="shared" ca="1" si="3"/>
        <v>0.60938229342486505</v>
      </c>
      <c r="I29" s="50">
        <f t="shared" ca="1" si="4"/>
        <v>0.58670515573999238</v>
      </c>
      <c r="J29" s="50">
        <f t="shared" ca="1" si="5"/>
        <v>-0.5598717708951082</v>
      </c>
      <c r="K29" s="50">
        <f t="shared" ca="1" si="6"/>
        <v>-0.63244484818599389</v>
      </c>
      <c r="L29" s="12">
        <f t="shared" ca="1" si="7"/>
        <v>4.7200641145524456</v>
      </c>
      <c r="M29" s="12">
        <f t="shared" ca="1" si="8"/>
        <v>9.7864430313490214</v>
      </c>
      <c r="N29" s="12">
        <f t="shared" ca="1" si="9"/>
        <v>9.7864430313490214</v>
      </c>
      <c r="O29" s="12">
        <f t="shared" ca="1" si="10"/>
        <v>112.17544451567619</v>
      </c>
      <c r="P29" s="12"/>
      <c r="Q29" s="12"/>
      <c r="R29" s="12"/>
      <c r="S29" s="12"/>
      <c r="T29" s="12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1"/>
      <c r="AS29" s="1"/>
      <c r="AT29" s="1"/>
    </row>
    <row r="30" spans="1:46" s="9" customFormat="1" x14ac:dyDescent="0.25">
      <c r="A30" s="1"/>
      <c r="B30" s="39"/>
      <c r="C30" s="50">
        <f t="shared" si="12"/>
        <v>3.75</v>
      </c>
      <c r="D30" s="50">
        <f t="shared" ca="1" si="2"/>
        <v>0.57711580501843596</v>
      </c>
      <c r="E30" s="50">
        <f t="shared" ca="1" si="2"/>
        <v>0.80625781902687788</v>
      </c>
      <c r="F30" s="50">
        <f t="shared" ref="F30:G30" ca="1" si="23">AVERAGE(D26:D34)</f>
        <v>0.56063289226940283</v>
      </c>
      <c r="G30" s="50">
        <f t="shared" ca="1" si="23"/>
        <v>0.56003156628730144</v>
      </c>
      <c r="H30" s="50">
        <f t="shared" ca="1" si="3"/>
        <v>0.71432265080251012</v>
      </c>
      <c r="I30" s="50">
        <f t="shared" ca="1" si="4"/>
        <v>0.48519566150343429</v>
      </c>
      <c r="J30" s="50">
        <f t="shared" ca="1" si="5"/>
        <v>0.80326186022140855</v>
      </c>
      <c r="K30" s="50">
        <f t="shared" ca="1" si="6"/>
        <v>0.74164813623484638</v>
      </c>
      <c r="L30" s="12">
        <f t="shared" ca="1" si="7"/>
        <v>5.4016309301107039</v>
      </c>
      <c r="M30" s="12">
        <f t="shared" ca="1" si="8"/>
        <v>14.595768476821963</v>
      </c>
      <c r="N30" s="12">
        <f t="shared" ca="1" si="9"/>
        <v>14.595768476821963</v>
      </c>
      <c r="O30" s="12">
        <f t="shared" ca="1" si="10"/>
        <v>221.76780921834506</v>
      </c>
      <c r="P30" s="12"/>
      <c r="Q30" s="12"/>
      <c r="R30" s="12"/>
      <c r="S30" s="12"/>
      <c r="T30" s="12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1"/>
      <c r="AS30" s="1"/>
      <c r="AT30" s="1"/>
    </row>
    <row r="31" spans="1:46" s="9" customFormat="1" x14ac:dyDescent="0.25">
      <c r="A31" s="1"/>
      <c r="B31" s="39"/>
      <c r="C31" s="50">
        <f t="shared" si="12"/>
        <v>4</v>
      </c>
      <c r="D31" s="50">
        <f t="shared" ca="1" si="2"/>
        <v>0.26064850420549746</v>
      </c>
      <c r="E31" s="50">
        <f t="shared" ca="1" si="2"/>
        <v>0.52369919711977353</v>
      </c>
      <c r="F31" s="50">
        <f t="shared" ref="F31:G31" ca="1" si="24">AVERAGE(D27:D35)</f>
        <v>0.61480864638997301</v>
      </c>
      <c r="G31" s="50">
        <f t="shared" ca="1" si="24"/>
        <v>0.64505244775687132</v>
      </c>
      <c r="H31" s="50">
        <f t="shared" ca="1" si="3"/>
        <v>0.83448864970793912</v>
      </c>
      <c r="I31" s="50">
        <f t="shared" ca="1" si="4"/>
        <v>0.6246434242979203</v>
      </c>
      <c r="J31" s="50">
        <f t="shared" ca="1" si="5"/>
        <v>-1.2540017451299532</v>
      </c>
      <c r="K31" s="50">
        <f t="shared" ca="1" si="6"/>
        <v>-1.2928275455476319</v>
      </c>
      <c r="L31" s="12">
        <f t="shared" ca="1" si="7"/>
        <v>4.3729991274350235</v>
      </c>
      <c r="M31" s="12">
        <f t="shared" ca="1" si="8"/>
        <v>7.4751035905832879</v>
      </c>
      <c r="N31" s="12">
        <f t="shared" ca="1" si="9"/>
        <v>7.4751035905832879</v>
      </c>
      <c r="O31" s="12">
        <f t="shared" ca="1" si="10"/>
        <v>79.281049469071817</v>
      </c>
      <c r="P31" s="12"/>
      <c r="Q31" s="12"/>
      <c r="R31" s="12"/>
      <c r="S31" s="12"/>
      <c r="T31" s="12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1"/>
      <c r="AS31" s="1"/>
      <c r="AT31" s="1"/>
    </row>
    <row r="32" spans="1:46" s="9" customFormat="1" x14ac:dyDescent="0.25">
      <c r="A32" s="1"/>
      <c r="B32" s="39"/>
      <c r="C32" s="50">
        <f t="shared" si="12"/>
        <v>4.25</v>
      </c>
      <c r="D32" s="50">
        <f t="shared" ca="1" si="2"/>
        <v>0.80291332858437814</v>
      </c>
      <c r="E32" s="50">
        <f t="shared" ca="1" si="2"/>
        <v>0.82822017013238769</v>
      </c>
      <c r="F32" s="50">
        <f t="shared" ref="F32:G32" ca="1" si="25">AVERAGE(D28:D36)</f>
        <v>0.68069528222268016</v>
      </c>
      <c r="G32" s="50">
        <f t="shared" ca="1" si="25"/>
        <v>0.68603200251008156</v>
      </c>
      <c r="H32" s="50">
        <f t="shared" ca="1" si="3"/>
        <v>0.98063028701187338</v>
      </c>
      <c r="I32" s="50">
        <f t="shared" ca="1" si="4"/>
        <v>0.69185640929496028</v>
      </c>
      <c r="J32" s="50">
        <f t="shared" ca="1" si="5"/>
        <v>1.0586161497935083</v>
      </c>
      <c r="K32" s="50">
        <f t="shared" ca="1" si="6"/>
        <v>1.1003873070461445</v>
      </c>
      <c r="L32" s="12">
        <f t="shared" ca="1" si="7"/>
        <v>5.529308074896754</v>
      </c>
      <c r="M32" s="12">
        <f t="shared" ca="1" si="8"/>
        <v>15.851355574661506</v>
      </c>
      <c r="N32" s="12">
        <f t="shared" ca="1" si="9"/>
        <v>15.851355574661506</v>
      </c>
      <c r="O32" s="12">
        <f t="shared" ca="1" si="10"/>
        <v>251.96950666617957</v>
      </c>
      <c r="P32" s="12"/>
      <c r="Q32" s="12"/>
      <c r="R32" s="12"/>
      <c r="S32" s="12"/>
      <c r="T32" s="12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1"/>
      <c r="AS32" s="1"/>
      <c r="AT32" s="1"/>
    </row>
    <row r="33" spans="1:46" s="9" customFormat="1" x14ac:dyDescent="0.25">
      <c r="A33" s="1"/>
      <c r="B33" s="39"/>
      <c r="C33" s="50">
        <f t="shared" si="12"/>
        <v>4.5</v>
      </c>
      <c r="D33" s="50">
        <f t="shared" ca="1" si="2"/>
        <v>0.2135735436441748</v>
      </c>
      <c r="E33" s="50">
        <f t="shared" ca="1" si="2"/>
        <v>0.61139786992290701</v>
      </c>
      <c r="F33" s="50">
        <f t="shared" ref="F33:G33" ca="1" si="26">AVERAGE(D29:D37)</f>
        <v>0.68942794219130088</v>
      </c>
      <c r="G33" s="50">
        <f t="shared" ca="1" si="26"/>
        <v>0.61874676282460872</v>
      </c>
      <c r="H33" s="50">
        <f t="shared" ca="1" si="3"/>
        <v>1</v>
      </c>
      <c r="I33" s="50">
        <f t="shared" ca="1" si="4"/>
        <v>0.58149791875651324</v>
      </c>
      <c r="J33" s="50">
        <f t="shared" ca="1" si="5"/>
        <v>-0.33129895789600228</v>
      </c>
      <c r="K33" s="50">
        <f t="shared" ca="1" si="6"/>
        <v>-0.39622044423737612</v>
      </c>
      <c r="L33" s="12">
        <f t="shared" ca="1" si="7"/>
        <v>4.8343505210519986</v>
      </c>
      <c r="M33" s="12">
        <f t="shared" ca="1" si="8"/>
        <v>10.613228445169185</v>
      </c>
      <c r="N33" s="12">
        <f t="shared" ca="1" si="9"/>
        <v>10.613228445169185</v>
      </c>
      <c r="O33" s="12">
        <f t="shared" ca="1" si="10"/>
        <v>125.756880231287</v>
      </c>
      <c r="P33" s="12"/>
      <c r="Q33" s="12"/>
      <c r="R33" s="12"/>
      <c r="S33" s="12"/>
      <c r="T33" s="12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1"/>
      <c r="AS33" s="1"/>
      <c r="AT33" s="1"/>
    </row>
    <row r="34" spans="1:46" s="9" customFormat="1" x14ac:dyDescent="0.25">
      <c r="A34" s="1"/>
      <c r="B34" s="39"/>
      <c r="C34" s="50">
        <f t="shared" si="12"/>
        <v>4.75</v>
      </c>
      <c r="D34" s="50">
        <f t="shared" ca="1" si="2"/>
        <v>0.8475987341634541</v>
      </c>
      <c r="E34" s="50">
        <f t="shared" ca="1" si="2"/>
        <v>4.8012225133436393E-2</v>
      </c>
      <c r="F34" s="50">
        <f t="shared" ref="F34:G34" ca="1" si="27">AVERAGE(D30:D38)</f>
        <v>0.64719131376530881</v>
      </c>
      <c r="G34" s="50">
        <f t="shared" ca="1" si="27"/>
        <v>0.62461788354213299</v>
      </c>
      <c r="H34" s="50">
        <f t="shared" ca="1" si="3"/>
        <v>0.90631590224085723</v>
      </c>
      <c r="I34" s="50">
        <f t="shared" ca="1" si="4"/>
        <v>0.59112749016301702</v>
      </c>
      <c r="J34" s="50">
        <f t="shared" ca="1" si="5"/>
        <v>0.22574438182530751</v>
      </c>
      <c r="K34" s="50">
        <f t="shared" ca="1" si="6"/>
        <v>0.23240224941758031</v>
      </c>
      <c r="L34" s="12">
        <f t="shared" ca="1" si="7"/>
        <v>5.112872190912654</v>
      </c>
      <c r="M34" s="12">
        <f t="shared" ca="1" si="8"/>
        <v>12.81340787296153</v>
      </c>
      <c r="N34" s="12">
        <f t="shared" ca="1" si="9"/>
        <v>12.81340787296153</v>
      </c>
      <c r="O34" s="12">
        <f t="shared" ca="1" si="10"/>
        <v>166.14687576339122</v>
      </c>
      <c r="P34" s="12"/>
      <c r="Q34" s="12"/>
      <c r="R34" s="12"/>
      <c r="S34" s="12"/>
      <c r="T34" s="12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1"/>
      <c r="AS34" s="1"/>
      <c r="AT34" s="1"/>
    </row>
    <row r="35" spans="1:46" s="9" customFormat="1" x14ac:dyDescent="0.25">
      <c r="A35" s="1"/>
      <c r="B35" s="39"/>
      <c r="C35" s="50">
        <f t="shared" si="12"/>
        <v>5</v>
      </c>
      <c r="D35" s="50">
        <f t="shared" ca="1" si="2"/>
        <v>0.81420115360433809</v>
      </c>
      <c r="E35" s="50">
        <f t="shared" ca="1" si="2"/>
        <v>0.85341992009041423</v>
      </c>
      <c r="F35" s="50">
        <f t="shared" ref="F35:G35" ca="1" si="28">AVERAGE(D31:D39)</f>
        <v>0.58324601283717914</v>
      </c>
      <c r="G35" s="50">
        <f t="shared" ca="1" si="28"/>
        <v>0.53894080481724993</v>
      </c>
      <c r="H35" s="50">
        <f t="shared" ca="1" si="3"/>
        <v>0.76448029540766371</v>
      </c>
      <c r="I35" s="50">
        <f t="shared" ca="1" si="4"/>
        <v>0.45060345954321973</v>
      </c>
      <c r="J35" s="50">
        <f t="shared" ca="1" si="5"/>
        <v>-1.4605652185847073</v>
      </c>
      <c r="K35" s="50">
        <f t="shared" ca="1" si="6"/>
        <v>-1.4687835216489353</v>
      </c>
      <c r="L35" s="12">
        <f t="shared" ca="1" si="7"/>
        <v>4.2697173907076467</v>
      </c>
      <c r="M35" s="12">
        <f t="shared" ca="1" si="8"/>
        <v>6.8592576742287266</v>
      </c>
      <c r="N35" s="12">
        <f t="shared" ca="1" si="9"/>
        <v>6.8592576742287266</v>
      </c>
      <c r="O35" s="12">
        <f t="shared" ca="1" si="10"/>
        <v>71.501425796265309</v>
      </c>
      <c r="P35" s="12"/>
      <c r="Q35" s="12"/>
      <c r="R35" s="12"/>
      <c r="S35" s="12"/>
      <c r="T35" s="12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1"/>
      <c r="AS35" s="1"/>
      <c r="AT35" s="1"/>
    </row>
    <row r="36" spans="1:46" s="9" customFormat="1" ht="15.75" thickBot="1" x14ac:dyDescent="0.3">
      <c r="A36" s="1"/>
      <c r="B36" s="39"/>
      <c r="C36" s="50">
        <f t="shared" si="12"/>
        <v>5.25</v>
      </c>
      <c r="D36" s="50">
        <f t="shared" ca="1" si="2"/>
        <v>0.92317992258855697</v>
      </c>
      <c r="E36" s="50">
        <f t="shared" ca="1" si="2"/>
        <v>0.97084532060942119</v>
      </c>
      <c r="F36" s="50">
        <f t="shared" ref="F36:G36" ca="1" si="29">AVERAGE(D32:D40)</f>
        <v>0.58891453050350862</v>
      </c>
      <c r="G36" s="50">
        <f t="shared" ca="1" si="29"/>
        <v>0.52171878171222752</v>
      </c>
      <c r="H36" s="50">
        <f t="shared" ca="1" si="3"/>
        <v>0.77705350456265943</v>
      </c>
      <c r="I36" s="50">
        <f t="shared" ca="1" si="4"/>
        <v>0.42235660357937183</v>
      </c>
      <c r="J36" s="50">
        <f t="shared" ca="1" si="5"/>
        <v>-2.036554891006813</v>
      </c>
      <c r="K36" s="50">
        <f t="shared" ca="1" si="6"/>
        <v>-2.0633055848859803</v>
      </c>
      <c r="L36" s="12">
        <f t="shared" ca="1" si="7"/>
        <v>3.9817225544965935</v>
      </c>
      <c r="M36" s="12">
        <f t="shared" ca="1" si="8"/>
        <v>4.7784304528990695</v>
      </c>
      <c r="N36" s="12">
        <f t="shared" ca="1" si="9"/>
        <v>4.7784304528990695</v>
      </c>
      <c r="O36" s="12">
        <f t="shared" ca="1" si="10"/>
        <v>53.609299678763939</v>
      </c>
      <c r="P36" s="12"/>
      <c r="Q36" s="12"/>
      <c r="R36" s="12"/>
      <c r="S36" s="12"/>
      <c r="T36" s="12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1"/>
      <c r="AS36" s="1"/>
      <c r="AT36" s="1"/>
    </row>
    <row r="37" spans="1:46" s="9" customFormat="1" x14ac:dyDescent="0.25">
      <c r="A37" s="1"/>
      <c r="B37" s="39"/>
      <c r="C37" s="50">
        <f t="shared" si="12"/>
        <v>5.5</v>
      </c>
      <c r="D37" s="50">
        <f t="shared" ca="1" si="2"/>
        <v>0.77868353192935591</v>
      </c>
      <c r="E37" s="50">
        <f t="shared" ca="1" si="2"/>
        <v>9.2716928337956306E-2</v>
      </c>
      <c r="F37" s="50">
        <f t="shared" ref="F37:G37" ca="1" si="30">AVERAGE(D33:D41)</f>
        <v>0.50390836066957334</v>
      </c>
      <c r="G37" s="50">
        <f t="shared" ca="1" si="30"/>
        <v>0.45325332670886109</v>
      </c>
      <c r="H37" s="50">
        <f t="shared" ca="1" si="3"/>
        <v>0.58850326696955013</v>
      </c>
      <c r="I37" s="50">
        <f t="shared" ca="1" si="4"/>
        <v>0.31006237228110983</v>
      </c>
      <c r="J37" s="50">
        <f t="shared" ca="1" si="5"/>
        <v>0.23600417432471757</v>
      </c>
      <c r="K37" s="50">
        <f t="shared" ca="1" si="6"/>
        <v>0.27196812755401123</v>
      </c>
      <c r="L37" s="12">
        <f t="shared" ca="1" si="7"/>
        <v>5.1180020871623588</v>
      </c>
      <c r="M37" s="12">
        <f t="shared" ca="1" si="8"/>
        <v>12.951888446439039</v>
      </c>
      <c r="N37" s="12">
        <f t="shared" ca="1" si="9"/>
        <v>12.951888446439039</v>
      </c>
      <c r="O37" s="12">
        <f t="shared" ca="1" si="10"/>
        <v>167.0013818882332</v>
      </c>
      <c r="P37" s="12"/>
      <c r="Q37" s="12"/>
      <c r="R37" s="12"/>
      <c r="S37" s="12"/>
      <c r="T37" s="12"/>
      <c r="U37" s="40"/>
      <c r="V37" s="40"/>
      <c r="W37" s="40"/>
      <c r="X37" s="40"/>
      <c r="Y37" s="40"/>
      <c r="Z37" s="40"/>
      <c r="AA37" s="40"/>
      <c r="AB37" s="49" t="s">
        <v>27</v>
      </c>
      <c r="AC37" s="40"/>
      <c r="AD37" s="40"/>
      <c r="AE37" s="65" t="s">
        <v>26</v>
      </c>
      <c r="AF37" s="15">
        <f ca="1">AC39</f>
        <v>52.198505670757861</v>
      </c>
      <c r="AG37" s="16">
        <f ca="1">AF37+($AC$40-$AC$39)/10</f>
        <v>104.01032007064774</v>
      </c>
      <c r="AH37" s="16">
        <f t="shared" ref="AH37:AO37" ca="1" si="31">AG37+($AC$40-$AC$39)/10</f>
        <v>155.82213447053761</v>
      </c>
      <c r="AI37" s="16">
        <f t="shared" ca="1" si="31"/>
        <v>207.63394887042747</v>
      </c>
      <c r="AJ37" s="16">
        <f t="shared" ca="1" si="31"/>
        <v>259.44576327031734</v>
      </c>
      <c r="AK37" s="16">
        <f t="shared" ca="1" si="31"/>
        <v>311.25757767020724</v>
      </c>
      <c r="AL37" s="16">
        <f t="shared" ca="1" si="31"/>
        <v>363.06939207009714</v>
      </c>
      <c r="AM37" s="16">
        <f t="shared" ca="1" si="31"/>
        <v>414.88120646998703</v>
      </c>
      <c r="AN37" s="16">
        <f t="shared" ca="1" si="31"/>
        <v>466.69302086987693</v>
      </c>
      <c r="AO37" s="16">
        <f t="shared" ca="1" si="31"/>
        <v>518.50483526976677</v>
      </c>
      <c r="AP37" s="40"/>
      <c r="AQ37" s="40"/>
      <c r="AR37" s="41"/>
      <c r="AS37" s="1"/>
      <c r="AT37" s="1"/>
    </row>
    <row r="38" spans="1:46" s="9" customFormat="1" ht="15.75" thickBot="1" x14ac:dyDescent="0.3">
      <c r="A38" s="1"/>
      <c r="B38" s="39"/>
      <c r="C38" s="50">
        <f t="shared" si="12"/>
        <v>5.75</v>
      </c>
      <c r="D38" s="50">
        <f t="shared" ca="1" si="2"/>
        <v>0.60680730014958861</v>
      </c>
      <c r="E38" s="50">
        <f t="shared" ca="1" si="2"/>
        <v>0.88699150150602291</v>
      </c>
      <c r="F38" s="50">
        <f t="shared" ref="F38:G38" ca="1" si="32">AVERAGE(D34:D42)</f>
        <v>0.54528800955149204</v>
      </c>
      <c r="G38" s="50">
        <f t="shared" ca="1" si="32"/>
        <v>0.45650631483930609</v>
      </c>
      <c r="H38" s="50">
        <f t="shared" ca="1" si="3"/>
        <v>0.68028651803764517</v>
      </c>
      <c r="I38" s="50">
        <f t="shared" ca="1" si="4"/>
        <v>0.31539778999669693</v>
      </c>
      <c r="J38" s="50">
        <f t="shared" ca="1" si="5"/>
        <v>-0.24931751267487692</v>
      </c>
      <c r="K38" s="50">
        <f t="shared" ca="1" si="6"/>
        <v>-0.27277358788894629</v>
      </c>
      <c r="L38" s="12">
        <f t="shared" ca="1" si="7"/>
        <v>4.8753412436625618</v>
      </c>
      <c r="M38" s="12">
        <f t="shared" ca="1" si="8"/>
        <v>11.045292442388687</v>
      </c>
      <c r="N38" s="12">
        <f t="shared" ca="1" si="9"/>
        <v>11.045292442388687</v>
      </c>
      <c r="O38" s="12">
        <f t="shared" ca="1" si="10"/>
        <v>131.01885493721784</v>
      </c>
      <c r="P38" s="12"/>
      <c r="Q38" s="12"/>
      <c r="R38" s="12"/>
      <c r="S38" s="12"/>
      <c r="T38" s="12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66"/>
      <c r="AF38" s="18">
        <f ca="1">AF37+($AC$40-$AC$39)/10</f>
        <v>104.01032007064774</v>
      </c>
      <c r="AG38" s="19">
        <f ca="1">AG37+($AC$40-$AC$39)/10</f>
        <v>155.82213447053761</v>
      </c>
      <c r="AH38" s="19">
        <f t="shared" ref="AH38:AO38" ca="1" si="33">AH37+($AC$40-$AC$39)/10</f>
        <v>207.63394887042747</v>
      </c>
      <c r="AI38" s="19">
        <f t="shared" ca="1" si="33"/>
        <v>259.44576327031734</v>
      </c>
      <c r="AJ38" s="19">
        <f t="shared" ca="1" si="33"/>
        <v>311.25757767020724</v>
      </c>
      <c r="AK38" s="19">
        <f t="shared" ca="1" si="33"/>
        <v>363.06939207009714</v>
      </c>
      <c r="AL38" s="19">
        <f t="shared" ca="1" si="33"/>
        <v>414.88120646998703</v>
      </c>
      <c r="AM38" s="19">
        <f t="shared" ca="1" si="33"/>
        <v>466.69302086987693</v>
      </c>
      <c r="AN38" s="19">
        <f t="shared" ca="1" si="33"/>
        <v>518.50483526976677</v>
      </c>
      <c r="AO38" s="19">
        <f t="shared" ca="1" si="33"/>
        <v>570.31664966965661</v>
      </c>
      <c r="AP38" s="40"/>
      <c r="AQ38" s="40"/>
      <c r="AR38" s="41"/>
      <c r="AS38" s="1"/>
      <c r="AT38" s="1"/>
    </row>
    <row r="39" spans="1:46" s="9" customFormat="1" x14ac:dyDescent="0.25">
      <c r="A39" s="1"/>
      <c r="B39" s="39"/>
      <c r="C39" s="50">
        <f t="shared" si="12"/>
        <v>6</v>
      </c>
      <c r="D39" s="50">
        <f t="shared" ca="1" si="2"/>
        <v>1.6080966652685103E-3</v>
      </c>
      <c r="E39" s="50">
        <f t="shared" ca="1" si="2"/>
        <v>3.5164110502930557E-2</v>
      </c>
      <c r="F39" s="50">
        <f t="shared" ref="F39:G39" ca="1" si="34">AVERAGE(D35:D43)</f>
        <v>0.52762784059886869</v>
      </c>
      <c r="G39" s="50">
        <f t="shared" ca="1" si="34"/>
        <v>0.47445859051454264</v>
      </c>
      <c r="H39" s="50">
        <f t="shared" ca="1" si="3"/>
        <v>0.64111490192487819</v>
      </c>
      <c r="I39" s="50">
        <f t="shared" ca="1" si="4"/>
        <v>0.34484237627609948</v>
      </c>
      <c r="J39" s="50">
        <f t="shared" ca="1" si="5"/>
        <v>-1.3754022932475098</v>
      </c>
      <c r="K39" s="50">
        <f t="shared" ca="1" si="6"/>
        <v>-1.4643727170518328</v>
      </c>
      <c r="L39" s="12">
        <f t="shared" ca="1" si="7"/>
        <v>4.3122988533762454</v>
      </c>
      <c r="M39" s="12">
        <f t="shared" ca="1" si="8"/>
        <v>6.8746954903185848</v>
      </c>
      <c r="N39" s="12">
        <f t="shared" ca="1" si="9"/>
        <v>6.8746954903185848</v>
      </c>
      <c r="O39" s="12">
        <f t="shared" ca="1" si="10"/>
        <v>74.611813559314385</v>
      </c>
      <c r="P39" s="12"/>
      <c r="Q39" s="12"/>
      <c r="R39" s="12"/>
      <c r="S39" s="12"/>
      <c r="T39" s="12"/>
      <c r="U39" s="40"/>
      <c r="V39" s="40"/>
      <c r="W39" s="40"/>
      <c r="X39" s="40"/>
      <c r="Y39" s="40"/>
      <c r="Z39" s="40"/>
      <c r="AA39" s="40"/>
      <c r="AB39" s="25" t="s">
        <v>13</v>
      </c>
      <c r="AC39" s="21">
        <f ca="1">MIN(O16:O120)</f>
        <v>52.198505670757861</v>
      </c>
      <c r="AD39" s="45" t="s">
        <v>0</v>
      </c>
      <c r="AE39" s="33">
        <f ca="1">MIN(O16:O120)</f>
        <v>52.198505670757861</v>
      </c>
      <c r="AF39" s="16">
        <f ca="1">AVERAGE(AF37:AF38)</f>
        <v>78.104412870702802</v>
      </c>
      <c r="AG39" s="16">
        <f t="shared" ref="AG39:AO39" ca="1" si="35">AVERAGE(AG37:AG38)</f>
        <v>129.91622727059269</v>
      </c>
      <c r="AH39" s="16">
        <f t="shared" ca="1" si="35"/>
        <v>181.72804167048253</v>
      </c>
      <c r="AI39" s="16">
        <f t="shared" ca="1" si="35"/>
        <v>233.53985607037242</v>
      </c>
      <c r="AJ39" s="16">
        <f t="shared" ca="1" si="35"/>
        <v>285.35167047026232</v>
      </c>
      <c r="AK39" s="16">
        <f t="shared" ca="1" si="35"/>
        <v>337.16348487015216</v>
      </c>
      <c r="AL39" s="16">
        <f t="shared" ca="1" si="35"/>
        <v>388.97529927004211</v>
      </c>
      <c r="AM39" s="16">
        <f t="shared" ca="1" si="35"/>
        <v>440.78711366993195</v>
      </c>
      <c r="AN39" s="16">
        <f t="shared" ca="1" si="35"/>
        <v>492.59892806982185</v>
      </c>
      <c r="AO39" s="16">
        <f t="shared" ca="1" si="35"/>
        <v>544.41074246971175</v>
      </c>
      <c r="AP39" s="23">
        <f ca="1">AC40</f>
        <v>570.31664966965661</v>
      </c>
      <c r="AQ39" s="40"/>
      <c r="AR39" s="41"/>
      <c r="AS39" s="1"/>
      <c r="AT39" s="1"/>
    </row>
    <row r="40" spans="1:46" s="9" customFormat="1" ht="15.75" thickBot="1" x14ac:dyDescent="0.3">
      <c r="A40" s="1"/>
      <c r="B40" s="39"/>
      <c r="C40" s="50">
        <f t="shared" si="12"/>
        <v>6.25</v>
      </c>
      <c r="D40" s="50">
        <f t="shared" ca="1" si="2"/>
        <v>0.31166516320246229</v>
      </c>
      <c r="E40" s="50">
        <f t="shared" ca="1" si="2"/>
        <v>0.36870098917457239</v>
      </c>
      <c r="F40" s="50">
        <f t="shared" ref="F40:G40" ca="1" si="36">AVERAGE(D36:D44)</f>
        <v>0.50696077243014637</v>
      </c>
      <c r="G40" s="50">
        <f t="shared" ca="1" si="36"/>
        <v>0.38496533658310456</v>
      </c>
      <c r="H40" s="50">
        <f t="shared" ca="1" si="3"/>
        <v>0.59527375155687334</v>
      </c>
      <c r="I40" s="50">
        <f t="shared" ca="1" si="4"/>
        <v>0.19805921159667289</v>
      </c>
      <c r="J40" s="50">
        <f t="shared" ca="1" si="5"/>
        <v>0.66658527396604661</v>
      </c>
      <c r="K40" s="50">
        <f t="shared" ca="1" si="6"/>
        <v>0.69671671130825297</v>
      </c>
      <c r="L40" s="12">
        <f t="shared" ca="1" si="7"/>
        <v>5.3332926369830229</v>
      </c>
      <c r="M40" s="12">
        <f t="shared" ca="1" si="8"/>
        <v>14.438508489578886</v>
      </c>
      <c r="N40" s="12">
        <f t="shared" ca="1" si="9"/>
        <v>14.438508489578886</v>
      </c>
      <c r="O40" s="12">
        <f t="shared" ca="1" si="10"/>
        <v>207.11881973827394</v>
      </c>
      <c r="P40" s="12"/>
      <c r="Q40" s="12"/>
      <c r="R40" s="12"/>
      <c r="S40" s="12"/>
      <c r="T40" s="12"/>
      <c r="U40" s="40"/>
      <c r="V40" s="40"/>
      <c r="W40" s="40"/>
      <c r="X40" s="40"/>
      <c r="Y40" s="40"/>
      <c r="Z40" s="40"/>
      <c r="AA40" s="40"/>
      <c r="AB40" s="26" t="s">
        <v>14</v>
      </c>
      <c r="AC40" s="22">
        <f ca="1">MAX(O16:O120)</f>
        <v>570.31664966965661</v>
      </c>
      <c r="AD40" s="45" t="s">
        <v>24</v>
      </c>
      <c r="AE40" s="34">
        <v>0</v>
      </c>
      <c r="AF40" s="19">
        <f ca="1">COUNTIF($O$16:$O$120,"&lt;"&amp;AF38)/COUNT($O$16:$O$120)</f>
        <v>0.21904761904761905</v>
      </c>
      <c r="AG40" s="19">
        <f ca="1">(COUNTIF($O$16:$O$120,"&lt;"&amp;AG38)-AF40)/COUNT(O16:O120)</f>
        <v>0.51219954648526078</v>
      </c>
      <c r="AH40" s="19">
        <f ca="1">(COUNTIF($O$16:$O$120,"&lt;"&amp;AH38)/COUNT($O$16:$O$120))-SUM($AF$40:AG40)</f>
        <v>-7.4376417233560366E-3</v>
      </c>
      <c r="AI40" s="19">
        <f ca="1">(COUNTIF($O$16:$O$120,"&lt;"&amp;AI38)/COUNT($O$16:$O$120))-SUM($AF$40:AH40)</f>
        <v>0.11428571428571432</v>
      </c>
      <c r="AJ40" s="19">
        <f ca="1">(COUNTIF($O$16:$O$120,"&lt;"&amp;AJ38)/COUNT($O$16:$O$120))-SUM($AF$40:AI40)</f>
        <v>9.5238095238095233E-2</v>
      </c>
      <c r="AK40" s="19">
        <f ca="1">(COUNTIF($O$16:$O$120,"&lt;"&amp;AK38)/COUNT($O$16:$O$120))-SUM($AF$40:AJ40)</f>
        <v>9.52380952380949E-3</v>
      </c>
      <c r="AL40" s="19">
        <f ca="1">(COUNTIF($O$16:$O$120,"&lt;"&amp;AL38)/COUNT($O$16:$O$120))-SUM($AF$40:AK40)</f>
        <v>3.8095238095238071E-2</v>
      </c>
      <c r="AM40" s="19">
        <f ca="1">(COUNTIF($O$16:$O$120,"&lt;"&amp;AM38)/COUNT($O$16:$O$120))-SUM($AF$40:AL40)</f>
        <v>9.523809523809601E-3</v>
      </c>
      <c r="AN40" s="19">
        <f ca="1">(COUNTIF($O$16:$O$120,"&lt;"&amp;AN38)/COUNT($O$16:$O$120))-SUM($AF$40:AM40)</f>
        <v>0</v>
      </c>
      <c r="AO40" s="19">
        <f ca="1">(COUNTIF($O$16:$O$120,"&lt;"&amp;AO38)/COUNT($O$16:$O$120))-SUM($AF$40:AN40)</f>
        <v>0</v>
      </c>
      <c r="AP40" s="24">
        <v>0</v>
      </c>
      <c r="AQ40" s="40"/>
      <c r="AR40" s="41"/>
      <c r="AS40" s="1"/>
      <c r="AT40" s="1"/>
    </row>
    <row r="41" spans="1:46" s="9" customFormat="1" ht="15.75" thickBot="1" x14ac:dyDescent="0.3">
      <c r="A41" s="1"/>
      <c r="B41" s="39"/>
      <c r="C41" s="50">
        <f t="shared" si="12"/>
        <v>6.5</v>
      </c>
      <c r="D41" s="50">
        <f t="shared" ca="1" si="2"/>
        <v>3.7857800078960446E-2</v>
      </c>
      <c r="E41" s="50">
        <f t="shared" ca="1" si="2"/>
        <v>0.21203107510208852</v>
      </c>
      <c r="F41" s="50">
        <f t="shared" ref="F41:G41" ca="1" si="37">AVERAGE(D37:D45)</f>
        <v>0.46388902802436266</v>
      </c>
      <c r="G41" s="50">
        <f t="shared" ca="1" si="37"/>
        <v>0.34112333425035912</v>
      </c>
      <c r="H41" s="50">
        <f t="shared" ca="1" si="3"/>
        <v>0.49973730217766443</v>
      </c>
      <c r="I41" s="50">
        <f t="shared" ca="1" si="4"/>
        <v>0.12615135747826842</v>
      </c>
      <c r="J41" s="50">
        <f t="shared" ca="1" si="5"/>
        <v>1.4127998429373489</v>
      </c>
      <c r="K41" s="50">
        <f t="shared" ca="1" si="6"/>
        <v>1.4386641364579202</v>
      </c>
      <c r="L41" s="12">
        <f t="shared" ca="1" si="7"/>
        <v>5.7063999214686749</v>
      </c>
      <c r="M41" s="12">
        <f t="shared" ca="1" si="8"/>
        <v>17.035324477602721</v>
      </c>
      <c r="N41" s="12">
        <f t="shared" ca="1" si="9"/>
        <v>17.035324477602721</v>
      </c>
      <c r="O41" s="12">
        <f t="shared" ca="1" si="10"/>
        <v>300.78626259511162</v>
      </c>
      <c r="P41" s="12"/>
      <c r="Q41" s="12"/>
      <c r="R41" s="12"/>
      <c r="S41" s="12"/>
      <c r="T41" s="12"/>
      <c r="U41" s="40"/>
      <c r="V41" s="40"/>
      <c r="W41" s="40"/>
      <c r="X41" s="40"/>
      <c r="Y41" s="40"/>
      <c r="Z41" s="40"/>
      <c r="AA41" s="40"/>
      <c r="AB41" s="40"/>
      <c r="AC41" s="40"/>
      <c r="AD41" s="45" t="s">
        <v>41</v>
      </c>
      <c r="AE41" s="30">
        <f>AE40</f>
        <v>0</v>
      </c>
      <c r="AF41" s="31">
        <f ca="1">AF40+AE41</f>
        <v>0.21904761904761905</v>
      </c>
      <c r="AG41" s="31">
        <f t="shared" ref="AG41:AP41" ca="1" si="38">AG40+AF41</f>
        <v>0.73124716553287983</v>
      </c>
      <c r="AH41" s="31">
        <f t="shared" ca="1" si="38"/>
        <v>0.72380952380952379</v>
      </c>
      <c r="AI41" s="31">
        <f t="shared" ca="1" si="38"/>
        <v>0.83809523809523812</v>
      </c>
      <c r="AJ41" s="31">
        <f t="shared" ca="1" si="38"/>
        <v>0.93333333333333335</v>
      </c>
      <c r="AK41" s="31">
        <f t="shared" ca="1" si="38"/>
        <v>0.94285714285714284</v>
      </c>
      <c r="AL41" s="31">
        <f t="shared" ca="1" si="38"/>
        <v>0.98095238095238091</v>
      </c>
      <c r="AM41" s="31">
        <f t="shared" ca="1" si="38"/>
        <v>0.99047619047619051</v>
      </c>
      <c r="AN41" s="31">
        <f t="shared" ca="1" si="38"/>
        <v>0.99047619047619051</v>
      </c>
      <c r="AO41" s="31">
        <f t="shared" ca="1" si="38"/>
        <v>0.99047619047619051</v>
      </c>
      <c r="AP41" s="32">
        <f t="shared" ca="1" si="38"/>
        <v>0.99047619047619051</v>
      </c>
      <c r="AQ41" s="40"/>
      <c r="AR41" s="41"/>
      <c r="AS41" s="1"/>
      <c r="AT41" s="1"/>
    </row>
    <row r="42" spans="1:46" s="9" customFormat="1" x14ac:dyDescent="0.25">
      <c r="A42" s="1"/>
      <c r="B42" s="39"/>
      <c r="C42" s="50">
        <f t="shared" si="12"/>
        <v>6.75</v>
      </c>
      <c r="D42" s="50">
        <f t="shared" ca="1" si="2"/>
        <v>0.58599038358144406</v>
      </c>
      <c r="E42" s="50">
        <f t="shared" ca="1" si="2"/>
        <v>0.64067476309691185</v>
      </c>
      <c r="F42" s="50">
        <f t="shared" ref="F42:G42" ca="1" si="39">AVERAGE(D38:D46)</f>
        <v>0.46633065123129619</v>
      </c>
      <c r="G42" s="50">
        <f t="shared" ca="1" si="39"/>
        <v>0.33186990527604182</v>
      </c>
      <c r="H42" s="50">
        <f t="shared" ca="1" si="3"/>
        <v>0.50515301066893659</v>
      </c>
      <c r="I42" s="50">
        <f t="shared" ca="1" si="4"/>
        <v>0.11097426278879423</v>
      </c>
      <c r="J42" s="50">
        <f t="shared" ca="1" si="5"/>
        <v>0.19614444161859632</v>
      </c>
      <c r="K42" s="50">
        <f t="shared" ca="1" si="6"/>
        <v>0.1867384809007803</v>
      </c>
      <c r="L42" s="12">
        <f t="shared" ca="1" si="7"/>
        <v>5.0980722208092981</v>
      </c>
      <c r="M42" s="12">
        <f t="shared" ca="1" si="8"/>
        <v>12.653584683152731</v>
      </c>
      <c r="N42" s="12">
        <f t="shared" ca="1" si="9"/>
        <v>12.653584683152731</v>
      </c>
      <c r="O42" s="12">
        <f t="shared" ca="1" si="10"/>
        <v>163.70601386441589</v>
      </c>
      <c r="P42" s="12"/>
      <c r="Q42" s="12"/>
      <c r="R42" s="12"/>
      <c r="S42" s="12"/>
      <c r="T42" s="12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1"/>
      <c r="AS42" s="1"/>
      <c r="AT42" s="1"/>
    </row>
    <row r="43" spans="1:46" s="9" customFormat="1" x14ac:dyDescent="0.25">
      <c r="A43" s="1"/>
      <c r="B43" s="39"/>
      <c r="C43" s="50">
        <f t="shared" si="12"/>
        <v>7</v>
      </c>
      <c r="D43" s="50">
        <f t="shared" ca="1" si="2"/>
        <v>0.68865721358984244</v>
      </c>
      <c r="E43" s="50">
        <f t="shared" ca="1" si="2"/>
        <v>0.20958270621056518</v>
      </c>
      <c r="F43" s="50">
        <f t="shared" ref="F43:G43" ca="1" si="40">AVERAGE(D39:D47)</f>
        <v>0.50874785473695383</v>
      </c>
      <c r="G43" s="50">
        <f t="shared" ca="1" si="40"/>
        <v>0.26420923110198435</v>
      </c>
      <c r="H43" s="50">
        <f t="shared" ca="1" si="3"/>
        <v>0.59923763787483419</v>
      </c>
      <c r="I43" s="50">
        <f t="shared" ca="1" si="4"/>
        <v>0</v>
      </c>
      <c r="J43" s="50">
        <f t="shared" ca="1" si="5"/>
        <v>-0.57389194981282032</v>
      </c>
      <c r="K43" s="50">
        <f t="shared" ca="1" si="6"/>
        <v>-0.58092701915621769</v>
      </c>
      <c r="L43" s="12">
        <f t="shared" ca="1" si="7"/>
        <v>4.7130540250935899</v>
      </c>
      <c r="M43" s="12">
        <f t="shared" ca="1" si="8"/>
        <v>9.9667554329532386</v>
      </c>
      <c r="N43" s="12">
        <f t="shared" ca="1" si="9"/>
        <v>9.9667554329532386</v>
      </c>
      <c r="O43" s="12">
        <f t="shared" ca="1" si="10"/>
        <v>111.39183441196752</v>
      </c>
      <c r="P43" s="12"/>
      <c r="Q43" s="12"/>
      <c r="R43" s="12"/>
      <c r="S43" s="12"/>
      <c r="T43" s="12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1"/>
      <c r="AS43" s="1"/>
      <c r="AT43" s="1"/>
    </row>
    <row r="44" spans="1:46" s="9" customFormat="1" x14ac:dyDescent="0.25">
      <c r="A44" s="1"/>
      <c r="B44" s="39"/>
      <c r="C44" s="50">
        <f t="shared" si="12"/>
        <v>7.25</v>
      </c>
      <c r="D44" s="50">
        <f t="shared" ca="1" si="2"/>
        <v>0.62819754008583739</v>
      </c>
      <c r="E44" s="50">
        <f t="shared" ca="1" si="2"/>
        <v>4.7980634707472269E-2</v>
      </c>
      <c r="F44" s="50">
        <f t="shared" ref="F44:G44" ca="1" si="41">AVERAGE(D40:D48)</f>
        <v>0.57912739520169021</v>
      </c>
      <c r="G44" s="50">
        <f t="shared" ca="1" si="41"/>
        <v>0.34539280704209813</v>
      </c>
      <c r="H44" s="50">
        <f t="shared" ca="1" si="3"/>
        <v>0.75534488399877797</v>
      </c>
      <c r="I44" s="50">
        <f t="shared" ca="1" si="4"/>
        <v>0.13315397164585996</v>
      </c>
      <c r="J44" s="50">
        <f t="shared" ca="1" si="5"/>
        <v>0.71569130575701723</v>
      </c>
      <c r="K44" s="50">
        <f t="shared" ca="1" si="6"/>
        <v>0.76753526968961505</v>
      </c>
      <c r="L44" s="12">
        <f t="shared" ca="1" si="7"/>
        <v>5.3578456528785088</v>
      </c>
      <c r="M44" s="12">
        <f t="shared" ca="1" si="8"/>
        <v>14.686373443913652</v>
      </c>
      <c r="N44" s="12">
        <f t="shared" ca="1" si="9"/>
        <v>14.686373443913652</v>
      </c>
      <c r="O44" s="12">
        <f t="shared" ca="1" si="10"/>
        <v>212.2671563699223</v>
      </c>
      <c r="P44" s="12"/>
      <c r="Q44" s="12"/>
      <c r="R44" s="12"/>
      <c r="S44" s="12"/>
      <c r="T44" s="12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1"/>
      <c r="AS44" s="1"/>
      <c r="AT44" s="1"/>
    </row>
    <row r="45" spans="1:46" s="9" customFormat="1" x14ac:dyDescent="0.25">
      <c r="A45" s="1"/>
      <c r="B45" s="39"/>
      <c r="C45" s="50">
        <f t="shared" si="12"/>
        <v>7.5</v>
      </c>
      <c r="D45" s="50">
        <f t="shared" ca="1" si="2"/>
        <v>0.53553422293650499</v>
      </c>
      <c r="E45" s="50">
        <f t="shared" ca="1" si="2"/>
        <v>0.57626729961471135</v>
      </c>
      <c r="F45" s="50">
        <f t="shared" ref="F45:G45" ca="1" si="42">AVERAGE(D41:D49)</f>
        <v>0.58121586519758273</v>
      </c>
      <c r="G45" s="50">
        <f t="shared" ca="1" si="42"/>
        <v>0.37390183727034043</v>
      </c>
      <c r="H45" s="50">
        <f t="shared" ca="1" si="3"/>
        <v>0.75997727144431149</v>
      </c>
      <c r="I45" s="50">
        <f t="shared" ca="1" si="4"/>
        <v>0.17991331377514214</v>
      </c>
      <c r="J45" s="50">
        <f t="shared" ca="1" si="5"/>
        <v>0.39447147942466626</v>
      </c>
      <c r="K45" s="50">
        <f t="shared" ca="1" si="6"/>
        <v>0.40098979082110237</v>
      </c>
      <c r="L45" s="12">
        <f t="shared" ca="1" si="7"/>
        <v>5.1972357397123332</v>
      </c>
      <c r="M45" s="12">
        <f t="shared" ca="1" si="8"/>
        <v>13.403464267873858</v>
      </c>
      <c r="N45" s="12">
        <f t="shared" ca="1" si="9"/>
        <v>13.403464267873858</v>
      </c>
      <c r="O45" s="12">
        <f t="shared" ca="1" si="10"/>
        <v>180.77185014080916</v>
      </c>
      <c r="P45" s="12"/>
      <c r="Q45" s="12"/>
      <c r="R45" s="12"/>
      <c r="S45" s="12"/>
      <c r="T45" s="12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1"/>
      <c r="AS45" s="1"/>
      <c r="AT45" s="1"/>
    </row>
    <row r="46" spans="1:46" s="9" customFormat="1" x14ac:dyDescent="0.25">
      <c r="A46" s="1"/>
      <c r="B46" s="39"/>
      <c r="C46" s="50">
        <f t="shared" si="12"/>
        <v>7.75</v>
      </c>
      <c r="D46" s="50">
        <f t="shared" ca="1" si="2"/>
        <v>0.80065814079175712</v>
      </c>
      <c r="E46" s="50">
        <f t="shared" ca="1" si="2"/>
        <v>9.4360675691014251E-3</v>
      </c>
      <c r="F46" s="50">
        <f t="shared" ref="F46:G46" ca="1" si="43">AVERAGE(D42:D50)</f>
        <v>0.63245576790452052</v>
      </c>
      <c r="G46" s="50">
        <f t="shared" ca="1" si="43"/>
        <v>0.3706360020045934</v>
      </c>
      <c r="H46" s="50">
        <f t="shared" ca="1" si="3"/>
        <v>0.87363132559726131</v>
      </c>
      <c r="I46" s="50">
        <f t="shared" ca="1" si="4"/>
        <v>0.17455682471513684</v>
      </c>
      <c r="J46" s="50">
        <f t="shared" ca="1" si="5"/>
        <v>-1.6452842230960512</v>
      </c>
      <c r="K46" s="50">
        <f t="shared" ca="1" si="6"/>
        <v>-1.645236464346425</v>
      </c>
      <c r="L46" s="12">
        <f t="shared" ca="1" si="7"/>
        <v>4.177357888451974</v>
      </c>
      <c r="M46" s="12">
        <f t="shared" ca="1" si="8"/>
        <v>6.2416723747875125</v>
      </c>
      <c r="N46" s="12">
        <f t="shared" ca="1" si="9"/>
        <v>6.2416723747875125</v>
      </c>
      <c r="O46" s="12">
        <f t="shared" ca="1" si="10"/>
        <v>65.193377289037485</v>
      </c>
      <c r="P46" s="12"/>
      <c r="Q46" s="12"/>
      <c r="R46" s="12"/>
      <c r="S46" s="12"/>
      <c r="T46" s="12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1"/>
      <c r="AS46" s="1"/>
      <c r="AT46" s="1"/>
    </row>
    <row r="47" spans="1:46" s="9" customFormat="1" x14ac:dyDescent="0.25">
      <c r="A47" s="1"/>
      <c r="B47" s="39"/>
      <c r="C47" s="50">
        <f t="shared" si="12"/>
        <v>8</v>
      </c>
      <c r="D47" s="50">
        <f t="shared" ca="1" si="2"/>
        <v>0.98856213170050655</v>
      </c>
      <c r="E47" s="50">
        <f t="shared" ca="1" si="2"/>
        <v>0.27804543393950565</v>
      </c>
      <c r="F47" s="50">
        <f t="shared" ref="F47:G47" ca="1" si="44">AVERAGE(D43:D51)</f>
        <v>0.62701464373814564</v>
      </c>
      <c r="G47" s="50">
        <f t="shared" ca="1" si="44"/>
        <v>0.3504473506571944</v>
      </c>
      <c r="H47" s="50">
        <f t="shared" ca="1" si="3"/>
        <v>0.86156249275433006</v>
      </c>
      <c r="I47" s="50">
        <f t="shared" ca="1" si="4"/>
        <v>0.14144422677953089</v>
      </c>
      <c r="J47" s="50">
        <f t="shared" ca="1" si="5"/>
        <v>-1.7397694928722636</v>
      </c>
      <c r="K47" s="50">
        <f t="shared" ca="1" si="6"/>
        <v>-1.7782006484926856</v>
      </c>
      <c r="L47" s="12">
        <f t="shared" ca="1" si="7"/>
        <v>4.1301152535638685</v>
      </c>
      <c r="M47" s="12">
        <f t="shared" ca="1" si="8"/>
        <v>5.7762977302756005</v>
      </c>
      <c r="N47" s="12">
        <f t="shared" ca="1" si="9"/>
        <v>5.7762977302756005</v>
      </c>
      <c r="O47" s="12">
        <f t="shared" ca="1" si="10"/>
        <v>62.185089574955455</v>
      </c>
      <c r="P47" s="12"/>
      <c r="Q47" s="12"/>
      <c r="R47" s="12"/>
      <c r="S47" s="12"/>
      <c r="T47" s="12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1"/>
      <c r="AS47" s="1"/>
      <c r="AT47" s="1"/>
    </row>
    <row r="48" spans="1:46" s="9" customFormat="1" x14ac:dyDescent="0.25">
      <c r="A48" s="1"/>
      <c r="B48" s="39"/>
      <c r="C48" s="50">
        <f t="shared" si="12"/>
        <v>8.25</v>
      </c>
      <c r="D48" s="50">
        <f t="shared" ca="1" si="2"/>
        <v>0.63502396084789692</v>
      </c>
      <c r="E48" s="50">
        <f t="shared" ca="1" si="2"/>
        <v>0.76581629396395434</v>
      </c>
      <c r="F48" s="50">
        <f t="shared" ref="F48:G48" ca="1" si="45">AVERAGE(D44:D52)</f>
        <v>0.64131894935302314</v>
      </c>
      <c r="G48" s="50">
        <f t="shared" ca="1" si="45"/>
        <v>0.39601821731643722</v>
      </c>
      <c r="H48" s="50">
        <f t="shared" ca="1" si="3"/>
        <v>0.89329054528932261</v>
      </c>
      <c r="I48" s="50">
        <f t="shared" ca="1" si="4"/>
        <v>0.21618769325972373</v>
      </c>
      <c r="J48" s="50">
        <f t="shared" ca="1" si="5"/>
        <v>0.22478063329252682</v>
      </c>
      <c r="K48" s="50">
        <f t="shared" ca="1" si="6"/>
        <v>0.27434076506775429</v>
      </c>
      <c r="L48" s="12">
        <f t="shared" ca="1" si="7"/>
        <v>5.1123903166462634</v>
      </c>
      <c r="M48" s="12">
        <f t="shared" ca="1" si="8"/>
        <v>12.96019267773714</v>
      </c>
      <c r="N48" s="12">
        <f t="shared" ca="1" si="9"/>
        <v>12.96019267773714</v>
      </c>
      <c r="O48" s="12">
        <f t="shared" ref="O48:O80" ca="1" si="46">EXP(L48)</f>
        <v>166.06683314630718</v>
      </c>
      <c r="P48" s="12"/>
      <c r="Q48" s="12"/>
      <c r="R48" s="12"/>
      <c r="S48" s="12"/>
      <c r="T48" s="12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1"/>
      <c r="AS48" s="1"/>
      <c r="AT48" s="1"/>
    </row>
    <row r="49" spans="1:46" s="9" customFormat="1" x14ac:dyDescent="0.25">
      <c r="A49" s="1"/>
      <c r="B49" s="39"/>
      <c r="C49" s="50">
        <f t="shared" si="12"/>
        <v>8.5</v>
      </c>
      <c r="D49" s="50">
        <f t="shared" ref="D49:E80" ca="1" si="47">RAND()</f>
        <v>0.33046139316549439</v>
      </c>
      <c r="E49" s="50">
        <f t="shared" ca="1" si="47"/>
        <v>0.62528226122875263</v>
      </c>
      <c r="F49" s="50">
        <f t="shared" ref="F49:G49" ca="1" si="48">AVERAGE(D45:D53)</f>
        <v>0.60390538013186967</v>
      </c>
      <c r="G49" s="50">
        <f t="shared" ca="1" si="48"/>
        <v>0.40346678871408159</v>
      </c>
      <c r="H49" s="50">
        <f t="shared" ca="1" si="3"/>
        <v>0.81030436464342592</v>
      </c>
      <c r="I49" s="50">
        <f t="shared" ca="1" si="4"/>
        <v>0.22840453457521004</v>
      </c>
      <c r="J49" s="50">
        <f t="shared" ca="1" si="5"/>
        <v>-0.46431812556981039</v>
      </c>
      <c r="K49" s="50">
        <f t="shared" ca="1" si="6"/>
        <v>-0.48033851698291397</v>
      </c>
      <c r="L49" s="12">
        <f t="shared" ca="1" si="7"/>
        <v>4.7678409372150945</v>
      </c>
      <c r="M49" s="12">
        <f t="shared" ca="1" si="8"/>
        <v>10.318815190559802</v>
      </c>
      <c r="N49" s="12">
        <f t="shared" ca="1" si="9"/>
        <v>10.318815190559802</v>
      </c>
      <c r="O49" s="12">
        <f t="shared" ca="1" si="46"/>
        <v>117.66492155938002</v>
      </c>
      <c r="P49" s="12"/>
      <c r="Q49" s="12"/>
      <c r="R49" s="12"/>
      <c r="S49" s="12"/>
      <c r="T49" s="12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1"/>
      <c r="AS49" s="1"/>
      <c r="AT49" s="1"/>
    </row>
    <row r="50" spans="1:46" s="9" customFormat="1" x14ac:dyDescent="0.25">
      <c r="A50" s="1"/>
      <c r="B50" s="39"/>
      <c r="C50" s="50">
        <f t="shared" si="12"/>
        <v>8.75</v>
      </c>
      <c r="D50" s="50">
        <f t="shared" ca="1" si="47"/>
        <v>0.49901692444140067</v>
      </c>
      <c r="E50" s="50">
        <f t="shared" ca="1" si="47"/>
        <v>0.18263855771036597</v>
      </c>
      <c r="F50" s="50">
        <f t="shared" ref="F50:G50" ca="1" si="49">AVERAGE(D46:D54)</f>
        <v>0.59812205903477889</v>
      </c>
      <c r="G50" s="50">
        <f t="shared" ca="1" si="49"/>
        <v>0.43928670665283787</v>
      </c>
      <c r="H50" s="50">
        <f t="shared" ca="1" si="3"/>
        <v>0.7974765126291079</v>
      </c>
      <c r="I50" s="50">
        <f t="shared" ca="1" si="4"/>
        <v>0.28715489488321766</v>
      </c>
      <c r="J50" s="50">
        <f t="shared" ca="1" si="5"/>
        <v>-0.41608496335190026</v>
      </c>
      <c r="K50" s="50">
        <f t="shared" ca="1" si="6"/>
        <v>-0.38285682726273368</v>
      </c>
      <c r="L50" s="12">
        <f t="shared" ca="1" si="7"/>
        <v>4.7919575183240495</v>
      </c>
      <c r="M50" s="12">
        <f t="shared" ca="1" si="8"/>
        <v>10.660001104580433</v>
      </c>
      <c r="N50" s="12">
        <f t="shared" ca="1" si="9"/>
        <v>10.660001104580433</v>
      </c>
      <c r="O50" s="12">
        <f t="shared" ca="1" si="46"/>
        <v>120.53709143733508</v>
      </c>
      <c r="P50" s="12"/>
      <c r="Q50" s="12"/>
      <c r="R50" s="12"/>
      <c r="S50" s="12"/>
      <c r="T50" s="12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1"/>
      <c r="AS50" s="1"/>
      <c r="AT50" s="1"/>
    </row>
    <row r="51" spans="1:46" s="9" customFormat="1" x14ac:dyDescent="0.25">
      <c r="A51" s="1"/>
      <c r="B51" s="39"/>
      <c r="C51" s="50">
        <f t="shared" si="12"/>
        <v>9</v>
      </c>
      <c r="D51" s="50">
        <f t="shared" ca="1" si="47"/>
        <v>0.53702026608406983</v>
      </c>
      <c r="E51" s="50">
        <f t="shared" ca="1" si="47"/>
        <v>0.45897690097032029</v>
      </c>
      <c r="F51" s="50">
        <f t="shared" ref="F51:G51" ca="1" si="50">AVERAGE(D47:D55)</f>
        <v>0.54959180937108532</v>
      </c>
      <c r="G51" s="50">
        <f t="shared" ca="1" si="50"/>
        <v>0.49288403741990588</v>
      </c>
      <c r="H51" s="50">
        <f t="shared" ca="1" si="3"/>
        <v>0.68983267780608049</v>
      </c>
      <c r="I51" s="50">
        <f t="shared" ca="1" si="4"/>
        <v>0.37506303860081447</v>
      </c>
      <c r="J51" s="50">
        <f t="shared" ca="1" si="5"/>
        <v>1.8439768064922393</v>
      </c>
      <c r="K51" s="50">
        <f t="shared" ca="1" si="6"/>
        <v>1.8977731772930775</v>
      </c>
      <c r="L51" s="12">
        <f t="shared" ca="1" si="7"/>
        <v>5.9219884032461199</v>
      </c>
      <c r="M51" s="12">
        <f t="shared" ca="1" si="8"/>
        <v>18.642206120525771</v>
      </c>
      <c r="N51" s="12">
        <f t="shared" ca="1" si="9"/>
        <v>18.642206120525771</v>
      </c>
      <c r="O51" s="12">
        <f t="shared" ca="1" si="46"/>
        <v>373.15295523608637</v>
      </c>
      <c r="P51" s="12"/>
      <c r="Q51" s="12"/>
      <c r="R51" s="12"/>
      <c r="S51" s="12"/>
      <c r="T51" s="12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1"/>
      <c r="AS51" s="1"/>
      <c r="AT51" s="1"/>
    </row>
    <row r="52" spans="1:46" s="9" customFormat="1" x14ac:dyDescent="0.25">
      <c r="A52" s="1"/>
      <c r="B52" s="39"/>
      <c r="C52" s="50">
        <f t="shared" si="12"/>
        <v>9.25</v>
      </c>
      <c r="D52" s="50">
        <f t="shared" ca="1" si="47"/>
        <v>0.81739596412374038</v>
      </c>
      <c r="E52" s="50">
        <f t="shared" ca="1" si="47"/>
        <v>0.61972050614375107</v>
      </c>
      <c r="F52" s="50">
        <f t="shared" ref="F52:G52" ca="1" si="51">AVERAGE(D48:D56)</f>
        <v>0.46473709685905384</v>
      </c>
      <c r="G52" s="50">
        <f t="shared" ca="1" si="51"/>
        <v>0.57233211519633798</v>
      </c>
      <c r="H52" s="50">
        <f t="shared" ca="1" si="3"/>
        <v>0.50161838422839933</v>
      </c>
      <c r="I52" s="50">
        <f t="shared" ca="1" si="4"/>
        <v>0.50537051733721228</v>
      </c>
      <c r="J52" s="50">
        <f t="shared" ca="1" si="5"/>
        <v>1.3333626936308804</v>
      </c>
      <c r="K52" s="50">
        <f t="shared" ca="1" si="6"/>
        <v>1.3362952885770478</v>
      </c>
      <c r="L52" s="12">
        <f t="shared" ca="1" si="7"/>
        <v>5.66668134681544</v>
      </c>
      <c r="M52" s="12">
        <f t="shared" ca="1" si="8"/>
        <v>16.677033510019669</v>
      </c>
      <c r="N52" s="12">
        <f t="shared" ca="1" si="9"/>
        <v>16.677033510019669</v>
      </c>
      <c r="O52" s="12">
        <f t="shared" ca="1" si="46"/>
        <v>289.07360573694223</v>
      </c>
      <c r="P52" s="12"/>
      <c r="Q52" s="12"/>
      <c r="R52" s="12"/>
      <c r="S52" s="12"/>
      <c r="T52" s="12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1"/>
      <c r="AS52" s="1"/>
      <c r="AT52" s="1"/>
    </row>
    <row r="53" spans="1:46" s="9" customFormat="1" x14ac:dyDescent="0.25">
      <c r="A53" s="1"/>
      <c r="B53" s="39"/>
      <c r="C53" s="50">
        <f t="shared" si="12"/>
        <v>9.5</v>
      </c>
      <c r="D53" s="50">
        <f t="shared" ca="1" si="47"/>
        <v>0.2914754170954571</v>
      </c>
      <c r="E53" s="50">
        <f t="shared" ca="1" si="47"/>
        <v>0.11501777728627161</v>
      </c>
      <c r="F53" s="50">
        <f t="shared" ref="F53:G53" ca="1" si="52">AVERAGE(D49:D57)</f>
        <v>0.41618055703213364</v>
      </c>
      <c r="G53" s="50">
        <f t="shared" ca="1" si="52"/>
        <v>0.51669876620520105</v>
      </c>
      <c r="H53" s="50">
        <f t="shared" ca="1" si="3"/>
        <v>0.39391623579669593</v>
      </c>
      <c r="I53" s="50">
        <f t="shared" ca="1" si="4"/>
        <v>0.4141229800324433</v>
      </c>
      <c r="J53" s="50">
        <f t="shared" ca="1" si="5"/>
        <v>0.33648884791763312</v>
      </c>
      <c r="K53" s="50">
        <f t="shared" ca="1" si="6"/>
        <v>0.37503483456900777</v>
      </c>
      <c r="L53" s="12">
        <f t="shared" ca="1" si="7"/>
        <v>5.1682444239588161</v>
      </c>
      <c r="M53" s="12">
        <f t="shared" ca="1" si="8"/>
        <v>13.312621920991527</v>
      </c>
      <c r="N53" s="12">
        <f t="shared" ca="1" si="9"/>
        <v>13.312621920991527</v>
      </c>
      <c r="O53" s="12">
        <f t="shared" ca="1" si="46"/>
        <v>175.60627654043941</v>
      </c>
      <c r="P53" s="12"/>
      <c r="Q53" s="12"/>
      <c r="R53" s="12"/>
      <c r="S53" s="12"/>
      <c r="T53" s="12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1"/>
      <c r="AS53" s="1"/>
      <c r="AT53" s="1"/>
    </row>
    <row r="54" spans="1:46" s="9" customFormat="1" x14ac:dyDescent="0.25">
      <c r="A54" s="1"/>
      <c r="B54" s="39"/>
      <c r="C54" s="50">
        <f t="shared" si="12"/>
        <v>9.75</v>
      </c>
      <c r="D54" s="50">
        <f t="shared" ca="1" si="47"/>
        <v>0.48348433306268668</v>
      </c>
      <c r="E54" s="50">
        <f t="shared" ca="1" si="47"/>
        <v>0.89864656106351792</v>
      </c>
      <c r="F54" s="50">
        <f t="shared" ref="F54:G54" ca="1" si="53">AVERAGE(D50:D58)</f>
        <v>0.41217475296679734</v>
      </c>
      <c r="G54" s="50">
        <f t="shared" ca="1" si="53"/>
        <v>0.45308180062093428</v>
      </c>
      <c r="H54" s="50">
        <f t="shared" ca="1" si="3"/>
        <v>0.38503105358290934</v>
      </c>
      <c r="I54" s="50">
        <f t="shared" ca="1" si="4"/>
        <v>0.30978104222655323</v>
      </c>
      <c r="J54" s="50">
        <f t="shared" ca="1" si="5"/>
        <v>2.1467410758517627</v>
      </c>
      <c r="K54" s="50">
        <f t="shared" ca="1" si="6"/>
        <v>2.090168788627222</v>
      </c>
      <c r="L54" s="12">
        <f t="shared" ca="1" si="7"/>
        <v>6.0733705379258813</v>
      </c>
      <c r="M54" s="12">
        <f t="shared" ca="1" si="8"/>
        <v>19.315590760195278</v>
      </c>
      <c r="N54" s="12">
        <f t="shared" ca="1" si="9"/>
        <v>19.315590760195278</v>
      </c>
      <c r="O54" s="12">
        <f t="shared" ca="1" si="46"/>
        <v>434.14150872519639</v>
      </c>
      <c r="P54" s="12"/>
      <c r="Q54" s="12"/>
      <c r="R54" s="12"/>
      <c r="S54" s="12"/>
      <c r="T54" s="12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1"/>
      <c r="AS54" s="1"/>
      <c r="AT54" s="1"/>
    </row>
    <row r="55" spans="1:46" s="9" customFormat="1" x14ac:dyDescent="0.25">
      <c r="A55" s="1"/>
      <c r="B55" s="39"/>
      <c r="C55" s="50">
        <f t="shared" si="12"/>
        <v>10</v>
      </c>
      <c r="D55" s="50">
        <f t="shared" ca="1" si="47"/>
        <v>0.36388589381851522</v>
      </c>
      <c r="E55" s="50">
        <f t="shared" ca="1" si="47"/>
        <v>0.4918120444727142</v>
      </c>
      <c r="F55" s="50">
        <f t="shared" ref="F55:G55" ca="1" si="54">AVERAGE(D51:D59)</f>
        <v>0.44940281027578838</v>
      </c>
      <c r="G55" s="50">
        <f t="shared" ca="1" si="54"/>
        <v>0.47220834157927449</v>
      </c>
      <c r="H55" s="50">
        <f t="shared" ca="1" si="3"/>
        <v>0.46760575450700576</v>
      </c>
      <c r="I55" s="50">
        <f t="shared" ca="1" si="4"/>
        <v>0.34115161026273921</v>
      </c>
      <c r="J55" s="50">
        <f t="shared" ca="1" si="5"/>
        <v>0.79694461738869216</v>
      </c>
      <c r="K55" s="50">
        <f t="shared" ca="1" si="6"/>
        <v>0.68237018218716239</v>
      </c>
      <c r="L55" s="12">
        <f t="shared" ca="1" si="7"/>
        <v>5.3984723086943465</v>
      </c>
      <c r="M55" s="12">
        <f t="shared" ca="1" si="8"/>
        <v>14.388295637655069</v>
      </c>
      <c r="N55" s="12">
        <f t="shared" ca="1" si="9"/>
        <v>14.388295637655069</v>
      </c>
      <c r="O55" s="12">
        <f t="shared" ca="1" si="46"/>
        <v>221.06843377927513</v>
      </c>
      <c r="P55" s="12"/>
      <c r="Q55" s="12"/>
      <c r="R55" s="12"/>
      <c r="S55" s="12"/>
      <c r="T55" s="12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1"/>
      <c r="AS55" s="1"/>
      <c r="AT55" s="1"/>
    </row>
    <row r="56" spans="1:46" s="9" customFormat="1" x14ac:dyDescent="0.25">
      <c r="A56" s="1"/>
      <c r="B56" s="39"/>
      <c r="C56" s="50">
        <f t="shared" si="12"/>
        <v>10.25</v>
      </c>
      <c r="D56" s="50">
        <f t="shared" ca="1" si="47"/>
        <v>0.22486971909222353</v>
      </c>
      <c r="E56" s="50">
        <f t="shared" ca="1" si="47"/>
        <v>0.99307813392739419</v>
      </c>
      <c r="F56" s="50">
        <f t="shared" ref="F56:G56" ca="1" si="55">AVERAGE(D52:D60)</f>
        <v>0.42014962852014914</v>
      </c>
      <c r="G56" s="50">
        <f t="shared" ca="1" si="55"/>
        <v>0.4833522425252148</v>
      </c>
      <c r="H56" s="50">
        <f t="shared" ca="1" si="3"/>
        <v>0.40271994232236746</v>
      </c>
      <c r="I56" s="50">
        <f t="shared" ca="1" si="4"/>
        <v>0.3594293795454645</v>
      </c>
      <c r="J56" s="50">
        <f t="shared" ca="1" si="5"/>
        <v>0.26617386060312848</v>
      </c>
      <c r="K56" s="50">
        <f t="shared" ca="1" si="6"/>
        <v>0.19700159455638361</v>
      </c>
      <c r="L56" s="12">
        <f t="shared" ca="1" si="7"/>
        <v>5.1330869303015643</v>
      </c>
      <c r="M56" s="12">
        <f t="shared" ca="1" si="8"/>
        <v>12.689505580947342</v>
      </c>
      <c r="N56" s="12">
        <f t="shared" ca="1" si="9"/>
        <v>12.689505580947342</v>
      </c>
      <c r="O56" s="12">
        <f t="shared" ca="1" si="46"/>
        <v>169.53966823111062</v>
      </c>
      <c r="P56" s="12"/>
      <c r="Q56" s="12"/>
      <c r="R56" s="12"/>
      <c r="S56" s="12"/>
      <c r="T56" s="12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1"/>
      <c r="AS56" s="1"/>
      <c r="AT56" s="1"/>
    </row>
    <row r="57" spans="1:46" s="9" customFormat="1" x14ac:dyDescent="0.25">
      <c r="A57" s="1"/>
      <c r="B57" s="39"/>
      <c r="C57" s="50">
        <f t="shared" si="12"/>
        <v>10.5</v>
      </c>
      <c r="D57" s="50">
        <f t="shared" ca="1" si="47"/>
        <v>0.19801510240561537</v>
      </c>
      <c r="E57" s="50">
        <f t="shared" ca="1" si="47"/>
        <v>0.26511615304372216</v>
      </c>
      <c r="F57" s="50">
        <f t="shared" ref="F57:G57" ca="1" si="56">AVERAGE(D53:D61)</f>
        <v>0.34020572213150113</v>
      </c>
      <c r="G57" s="50">
        <f t="shared" ca="1" si="56"/>
        <v>0.46710353791498183</v>
      </c>
      <c r="H57" s="50">
        <f t="shared" ca="1" si="3"/>
        <v>0.22539819528744326</v>
      </c>
      <c r="I57" s="50">
        <f t="shared" ca="1" si="4"/>
        <v>0.33277892065770981</v>
      </c>
      <c r="J57" s="50">
        <f t="shared" ca="1" si="5"/>
        <v>-1.8453018305056663</v>
      </c>
      <c r="K57" s="50">
        <f t="shared" ca="1" si="6"/>
        <v>-1.8836988154356515</v>
      </c>
      <c r="L57" s="12">
        <f t="shared" ca="1" si="7"/>
        <v>4.0773490847471665</v>
      </c>
      <c r="M57" s="12">
        <f t="shared" ca="1" si="8"/>
        <v>5.4070541459752199</v>
      </c>
      <c r="N57" s="12">
        <f t="shared" ca="1" si="9"/>
        <v>5.4070541459752199</v>
      </c>
      <c r="O57" s="12">
        <f t="shared" ca="1" si="46"/>
        <v>58.988887856215257</v>
      </c>
      <c r="P57" s="12"/>
      <c r="Q57" s="12"/>
      <c r="R57" s="12"/>
      <c r="S57" s="12"/>
      <c r="T57" s="12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1"/>
      <c r="AS57" s="1"/>
      <c r="AT57" s="1"/>
    </row>
    <row r="58" spans="1:46" s="9" customFormat="1" x14ac:dyDescent="0.25">
      <c r="A58" s="1"/>
      <c r="B58" s="39"/>
      <c r="C58" s="50">
        <f t="shared" si="12"/>
        <v>10.75</v>
      </c>
      <c r="D58" s="50">
        <f t="shared" ca="1" si="47"/>
        <v>0.2944091565774678</v>
      </c>
      <c r="E58" s="50">
        <f t="shared" ca="1" si="47"/>
        <v>5.2729570970350803E-2</v>
      </c>
      <c r="F58" s="50">
        <f t="shared" ref="F58:G58" ca="1" si="57">AVERAGE(D54:D62)</f>
        <v>0.33236357063124167</v>
      </c>
      <c r="G58" s="50">
        <f t="shared" ca="1" si="57"/>
        <v>0.54194327336978598</v>
      </c>
      <c r="H58" s="50">
        <f t="shared" ca="1" si="3"/>
        <v>0.20800369872909116</v>
      </c>
      <c r="I58" s="50">
        <f t="shared" ca="1" si="4"/>
        <v>0.4555279853217698</v>
      </c>
      <c r="J58" s="50">
        <f t="shared" ca="1" si="5"/>
        <v>-0.35875779084433657</v>
      </c>
      <c r="K58" s="50">
        <f t="shared" ca="1" si="6"/>
        <v>-0.35011028507106617</v>
      </c>
      <c r="L58" s="12">
        <f t="shared" ca="1" si="7"/>
        <v>4.8206211045778318</v>
      </c>
      <c r="M58" s="12">
        <f t="shared" ca="1" si="8"/>
        <v>10.774614002251269</v>
      </c>
      <c r="N58" s="12">
        <f t="shared" ca="1" si="9"/>
        <v>10.774614002251269</v>
      </c>
      <c r="O58" s="12">
        <f t="shared" ca="1" si="46"/>
        <v>124.04210998121189</v>
      </c>
      <c r="P58" s="12"/>
      <c r="Q58" s="12"/>
      <c r="R58" s="12"/>
      <c r="S58" s="12"/>
      <c r="T58" s="12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1"/>
      <c r="AS58" s="1"/>
      <c r="AT58" s="1"/>
    </row>
    <row r="59" spans="1:46" s="9" customFormat="1" x14ac:dyDescent="0.25">
      <c r="A59" s="1"/>
      <c r="B59" s="39"/>
      <c r="C59" s="50">
        <f t="shared" si="12"/>
        <v>11</v>
      </c>
      <c r="D59" s="50">
        <f t="shared" ca="1" si="47"/>
        <v>0.83406944022231966</v>
      </c>
      <c r="E59" s="50">
        <f t="shared" ca="1" si="47"/>
        <v>0.35477742633542797</v>
      </c>
      <c r="F59" s="50">
        <f t="shared" ref="F59:G59" ca="1" si="58">AVERAGE(D55:D63)</f>
        <v>0.3599399077491488</v>
      </c>
      <c r="G59" s="50">
        <f t="shared" ca="1" si="58"/>
        <v>0.49106991881646145</v>
      </c>
      <c r="H59" s="50">
        <f t="shared" ca="1" si="3"/>
        <v>0.26917014024370894</v>
      </c>
      <c r="I59" s="50">
        <f t="shared" ca="1" si="4"/>
        <v>0.37208759567054178</v>
      </c>
      <c r="J59" s="50">
        <f t="shared" ca="1" si="5"/>
        <v>-0.16626740246399904</v>
      </c>
      <c r="K59" s="50">
        <f t="shared" ca="1" si="6"/>
        <v>-0.13531351563372246</v>
      </c>
      <c r="L59" s="12">
        <f t="shared" ca="1" si="7"/>
        <v>4.9168662987680003</v>
      </c>
      <c r="M59" s="12">
        <f t="shared" ca="1" si="8"/>
        <v>11.526402695281972</v>
      </c>
      <c r="N59" s="12">
        <f t="shared" ca="1" si="9"/>
        <v>11.526402695281972</v>
      </c>
      <c r="O59" s="12">
        <f t="shared" ca="1" si="46"/>
        <v>136.57395991516574</v>
      </c>
      <c r="P59" s="12"/>
      <c r="Q59" s="12"/>
      <c r="R59" s="12"/>
      <c r="S59" s="12"/>
      <c r="T59" s="12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1"/>
      <c r="AS59" s="1"/>
      <c r="AT59" s="1"/>
    </row>
    <row r="60" spans="1:46" s="9" customFormat="1" x14ac:dyDescent="0.25">
      <c r="A60" s="1"/>
      <c r="B60" s="39"/>
      <c r="C60" s="50">
        <f t="shared" si="12"/>
        <v>11.25</v>
      </c>
      <c r="D60" s="50">
        <f t="shared" ca="1" si="47"/>
        <v>0.27374163028331655</v>
      </c>
      <c r="E60" s="50">
        <f t="shared" ca="1" si="47"/>
        <v>0.55927200948378319</v>
      </c>
      <c r="F60" s="50">
        <f t="shared" ref="F60:G60" ca="1" si="59">AVERAGE(D56:D64)</f>
        <v>0.35866689165511051</v>
      </c>
      <c r="G60" s="50">
        <f t="shared" ca="1" si="59"/>
        <v>0.51671662548783326</v>
      </c>
      <c r="H60" s="50">
        <f t="shared" ca="1" si="3"/>
        <v>0.26634649241367875</v>
      </c>
      <c r="I60" s="50">
        <f t="shared" ca="1" si="4"/>
        <v>0.4141522720953475</v>
      </c>
      <c r="J60" s="50">
        <f t="shared" ca="1" si="5"/>
        <v>-0.28806044950573517</v>
      </c>
      <c r="K60" s="50">
        <f t="shared" ca="1" si="6"/>
        <v>-0.19296742467364181</v>
      </c>
      <c r="L60" s="12">
        <f t="shared" ca="1" si="7"/>
        <v>4.8559697752471322</v>
      </c>
      <c r="M60" s="12">
        <f t="shared" ca="1" si="8"/>
        <v>11.324614013642254</v>
      </c>
      <c r="N60" s="12">
        <f t="shared" ca="1" si="9"/>
        <v>11.324614013642254</v>
      </c>
      <c r="O60" s="12">
        <f t="shared" ca="1" si="46"/>
        <v>128.5052520195004</v>
      </c>
      <c r="P60" s="12"/>
      <c r="Q60" s="12"/>
      <c r="R60" s="12"/>
      <c r="S60" s="12"/>
      <c r="T60" s="12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1"/>
      <c r="AS60" s="1"/>
      <c r="AT60" s="1"/>
    </row>
    <row r="61" spans="1:46" s="9" customFormat="1" x14ac:dyDescent="0.25">
      <c r="A61" s="1"/>
      <c r="B61" s="39"/>
      <c r="C61" s="50">
        <f t="shared" si="12"/>
        <v>11.5</v>
      </c>
      <c r="D61" s="50">
        <f t="shared" ca="1" si="47"/>
        <v>9.7900806625907943E-2</v>
      </c>
      <c r="E61" s="50">
        <f t="shared" ca="1" si="47"/>
        <v>0.47348216465165438</v>
      </c>
      <c r="F61" s="50">
        <f t="shared" ref="F61:G61" ca="1" si="60">AVERAGE(D57:D65)</f>
        <v>0.4346529057269039</v>
      </c>
      <c r="G61" s="50">
        <f t="shared" ca="1" si="60"/>
        <v>0.51105842495654075</v>
      </c>
      <c r="H61" s="50">
        <f t="shared" ca="1" si="3"/>
        <v>0.4348893291863391</v>
      </c>
      <c r="I61" s="50">
        <f t="shared" ca="1" si="4"/>
        <v>0.4048719236457291</v>
      </c>
      <c r="J61" s="50">
        <f t="shared" ca="1" si="5"/>
        <v>0.49836112767792085</v>
      </c>
      <c r="K61" s="50">
        <f t="shared" ca="1" si="6"/>
        <v>0.52008399977858799</v>
      </c>
      <c r="L61" s="12">
        <f t="shared" ca="1" si="7"/>
        <v>5.2491805638389604</v>
      </c>
      <c r="M61" s="12">
        <f t="shared" ca="1" si="8"/>
        <v>13.820293999225058</v>
      </c>
      <c r="N61" s="12">
        <f t="shared" ca="1" si="9"/>
        <v>13.820293999225058</v>
      </c>
      <c r="O61" s="12">
        <f t="shared" ca="1" si="46"/>
        <v>190.41017553001009</v>
      </c>
      <c r="P61" s="12"/>
      <c r="Q61" s="12"/>
      <c r="R61" s="12"/>
      <c r="S61" s="12"/>
      <c r="T61" s="12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1"/>
      <c r="AS61" s="1"/>
      <c r="AT61" s="1"/>
    </row>
    <row r="62" spans="1:46" s="9" customFormat="1" x14ac:dyDescent="0.25">
      <c r="A62" s="1"/>
      <c r="B62" s="39"/>
      <c r="C62" s="50">
        <f t="shared" si="12"/>
        <v>11.75</v>
      </c>
      <c r="D62" s="50">
        <f t="shared" ca="1" si="47"/>
        <v>0.22089605359312203</v>
      </c>
      <c r="E62" s="50">
        <f t="shared" ca="1" si="47"/>
        <v>0.7885753963795098</v>
      </c>
      <c r="F62" s="50">
        <f t="shared" ref="F62:G62" ca="1" si="61">AVERAGE(D58:D66)</f>
        <v>0.51401904261583631</v>
      </c>
      <c r="G62" s="50">
        <f t="shared" ca="1" si="61"/>
        <v>0.57296804499580423</v>
      </c>
      <c r="H62" s="50">
        <f t="shared" ca="1" si="3"/>
        <v>0.61092953893216717</v>
      </c>
      <c r="I62" s="50">
        <f t="shared" ca="1" si="4"/>
        <v>0.50641354331267996</v>
      </c>
      <c r="J62" s="50">
        <f t="shared" ca="1" si="5"/>
        <v>1.135335919174856</v>
      </c>
      <c r="K62" s="50">
        <f t="shared" ca="1" si="6"/>
        <v>1.1358432653347881</v>
      </c>
      <c r="L62" s="12">
        <f t="shared" ca="1" si="7"/>
        <v>5.5676679595874283</v>
      </c>
      <c r="M62" s="12">
        <f t="shared" ca="1" si="8"/>
        <v>15.975451428671757</v>
      </c>
      <c r="N62" s="12">
        <f t="shared" ca="1" si="9"/>
        <v>15.975451428671757</v>
      </c>
      <c r="O62" s="12">
        <f t="shared" ca="1" si="46"/>
        <v>261.82280537325369</v>
      </c>
      <c r="P62" s="12"/>
      <c r="Q62" s="12"/>
      <c r="R62" s="12"/>
      <c r="S62" s="12"/>
      <c r="T62" s="12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1"/>
      <c r="AS62" s="1"/>
      <c r="AT62" s="1"/>
    </row>
    <row r="63" spans="1:46" s="9" customFormat="1" x14ac:dyDescent="0.25">
      <c r="A63" s="1"/>
      <c r="B63" s="39"/>
      <c r="C63" s="50">
        <f t="shared" si="12"/>
        <v>12</v>
      </c>
      <c r="D63" s="50">
        <f t="shared" ca="1" si="47"/>
        <v>0.73167136712385106</v>
      </c>
      <c r="E63" s="50">
        <f t="shared" ca="1" si="47"/>
        <v>0.440786370083596</v>
      </c>
      <c r="F63" s="50">
        <f t="shared" ref="F63:G63" ca="1" si="62">AVERAGE(D59:D67)</f>
        <v>0.49113946376465989</v>
      </c>
      <c r="G63" s="50">
        <f t="shared" ca="1" si="62"/>
        <v>0.66305142508482406</v>
      </c>
      <c r="H63" s="50">
        <f t="shared" ca="1" si="3"/>
        <v>0.56018086931386579</v>
      </c>
      <c r="I63" s="50">
        <f t="shared" ca="1" si="4"/>
        <v>0.65416460871271642</v>
      </c>
      <c r="J63" s="50">
        <f t="shared" ca="1" si="5"/>
        <v>-0.3362113093546264</v>
      </c>
      <c r="K63" s="50">
        <f t="shared" ca="1" si="6"/>
        <v>-0.28184376079595452</v>
      </c>
      <c r="L63" s="12">
        <f t="shared" ca="1" si="7"/>
        <v>4.831894345322687</v>
      </c>
      <c r="M63" s="12">
        <f t="shared" ca="1" si="8"/>
        <v>11.013546837214159</v>
      </c>
      <c r="N63" s="12">
        <f t="shared" ca="1" si="9"/>
        <v>11.013546837214159</v>
      </c>
      <c r="O63" s="12">
        <f t="shared" ca="1" si="46"/>
        <v>125.44837825689413</v>
      </c>
      <c r="P63" s="12"/>
      <c r="Q63" s="12"/>
      <c r="R63" s="12"/>
      <c r="S63" s="12"/>
      <c r="T63" s="12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1"/>
      <c r="AS63" s="1"/>
      <c r="AT63" s="1"/>
    </row>
    <row r="64" spans="1:46" s="9" customFormat="1" x14ac:dyDescent="0.25">
      <c r="A64" s="1"/>
      <c r="B64" s="39"/>
      <c r="C64" s="50">
        <f t="shared" si="12"/>
        <v>12.25</v>
      </c>
      <c r="D64" s="50">
        <f t="shared" ca="1" si="47"/>
        <v>0.35242874897217014</v>
      </c>
      <c r="E64" s="50">
        <f t="shared" ca="1" si="47"/>
        <v>0.72263240451506028</v>
      </c>
      <c r="F64" s="50">
        <f t="shared" ref="F64:G64" ca="1" si="63">AVERAGE(D60:D68)</f>
        <v>0.4195152476325677</v>
      </c>
      <c r="G64" s="50">
        <f t="shared" ca="1" si="63"/>
        <v>0.64113206753006091</v>
      </c>
      <c r="H64" s="50">
        <f t="shared" ca="1" si="3"/>
        <v>0.40131283661096229</v>
      </c>
      <c r="I64" s="50">
        <f t="shared" ca="1" si="4"/>
        <v>0.61821337743786609</v>
      </c>
      <c r="J64" s="50">
        <f t="shared" ca="1" si="5"/>
        <v>0.22715698141930221</v>
      </c>
      <c r="K64" s="50">
        <f t="shared" ca="1" si="6"/>
        <v>0.19639437800656587</v>
      </c>
      <c r="L64" s="12">
        <f t="shared" ca="1" si="7"/>
        <v>5.1135784907096511</v>
      </c>
      <c r="M64" s="12">
        <f t="shared" ca="1" si="8"/>
        <v>12.68738032302298</v>
      </c>
      <c r="N64" s="12">
        <f t="shared" ca="1" si="9"/>
        <v>12.68738032302298</v>
      </c>
      <c r="O64" s="12">
        <f t="shared" ca="1" si="46"/>
        <v>166.2642667197388</v>
      </c>
      <c r="P64" s="12"/>
      <c r="Q64" s="12"/>
      <c r="R64" s="12"/>
      <c r="S64" s="12"/>
      <c r="T64" s="12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1"/>
      <c r="AS64" s="1"/>
      <c r="AT64" s="1"/>
    </row>
    <row r="65" spans="1:46" s="9" customFormat="1" x14ac:dyDescent="0.25">
      <c r="A65" s="1"/>
      <c r="B65" s="39"/>
      <c r="C65" s="50">
        <f t="shared" si="12"/>
        <v>12.5</v>
      </c>
      <c r="D65" s="50">
        <f t="shared" ca="1" si="47"/>
        <v>0.90874384573836464</v>
      </c>
      <c r="E65" s="50">
        <f t="shared" ca="1" si="47"/>
        <v>0.94215432914576136</v>
      </c>
      <c r="F65" s="50">
        <f t="shared" ref="F65:G65" ca="1" si="64">AVERAGE(D61:D69)</f>
        <v>0.40968624876407961</v>
      </c>
      <c r="G65" s="50">
        <f t="shared" ca="1" si="64"/>
        <v>0.66084607841648868</v>
      </c>
      <c r="H65" s="50">
        <f t="shared" ca="1" si="3"/>
        <v>0.37951135942905551</v>
      </c>
      <c r="I65" s="50">
        <f t="shared" ca="1" si="4"/>
        <v>0.65054748955598651</v>
      </c>
      <c r="J65" s="50">
        <f t="shared" ca="1" si="5"/>
        <v>-0.14460096277630671</v>
      </c>
      <c r="K65" s="50">
        <f t="shared" ca="1" si="6"/>
        <v>-0.20050356144540221</v>
      </c>
      <c r="L65" s="12">
        <f t="shared" ca="1" si="7"/>
        <v>4.9276995186118464</v>
      </c>
      <c r="M65" s="12">
        <f t="shared" ca="1" si="8"/>
        <v>11.298237534941093</v>
      </c>
      <c r="N65" s="12">
        <f t="shared" ca="1" si="9"/>
        <v>11.298237534941093</v>
      </c>
      <c r="O65" s="12">
        <f t="shared" ca="1" si="46"/>
        <v>138.06153873373435</v>
      </c>
      <c r="P65" s="12"/>
      <c r="Q65" s="12"/>
      <c r="R65" s="12"/>
      <c r="S65" s="12"/>
      <c r="T65" s="12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1"/>
      <c r="AS65" s="1"/>
      <c r="AT65" s="1"/>
    </row>
    <row r="66" spans="1:46" s="9" customFormat="1" x14ac:dyDescent="0.25">
      <c r="A66" s="1"/>
      <c r="B66" s="39"/>
      <c r="C66" s="50">
        <f t="shared" si="12"/>
        <v>12.75</v>
      </c>
      <c r="D66" s="50">
        <f t="shared" ca="1" si="47"/>
        <v>0.91231033440600717</v>
      </c>
      <c r="E66" s="50">
        <f t="shared" ca="1" si="47"/>
        <v>0.82230273339709359</v>
      </c>
      <c r="F66" s="50">
        <f t="shared" ref="F66:G66" ca="1" si="65">AVERAGE(D62:D70)</f>
        <v>0.47396952121340075</v>
      </c>
      <c r="G66" s="50">
        <f t="shared" ca="1" si="65"/>
        <v>0.69719215002454327</v>
      </c>
      <c r="H66" s="50">
        <f t="shared" ca="1" si="3"/>
        <v>0.522096613149585</v>
      </c>
      <c r="I66" s="50">
        <f t="shared" ca="1" si="4"/>
        <v>0.71016082553304805</v>
      </c>
      <c r="J66" s="50">
        <f t="shared" ca="1" si="5"/>
        <v>0.33992097728027082</v>
      </c>
      <c r="K66" s="50">
        <f t="shared" ca="1" si="6"/>
        <v>0.36945552404952575</v>
      </c>
      <c r="L66" s="12">
        <f t="shared" ca="1" si="7"/>
        <v>5.1699604886401351</v>
      </c>
      <c r="M66" s="12">
        <f t="shared" ca="1" si="8"/>
        <v>13.29309433417334</v>
      </c>
      <c r="N66" s="12">
        <f t="shared" ca="1" si="9"/>
        <v>13.29309433417334</v>
      </c>
      <c r="O66" s="12">
        <f t="shared" ca="1" si="46"/>
        <v>175.90788698692862</v>
      </c>
      <c r="P66" s="12"/>
      <c r="Q66" s="12"/>
      <c r="R66" s="12"/>
      <c r="S66" s="12"/>
      <c r="T66" s="12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1"/>
      <c r="AS66" s="1"/>
      <c r="AT66" s="1"/>
    </row>
    <row r="67" spans="1:46" s="9" customFormat="1" x14ac:dyDescent="0.25">
      <c r="A67" s="1"/>
      <c r="B67" s="39"/>
      <c r="C67" s="50">
        <f t="shared" si="12"/>
        <v>13</v>
      </c>
      <c r="D67" s="50">
        <f t="shared" ca="1" si="47"/>
        <v>8.8492946916879367E-2</v>
      </c>
      <c r="E67" s="50">
        <f t="shared" ca="1" si="47"/>
        <v>0.86347999177152845</v>
      </c>
      <c r="F67" s="50">
        <f t="shared" ref="F67:G67" ca="1" si="66">AVERAGE(D63:D71)</f>
        <v>0.51096678575444543</v>
      </c>
      <c r="G67" s="50">
        <f t="shared" ca="1" si="66"/>
        <v>0.69514343689619118</v>
      </c>
      <c r="H67" s="50">
        <f t="shared" ca="1" si="3"/>
        <v>0.60415939792317064</v>
      </c>
      <c r="I67" s="50">
        <f t="shared" ca="1" si="4"/>
        <v>0.70680061028453123</v>
      </c>
      <c r="J67" s="50">
        <f t="shared" ca="1" si="5"/>
        <v>-0.79843183641626381</v>
      </c>
      <c r="K67" s="50">
        <f t="shared" ca="1" si="6"/>
        <v>-0.76788098515589442</v>
      </c>
      <c r="L67" s="12">
        <f t="shared" ca="1" si="7"/>
        <v>4.6007840817918684</v>
      </c>
      <c r="M67" s="12">
        <f t="shared" ca="1" si="8"/>
        <v>9.3124165519543691</v>
      </c>
      <c r="N67" s="12">
        <f t="shared" ca="1" si="9"/>
        <v>9.3124165519543691</v>
      </c>
      <c r="O67" s="12">
        <f t="shared" ca="1" si="46"/>
        <v>99.562350071094798</v>
      </c>
      <c r="P67" s="12"/>
      <c r="Q67" s="12"/>
      <c r="R67" s="12"/>
      <c r="S67" s="12"/>
      <c r="T67" s="12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1"/>
      <c r="AS67" s="1"/>
      <c r="AT67" s="1"/>
    </row>
    <row r="68" spans="1:46" s="9" customFormat="1" x14ac:dyDescent="0.25">
      <c r="A68" s="1"/>
      <c r="B68" s="39"/>
      <c r="C68" s="50">
        <f t="shared" si="12"/>
        <v>13.25</v>
      </c>
      <c r="D68" s="50">
        <f t="shared" ca="1" si="47"/>
        <v>0.18945149503349046</v>
      </c>
      <c r="E68" s="50">
        <f t="shared" ca="1" si="47"/>
        <v>0.15750320834256104</v>
      </c>
      <c r="F68" s="50">
        <f t="shared" ref="F68:G68" ca="1" si="67">AVERAGE(D64:D72)</f>
        <v>0.50160064949793615</v>
      </c>
      <c r="G68" s="50">
        <f t="shared" ca="1" si="67"/>
        <v>0.73851489395056857</v>
      </c>
      <c r="H68" s="50">
        <f t="shared" ca="1" si="3"/>
        <v>0.58338458569549079</v>
      </c>
      <c r="I68" s="50">
        <f t="shared" ca="1" si="4"/>
        <v>0.77793669533599874</v>
      </c>
      <c r="J68" s="50">
        <f t="shared" ca="1" si="5"/>
        <v>0.87469343982742043</v>
      </c>
      <c r="K68" s="50">
        <f t="shared" ca="1" si="6"/>
        <v>0.84184311266982348</v>
      </c>
      <c r="L68" s="12">
        <f t="shared" ca="1" si="7"/>
        <v>5.4373467199137107</v>
      </c>
      <c r="M68" s="12">
        <f t="shared" ca="1" si="8"/>
        <v>14.946450894344382</v>
      </c>
      <c r="N68" s="12">
        <f t="shared" ca="1" si="9"/>
        <v>14.946450894344382</v>
      </c>
      <c r="O68" s="12">
        <f t="shared" ca="1" si="46"/>
        <v>229.83156623171527</v>
      </c>
      <c r="P68" s="12"/>
      <c r="Q68" s="12"/>
      <c r="R68" s="12"/>
      <c r="S68" s="12"/>
      <c r="T68" s="12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1"/>
      <c r="AS68" s="1"/>
      <c r="AT68" s="1"/>
    </row>
    <row r="69" spans="1:46" s="9" customFormat="1" x14ac:dyDescent="0.25">
      <c r="A69" s="1"/>
      <c r="B69" s="39"/>
      <c r="C69" s="50">
        <f t="shared" si="12"/>
        <v>13.5</v>
      </c>
      <c r="D69" s="50">
        <f t="shared" ca="1" si="47"/>
        <v>0.18528064046692339</v>
      </c>
      <c r="E69" s="50">
        <f t="shared" ca="1" si="47"/>
        <v>0.73669810746163333</v>
      </c>
      <c r="F69" s="50">
        <f t="shared" ref="F69:G69" ca="1" si="68">AVERAGE(D65:D73)</f>
        <v>0.572795456977363</v>
      </c>
      <c r="G69" s="50">
        <f t="shared" ca="1" si="68"/>
        <v>0.75860571298626123</v>
      </c>
      <c r="H69" s="50">
        <f t="shared" ca="1" si="3"/>
        <v>0.74130015690480211</v>
      </c>
      <c r="I69" s="50">
        <f t="shared" ca="1" si="4"/>
        <v>0.81088883272637557</v>
      </c>
      <c r="J69" s="50">
        <f t="shared" ca="1" si="5"/>
        <v>-1.5982375367542538</v>
      </c>
      <c r="K69" s="50">
        <f t="shared" ca="1" si="6"/>
        <v>-1.6460615489542383</v>
      </c>
      <c r="L69" s="12">
        <f t="shared" ca="1" si="7"/>
        <v>4.2008812316228727</v>
      </c>
      <c r="M69" s="12">
        <f t="shared" ca="1" si="8"/>
        <v>6.2387845786601659</v>
      </c>
      <c r="N69" s="12">
        <f t="shared" ca="1" si="9"/>
        <v>6.2387845786601659</v>
      </c>
      <c r="O69" s="12">
        <f t="shared" ca="1" si="46"/>
        <v>66.745123045533916</v>
      </c>
      <c r="P69" s="12"/>
      <c r="Q69" s="12"/>
      <c r="R69" s="12"/>
      <c r="S69" s="12"/>
      <c r="T69" s="12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1"/>
      <c r="AS69" s="1"/>
      <c r="AT69" s="1"/>
    </row>
    <row r="70" spans="1:46" s="9" customFormat="1" x14ac:dyDescent="0.25">
      <c r="A70" s="1"/>
      <c r="B70" s="39"/>
      <c r="C70" s="50">
        <f t="shared" si="12"/>
        <v>13.75</v>
      </c>
      <c r="D70" s="50">
        <f t="shared" ca="1" si="47"/>
        <v>0.67645025866979835</v>
      </c>
      <c r="E70" s="50">
        <f t="shared" ca="1" si="47"/>
        <v>0.80059680912414488</v>
      </c>
      <c r="F70" s="50">
        <f t="shared" ref="F70:G70" ca="1" si="69">AVERAGE(D66:D74)</f>
        <v>0.53249700010381218</v>
      </c>
      <c r="G70" s="50">
        <f t="shared" ca="1" si="69"/>
        <v>0.75125747480562111</v>
      </c>
      <c r="H70" s="50">
        <f t="shared" ca="1" si="3"/>
        <v>0.6519150730575074</v>
      </c>
      <c r="I70" s="50">
        <f t="shared" ca="1" si="4"/>
        <v>0.79883655383841745</v>
      </c>
      <c r="J70" s="50">
        <f t="shared" ca="1" si="5"/>
        <v>0.20201916215623167</v>
      </c>
      <c r="K70" s="50">
        <f t="shared" ca="1" si="6"/>
        <v>0.19284246502752733</v>
      </c>
      <c r="L70" s="12">
        <f t="shared" ca="1" si="7"/>
        <v>5.1010095810781158</v>
      </c>
      <c r="M70" s="12">
        <f t="shared" ca="1" si="8"/>
        <v>12.674948627596345</v>
      </c>
      <c r="N70" s="12">
        <f t="shared" ca="1" si="9"/>
        <v>12.674948627596345</v>
      </c>
      <c r="O70" s="12">
        <f t="shared" ca="1" si="46"/>
        <v>164.18758433203431</v>
      </c>
      <c r="P70" s="12"/>
      <c r="Q70" s="12"/>
      <c r="R70" s="12"/>
      <c r="S70" s="12"/>
      <c r="T70" s="12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1"/>
      <c r="AS70" s="1"/>
      <c r="AT70" s="1"/>
    </row>
    <row r="71" spans="1:46" s="9" customFormat="1" x14ac:dyDescent="0.25">
      <c r="A71" s="1"/>
      <c r="B71" s="39"/>
      <c r="C71" s="50">
        <f t="shared" si="12"/>
        <v>14</v>
      </c>
      <c r="D71" s="50">
        <f t="shared" ca="1" si="47"/>
        <v>0.55387143446252407</v>
      </c>
      <c r="E71" s="50">
        <f t="shared" ca="1" si="47"/>
        <v>0.77013697822434191</v>
      </c>
      <c r="F71" s="50">
        <f t="shared" ref="F71:G71" ca="1" si="70">AVERAGE(D67:D75)</f>
        <v>0.4327800068982296</v>
      </c>
      <c r="G71" s="50">
        <f t="shared" ca="1" si="70"/>
        <v>0.75755742658466729</v>
      </c>
      <c r="H71" s="50">
        <f t="shared" ca="1" si="3"/>
        <v>0.43073509520750825</v>
      </c>
      <c r="I71" s="50">
        <f t="shared" ca="1" si="4"/>
        <v>0.80916947636422731</v>
      </c>
      <c r="J71" s="50">
        <f t="shared" ca="1" si="5"/>
        <v>-0.2570633795166854</v>
      </c>
      <c r="K71" s="50">
        <f t="shared" ca="1" si="6"/>
        <v>-0.30233540123164726</v>
      </c>
      <c r="L71" s="12">
        <f t="shared" ca="1" si="7"/>
        <v>4.8714683102416574</v>
      </c>
      <c r="M71" s="12">
        <f t="shared" ca="1" si="8"/>
        <v>10.941826095689235</v>
      </c>
      <c r="N71" s="12">
        <f t="shared" ca="1" si="9"/>
        <v>10.941826095689235</v>
      </c>
      <c r="O71" s="12">
        <f t="shared" ca="1" si="46"/>
        <v>130.512408983933</v>
      </c>
      <c r="P71" s="12"/>
      <c r="Q71" s="12"/>
      <c r="R71" s="12"/>
      <c r="S71" s="12"/>
      <c r="T71" s="1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1"/>
      <c r="AS71" s="1"/>
      <c r="AT71" s="1"/>
    </row>
    <row r="72" spans="1:46" s="9" customFormat="1" x14ac:dyDescent="0.25">
      <c r="A72" s="1"/>
      <c r="B72" s="39"/>
      <c r="C72" s="50">
        <f t="shared" si="12"/>
        <v>14.25</v>
      </c>
      <c r="D72" s="50">
        <f t="shared" ca="1" si="47"/>
        <v>0.64737614081526718</v>
      </c>
      <c r="E72" s="50">
        <f t="shared" ca="1" si="47"/>
        <v>0.83112948357299088</v>
      </c>
      <c r="F72" s="50">
        <f t="shared" ref="F72:G72" ca="1" si="71">AVERAGE(D68:D76)</f>
        <v>0.51946121531354583</v>
      </c>
      <c r="G72" s="50">
        <f t="shared" ca="1" si="71"/>
        <v>0.76425859943568952</v>
      </c>
      <c r="H72" s="50">
        <f t="shared" ca="1" si="3"/>
        <v>0.62300069749842713</v>
      </c>
      <c r="I72" s="50">
        <f t="shared" ca="1" si="4"/>
        <v>0.82016046523686859</v>
      </c>
      <c r="J72" s="50">
        <f t="shared" ca="1" si="5"/>
        <v>-0.65398318461332994</v>
      </c>
      <c r="K72" s="50">
        <f t="shared" ca="1" si="6"/>
        <v>-0.65429569302706425</v>
      </c>
      <c r="L72" s="12">
        <f t="shared" ca="1" si="7"/>
        <v>4.6730084076933354</v>
      </c>
      <c r="M72" s="12">
        <f t="shared" ca="1" si="8"/>
        <v>9.7099650744052752</v>
      </c>
      <c r="N72" s="12">
        <f t="shared" ca="1" si="9"/>
        <v>9.7099650744052752</v>
      </c>
      <c r="O72" s="12">
        <f t="shared" ca="1" si="46"/>
        <v>107.01921606105637</v>
      </c>
      <c r="P72" s="12"/>
      <c r="Q72" s="12"/>
      <c r="R72" s="12"/>
      <c r="S72" s="12"/>
      <c r="T72" s="1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1"/>
      <c r="AS72" s="1"/>
      <c r="AT72" s="1"/>
    </row>
    <row r="73" spans="1:46" s="9" customFormat="1" x14ac:dyDescent="0.25">
      <c r="A73" s="1"/>
      <c r="B73" s="39"/>
      <c r="C73" s="50">
        <f t="shared" si="12"/>
        <v>14.5</v>
      </c>
      <c r="D73" s="50">
        <f t="shared" ca="1" si="47"/>
        <v>0.99318201628701208</v>
      </c>
      <c r="E73" s="50">
        <f t="shared" ca="1" si="47"/>
        <v>0.90344977583629471</v>
      </c>
      <c r="F73" s="50">
        <f t="shared" ref="F73:G73" ca="1" si="72">AVERAGE(D69:D77)</f>
        <v>0.50330459125688121</v>
      </c>
      <c r="G73" s="50">
        <f t="shared" ca="1" si="72"/>
        <v>0.82982774192297692</v>
      </c>
      <c r="H73" s="50">
        <f t="shared" ca="1" si="3"/>
        <v>0.58716405986920728</v>
      </c>
      <c r="I73" s="50">
        <f t="shared" ca="1" si="4"/>
        <v>0.92770428353376178</v>
      </c>
      <c r="J73" s="50">
        <f t="shared" ca="1" si="5"/>
        <v>0.97870498072234546</v>
      </c>
      <c r="K73" s="50">
        <f t="shared" ca="1" si="6"/>
        <v>1.0009354203492806</v>
      </c>
      <c r="L73" s="12">
        <f t="shared" ca="1" si="7"/>
        <v>5.4893524903611723</v>
      </c>
      <c r="M73" s="12">
        <f t="shared" ca="1" si="8"/>
        <v>15.503273971222482</v>
      </c>
      <c r="N73" s="12">
        <f t="shared" ca="1" si="9"/>
        <v>15.503273971222482</v>
      </c>
      <c r="O73" s="12">
        <f t="shared" ca="1" si="46"/>
        <v>242.10039375591452</v>
      </c>
      <c r="P73" s="12"/>
      <c r="Q73" s="12"/>
      <c r="R73" s="12"/>
      <c r="S73" s="12"/>
      <c r="T73" s="12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1"/>
      <c r="AS73" s="1"/>
      <c r="AT73" s="1"/>
    </row>
    <row r="74" spans="1:46" s="9" customFormat="1" x14ac:dyDescent="0.25">
      <c r="A74" s="1"/>
      <c r="B74" s="39"/>
      <c r="C74" s="50">
        <f t="shared" si="12"/>
        <v>14.75</v>
      </c>
      <c r="D74" s="50">
        <f t="shared" ca="1" si="47"/>
        <v>0.54605773387640777</v>
      </c>
      <c r="E74" s="50">
        <f t="shared" ca="1" si="47"/>
        <v>0.87602018552000094</v>
      </c>
      <c r="F74" s="50">
        <f t="shared" ref="F74:G74" ca="1" si="73">AVERAGE(D70:D78)</f>
        <v>0.51052827822301694</v>
      </c>
      <c r="G74" s="50">
        <f t="shared" ca="1" si="73"/>
        <v>0.85209029989400975</v>
      </c>
      <c r="H74" s="50">
        <f t="shared" ca="1" si="3"/>
        <v>0.60318675441507308</v>
      </c>
      <c r="I74" s="50">
        <f t="shared" ca="1" si="4"/>
        <v>0.96421841805557573</v>
      </c>
      <c r="J74" s="50">
        <f t="shared" ca="1" si="5"/>
        <v>-1.6844343538754565</v>
      </c>
      <c r="K74" s="50">
        <f t="shared" ca="1" si="6"/>
        <v>-1.6656244264859388</v>
      </c>
      <c r="L74" s="12">
        <f t="shared" ca="1" si="7"/>
        <v>4.1577828230622718</v>
      </c>
      <c r="M74" s="12">
        <f t="shared" ca="1" si="8"/>
        <v>6.1703145072992145</v>
      </c>
      <c r="N74" s="12">
        <f t="shared" ca="1" si="9"/>
        <v>6.1703145072992145</v>
      </c>
      <c r="O74" s="12">
        <f t="shared" ca="1" si="46"/>
        <v>63.929622065089994</v>
      </c>
      <c r="P74" s="12"/>
      <c r="Q74" s="12"/>
      <c r="R74" s="12"/>
      <c r="S74" s="12"/>
      <c r="T74" s="12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1"/>
      <c r="AS74" s="1"/>
      <c r="AT74" s="1"/>
    </row>
    <row r="75" spans="1:46" s="9" customFormat="1" x14ac:dyDescent="0.25">
      <c r="A75" s="1"/>
      <c r="B75" s="39"/>
      <c r="C75" s="50">
        <f t="shared" si="12"/>
        <v>15</v>
      </c>
      <c r="D75" s="50">
        <f t="shared" ca="1" si="47"/>
        <v>1.4857395555764041E-2</v>
      </c>
      <c r="E75" s="50">
        <f t="shared" ca="1" si="47"/>
        <v>0.87900229940850971</v>
      </c>
      <c r="F75" s="50">
        <f t="shared" ref="F75:G75" ca="1" si="74">AVERAGE(D71:D79)</f>
        <v>0.47791657804898574</v>
      </c>
      <c r="G75" s="50">
        <f t="shared" ca="1" si="74"/>
        <v>0.86402640691431809</v>
      </c>
      <c r="H75" s="50">
        <f t="shared" ca="1" si="3"/>
        <v>0.5308514894791142</v>
      </c>
      <c r="I75" s="50">
        <f t="shared" ca="1" si="4"/>
        <v>0.98379553125044772</v>
      </c>
      <c r="J75" s="50">
        <f t="shared" ca="1" si="5"/>
        <v>0.7433777669517373</v>
      </c>
      <c r="K75" s="50">
        <f t="shared" ca="1" si="6"/>
        <v>0.71038766178838764</v>
      </c>
      <c r="L75" s="12">
        <f t="shared" ca="1" si="7"/>
        <v>5.3716888834758683</v>
      </c>
      <c r="M75" s="12">
        <f t="shared" ca="1" si="8"/>
        <v>14.486356816259356</v>
      </c>
      <c r="N75" s="12">
        <f t="shared" ca="1" si="9"/>
        <v>14.486356816259356</v>
      </c>
      <c r="O75" s="12">
        <f t="shared" ca="1" si="46"/>
        <v>215.22605265338163</v>
      </c>
      <c r="P75" s="12"/>
      <c r="Q75" s="12"/>
      <c r="R75" s="12"/>
      <c r="S75" s="12"/>
      <c r="T75" s="12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1"/>
      <c r="AS75" s="1"/>
      <c r="AT75" s="1"/>
    </row>
    <row r="76" spans="1:46" s="9" customFormat="1" x14ac:dyDescent="0.25">
      <c r="A76" s="1"/>
      <c r="B76" s="39"/>
      <c r="C76" s="50">
        <f t="shared" si="12"/>
        <v>15.25</v>
      </c>
      <c r="D76" s="50">
        <f t="shared" ca="1" si="47"/>
        <v>0.86862382265472515</v>
      </c>
      <c r="E76" s="50">
        <f t="shared" ca="1" si="47"/>
        <v>0.92379054743072841</v>
      </c>
      <c r="F76" s="50">
        <f t="shared" ref="F76:G76" ca="1" si="75">AVERAGE(D72:D80)</f>
        <v>0.48453154227167478</v>
      </c>
      <c r="G76" s="50">
        <f t="shared" ca="1" si="75"/>
        <v>0.86908533595768955</v>
      </c>
      <c r="H76" s="50">
        <f t="shared" ca="1" si="3"/>
        <v>0.54552399005518437</v>
      </c>
      <c r="I76" s="50">
        <f t="shared" ca="1" si="4"/>
        <v>0.99209297918371442</v>
      </c>
      <c r="J76" s="50">
        <f t="shared" ca="1" si="5"/>
        <v>-0.43790283582318745</v>
      </c>
      <c r="K76" s="50">
        <f t="shared" ca="1" si="6"/>
        <v>-0.48376290821776968</v>
      </c>
      <c r="L76" s="12">
        <f t="shared" ca="1" si="7"/>
        <v>4.7810485820884061</v>
      </c>
      <c r="M76" s="12">
        <f t="shared" ca="1" si="8"/>
        <v>10.306829821237805</v>
      </c>
      <c r="N76" s="12">
        <f t="shared" ca="1" si="9"/>
        <v>10.306829821237805</v>
      </c>
      <c r="O76" s="12">
        <f t="shared" ca="1" si="46"/>
        <v>119.22930623488409</v>
      </c>
      <c r="P76" s="12"/>
      <c r="Q76" s="12"/>
      <c r="R76" s="12"/>
      <c r="S76" s="12"/>
      <c r="T76" s="12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1"/>
      <c r="AS76" s="1"/>
      <c r="AT76" s="1"/>
    </row>
    <row r="77" spans="1:46" s="9" customFormat="1" x14ac:dyDescent="0.25">
      <c r="A77" s="1"/>
      <c r="B77" s="39"/>
      <c r="C77" s="50">
        <f t="shared" si="12"/>
        <v>15.5</v>
      </c>
      <c r="D77" s="50">
        <f t="shared" ca="1" si="47"/>
        <v>4.4041878523508271E-2</v>
      </c>
      <c r="E77" s="50">
        <f t="shared" ca="1" si="47"/>
        <v>0.7476254907281481</v>
      </c>
      <c r="F77" s="50">
        <f t="shared" ref="F77:G77" ca="1" si="76">AVERAGE(D73:D81)</f>
        <v>0.51300828048097302</v>
      </c>
      <c r="G77" s="50">
        <f t="shared" ca="1" si="76"/>
        <v>0.87390622276237495</v>
      </c>
      <c r="H77" s="50">
        <f t="shared" ca="1" si="3"/>
        <v>0.60868759060005306</v>
      </c>
      <c r="I77" s="50">
        <f t="shared" ca="1" si="4"/>
        <v>1</v>
      </c>
      <c r="J77" s="50">
        <f t="shared" ca="1" si="5"/>
        <v>1.0421809219797002</v>
      </c>
      <c r="K77" s="50">
        <f t="shared" ca="1" si="6"/>
        <v>1.0883820475778572</v>
      </c>
      <c r="L77" s="12">
        <f t="shared" ca="1" si="7"/>
        <v>5.5210904609898499</v>
      </c>
      <c r="M77" s="12">
        <f t="shared" ca="1" si="8"/>
        <v>15.8093371665225</v>
      </c>
      <c r="N77" s="12">
        <f t="shared" ca="1" si="9"/>
        <v>15.8093371665225</v>
      </c>
      <c r="O77" s="12">
        <f t="shared" ca="1" si="46"/>
        <v>249.90740293456949</v>
      </c>
      <c r="P77" s="12"/>
      <c r="Q77" s="12"/>
      <c r="R77" s="12"/>
      <c r="S77" s="12"/>
      <c r="T77" s="12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1"/>
      <c r="AS77" s="1"/>
      <c r="AT77" s="1"/>
    </row>
    <row r="78" spans="1:46" s="9" customFormat="1" x14ac:dyDescent="0.25">
      <c r="A78" s="1"/>
      <c r="B78" s="39"/>
      <c r="C78" s="50">
        <f t="shared" si="12"/>
        <v>15.75</v>
      </c>
      <c r="D78" s="50">
        <f t="shared" ca="1" si="47"/>
        <v>0.25029382316214532</v>
      </c>
      <c r="E78" s="50">
        <f t="shared" ca="1" si="47"/>
        <v>0.93706112920092788</v>
      </c>
      <c r="F78" s="50">
        <f t="shared" ref="F78:G78" ca="1" si="77">AVERAGE(D74:D82)</f>
        <v>0.50666841849214039</v>
      </c>
      <c r="G78" s="50">
        <f t="shared" ca="1" si="77"/>
        <v>0.7746457458464886</v>
      </c>
      <c r="H78" s="50">
        <f t="shared" ca="1" si="3"/>
        <v>0.59462528798558212</v>
      </c>
      <c r="I78" s="50">
        <f t="shared" ca="1" si="4"/>
        <v>0.83719703676810042</v>
      </c>
      <c r="J78" s="50">
        <f t="shared" ca="1" si="5"/>
        <v>-1.0739935429831899</v>
      </c>
      <c r="K78" s="50">
        <f t="shared" ca="1" si="6"/>
        <v>-1.0166337972541712</v>
      </c>
      <c r="L78" s="12">
        <f t="shared" ca="1" si="7"/>
        <v>4.4630032285084047</v>
      </c>
      <c r="M78" s="12">
        <f t="shared" ca="1" si="8"/>
        <v>8.4417817096103995</v>
      </c>
      <c r="N78" s="12">
        <f t="shared" ca="1" si="9"/>
        <v>8.4417817096103995</v>
      </c>
      <c r="O78" s="12">
        <f t="shared" ca="1" si="46"/>
        <v>86.747641271932011</v>
      </c>
      <c r="P78" s="12"/>
      <c r="Q78" s="12"/>
      <c r="R78" s="12"/>
      <c r="S78" s="12"/>
      <c r="T78" s="12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1"/>
      <c r="AS78" s="1"/>
      <c r="AT78" s="1"/>
    </row>
    <row r="79" spans="1:46" s="9" customFormat="1" x14ac:dyDescent="0.25">
      <c r="A79" s="1"/>
      <c r="B79" s="39"/>
      <c r="C79" s="50">
        <f t="shared" si="12"/>
        <v>16</v>
      </c>
      <c r="D79" s="50">
        <f t="shared" ca="1" si="47"/>
        <v>0.38294495710351817</v>
      </c>
      <c r="E79" s="50">
        <f t="shared" ca="1" si="47"/>
        <v>0.90802177230692072</v>
      </c>
      <c r="F79" s="50">
        <f t="shared" ref="F79:G79" ca="1" si="78">AVERAGE(D75:D83)</f>
        <v>0.55470587504157909</v>
      </c>
      <c r="G79" s="50">
        <f t="shared" ca="1" si="78"/>
        <v>0.74240227287021121</v>
      </c>
      <c r="H79" s="50">
        <f t="shared" ca="1" si="3"/>
        <v>0.70117606969307067</v>
      </c>
      <c r="I79" s="50">
        <f t="shared" ca="1" si="4"/>
        <v>0.78431261480553083</v>
      </c>
      <c r="J79" s="50">
        <f t="shared" ca="1" si="5"/>
        <v>-0.14548479955120217</v>
      </c>
      <c r="K79" s="50">
        <f t="shared" ca="1" si="6"/>
        <v>-0.14530072618255477</v>
      </c>
      <c r="L79" s="12">
        <f t="shared" ca="1" si="7"/>
        <v>4.9272576002243991</v>
      </c>
      <c r="M79" s="12">
        <f t="shared" ca="1" si="8"/>
        <v>11.491447458361058</v>
      </c>
      <c r="N79" s="12">
        <f t="shared" ca="1" si="9"/>
        <v>11.491447458361058</v>
      </c>
      <c r="O79" s="12">
        <f t="shared" ca="1" si="46"/>
        <v>138.00054028033043</v>
      </c>
      <c r="P79" s="12"/>
      <c r="Q79" s="12"/>
      <c r="R79" s="12"/>
      <c r="S79" s="12"/>
      <c r="T79" s="12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1"/>
      <c r="AS79" s="1"/>
      <c r="AT79" s="1"/>
    </row>
    <row r="80" spans="1:46" s="9" customFormat="1" x14ac:dyDescent="0.25">
      <c r="A80" s="1"/>
      <c r="B80" s="39"/>
      <c r="C80" s="50">
        <f t="shared" si="12"/>
        <v>16.25</v>
      </c>
      <c r="D80" s="50">
        <f t="shared" ca="1" si="47"/>
        <v>0.61340611246672472</v>
      </c>
      <c r="E80" s="50">
        <f t="shared" ca="1" si="47"/>
        <v>0.81566733961468463</v>
      </c>
      <c r="F80" s="50">
        <f t="shared" ref="F80:G80" ca="1" si="79">AVERAGE(D76:D84)</f>
        <v>0.59352571015407174</v>
      </c>
      <c r="G80" s="50">
        <f t="shared" ca="1" si="79"/>
        <v>0.75079651284302673</v>
      </c>
      <c r="H80" s="50">
        <f t="shared" ca="1" si="3"/>
        <v>0.78728145649128645</v>
      </c>
      <c r="I80" s="50">
        <f t="shared" ca="1" si="4"/>
        <v>0.79808050293296839</v>
      </c>
      <c r="J80" s="50">
        <f t="shared" ca="1" si="5"/>
        <v>0.60543873013251703</v>
      </c>
      <c r="K80" s="50">
        <f t="shared" ca="1" si="6"/>
        <v>0.62934271329873703</v>
      </c>
      <c r="L80" s="12">
        <f t="shared" ca="1" si="7"/>
        <v>5.3027193650662587</v>
      </c>
      <c r="M80" s="12">
        <f t="shared" ca="1" si="8"/>
        <v>14.202699496545581</v>
      </c>
      <c r="N80" s="12">
        <f t="shared" ca="1" si="9"/>
        <v>14.202699496545581</v>
      </c>
      <c r="O80" s="12">
        <f t="shared" ca="1" si="46"/>
        <v>200.88234030920927</v>
      </c>
      <c r="P80" s="12"/>
      <c r="Q80" s="12"/>
      <c r="R80" s="12"/>
      <c r="S80" s="12"/>
      <c r="T80" s="12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1"/>
      <c r="AS80" s="1"/>
      <c r="AT80" s="1"/>
    </row>
    <row r="81" spans="1:46" s="9" customFormat="1" x14ac:dyDescent="0.25">
      <c r="A81" s="1"/>
      <c r="B81" s="39"/>
      <c r="C81" s="50">
        <f t="shared" si="12"/>
        <v>16.5</v>
      </c>
      <c r="D81" s="50">
        <f t="shared" ref="D81:E120" ca="1" si="80">RAND()</f>
        <v>0.90366678469895156</v>
      </c>
      <c r="E81" s="50">
        <f t="shared" ca="1" si="80"/>
        <v>0.87451746481515968</v>
      </c>
      <c r="F81" s="50">
        <f t="shared" ref="F81:G81" ca="1" si="81">AVERAGE(D77:D85)</f>
        <v>0.54526966752175121</v>
      </c>
      <c r="G81" s="50">
        <f t="shared" ca="1" si="81"/>
        <v>0.70483453832812026</v>
      </c>
      <c r="H81" s="50">
        <f t="shared" ref="H81:H120" ca="1" si="82">(F81-$G$7)/($G$8-$G$7)</f>
        <v>0.68024583400174132</v>
      </c>
      <c r="I81" s="50">
        <f t="shared" ref="I81:I120" ca="1" si="83">(G81-$G$10)/($G$11-$G$10)</f>
        <v>0.72269555738856284</v>
      </c>
      <c r="J81" s="50">
        <f t="shared" ref="J81:J120" ca="1" si="84">_xlfn.NORM.INV(RAND(),$K$7,$K$8)</f>
        <v>1.8058651038723941</v>
      </c>
      <c r="K81" s="50">
        <f t="shared" ref="K81:K120" ca="1" si="85">_xlfn.NORM.INV(RAND(),$K$10+$K$12*($K$11/$K$8)*(J81-$K$7),SQRT((1-$K$12^2)*$K$8))</f>
        <v>1.8244092808723071</v>
      </c>
      <c r="L81" s="12">
        <f t="shared" ref="L81:L120" ca="1" si="86">J81*$M$8+$M$7</f>
        <v>5.902932551936197</v>
      </c>
      <c r="M81" s="12">
        <f t="shared" ref="M81:M120" ca="1" si="87">K81*$M$11+$M$10</f>
        <v>18.385432483053073</v>
      </c>
      <c r="N81" s="12">
        <f t="shared" ref="N81:N120" ca="1" si="88">IF(M81&lt;0,0,M81)</f>
        <v>18.385432483053073</v>
      </c>
      <c r="O81" s="12">
        <f t="shared" ref="O81:O120" ca="1" si="89">EXP(L81)</f>
        <v>366.10953036968925</v>
      </c>
      <c r="P81" s="12"/>
      <c r="Q81" s="12"/>
      <c r="R81" s="12"/>
      <c r="S81" s="12"/>
      <c r="T81" s="12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1"/>
      <c r="AS81" s="1"/>
      <c r="AT81" s="1"/>
    </row>
    <row r="82" spans="1:46" s="9" customFormat="1" x14ac:dyDescent="0.25">
      <c r="A82" s="1"/>
      <c r="B82" s="39"/>
      <c r="C82" s="50">
        <f t="shared" ref="C82:C120" si="90">C81+0.25</f>
        <v>16.75</v>
      </c>
      <c r="D82" s="50">
        <f t="shared" ca="1" si="80"/>
        <v>0.93612325838751875</v>
      </c>
      <c r="E82" s="50">
        <f t="shared" ca="1" si="80"/>
        <v>1.0105483593317977E-2</v>
      </c>
      <c r="F82" s="50">
        <f t="shared" ref="F82:G82" ca="1" si="91">AVERAGE(D78:D86)</f>
        <v>0.61012742249103735</v>
      </c>
      <c r="G82" s="50">
        <f t="shared" ca="1" si="91"/>
        <v>0.65315096124914107</v>
      </c>
      <c r="H82" s="50">
        <f t="shared" ca="1" si="82"/>
        <v>0.82410533423689558</v>
      </c>
      <c r="I82" s="50">
        <f t="shared" ca="1" si="83"/>
        <v>0.63792627398070301</v>
      </c>
      <c r="J82" s="50">
        <f t="shared" ca="1" si="84"/>
        <v>-0.36620278053993693</v>
      </c>
      <c r="K82" s="50">
        <f t="shared" ca="1" si="85"/>
        <v>-0.4573305288701911</v>
      </c>
      <c r="L82" s="12">
        <f t="shared" ca="1" si="86"/>
        <v>4.8168986097300319</v>
      </c>
      <c r="M82" s="12">
        <f t="shared" ca="1" si="87"/>
        <v>10.399343148954332</v>
      </c>
      <c r="N82" s="12">
        <f t="shared" ca="1" si="88"/>
        <v>10.399343148954332</v>
      </c>
      <c r="O82" s="12">
        <f t="shared" ca="1" si="89"/>
        <v>123.58122222425573</v>
      </c>
      <c r="P82" s="12"/>
      <c r="Q82" s="12"/>
      <c r="R82" s="12"/>
      <c r="S82" s="12"/>
      <c r="T82" s="12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1"/>
      <c r="AS82" s="1"/>
      <c r="AT82" s="1"/>
    </row>
    <row r="83" spans="1:46" s="9" customFormat="1" x14ac:dyDescent="0.25">
      <c r="A83" s="1"/>
      <c r="B83" s="39"/>
      <c r="C83" s="50">
        <f t="shared" si="90"/>
        <v>17</v>
      </c>
      <c r="D83" s="50">
        <f t="shared" ca="1" si="80"/>
        <v>0.97839484282135591</v>
      </c>
      <c r="E83" s="50">
        <f t="shared" ca="1" si="80"/>
        <v>0.58582892873350445</v>
      </c>
      <c r="F83" s="50">
        <f t="shared" ref="F83:G83" ca="1" si="92">AVERAGE(D79:D87)</f>
        <v>0.66720429809293169</v>
      </c>
      <c r="G83" s="50">
        <f t="shared" ca="1" si="92"/>
        <v>0.57613608070139966</v>
      </c>
      <c r="H83" s="50">
        <f t="shared" ca="1" si="82"/>
        <v>0.95070624422770522</v>
      </c>
      <c r="I83" s="50">
        <f t="shared" ca="1" si="83"/>
        <v>0.51160962554521305</v>
      </c>
      <c r="J83" s="50">
        <f t="shared" ca="1" si="84"/>
        <v>-0.46067021935566765</v>
      </c>
      <c r="K83" s="50">
        <f t="shared" ca="1" si="85"/>
        <v>-0.43495422219621599</v>
      </c>
      <c r="L83" s="12">
        <f t="shared" ca="1" si="86"/>
        <v>4.7696648903221659</v>
      </c>
      <c r="M83" s="12">
        <f t="shared" ca="1" si="87"/>
        <v>10.477660222313244</v>
      </c>
      <c r="N83" s="12">
        <f t="shared" ca="1" si="88"/>
        <v>10.477660222313244</v>
      </c>
      <c r="O83" s="12">
        <f t="shared" ca="1" si="89"/>
        <v>117.87973270182403</v>
      </c>
      <c r="P83" s="12"/>
      <c r="Q83" s="12"/>
      <c r="R83" s="12"/>
      <c r="S83" s="12"/>
      <c r="T83" s="12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1"/>
      <c r="AS83" s="1"/>
      <c r="AT83" s="1"/>
    </row>
    <row r="84" spans="1:46" s="9" customFormat="1" x14ac:dyDescent="0.25">
      <c r="A84" s="1"/>
      <c r="B84" s="39"/>
      <c r="C84" s="50">
        <f t="shared" si="90"/>
        <v>17.25</v>
      </c>
      <c r="D84" s="50">
        <f t="shared" ca="1" si="80"/>
        <v>0.36423591156819835</v>
      </c>
      <c r="E84" s="50">
        <f t="shared" ca="1" si="80"/>
        <v>0.9545504591638494</v>
      </c>
      <c r="F84" s="50">
        <f t="shared" ref="F84:G84" ca="1" si="93">AVERAGE(D80:D88)</f>
        <v>0.68131172713056876</v>
      </c>
      <c r="G84" s="50">
        <f t="shared" ca="1" si="93"/>
        <v>0.56189431811201251</v>
      </c>
      <c r="H84" s="50">
        <f t="shared" ca="1" si="82"/>
        <v>0.98199760933768243</v>
      </c>
      <c r="I84" s="50">
        <f t="shared" ca="1" si="83"/>
        <v>0.48825087064861677</v>
      </c>
      <c r="J84" s="50">
        <f t="shared" ca="1" si="84"/>
        <v>0.9205743744001792</v>
      </c>
      <c r="K84" s="50">
        <f t="shared" ca="1" si="85"/>
        <v>0.93133261828291214</v>
      </c>
      <c r="L84" s="12">
        <f t="shared" ca="1" si="86"/>
        <v>5.4602871872000893</v>
      </c>
      <c r="M84" s="12">
        <f t="shared" ca="1" si="87"/>
        <v>15.259664163990193</v>
      </c>
      <c r="N84" s="12">
        <f t="shared" ca="1" si="88"/>
        <v>15.259664163990193</v>
      </c>
      <c r="O84" s="12">
        <f t="shared" ca="1" si="89"/>
        <v>235.16495103222331</v>
      </c>
      <c r="P84" s="12"/>
      <c r="Q84" s="12"/>
      <c r="R84" s="12"/>
      <c r="S84" s="12"/>
      <c r="T84" s="12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1"/>
      <c r="AS84" s="1"/>
      <c r="AT84" s="1"/>
    </row>
    <row r="85" spans="1:46" s="9" customFormat="1" x14ac:dyDescent="0.25">
      <c r="A85" s="1"/>
      <c r="B85" s="39"/>
      <c r="C85" s="50">
        <f t="shared" si="90"/>
        <v>17.5</v>
      </c>
      <c r="D85" s="50">
        <f t="shared" ca="1" si="80"/>
        <v>0.43431943896383951</v>
      </c>
      <c r="E85" s="50">
        <f t="shared" ca="1" si="80"/>
        <v>0.51013277679656932</v>
      </c>
      <c r="F85" s="50">
        <f t="shared" ref="F85:G85" ca="1" si="94">AVERAGE(D81:D89)</f>
        <v>0.62900713110567252</v>
      </c>
      <c r="G85" s="50">
        <f t="shared" ca="1" si="94"/>
        <v>0.48291921038850699</v>
      </c>
      <c r="H85" s="50">
        <f t="shared" ca="1" si="82"/>
        <v>0.86598198333110099</v>
      </c>
      <c r="I85" s="50">
        <f t="shared" ca="1" si="83"/>
        <v>0.35871913799493871</v>
      </c>
      <c r="J85" s="50">
        <f t="shared" ca="1" si="84"/>
        <v>-1.0831164148959436</v>
      </c>
      <c r="K85" s="50">
        <f t="shared" ca="1" si="85"/>
        <v>-1.084097796845463</v>
      </c>
      <c r="L85" s="12">
        <f t="shared" ca="1" si="86"/>
        <v>4.4584417925520281</v>
      </c>
      <c r="M85" s="12">
        <f t="shared" ca="1" si="87"/>
        <v>8.2056577110408799</v>
      </c>
      <c r="N85" s="12">
        <f t="shared" ca="1" si="88"/>
        <v>8.2056577110408799</v>
      </c>
      <c r="O85" s="12">
        <f t="shared" ca="1" si="89"/>
        <v>86.352848557272836</v>
      </c>
      <c r="P85" s="12"/>
      <c r="Q85" s="12"/>
      <c r="R85" s="12"/>
      <c r="S85" s="12"/>
      <c r="T85" s="12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1"/>
      <c r="AS85" s="1"/>
      <c r="AT85" s="1"/>
    </row>
    <row r="86" spans="1:46" s="9" customFormat="1" x14ac:dyDescent="0.25">
      <c r="A86" s="1"/>
      <c r="B86" s="39"/>
      <c r="C86" s="50">
        <f t="shared" si="90"/>
        <v>17.75</v>
      </c>
      <c r="D86" s="50">
        <f t="shared" ca="1" si="80"/>
        <v>0.62776167324708343</v>
      </c>
      <c r="E86" s="50">
        <f t="shared" ca="1" si="80"/>
        <v>0.2824732970173347</v>
      </c>
      <c r="F86" s="50">
        <f t="shared" ref="F86:G86" ca="1" si="95">AVERAGE(D82:D90)</f>
        <v>0.63561275651661642</v>
      </c>
      <c r="G86" s="50">
        <f t="shared" ca="1" si="95"/>
        <v>0.48557102576493527</v>
      </c>
      <c r="H86" s="50">
        <f t="shared" ca="1" si="82"/>
        <v>0.88063376970281604</v>
      </c>
      <c r="I86" s="50">
        <f t="shared" ca="1" si="83"/>
        <v>0.36306853681550133</v>
      </c>
      <c r="J86" s="50">
        <f t="shared" ca="1" si="84"/>
        <v>0.50739465726788135</v>
      </c>
      <c r="K86" s="50">
        <f t="shared" ca="1" si="85"/>
        <v>0.49121585389161343</v>
      </c>
      <c r="L86" s="12">
        <f t="shared" ca="1" si="86"/>
        <v>5.2536973286339403</v>
      </c>
      <c r="M86" s="12">
        <f t="shared" ca="1" si="87"/>
        <v>13.719255488620647</v>
      </c>
      <c r="N86" s="12">
        <f t="shared" ca="1" si="88"/>
        <v>13.719255488620647</v>
      </c>
      <c r="O86" s="12">
        <f t="shared" ca="1" si="89"/>
        <v>191.27215872968048</v>
      </c>
      <c r="P86" s="12"/>
      <c r="Q86" s="12"/>
      <c r="R86" s="12"/>
      <c r="S86" s="12"/>
      <c r="T86" s="12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1"/>
      <c r="AS86" s="1"/>
      <c r="AT86" s="1"/>
    </row>
    <row r="87" spans="1:46" s="9" customFormat="1" x14ac:dyDescent="0.25">
      <c r="A87" s="1"/>
      <c r="B87" s="39"/>
      <c r="C87" s="50">
        <f t="shared" si="90"/>
        <v>18</v>
      </c>
      <c r="D87" s="50">
        <f t="shared" ca="1" si="80"/>
        <v>0.76398570357919426</v>
      </c>
      <c r="E87" s="50">
        <f t="shared" ca="1" si="80"/>
        <v>0.24392720427125636</v>
      </c>
      <c r="F87" s="50">
        <f t="shared" ref="F87:G87" ca="1" si="96">AVERAGE(D83:D91)</f>
        <v>0.59509757106037697</v>
      </c>
      <c r="G87" s="50">
        <f t="shared" ca="1" si="96"/>
        <v>0.5917836972782341</v>
      </c>
      <c r="H87" s="50">
        <f t="shared" ca="1" si="82"/>
        <v>0.79076796515208314</v>
      </c>
      <c r="I87" s="50">
        <f t="shared" ca="1" si="83"/>
        <v>0.5372742044932266</v>
      </c>
      <c r="J87" s="50">
        <f t="shared" ca="1" si="84"/>
        <v>0.64077510597154985</v>
      </c>
      <c r="K87" s="50">
        <f t="shared" ca="1" si="85"/>
        <v>0.6200472666500586</v>
      </c>
      <c r="L87" s="12">
        <f t="shared" ca="1" si="86"/>
        <v>5.3203875529857747</v>
      </c>
      <c r="M87" s="12">
        <f t="shared" ca="1" si="87"/>
        <v>14.170165433275205</v>
      </c>
      <c r="N87" s="12">
        <f t="shared" ca="1" si="88"/>
        <v>14.170165433275205</v>
      </c>
      <c r="O87" s="12">
        <f t="shared" ca="1" si="89"/>
        <v>204.46310692761699</v>
      </c>
      <c r="P87" s="12"/>
      <c r="Q87" s="12"/>
      <c r="R87" s="12"/>
      <c r="S87" s="12"/>
      <c r="T87" s="12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1"/>
      <c r="AS87" s="1"/>
      <c r="AT87" s="1"/>
    </row>
    <row r="88" spans="1:46" s="9" customFormat="1" x14ac:dyDescent="0.25">
      <c r="A88" s="1"/>
      <c r="B88" s="39"/>
      <c r="C88" s="50">
        <f t="shared" si="90"/>
        <v>18.25</v>
      </c>
      <c r="D88" s="50">
        <f t="shared" ca="1" si="80"/>
        <v>0.50991181844225253</v>
      </c>
      <c r="E88" s="50">
        <f t="shared" ca="1" si="80"/>
        <v>0.77984590900243722</v>
      </c>
      <c r="F88" s="50">
        <f t="shared" ref="F88:G88" ca="1" si="97">AVERAGE(D84:D92)</f>
        <v>0.55356779902718967</v>
      </c>
      <c r="G88" s="50">
        <f t="shared" ca="1" si="97"/>
        <v>0.58921004039921454</v>
      </c>
      <c r="H88" s="50">
        <f t="shared" ca="1" si="82"/>
        <v>0.69865172936187647</v>
      </c>
      <c r="I88" s="50">
        <f t="shared" ca="1" si="83"/>
        <v>0.53305299803457129</v>
      </c>
      <c r="J88" s="50">
        <f t="shared" ca="1" si="84"/>
        <v>-1.2313670375927428</v>
      </c>
      <c r="K88" s="50">
        <f t="shared" ca="1" si="85"/>
        <v>-1.3002728793041571</v>
      </c>
      <c r="L88" s="12">
        <f t="shared" ca="1" si="86"/>
        <v>4.3843164812036282</v>
      </c>
      <c r="M88" s="12">
        <f t="shared" ca="1" si="87"/>
        <v>7.4490449224354496</v>
      </c>
      <c r="N88" s="12">
        <f t="shared" ca="1" si="88"/>
        <v>7.4490449224354496</v>
      </c>
      <c r="O88" s="12">
        <f t="shared" ca="1" si="89"/>
        <v>80.183397618444261</v>
      </c>
      <c r="P88" s="12"/>
      <c r="Q88" s="12"/>
      <c r="R88" s="12"/>
      <c r="S88" s="12"/>
      <c r="T88" s="12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1"/>
      <c r="AS88" s="1"/>
      <c r="AT88" s="1"/>
    </row>
    <row r="89" spans="1:46" s="9" customFormat="1" x14ac:dyDescent="0.25">
      <c r="A89" s="1"/>
      <c r="B89" s="39"/>
      <c r="C89" s="50">
        <f t="shared" si="90"/>
        <v>18.5</v>
      </c>
      <c r="D89" s="50">
        <f t="shared" ca="1" si="80"/>
        <v>0.14266474824265918</v>
      </c>
      <c r="E89" s="50">
        <f t="shared" ca="1" si="80"/>
        <v>0.10489137010313387</v>
      </c>
      <c r="F89" s="50">
        <f t="shared" ref="F89:G89" ca="1" si="98">AVERAGE(D85:D93)</f>
        <v>0.51950246942098877</v>
      </c>
      <c r="G89" s="50">
        <f t="shared" ca="1" si="98"/>
        <v>0.55383529627218697</v>
      </c>
      <c r="H89" s="50">
        <f t="shared" ca="1" si="82"/>
        <v>0.62309220228890594</v>
      </c>
      <c r="I89" s="50">
        <f t="shared" ca="1" si="83"/>
        <v>0.47503279355448785</v>
      </c>
      <c r="J89" s="50">
        <f t="shared" ca="1" si="84"/>
        <v>-2.0898122692725201</v>
      </c>
      <c r="K89" s="50">
        <f t="shared" ca="1" si="85"/>
        <v>-2.1171523497504583</v>
      </c>
      <c r="L89" s="12">
        <f t="shared" ca="1" si="86"/>
        <v>3.95509386536374</v>
      </c>
      <c r="M89" s="12">
        <f t="shared" ca="1" si="87"/>
        <v>4.5899667758733962</v>
      </c>
      <c r="N89" s="12">
        <f t="shared" ca="1" si="88"/>
        <v>4.5899667758733962</v>
      </c>
      <c r="O89" s="12">
        <f t="shared" ca="1" si="89"/>
        <v>52.200593542177089</v>
      </c>
      <c r="P89" s="12"/>
      <c r="Q89" s="12"/>
      <c r="R89" s="12"/>
      <c r="S89" s="12"/>
      <c r="T89" s="12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1"/>
      <c r="AS89" s="1"/>
      <c r="AT89" s="1"/>
    </row>
    <row r="90" spans="1:46" s="9" customFormat="1" x14ac:dyDescent="0.25">
      <c r="A90" s="1"/>
      <c r="B90" s="39"/>
      <c r="C90" s="50">
        <f t="shared" si="90"/>
        <v>18.75</v>
      </c>
      <c r="D90" s="50">
        <f t="shared" ca="1" si="80"/>
        <v>0.96311741339744661</v>
      </c>
      <c r="E90" s="50">
        <f t="shared" ca="1" si="80"/>
        <v>0.89838380320301392</v>
      </c>
      <c r="F90" s="50">
        <f t="shared" ref="F90:G90" ca="1" si="99">AVERAGE(D86:D94)</f>
        <v>0.4800405762298196</v>
      </c>
      <c r="G90" s="50">
        <f t="shared" ca="1" si="99"/>
        <v>0.54945799424294028</v>
      </c>
      <c r="H90" s="50">
        <f t="shared" ca="1" si="82"/>
        <v>0.53556268117762174</v>
      </c>
      <c r="I90" s="50">
        <f t="shared" ca="1" si="83"/>
        <v>0.46785332229397536</v>
      </c>
      <c r="J90" s="50">
        <f t="shared" ca="1" si="84"/>
        <v>0.32704271810727309</v>
      </c>
      <c r="K90" s="50">
        <f t="shared" ca="1" si="85"/>
        <v>0.27396609471418049</v>
      </c>
      <c r="L90" s="12">
        <f t="shared" ca="1" si="86"/>
        <v>5.1635213590536368</v>
      </c>
      <c r="M90" s="12">
        <f t="shared" ca="1" si="87"/>
        <v>12.958881331499631</v>
      </c>
      <c r="N90" s="12">
        <f t="shared" ca="1" si="88"/>
        <v>12.958881331499631</v>
      </c>
      <c r="O90" s="12">
        <f t="shared" ca="1" si="89"/>
        <v>174.77883227324472</v>
      </c>
      <c r="P90" s="12"/>
      <c r="Q90" s="12"/>
      <c r="R90" s="12"/>
      <c r="S90" s="12"/>
      <c r="T90" s="12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1"/>
      <c r="AS90" s="1"/>
      <c r="AT90" s="1"/>
    </row>
    <row r="91" spans="1:46" s="9" customFormat="1" x14ac:dyDescent="0.25">
      <c r="A91" s="1"/>
      <c r="B91" s="39"/>
      <c r="C91" s="50">
        <f t="shared" si="90"/>
        <v>19</v>
      </c>
      <c r="D91" s="50">
        <f t="shared" ca="1" si="80"/>
        <v>0.57148658928136231</v>
      </c>
      <c r="E91" s="50">
        <f t="shared" ca="1" si="80"/>
        <v>0.96601952721300632</v>
      </c>
      <c r="F91" s="50">
        <f t="shared" ref="F91:G91" ca="1" si="100">AVERAGE(D87:D95)</f>
        <v>0.44293558177292475</v>
      </c>
      <c r="G91" s="50">
        <f t="shared" ca="1" si="100"/>
        <v>0.5878525625048433</v>
      </c>
      <c r="H91" s="50">
        <f t="shared" ca="1" si="82"/>
        <v>0.4532609431460653</v>
      </c>
      <c r="I91" s="50">
        <f t="shared" ca="1" si="83"/>
        <v>0.53082651846695128</v>
      </c>
      <c r="J91" s="50">
        <f t="shared" ca="1" si="84"/>
        <v>-0.57824200508447965</v>
      </c>
      <c r="K91" s="50">
        <f t="shared" ca="1" si="85"/>
        <v>-0.69205681431151911</v>
      </c>
      <c r="L91" s="12">
        <f t="shared" ca="1" si="86"/>
        <v>4.7108789974577601</v>
      </c>
      <c r="M91" s="12">
        <f t="shared" ca="1" si="87"/>
        <v>9.577801149909682</v>
      </c>
      <c r="N91" s="12">
        <f t="shared" ca="1" si="88"/>
        <v>9.577801149909682</v>
      </c>
      <c r="O91" s="12">
        <f t="shared" ca="1" si="89"/>
        <v>111.1498173859857</v>
      </c>
      <c r="P91" s="12"/>
      <c r="Q91" s="12"/>
      <c r="R91" s="12"/>
      <c r="S91" s="12"/>
      <c r="T91" s="12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1"/>
      <c r="AS91" s="1"/>
      <c r="AT91" s="1"/>
    </row>
    <row r="92" spans="1:46" s="9" customFormat="1" x14ac:dyDescent="0.25">
      <c r="A92" s="1"/>
      <c r="B92" s="39"/>
      <c r="C92" s="50">
        <f t="shared" si="90"/>
        <v>19.25</v>
      </c>
      <c r="D92" s="50">
        <f t="shared" ca="1" si="80"/>
        <v>0.60462689452267104</v>
      </c>
      <c r="E92" s="50">
        <f t="shared" ca="1" si="80"/>
        <v>0.56266601682232953</v>
      </c>
      <c r="F92" s="50">
        <f t="shared" ref="F92:G92" ca="1" si="101">AVERAGE(D88:D96)</f>
        <v>0.40967883642181241</v>
      </c>
      <c r="G92" s="50">
        <f t="shared" ca="1" si="101"/>
        <v>0.65900540414677522</v>
      </c>
      <c r="H92" s="50">
        <f t="shared" ca="1" si="82"/>
        <v>0.37949491828250892</v>
      </c>
      <c r="I92" s="50">
        <f t="shared" ca="1" si="83"/>
        <v>0.64752849111103639</v>
      </c>
      <c r="J92" s="50">
        <f t="shared" ca="1" si="84"/>
        <v>0.67685330856334625</v>
      </c>
      <c r="K92" s="50">
        <f t="shared" ca="1" si="85"/>
        <v>0.71099052361149973</v>
      </c>
      <c r="L92" s="12">
        <f t="shared" ca="1" si="86"/>
        <v>5.3384266542816734</v>
      </c>
      <c r="M92" s="12">
        <f t="shared" ca="1" si="87"/>
        <v>14.488466832640249</v>
      </c>
      <c r="N92" s="12">
        <f t="shared" ca="1" si="88"/>
        <v>14.488466832640249</v>
      </c>
      <c r="O92" s="12">
        <f t="shared" ca="1" si="89"/>
        <v>208.18490565177865</v>
      </c>
      <c r="P92" s="12"/>
      <c r="Q92" s="12"/>
      <c r="R92" s="12"/>
      <c r="S92" s="12"/>
      <c r="T92" s="12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1"/>
      <c r="AS92" s="1"/>
      <c r="AT92" s="1"/>
    </row>
    <row r="93" spans="1:46" s="9" customFormat="1" x14ac:dyDescent="0.25">
      <c r="A93" s="1"/>
      <c r="B93" s="39"/>
      <c r="C93" s="50">
        <f t="shared" si="90"/>
        <v>19.5</v>
      </c>
      <c r="D93" s="50">
        <f t="shared" ca="1" si="80"/>
        <v>5.764794511239002E-2</v>
      </c>
      <c r="E93" s="50">
        <f t="shared" ca="1" si="80"/>
        <v>0.6361777620206015</v>
      </c>
      <c r="F93" s="50">
        <f t="shared" ref="F93:G93" ca="1" si="102">AVERAGE(D89:D97)</f>
        <v>0.42023834606925947</v>
      </c>
      <c r="G93" s="50">
        <f t="shared" ca="1" si="102"/>
        <v>0.59998931787456822</v>
      </c>
      <c r="H93" s="50">
        <f t="shared" ca="1" si="82"/>
        <v>0.40291672468529605</v>
      </c>
      <c r="I93" s="50">
        <f t="shared" ca="1" si="83"/>
        <v>0.55073272685527352</v>
      </c>
      <c r="J93" s="50">
        <f t="shared" ca="1" si="84"/>
        <v>-0.45777983880592343</v>
      </c>
      <c r="K93" s="50">
        <f t="shared" ca="1" si="85"/>
        <v>-0.39015179803793842</v>
      </c>
      <c r="L93" s="12">
        <f t="shared" ca="1" si="86"/>
        <v>4.7711100805970386</v>
      </c>
      <c r="M93" s="12">
        <f t="shared" ca="1" si="87"/>
        <v>10.634468706867215</v>
      </c>
      <c r="N93" s="12">
        <f t="shared" ca="1" si="88"/>
        <v>10.634468706867215</v>
      </c>
      <c r="O93" s="12">
        <f t="shared" ca="1" si="89"/>
        <v>118.05021450477912</v>
      </c>
      <c r="P93" s="12"/>
      <c r="Q93" s="12"/>
      <c r="R93" s="12"/>
      <c r="S93" s="12"/>
      <c r="T93" s="12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1"/>
      <c r="AS93" s="1"/>
      <c r="AT93" s="1"/>
    </row>
    <row r="94" spans="1:46" s="9" customFormat="1" x14ac:dyDescent="0.25">
      <c r="A94" s="1"/>
      <c r="B94" s="39"/>
      <c r="C94" s="50">
        <f t="shared" si="90"/>
        <v>19.75</v>
      </c>
      <c r="D94" s="50">
        <f t="shared" ca="1" si="80"/>
        <v>7.9162400243316555E-2</v>
      </c>
      <c r="E94" s="50">
        <f t="shared" ca="1" si="80"/>
        <v>0.47073705853334991</v>
      </c>
      <c r="F94" s="50">
        <f t="shared" ref="F94:G94" ca="1" si="103">AVERAGE(D90:D98)</f>
        <v>0.45433254794352379</v>
      </c>
      <c r="G94" s="50">
        <f t="shared" ca="1" si="103"/>
        <v>0.61595020059694128</v>
      </c>
      <c r="H94" s="50">
        <f t="shared" ca="1" si="82"/>
        <v>0.47854029267451825</v>
      </c>
      <c r="I94" s="50">
        <f t="shared" ca="1" si="83"/>
        <v>0.57691111208710266</v>
      </c>
      <c r="J94" s="50">
        <f t="shared" ca="1" si="84"/>
        <v>1.2279800156597058</v>
      </c>
      <c r="K94" s="50">
        <f t="shared" ca="1" si="85"/>
        <v>1.2301160577368224</v>
      </c>
      <c r="L94" s="12">
        <f t="shared" ca="1" si="86"/>
        <v>5.6139900078298526</v>
      </c>
      <c r="M94" s="12">
        <f t="shared" ca="1" si="87"/>
        <v>16.305406202078878</v>
      </c>
      <c r="N94" s="12">
        <f t="shared" ca="1" si="88"/>
        <v>16.305406202078878</v>
      </c>
      <c r="O94" s="12">
        <f t="shared" ca="1" si="89"/>
        <v>274.2362627980454</v>
      </c>
      <c r="P94" s="12"/>
      <c r="Q94" s="12"/>
      <c r="R94" s="12"/>
      <c r="S94" s="12"/>
      <c r="T94" s="12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1"/>
      <c r="AS94" s="1"/>
      <c r="AT94" s="1"/>
    </row>
    <row r="95" spans="1:46" s="9" customFormat="1" x14ac:dyDescent="0.25">
      <c r="A95" s="1"/>
      <c r="B95" s="39"/>
      <c r="C95" s="50">
        <f t="shared" si="90"/>
        <v>20</v>
      </c>
      <c r="D95" s="50">
        <f t="shared" ca="1" si="80"/>
        <v>0.29381672313503004</v>
      </c>
      <c r="E95" s="50">
        <f t="shared" ca="1" si="80"/>
        <v>0.62802441137446163</v>
      </c>
      <c r="F95" s="50">
        <f t="shared" ref="F95:G95" ca="1" si="104">AVERAGE(D91:D99)</f>
        <v>0.3775221202045978</v>
      </c>
      <c r="G95" s="50">
        <f t="shared" ca="1" si="104"/>
        <v>0.58643561674777434</v>
      </c>
      <c r="H95" s="50">
        <f t="shared" ca="1" si="82"/>
        <v>0.30816884283628249</v>
      </c>
      <c r="I95" s="50">
        <f t="shared" ca="1" si="83"/>
        <v>0.52850250214991124</v>
      </c>
      <c r="J95" s="50">
        <f t="shared" ca="1" si="84"/>
        <v>-2.0898922650362861</v>
      </c>
      <c r="K95" s="50">
        <f t="shared" ca="1" si="85"/>
        <v>-2.1486187914264323</v>
      </c>
      <c r="L95" s="12">
        <f t="shared" ca="1" si="86"/>
        <v>3.9550538674818569</v>
      </c>
      <c r="M95" s="12">
        <f t="shared" ca="1" si="87"/>
        <v>4.4798342300074872</v>
      </c>
      <c r="N95" s="12">
        <f t="shared" ca="1" si="88"/>
        <v>4.4798342300074872</v>
      </c>
      <c r="O95" s="12">
        <f t="shared" ca="1" si="89"/>
        <v>52.198505670757861</v>
      </c>
      <c r="P95" s="12"/>
      <c r="Q95" s="12"/>
      <c r="R95" s="12"/>
      <c r="S95" s="12"/>
      <c r="T95" s="12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1"/>
      <c r="AS95" s="1"/>
      <c r="AT95" s="1"/>
    </row>
    <row r="96" spans="1:46" s="9" customFormat="1" x14ac:dyDescent="0.25">
      <c r="A96" s="1"/>
      <c r="B96" s="39"/>
      <c r="C96" s="50">
        <f t="shared" si="90"/>
        <v>20.25</v>
      </c>
      <c r="D96" s="50">
        <f t="shared" ca="1" si="80"/>
        <v>0.46467499541918367</v>
      </c>
      <c r="E96" s="50">
        <f t="shared" ca="1" si="80"/>
        <v>0.88430277904864441</v>
      </c>
      <c r="F96" s="50">
        <f t="shared" ref="F96:G96" ca="1" si="105">AVERAGE(D92:D100)</f>
        <v>0.40728336217971289</v>
      </c>
      <c r="G96" s="50">
        <f t="shared" ca="1" si="105"/>
        <v>0.53052346733614142</v>
      </c>
      <c r="H96" s="50">
        <f t="shared" ca="1" si="82"/>
        <v>0.37418157175274058</v>
      </c>
      <c r="I96" s="50">
        <f t="shared" ca="1" si="83"/>
        <v>0.43679768782998635</v>
      </c>
      <c r="J96" s="50">
        <f t="shared" ca="1" si="84"/>
        <v>-0.28376517543806956</v>
      </c>
      <c r="K96" s="50">
        <f t="shared" ca="1" si="85"/>
        <v>-0.32497944157966846</v>
      </c>
      <c r="L96" s="12">
        <f t="shared" ca="1" si="86"/>
        <v>4.8581174122809649</v>
      </c>
      <c r="M96" s="12">
        <f t="shared" ca="1" si="87"/>
        <v>10.862571954471161</v>
      </c>
      <c r="N96" s="12">
        <f t="shared" ca="1" si="88"/>
        <v>10.862571954471161</v>
      </c>
      <c r="O96" s="12">
        <f t="shared" ca="1" si="89"/>
        <v>128.78153122531529</v>
      </c>
      <c r="P96" s="12"/>
      <c r="Q96" s="12"/>
      <c r="R96" s="12"/>
      <c r="S96" s="12"/>
      <c r="T96" s="12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1"/>
      <c r="AS96" s="1"/>
      <c r="AT96" s="1"/>
    </row>
    <row r="97" spans="1:46" s="9" customFormat="1" x14ac:dyDescent="0.25">
      <c r="A97" s="1"/>
      <c r="B97" s="39"/>
      <c r="C97" s="50">
        <f t="shared" si="90"/>
        <v>20.5</v>
      </c>
      <c r="D97" s="50">
        <f t="shared" ca="1" si="80"/>
        <v>0.60494740526927615</v>
      </c>
      <c r="E97" s="50">
        <f t="shared" ca="1" si="80"/>
        <v>0.2487011325525732</v>
      </c>
      <c r="F97" s="50">
        <f t="shared" ref="F97:G97" ca="1" si="106">AVERAGE(D93:D101)</f>
        <v>0.43957630620157839</v>
      </c>
      <c r="G97" s="50">
        <f t="shared" ca="1" si="106"/>
        <v>0.49659741327148826</v>
      </c>
      <c r="H97" s="50">
        <f t="shared" ca="1" si="82"/>
        <v>0.44580981097112493</v>
      </c>
      <c r="I97" s="50">
        <f t="shared" ca="1" si="83"/>
        <v>0.38115356537456435</v>
      </c>
      <c r="J97" s="50">
        <f t="shared" ca="1" si="84"/>
        <v>-1.1799307549437892</v>
      </c>
      <c r="K97" s="50">
        <f t="shared" ca="1" si="85"/>
        <v>-1.1328833697944731</v>
      </c>
      <c r="L97" s="12">
        <f t="shared" ca="1" si="86"/>
        <v>4.4100346225281051</v>
      </c>
      <c r="M97" s="12">
        <f t="shared" ca="1" si="87"/>
        <v>8.0349082057193435</v>
      </c>
      <c r="N97" s="12">
        <f t="shared" ca="1" si="88"/>
        <v>8.0349082057193435</v>
      </c>
      <c r="O97" s="12">
        <f t="shared" ca="1" si="89"/>
        <v>82.27231193032361</v>
      </c>
      <c r="P97" s="12"/>
      <c r="Q97" s="12"/>
      <c r="R97" s="12"/>
      <c r="S97" s="12"/>
      <c r="T97" s="12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1"/>
      <c r="AS97" s="1"/>
      <c r="AT97" s="1"/>
    </row>
    <row r="98" spans="1:46" s="9" customFormat="1" x14ac:dyDescent="0.25">
      <c r="A98" s="1"/>
      <c r="B98" s="39"/>
      <c r="C98" s="50">
        <f t="shared" si="90"/>
        <v>20.75</v>
      </c>
      <c r="D98" s="50">
        <f t="shared" ca="1" si="80"/>
        <v>0.44951256511103765</v>
      </c>
      <c r="E98" s="50">
        <f t="shared" ca="1" si="80"/>
        <v>0.24853931460449208</v>
      </c>
      <c r="F98" s="50">
        <f t="shared" ref="F98:G98" ca="1" si="107">AVERAGE(D94:D102)</f>
        <v>0.45444278034927976</v>
      </c>
      <c r="G98" s="50">
        <f t="shared" ca="1" si="107"/>
        <v>0.51359550421284661</v>
      </c>
      <c r="H98" s="50">
        <f t="shared" ca="1" si="82"/>
        <v>0.47878479664801044</v>
      </c>
      <c r="I98" s="50">
        <f t="shared" ca="1" si="83"/>
        <v>0.40903313698778054</v>
      </c>
      <c r="J98" s="50">
        <f t="shared" ca="1" si="84"/>
        <v>-1.5280294579758669</v>
      </c>
      <c r="K98" s="50">
        <f t="shared" ca="1" si="85"/>
        <v>-1.5243778057275188</v>
      </c>
      <c r="L98" s="12">
        <f t="shared" ca="1" si="86"/>
        <v>4.2359852710120665</v>
      </c>
      <c r="M98" s="12">
        <f t="shared" ca="1" si="87"/>
        <v>6.6646776799536838</v>
      </c>
      <c r="N98" s="12">
        <f t="shared" ca="1" si="88"/>
        <v>6.6646776799536838</v>
      </c>
      <c r="O98" s="12">
        <f t="shared" ca="1" si="89"/>
        <v>69.129756735752764</v>
      </c>
      <c r="P98" s="12"/>
      <c r="Q98" s="12"/>
      <c r="R98" s="12"/>
      <c r="S98" s="12"/>
      <c r="T98" s="12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1"/>
      <c r="AS98" s="1"/>
      <c r="AT98" s="1"/>
    </row>
    <row r="99" spans="1:46" s="9" customFormat="1" x14ac:dyDescent="0.25">
      <c r="A99" s="1"/>
      <c r="B99" s="39"/>
      <c r="C99" s="50">
        <f t="shared" si="90"/>
        <v>21</v>
      </c>
      <c r="D99" s="50">
        <f t="shared" ca="1" si="80"/>
        <v>0.27182356374711358</v>
      </c>
      <c r="E99" s="50">
        <f t="shared" ca="1" si="80"/>
        <v>0.632752548560511</v>
      </c>
      <c r="F99" s="50">
        <f t="shared" ref="F99:G99" ca="1" si="108">AVERAGE(D95:D103)</f>
        <v>0.54089231535496052</v>
      </c>
      <c r="G99" s="50">
        <f t="shared" ca="1" si="108"/>
        <v>0.55772531976798267</v>
      </c>
      <c r="H99" s="50">
        <f t="shared" ca="1" si="82"/>
        <v>0.67053652945726572</v>
      </c>
      <c r="I99" s="50">
        <f t="shared" ca="1" si="83"/>
        <v>0.48141305054936323</v>
      </c>
      <c r="J99" s="50">
        <f t="shared" ca="1" si="84"/>
        <v>1.1482532506082794</v>
      </c>
      <c r="K99" s="50">
        <f t="shared" ca="1" si="85"/>
        <v>1.1213275106662648</v>
      </c>
      <c r="L99" s="12">
        <f t="shared" ca="1" si="86"/>
        <v>5.5741266253041397</v>
      </c>
      <c r="M99" s="12">
        <f t="shared" ca="1" si="87"/>
        <v>15.924646287331926</v>
      </c>
      <c r="N99" s="12">
        <f t="shared" ca="1" si="88"/>
        <v>15.924646287331926</v>
      </c>
      <c r="O99" s="12">
        <f t="shared" ca="1" si="89"/>
        <v>263.51930401160888</v>
      </c>
      <c r="P99" s="12"/>
      <c r="Q99" s="12"/>
      <c r="R99" s="12"/>
      <c r="S99" s="12"/>
      <c r="T99" s="12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1"/>
      <c r="AS99" s="1"/>
      <c r="AT99" s="1"/>
    </row>
    <row r="100" spans="1:46" s="9" customFormat="1" x14ac:dyDescent="0.25">
      <c r="A100" s="1"/>
      <c r="B100" s="39"/>
      <c r="C100" s="50">
        <f t="shared" si="90"/>
        <v>21.25</v>
      </c>
      <c r="D100" s="50">
        <f t="shared" ca="1" si="80"/>
        <v>0.83933776705739782</v>
      </c>
      <c r="E100" s="50">
        <f t="shared" ca="1" si="80"/>
        <v>0.46281018250830974</v>
      </c>
      <c r="F100" s="50">
        <f t="shared" ref="F100:G100" ca="1" si="109">AVERAGE(D96:D104)</f>
        <v>0.52832076907103531</v>
      </c>
      <c r="G100" s="50">
        <f t="shared" ca="1" si="109"/>
        <v>0.5077246600296017</v>
      </c>
      <c r="H100" s="50">
        <f t="shared" ca="1" si="82"/>
        <v>0.64265187069217222</v>
      </c>
      <c r="I100" s="50">
        <f t="shared" ca="1" si="83"/>
        <v>0.39940401914146023</v>
      </c>
      <c r="J100" s="50">
        <f t="shared" ca="1" si="84"/>
        <v>1.3196067003888654</v>
      </c>
      <c r="K100" s="50">
        <f t="shared" ca="1" si="85"/>
        <v>1.2867395119243137</v>
      </c>
      <c r="L100" s="12">
        <f t="shared" ca="1" si="86"/>
        <v>5.6598033501944327</v>
      </c>
      <c r="M100" s="12">
        <f t="shared" ca="1" si="87"/>
        <v>16.503588291735099</v>
      </c>
      <c r="N100" s="12">
        <f t="shared" ca="1" si="88"/>
        <v>16.503588291735099</v>
      </c>
      <c r="O100" s="12">
        <f t="shared" ca="1" si="89"/>
        <v>287.09218038314634</v>
      </c>
      <c r="P100" s="12"/>
      <c r="Q100" s="12"/>
      <c r="R100" s="12"/>
      <c r="S100" s="12"/>
      <c r="T100" s="12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1"/>
      <c r="AS100" s="1"/>
      <c r="AT100" s="1"/>
    </row>
    <row r="101" spans="1:46" s="9" customFormat="1" x14ac:dyDescent="0.25">
      <c r="A101" s="1"/>
      <c r="B101" s="39"/>
      <c r="C101" s="50">
        <f t="shared" si="90"/>
        <v>21.5</v>
      </c>
      <c r="D101" s="50">
        <f t="shared" ca="1" si="80"/>
        <v>0.89526339071946026</v>
      </c>
      <c r="E101" s="50">
        <f t="shared" ca="1" si="80"/>
        <v>0.2573315302404513</v>
      </c>
      <c r="F101" s="50">
        <f t="shared" ref="F101:G101" ca="1" si="110">AVERAGE(D97:D105)</f>
        <v>0.53239828700525293</v>
      </c>
      <c r="G101" s="50">
        <f t="shared" ca="1" si="110"/>
        <v>0.48943018629942958</v>
      </c>
      <c r="H101" s="50">
        <f t="shared" ca="1" si="82"/>
        <v>0.65169611979537057</v>
      </c>
      <c r="I101" s="50">
        <f t="shared" ca="1" si="83"/>
        <v>0.36939817364704386</v>
      </c>
      <c r="J101" s="50">
        <f t="shared" ca="1" si="84"/>
        <v>1.9827419608281993</v>
      </c>
      <c r="K101" s="50">
        <f t="shared" ca="1" si="85"/>
        <v>1.9640633811158827</v>
      </c>
      <c r="L101" s="12">
        <f t="shared" ca="1" si="86"/>
        <v>5.9913709804141</v>
      </c>
      <c r="M101" s="12">
        <f t="shared" ca="1" si="87"/>
        <v>18.87422183390559</v>
      </c>
      <c r="N101" s="12">
        <f t="shared" ca="1" si="88"/>
        <v>18.87422183390559</v>
      </c>
      <c r="O101" s="12">
        <f t="shared" ca="1" si="89"/>
        <v>399.96257507333786</v>
      </c>
      <c r="P101" s="12"/>
      <c r="Q101" s="12"/>
      <c r="R101" s="12"/>
      <c r="S101" s="12"/>
      <c r="T101" s="12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1"/>
      <c r="AS101" s="1"/>
      <c r="AT101" s="1"/>
    </row>
    <row r="102" spans="1:46" s="9" customFormat="1" x14ac:dyDescent="0.25">
      <c r="A102" s="1"/>
      <c r="B102" s="39"/>
      <c r="C102" s="50">
        <f t="shared" si="90"/>
        <v>21.75</v>
      </c>
      <c r="D102" s="50">
        <f t="shared" ca="1" si="80"/>
        <v>0.19144621244170235</v>
      </c>
      <c r="E102" s="50">
        <f t="shared" ca="1" si="80"/>
        <v>0.78916058049282645</v>
      </c>
      <c r="F102" s="50">
        <f t="shared" ref="F102:G102" ca="1" si="111">AVERAGE(D98:D106)</f>
        <v>0.47871504211585436</v>
      </c>
      <c r="G102" s="50">
        <f t="shared" ca="1" si="111"/>
        <v>0.51557630362603812</v>
      </c>
      <c r="H102" s="50">
        <f t="shared" ca="1" si="82"/>
        <v>0.53262254433091782</v>
      </c>
      <c r="I102" s="50">
        <f t="shared" ca="1" si="83"/>
        <v>0.41228196294606057</v>
      </c>
      <c r="J102" s="50">
        <f t="shared" ca="1" si="84"/>
        <v>0.42785429430475314</v>
      </c>
      <c r="K102" s="50">
        <f t="shared" ca="1" si="85"/>
        <v>0.41767474327854986</v>
      </c>
      <c r="L102" s="12">
        <f t="shared" ca="1" si="86"/>
        <v>5.2139271471523765</v>
      </c>
      <c r="M102" s="12">
        <f t="shared" ca="1" si="87"/>
        <v>13.461861601474924</v>
      </c>
      <c r="N102" s="12">
        <f t="shared" ca="1" si="88"/>
        <v>13.461861601474924</v>
      </c>
      <c r="O102" s="12">
        <f t="shared" ca="1" si="89"/>
        <v>183.81450923567107</v>
      </c>
      <c r="P102" s="12"/>
      <c r="Q102" s="12"/>
      <c r="R102" s="12"/>
      <c r="S102" s="12"/>
      <c r="T102" s="12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1"/>
      <c r="AS102" s="1"/>
      <c r="AT102" s="1"/>
    </row>
    <row r="103" spans="1:46" s="9" customFormat="1" x14ac:dyDescent="0.25">
      <c r="A103" s="1"/>
      <c r="B103" s="39"/>
      <c r="C103" s="50">
        <f t="shared" si="90"/>
        <v>22</v>
      </c>
      <c r="D103" s="50">
        <f t="shared" ca="1" si="80"/>
        <v>0.85720821529444269</v>
      </c>
      <c r="E103" s="50">
        <f t="shared" ca="1" si="80"/>
        <v>0.86790539852957427</v>
      </c>
      <c r="F103" s="50">
        <f t="shared" ref="F103:G103" ca="1" si="112">AVERAGE(D99:D107)</f>
        <v>0.43426901847349869</v>
      </c>
      <c r="G103" s="50">
        <f t="shared" ca="1" si="112"/>
        <v>0.59869647376825053</v>
      </c>
      <c r="H103" s="50">
        <f t="shared" ca="1" si="82"/>
        <v>0.43403783766543041</v>
      </c>
      <c r="I103" s="50">
        <f t="shared" ca="1" si="83"/>
        <v>0.54861225697597016</v>
      </c>
      <c r="J103" s="50">
        <f t="shared" ca="1" si="84"/>
        <v>1.0495552223043476</v>
      </c>
      <c r="K103" s="50">
        <f t="shared" ca="1" si="85"/>
        <v>1.0136523360803718</v>
      </c>
      <c r="L103" s="12">
        <f t="shared" ca="1" si="86"/>
        <v>5.5247776111521736</v>
      </c>
      <c r="M103" s="12">
        <f t="shared" ca="1" si="87"/>
        <v>15.547783176281301</v>
      </c>
      <c r="N103" s="12">
        <f t="shared" ca="1" si="88"/>
        <v>15.547783176281301</v>
      </c>
      <c r="O103" s="12">
        <f t="shared" ca="1" si="89"/>
        <v>250.83054990075445</v>
      </c>
      <c r="P103" s="12"/>
      <c r="Q103" s="12"/>
      <c r="R103" s="12"/>
      <c r="S103" s="12"/>
      <c r="T103" s="12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1"/>
      <c r="AS103" s="1"/>
      <c r="AT103" s="1"/>
    </row>
    <row r="104" spans="1:46" s="9" customFormat="1" x14ac:dyDescent="0.25">
      <c r="A104" s="1"/>
      <c r="B104" s="39"/>
      <c r="C104" s="50">
        <f t="shared" si="90"/>
        <v>22.25</v>
      </c>
      <c r="D104" s="50">
        <f t="shared" ca="1" si="80"/>
        <v>0.18067280657970264</v>
      </c>
      <c r="E104" s="50">
        <f t="shared" ca="1" si="80"/>
        <v>0.17801847372903257</v>
      </c>
      <c r="F104" s="50">
        <f t="shared" ref="F104:G104" ca="1" si="113">AVERAGE(D100:D108)</f>
        <v>0.4162394081199553</v>
      </c>
      <c r="G104" s="50">
        <f t="shared" ca="1" si="113"/>
        <v>0.59302078212839249</v>
      </c>
      <c r="H104" s="50">
        <f t="shared" ca="1" si="82"/>
        <v>0.39404677204615951</v>
      </c>
      <c r="I104" s="50">
        <f t="shared" ca="1" si="83"/>
        <v>0.5393032203274517</v>
      </c>
      <c r="J104" s="50">
        <f t="shared" ca="1" si="84"/>
        <v>-1.4513350119413493</v>
      </c>
      <c r="K104" s="50">
        <f t="shared" ca="1" si="85"/>
        <v>-1.4914848148927333</v>
      </c>
      <c r="L104" s="12">
        <f t="shared" ca="1" si="86"/>
        <v>4.2743324940293252</v>
      </c>
      <c r="M104" s="12">
        <f t="shared" ca="1" si="87"/>
        <v>6.779803147875433</v>
      </c>
      <c r="N104" s="12">
        <f t="shared" ca="1" si="88"/>
        <v>6.779803147875433</v>
      </c>
      <c r="O104" s="12">
        <f t="shared" ca="1" si="89"/>
        <v>71.832174897543581</v>
      </c>
      <c r="P104" s="12"/>
      <c r="Q104" s="12"/>
      <c r="R104" s="12"/>
      <c r="S104" s="12"/>
      <c r="T104" s="12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1"/>
      <c r="AS104" s="1"/>
      <c r="AT104" s="1"/>
    </row>
    <row r="105" spans="1:46" s="9" customFormat="1" x14ac:dyDescent="0.25">
      <c r="A105" s="1"/>
      <c r="B105" s="39"/>
      <c r="C105" s="50">
        <f t="shared" si="90"/>
        <v>22.5</v>
      </c>
      <c r="D105" s="50">
        <f t="shared" ca="1" si="80"/>
        <v>0.50137265682714316</v>
      </c>
      <c r="E105" s="50">
        <f t="shared" ca="1" si="80"/>
        <v>0.7196525154770953</v>
      </c>
      <c r="F105" s="50">
        <f t="shared" ref="F105:G105" ca="1" si="114">AVERAGE(D101:D109)</f>
        <v>0.33531875723479082</v>
      </c>
      <c r="G105" s="50">
        <f t="shared" ca="1" si="114"/>
        <v>0.63348137294708129</v>
      </c>
      <c r="H105" s="50">
        <f t="shared" ca="1" si="82"/>
        <v>0.21455853042330456</v>
      </c>
      <c r="I105" s="50">
        <f t="shared" ca="1" si="83"/>
        <v>0.60566502196354366</v>
      </c>
      <c r="J105" s="50">
        <f t="shared" ca="1" si="84"/>
        <v>-0.13702308792171572</v>
      </c>
      <c r="K105" s="50">
        <f t="shared" ca="1" si="85"/>
        <v>-6.6925735827015623E-2</v>
      </c>
      <c r="L105" s="12">
        <f t="shared" ca="1" si="86"/>
        <v>4.9314884560391423</v>
      </c>
      <c r="M105" s="12">
        <f t="shared" ca="1" si="87"/>
        <v>11.765759924605446</v>
      </c>
      <c r="N105" s="12">
        <f t="shared" ca="1" si="88"/>
        <v>11.765759924605446</v>
      </c>
      <c r="O105" s="12">
        <f t="shared" ca="1" si="89"/>
        <v>138.58563752688039</v>
      </c>
      <c r="P105" s="12"/>
      <c r="Q105" s="12"/>
      <c r="R105" s="12"/>
      <c r="S105" s="12"/>
      <c r="T105" s="12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1"/>
      <c r="AS105" s="1"/>
      <c r="AT105" s="1"/>
    </row>
    <row r="106" spans="1:46" s="9" customFormat="1" x14ac:dyDescent="0.25">
      <c r="A106" s="1"/>
      <c r="B106" s="39"/>
      <c r="C106" s="50">
        <f t="shared" si="90"/>
        <v>22.75</v>
      </c>
      <c r="D106" s="50">
        <f t="shared" ca="1" si="80"/>
        <v>0.12179820126468821</v>
      </c>
      <c r="E106" s="50">
        <f t="shared" ca="1" si="80"/>
        <v>0.48401618849205064</v>
      </c>
      <c r="F106" s="50">
        <f t="shared" ref="F106:G106" ca="1" si="115">AVERAGE(D102:D110)</f>
        <v>0.23858698373343756</v>
      </c>
      <c r="G106" s="50">
        <f t="shared" ca="1" si="115"/>
        <v>0.6805776427837078</v>
      </c>
      <c r="H106" s="50">
        <f t="shared" ca="1" si="82"/>
        <v>0</v>
      </c>
      <c r="I106" s="50">
        <f t="shared" ca="1" si="83"/>
        <v>0.68291039217337357</v>
      </c>
      <c r="J106" s="50">
        <f t="shared" ca="1" si="84"/>
        <v>-0.48995858427542144</v>
      </c>
      <c r="K106" s="50">
        <f t="shared" ca="1" si="85"/>
        <v>-0.55141552266207638</v>
      </c>
      <c r="L106" s="12">
        <f t="shared" ca="1" si="86"/>
        <v>4.7550207078622897</v>
      </c>
      <c r="M106" s="12">
        <f t="shared" ca="1" si="87"/>
        <v>10.070045670682733</v>
      </c>
      <c r="N106" s="12">
        <f t="shared" ca="1" si="88"/>
        <v>10.070045670682733</v>
      </c>
      <c r="O106" s="12">
        <f t="shared" ca="1" si="89"/>
        <v>116.16605869023849</v>
      </c>
      <c r="P106" s="12"/>
      <c r="Q106" s="12"/>
      <c r="R106" s="12"/>
      <c r="S106" s="12"/>
      <c r="T106" s="12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1"/>
      <c r="AS106" s="1"/>
      <c r="AT106" s="1"/>
    </row>
    <row r="107" spans="1:46" s="9" customFormat="1" x14ac:dyDescent="0.25">
      <c r="A107" s="1"/>
      <c r="B107" s="39"/>
      <c r="C107" s="50">
        <f t="shared" si="90"/>
        <v>23</v>
      </c>
      <c r="D107" s="50">
        <f t="shared" ca="1" si="80"/>
        <v>4.9498352329837458E-2</v>
      </c>
      <c r="E107" s="50">
        <f t="shared" ca="1" si="80"/>
        <v>0.99662084588440358</v>
      </c>
      <c r="F107" s="50">
        <f t="shared" ref="F107:G107" ca="1" si="116">AVERAGE(D103:D111)</f>
        <v>0.25516022065166699</v>
      </c>
      <c r="G107" s="50">
        <f t="shared" ca="1" si="116"/>
        <v>0.60019347086397157</v>
      </c>
      <c r="H107" s="50">
        <f t="shared" ca="1" si="82"/>
        <v>3.6760717071757362E-2</v>
      </c>
      <c r="I107" s="50">
        <f t="shared" ca="1" si="83"/>
        <v>0.55106757021549313</v>
      </c>
      <c r="J107" s="50">
        <f t="shared" ca="1" si="84"/>
        <v>-0.86925713684837158</v>
      </c>
      <c r="K107" s="50">
        <f t="shared" ca="1" si="85"/>
        <v>-0.8341574798989827</v>
      </c>
      <c r="L107" s="12">
        <f t="shared" ca="1" si="86"/>
        <v>4.565371431575814</v>
      </c>
      <c r="M107" s="12">
        <f t="shared" ca="1" si="87"/>
        <v>9.0804488203535598</v>
      </c>
      <c r="N107" s="12">
        <f t="shared" ca="1" si="88"/>
        <v>9.0804488203535598</v>
      </c>
      <c r="O107" s="12">
        <f t="shared" ca="1" si="89"/>
        <v>96.098281324487203</v>
      </c>
      <c r="P107" s="12"/>
      <c r="Q107" s="12"/>
      <c r="R107" s="12"/>
      <c r="S107" s="12"/>
      <c r="T107" s="12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1"/>
      <c r="AS107" s="1"/>
      <c r="AT107" s="1"/>
    </row>
    <row r="108" spans="1:46" s="9" customFormat="1" x14ac:dyDescent="0.25">
      <c r="A108" s="1"/>
      <c r="B108" s="39"/>
      <c r="C108" s="50">
        <f t="shared" si="90"/>
        <v>23.25</v>
      </c>
      <c r="D108" s="50">
        <f t="shared" ca="1" si="80"/>
        <v>0.10955707056522312</v>
      </c>
      <c r="E108" s="50">
        <f t="shared" ca="1" si="80"/>
        <v>0.58167132380178854</v>
      </c>
      <c r="F108" s="50">
        <f t="shared" ref="F108:G108" ca="1" si="117">AVERAGE(D104:D112)</f>
        <v>0.25833050529334234</v>
      </c>
      <c r="G108" s="50">
        <f t="shared" ca="1" si="117"/>
        <v>0.58446171152463278</v>
      </c>
      <c r="H108" s="50">
        <f t="shared" ca="1" si="82"/>
        <v>4.3792652795875138E-2</v>
      </c>
      <c r="I108" s="50">
        <f t="shared" ca="1" si="83"/>
        <v>0.52526498375939723</v>
      </c>
      <c r="J108" s="50">
        <f t="shared" ca="1" si="84"/>
        <v>8.2624468183074493E-2</v>
      </c>
      <c r="K108" s="50">
        <f t="shared" ca="1" si="85"/>
        <v>1.5995016329923409E-2</v>
      </c>
      <c r="L108" s="12">
        <f t="shared" ca="1" si="86"/>
        <v>5.0413122340915368</v>
      </c>
      <c r="M108" s="12">
        <f t="shared" ca="1" si="87"/>
        <v>12.055982557154731</v>
      </c>
      <c r="N108" s="12">
        <f t="shared" ca="1" si="88"/>
        <v>12.055982557154731</v>
      </c>
      <c r="O108" s="12">
        <f t="shared" ca="1" si="89"/>
        <v>154.67284889938392</v>
      </c>
      <c r="P108" s="12"/>
      <c r="Q108" s="12"/>
      <c r="R108" s="12"/>
      <c r="S108" s="12"/>
      <c r="T108" s="12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1"/>
      <c r="AS108" s="1"/>
      <c r="AT108" s="1"/>
    </row>
    <row r="109" spans="1:46" s="9" customFormat="1" x14ac:dyDescent="0.25">
      <c r="A109" s="1"/>
      <c r="B109" s="39"/>
      <c r="C109" s="50">
        <f t="shared" si="90"/>
        <v>23.5</v>
      </c>
      <c r="D109" s="50">
        <f t="shared" ca="1" si="80"/>
        <v>0.11105190909091756</v>
      </c>
      <c r="E109" s="50">
        <f t="shared" ca="1" si="80"/>
        <v>0.82695549987650907</v>
      </c>
      <c r="F109" s="50">
        <f t="shared" ref="F109:G109" ca="1" si="118">AVERAGE(D105:D113)</f>
        <v>0.28347245721978342</v>
      </c>
      <c r="G109" s="50">
        <f t="shared" ca="1" si="118"/>
        <v>0.62796204636574704</v>
      </c>
      <c r="H109" s="50">
        <f t="shared" ca="1" si="82"/>
        <v>9.9559440295487189E-2</v>
      </c>
      <c r="I109" s="50">
        <f t="shared" ca="1" si="83"/>
        <v>0.59661244887095966</v>
      </c>
      <c r="J109" s="50">
        <f t="shared" ca="1" si="84"/>
        <v>-0.19790175326741602</v>
      </c>
      <c r="K109" s="50">
        <f t="shared" ca="1" si="85"/>
        <v>-0.22059086352417018</v>
      </c>
      <c r="L109" s="12">
        <f t="shared" ca="1" si="86"/>
        <v>4.9010491233662918</v>
      </c>
      <c r="M109" s="12">
        <f t="shared" ca="1" si="87"/>
        <v>11.227931977665405</v>
      </c>
      <c r="N109" s="12">
        <f t="shared" ca="1" si="88"/>
        <v>11.227931977665405</v>
      </c>
      <c r="O109" s="12">
        <f t="shared" ca="1" si="89"/>
        <v>134.43074016019216</v>
      </c>
      <c r="P109" s="12"/>
      <c r="Q109" s="12"/>
      <c r="R109" s="12"/>
      <c r="S109" s="12"/>
      <c r="T109" s="12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1"/>
      <c r="AS109" s="1"/>
      <c r="AT109" s="1"/>
    </row>
    <row r="110" spans="1:46" s="9" customFormat="1" x14ac:dyDescent="0.25">
      <c r="A110" s="1"/>
      <c r="B110" s="39"/>
      <c r="C110" s="50">
        <f t="shared" si="90"/>
        <v>23.75</v>
      </c>
      <c r="D110" s="50">
        <f t="shared" ca="1" si="80"/>
        <v>2.4677429207280777E-2</v>
      </c>
      <c r="E110" s="50">
        <f t="shared" ca="1" si="80"/>
        <v>0.68119795877009015</v>
      </c>
      <c r="F110" s="50">
        <f t="shared" ref="F110:G110" ca="1" si="119">AVERAGE(D106:D114)</f>
        <v>0.24890724892654476</v>
      </c>
      <c r="G110" s="50">
        <f t="shared" ca="1" si="119"/>
        <v>0.65064718649200592</v>
      </c>
      <c r="H110" s="50">
        <f t="shared" ca="1" si="82"/>
        <v>2.2891143760337268E-2</v>
      </c>
      <c r="I110" s="50">
        <f t="shared" ca="1" si="83"/>
        <v>0.63381968531226196</v>
      </c>
      <c r="J110" s="50">
        <f t="shared" ca="1" si="84"/>
        <v>0.676337531750414</v>
      </c>
      <c r="K110" s="50">
        <f t="shared" ca="1" si="85"/>
        <v>0.68861346728004269</v>
      </c>
      <c r="L110" s="12">
        <f t="shared" ca="1" si="86"/>
        <v>5.3381687658752073</v>
      </c>
      <c r="M110" s="12">
        <f t="shared" ca="1" si="87"/>
        <v>14.41014713548015</v>
      </c>
      <c r="N110" s="12">
        <f t="shared" ca="1" si="88"/>
        <v>14.41014713548015</v>
      </c>
      <c r="O110" s="12">
        <f t="shared" ca="1" si="89"/>
        <v>208.13122410043218</v>
      </c>
      <c r="P110" s="12"/>
      <c r="Q110" s="12"/>
      <c r="R110" s="12"/>
      <c r="S110" s="12"/>
      <c r="T110" s="12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1"/>
      <c r="AS110" s="1"/>
      <c r="AT110" s="1"/>
    </row>
    <row r="111" spans="1:46" s="9" customFormat="1" x14ac:dyDescent="0.25">
      <c r="A111" s="1"/>
      <c r="B111" s="39"/>
      <c r="C111" s="50">
        <f t="shared" si="90"/>
        <v>24</v>
      </c>
      <c r="D111" s="50">
        <f t="shared" ca="1" si="80"/>
        <v>0.34060534470576687</v>
      </c>
      <c r="E111" s="50">
        <f t="shared" ca="1" si="80"/>
        <v>6.5703033215200546E-2</v>
      </c>
      <c r="F111" s="50">
        <f t="shared" ref="F111:G111" ca="1" si="120">AVERAGE(D107:D115)</f>
        <v>0.26415619017807868</v>
      </c>
      <c r="G111" s="50">
        <f t="shared" ca="1" si="120"/>
        <v>0.70049458709365642</v>
      </c>
      <c r="H111" s="50">
        <f t="shared" ca="1" si="82"/>
        <v>5.6714470956903691E-2</v>
      </c>
      <c r="I111" s="50">
        <f t="shared" ca="1" si="83"/>
        <v>0.71557734736977163</v>
      </c>
      <c r="J111" s="50">
        <f t="shared" ca="1" si="84"/>
        <v>-0.43716056308136969</v>
      </c>
      <c r="K111" s="50">
        <f t="shared" ca="1" si="85"/>
        <v>-0.43136507276315872</v>
      </c>
      <c r="L111" s="12">
        <f t="shared" ca="1" si="86"/>
        <v>4.7814197184593148</v>
      </c>
      <c r="M111" s="12">
        <f t="shared" ca="1" si="87"/>
        <v>10.490222245328944</v>
      </c>
      <c r="N111" s="12">
        <f t="shared" ca="1" si="88"/>
        <v>10.490222245328944</v>
      </c>
      <c r="O111" s="12">
        <f t="shared" ca="1" si="89"/>
        <v>119.27356477937585</v>
      </c>
      <c r="P111" s="12"/>
      <c r="Q111" s="12"/>
      <c r="R111" s="12"/>
      <c r="S111" s="12"/>
      <c r="T111" s="12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1"/>
      <c r="AS111" s="1"/>
      <c r="AT111" s="1"/>
    </row>
    <row r="112" spans="1:46" s="9" customFormat="1" x14ac:dyDescent="0.25">
      <c r="A112" s="1"/>
      <c r="B112" s="39"/>
      <c r="C112" s="50">
        <f t="shared" si="90"/>
        <v>24.25</v>
      </c>
      <c r="D112" s="50">
        <f t="shared" ca="1" si="80"/>
        <v>0.88574077706952126</v>
      </c>
      <c r="E112" s="50">
        <f t="shared" ca="1" si="80"/>
        <v>0.72631956447552504</v>
      </c>
      <c r="F112" s="50">
        <f t="shared" ref="F112:G112" ca="1" si="121">AVERAGE(D108:D116)</f>
        <v>0.26835980797569903</v>
      </c>
      <c r="G112" s="50">
        <f t="shared" ca="1" si="121"/>
        <v>0.64360931085839024</v>
      </c>
      <c r="H112" s="50">
        <f t="shared" ca="1" si="82"/>
        <v>6.6038419277835214E-2</v>
      </c>
      <c r="I112" s="50">
        <f t="shared" ca="1" si="83"/>
        <v>0.62227645034492285</v>
      </c>
      <c r="J112" s="50">
        <f t="shared" ca="1" si="84"/>
        <v>-0.82260421205837464</v>
      </c>
      <c r="K112" s="50">
        <f t="shared" ca="1" si="85"/>
        <v>-0.76612236769654229</v>
      </c>
      <c r="L112" s="12">
        <f t="shared" ca="1" si="86"/>
        <v>4.5886978939708127</v>
      </c>
      <c r="M112" s="12">
        <f t="shared" ca="1" si="87"/>
        <v>9.3185717130621022</v>
      </c>
      <c r="N112" s="12">
        <f t="shared" ca="1" si="88"/>
        <v>9.3185717130621022</v>
      </c>
      <c r="O112" s="12">
        <f t="shared" ca="1" si="89"/>
        <v>98.366263432035652</v>
      </c>
      <c r="P112" s="12"/>
      <c r="Q112" s="12"/>
      <c r="R112" s="12"/>
      <c r="S112" s="12"/>
      <c r="T112" s="12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1"/>
      <c r="AS112" s="1"/>
      <c r="AT112" s="1"/>
    </row>
    <row r="113" spans="1:46" s="9" customFormat="1" x14ac:dyDescent="0.25">
      <c r="A113" s="1"/>
      <c r="B113" s="39"/>
      <c r="C113" s="50">
        <f t="shared" si="90"/>
        <v>24.5</v>
      </c>
      <c r="D113" s="50">
        <f t="shared" ca="1" si="80"/>
        <v>0.40695037391767264</v>
      </c>
      <c r="E113" s="50">
        <f t="shared" ca="1" si="80"/>
        <v>0.56952148729906027</v>
      </c>
      <c r="F113" s="50">
        <f t="shared" ref="F113:G113" ca="1" si="122">AVERAGE(D109:D117)</f>
        <v>0.31240400299048338</v>
      </c>
      <c r="G113" s="50">
        <f t="shared" ca="1" si="122"/>
        <v>0.64221596263259828</v>
      </c>
      <c r="H113" s="50">
        <f t="shared" ca="1" si="82"/>
        <v>0.16373183907146033</v>
      </c>
      <c r="I113" s="50">
        <f t="shared" ca="1" si="83"/>
        <v>0.61999113773086933</v>
      </c>
      <c r="J113" s="50">
        <f t="shared" ca="1" si="84"/>
        <v>0.48623693631129244</v>
      </c>
      <c r="K113" s="50">
        <f t="shared" ca="1" si="85"/>
        <v>0.54380288375101049</v>
      </c>
      <c r="L113" s="12">
        <f t="shared" ca="1" si="86"/>
        <v>5.2431184681556466</v>
      </c>
      <c r="M113" s="12">
        <f t="shared" ca="1" si="87"/>
        <v>13.903310093128537</v>
      </c>
      <c r="N113" s="12">
        <f t="shared" ca="1" si="88"/>
        <v>13.903310093128537</v>
      </c>
      <c r="O113" s="12">
        <f t="shared" ca="1" si="89"/>
        <v>189.25938245992799</v>
      </c>
      <c r="P113" s="12"/>
      <c r="Q113" s="12"/>
      <c r="R113" s="12"/>
      <c r="S113" s="12"/>
      <c r="T113" s="12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1"/>
      <c r="AS113" s="1"/>
      <c r="AT113" s="1"/>
    </row>
    <row r="114" spans="1:46" s="9" customFormat="1" x14ac:dyDescent="0.25">
      <c r="A114" s="1"/>
      <c r="B114" s="39"/>
      <c r="C114" s="50">
        <f t="shared" si="90"/>
        <v>24.75</v>
      </c>
      <c r="D114" s="50">
        <f t="shared" ca="1" si="80"/>
        <v>0.19028578218799519</v>
      </c>
      <c r="E114" s="50">
        <f t="shared" ca="1" si="80"/>
        <v>0.92381877661342582</v>
      </c>
      <c r="F114" s="50">
        <f t="shared" ref="F114:G114" ca="1" si="123">AVERAGE(D110:D118)</f>
        <v>0.32733533965773914</v>
      </c>
      <c r="G114" s="50">
        <f t="shared" ca="1" si="123"/>
        <v>0.60617322674069329</v>
      </c>
      <c r="H114" s="50">
        <f t="shared" ca="1" si="82"/>
        <v>0.19685069481679807</v>
      </c>
      <c r="I114" s="50">
        <f t="shared" ca="1" si="83"/>
        <v>0.56087532055461986</v>
      </c>
      <c r="J114" s="50">
        <f t="shared" ca="1" si="84"/>
        <v>0.14993755126698832</v>
      </c>
      <c r="K114" s="50">
        <f t="shared" ca="1" si="85"/>
        <v>0.19452694701081125</v>
      </c>
      <c r="L114" s="12">
        <f t="shared" ca="1" si="86"/>
        <v>5.0749687756334945</v>
      </c>
      <c r="M114" s="12">
        <f t="shared" ca="1" si="87"/>
        <v>12.68084431453784</v>
      </c>
      <c r="N114" s="12">
        <f t="shared" ca="1" si="88"/>
        <v>12.68084431453784</v>
      </c>
      <c r="O114" s="12">
        <f t="shared" ca="1" si="89"/>
        <v>159.96719702701597</v>
      </c>
      <c r="P114" s="12"/>
      <c r="Q114" s="12"/>
      <c r="R114" s="12"/>
      <c r="S114" s="12"/>
      <c r="T114" s="12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1"/>
      <c r="AS114" s="1"/>
      <c r="AT114" s="1"/>
    </row>
    <row r="115" spans="1:46" s="9" customFormat="1" x14ac:dyDescent="0.25">
      <c r="A115" s="1"/>
      <c r="B115" s="39"/>
      <c r="C115" s="50">
        <f t="shared" si="90"/>
        <v>25</v>
      </c>
      <c r="D115" s="50">
        <f t="shared" ca="1" si="80"/>
        <v>0.25903867252849355</v>
      </c>
      <c r="E115" s="50">
        <f t="shared" ca="1" si="80"/>
        <v>0.93264279390690508</v>
      </c>
      <c r="F115" s="50">
        <f t="shared" ref="F115:G115" ca="1" si="124">AVERAGE(D111:D119)</f>
        <v>0.41644812060991526</v>
      </c>
      <c r="G115" s="50">
        <f t="shared" ca="1" si="124"/>
        <v>0.62092622398962682</v>
      </c>
      <c r="H115" s="50">
        <f t="shared" ca="1" si="82"/>
        <v>0.3945097124379861</v>
      </c>
      <c r="I115" s="50">
        <f t="shared" ca="1" si="83"/>
        <v>0.58507258157235364</v>
      </c>
      <c r="J115" s="50">
        <f t="shared" ca="1" si="84"/>
        <v>1.1818657529944849</v>
      </c>
      <c r="K115" s="50">
        <f t="shared" ca="1" si="85"/>
        <v>1.0916808453651023</v>
      </c>
      <c r="L115" s="12">
        <f t="shared" ca="1" si="86"/>
        <v>5.5909328764972424</v>
      </c>
      <c r="M115" s="12">
        <f t="shared" ca="1" si="87"/>
        <v>15.820882958777858</v>
      </c>
      <c r="N115" s="12">
        <f t="shared" ca="1" si="88"/>
        <v>15.820882958777858</v>
      </c>
      <c r="O115" s="12">
        <f t="shared" ca="1" si="89"/>
        <v>267.98550051659504</v>
      </c>
      <c r="P115" s="12"/>
      <c r="Q115" s="12"/>
      <c r="R115" s="12"/>
      <c r="S115" s="12"/>
      <c r="T115" s="12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1"/>
      <c r="AS115" s="1"/>
      <c r="AT115" s="1"/>
    </row>
    <row r="116" spans="1:46" s="9" customFormat="1" x14ac:dyDescent="0.25">
      <c r="A116" s="1"/>
      <c r="B116" s="39"/>
      <c r="C116" s="50">
        <f t="shared" si="90"/>
        <v>25.25</v>
      </c>
      <c r="D116" s="50">
        <f t="shared" ca="1" si="80"/>
        <v>8.7330912508420622E-2</v>
      </c>
      <c r="E116" s="50">
        <f t="shared" ca="1" si="80"/>
        <v>0.48465335976700785</v>
      </c>
      <c r="F116" s="50">
        <f t="shared" ref="F116:G116" ca="1" si="125">AVERAGE(D112:D120)</f>
        <v>0.42598653796378172</v>
      </c>
      <c r="G116" s="50">
        <f t="shared" ca="1" si="125"/>
        <v>0.69369104549435634</v>
      </c>
      <c r="H116" s="50">
        <f t="shared" ca="1" si="82"/>
        <v>0.41566665742029951</v>
      </c>
      <c r="I116" s="50">
        <f t="shared" ca="1" si="83"/>
        <v>0.70441845747469112</v>
      </c>
      <c r="J116" s="50">
        <f t="shared" ca="1" si="84"/>
        <v>2.6923834646350731</v>
      </c>
      <c r="K116" s="50">
        <f t="shared" ca="1" si="85"/>
        <v>2.7846411465948839</v>
      </c>
      <c r="L116" s="12">
        <f t="shared" ca="1" si="86"/>
        <v>6.3461917323175365</v>
      </c>
      <c r="M116" s="12">
        <f t="shared" ca="1" si="87"/>
        <v>21.746244013082094</v>
      </c>
      <c r="N116" s="12">
        <f t="shared" ca="1" si="88"/>
        <v>21.746244013082094</v>
      </c>
      <c r="O116" s="12">
        <f t="shared" ca="1" si="89"/>
        <v>570.31664966965661</v>
      </c>
      <c r="P116" s="12"/>
      <c r="Q116" s="12"/>
      <c r="R116" s="12"/>
      <c r="S116" s="12"/>
      <c r="T116" s="12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1"/>
      <c r="AS116" s="1"/>
      <c r="AT116" s="1"/>
    </row>
    <row r="117" spans="1:46" s="9" customFormat="1" x14ac:dyDescent="0.25">
      <c r="A117" s="1"/>
      <c r="B117" s="39"/>
      <c r="C117" s="50">
        <f t="shared" si="90"/>
        <v>25.5</v>
      </c>
      <c r="D117" s="50">
        <f t="shared" ca="1" si="80"/>
        <v>0.50595482569828232</v>
      </c>
      <c r="E117" s="50">
        <f t="shared" ca="1" si="80"/>
        <v>0.56913118976966015</v>
      </c>
      <c r="F117" s="50">
        <f ca="1">AVERAGE(D113:D120)</f>
        <v>0.36851725807556435</v>
      </c>
      <c r="G117" s="50">
        <f ca="1">AVERAGE(E113:E120)</f>
        <v>0.68961248062171021</v>
      </c>
      <c r="H117" s="50">
        <f t="shared" ca="1" si="82"/>
        <v>0.2881953644730138</v>
      </c>
      <c r="I117" s="50">
        <f t="shared" ca="1" si="83"/>
        <v>0.69772896264622075</v>
      </c>
      <c r="J117" s="50">
        <f t="shared" ca="1" si="84"/>
        <v>1.7773046272809239</v>
      </c>
      <c r="K117" s="50">
        <f t="shared" ca="1" si="85"/>
        <v>1.7817364919753573</v>
      </c>
      <c r="L117" s="12">
        <f t="shared" ca="1" si="86"/>
        <v>5.8886523136404616</v>
      </c>
      <c r="M117" s="12">
        <f t="shared" ca="1" si="87"/>
        <v>18.236077721913752</v>
      </c>
      <c r="N117" s="12">
        <f t="shared" ca="1" si="88"/>
        <v>18.236077721913752</v>
      </c>
      <c r="O117" s="12">
        <f t="shared" ca="1" si="89"/>
        <v>360.91855145559811</v>
      </c>
      <c r="P117" s="12"/>
      <c r="Q117" s="12"/>
      <c r="R117" s="12"/>
      <c r="S117" s="12"/>
      <c r="T117" s="12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1"/>
      <c r="AS117" s="1"/>
      <c r="AT117" s="1"/>
    </row>
    <row r="118" spans="1:46" s="9" customFormat="1" x14ac:dyDescent="0.25">
      <c r="A118" s="1"/>
      <c r="B118" s="39"/>
      <c r="C118" s="50">
        <f t="shared" si="90"/>
        <v>25.75</v>
      </c>
      <c r="D118" s="50">
        <f t="shared" ca="1" si="80"/>
        <v>0.24543393909621936</v>
      </c>
      <c r="E118" s="50">
        <f t="shared" ca="1" si="80"/>
        <v>0.50257087684936519</v>
      </c>
      <c r="F118" s="50">
        <f ca="1">AVERAGE(D114:D120)</f>
        <v>0.36302681295526312</v>
      </c>
      <c r="G118" s="50">
        <f ca="1">AVERAGE(E114:E120)</f>
        <v>0.7067683368106602</v>
      </c>
      <c r="H118" s="50">
        <f t="shared" ca="1" si="82"/>
        <v>0.27601713395225158</v>
      </c>
      <c r="I118" s="50">
        <f t="shared" ca="1" si="83"/>
        <v>0.72586729434805408</v>
      </c>
      <c r="J118" s="50">
        <f t="shared" ca="1" si="84"/>
        <v>-0.70511835419485192</v>
      </c>
      <c r="K118" s="50">
        <f t="shared" ca="1" si="85"/>
        <v>-0.62242420935094311</v>
      </c>
      <c r="L118" s="12">
        <f t="shared" ca="1" si="86"/>
        <v>4.6474408229025741</v>
      </c>
      <c r="M118" s="12">
        <f t="shared" ca="1" si="87"/>
        <v>9.8215152672716997</v>
      </c>
      <c r="N118" s="12">
        <f t="shared" ca="1" si="88"/>
        <v>9.8215152672716997</v>
      </c>
      <c r="O118" s="12">
        <f t="shared" ca="1" si="89"/>
        <v>104.31767626911278</v>
      </c>
      <c r="P118" s="12"/>
      <c r="Q118" s="12"/>
      <c r="R118" s="12"/>
      <c r="S118" s="12"/>
      <c r="T118" s="12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1"/>
      <c r="AS118" s="1"/>
      <c r="AT118" s="1"/>
    </row>
    <row r="119" spans="1:46" s="9" customFormat="1" x14ac:dyDescent="0.25">
      <c r="A119" s="1"/>
      <c r="B119" s="39"/>
      <c r="C119" s="50">
        <f t="shared" si="90"/>
        <v>26</v>
      </c>
      <c r="D119" s="50">
        <f t="shared" ca="1" si="80"/>
        <v>0.8266924577768664</v>
      </c>
      <c r="E119" s="50">
        <f t="shared" ca="1" si="80"/>
        <v>0.81397493401049137</v>
      </c>
      <c r="F119" s="50">
        <f ca="1">AVERAGE(D115:D120)</f>
        <v>0.39181698474980786</v>
      </c>
      <c r="G119" s="50">
        <f ca="1">AVERAGE(E115:E120)</f>
        <v>0.67059326351019921</v>
      </c>
      <c r="H119" s="50">
        <f t="shared" ca="1" si="82"/>
        <v>0.33987595435096551</v>
      </c>
      <c r="I119" s="50">
        <f t="shared" ca="1" si="83"/>
        <v>0.66653442278189268</v>
      </c>
      <c r="J119" s="50">
        <f t="shared" ca="1" si="84"/>
        <v>0.18455609430924164</v>
      </c>
      <c r="K119" s="50">
        <f t="shared" ca="1" si="85"/>
        <v>0.18467113616991204</v>
      </c>
      <c r="L119" s="12">
        <f t="shared" ca="1" si="86"/>
        <v>5.092278047154621</v>
      </c>
      <c r="M119" s="12">
        <f t="shared" ca="1" si="87"/>
        <v>12.646348976594693</v>
      </c>
      <c r="N119" s="12">
        <f t="shared" ca="1" si="88"/>
        <v>12.646348976594693</v>
      </c>
      <c r="O119" s="12">
        <f t="shared" ca="1" si="89"/>
        <v>162.76021549782206</v>
      </c>
      <c r="P119" s="12"/>
      <c r="Q119" s="12"/>
      <c r="R119" s="12"/>
      <c r="S119" s="12"/>
      <c r="T119" s="12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1"/>
      <c r="AS119" s="1"/>
      <c r="AT119" s="1"/>
    </row>
    <row r="120" spans="1:46" s="9" customFormat="1" ht="15.75" thickBot="1" x14ac:dyDescent="0.3">
      <c r="A120" s="1"/>
      <c r="B120" s="52"/>
      <c r="C120" s="14">
        <f t="shared" si="90"/>
        <v>26.25</v>
      </c>
      <c r="D120" s="14">
        <f t="shared" ca="1" si="80"/>
        <v>0.4264511008905647</v>
      </c>
      <c r="E120" s="14">
        <f t="shared" ca="1" si="80"/>
        <v>0.72058642675776585</v>
      </c>
      <c r="F120" s="14">
        <f ca="1">AVERAGE(D116:D120)</f>
        <v>0.41837264719407069</v>
      </c>
      <c r="G120" s="14">
        <f ca="1">AVERAGE(E116:E120)</f>
        <v>0.61818335743085806</v>
      </c>
      <c r="H120" s="14">
        <f t="shared" ca="1" si="82"/>
        <v>0.39877846075832157</v>
      </c>
      <c r="I120" s="14">
        <f t="shared" ca="1" si="83"/>
        <v>0.5805738443368309</v>
      </c>
      <c r="J120" s="14">
        <f t="shared" ca="1" si="84"/>
        <v>1.3956262609187471</v>
      </c>
      <c r="K120" s="50">
        <f t="shared" ca="1" si="85"/>
        <v>1.3791984246918896</v>
      </c>
      <c r="L120" s="13">
        <f t="shared" ca="1" si="86"/>
        <v>5.6978131304593731</v>
      </c>
      <c r="M120" s="13">
        <f t="shared" ca="1" si="87"/>
        <v>16.827194486421615</v>
      </c>
      <c r="N120" s="13">
        <f t="shared" ca="1" si="88"/>
        <v>16.827194486421615</v>
      </c>
      <c r="O120" s="13">
        <f t="shared" ca="1" si="89"/>
        <v>298.21453108202212</v>
      </c>
      <c r="P120" s="13"/>
      <c r="Q120" s="13"/>
      <c r="R120" s="13"/>
      <c r="S120" s="13"/>
      <c r="T120" s="1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4"/>
      <c r="AS120" s="1"/>
      <c r="AT120" s="1"/>
    </row>
    <row r="121" spans="1:46" s="9" customFormat="1" x14ac:dyDescent="0.25">
      <c r="A121" s="1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1"/>
      <c r="AT121" s="1"/>
    </row>
    <row r="122" spans="1:46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</row>
    <row r="123" spans="1:46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</row>
    <row r="124" spans="1:46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</row>
    <row r="125" spans="1:46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</row>
    <row r="126" spans="1:46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</row>
    <row r="127" spans="1:46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</row>
    <row r="128" spans="1:46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</row>
    <row r="129" spans="1:44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</row>
    <row r="130" spans="1:44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</row>
    <row r="131" spans="1:44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</row>
    <row r="132" spans="1:44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</row>
    <row r="133" spans="1:44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</row>
    <row r="134" spans="1:44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</row>
    <row r="135" spans="1:44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</row>
    <row r="136" spans="1:44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</row>
    <row r="137" spans="1:44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</row>
    <row r="138" spans="1:44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</row>
    <row r="139" spans="1:44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</row>
    <row r="140" spans="1:44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</row>
    <row r="141" spans="1:44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</row>
    <row r="142" spans="1:44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</row>
    <row r="143" spans="1:44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</row>
    <row r="144" spans="1:44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</row>
    <row r="145" spans="1:44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</row>
    <row r="146" spans="1:44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</row>
  </sheetData>
  <sortState ref="M13:M29">
    <sortCondition ref="M13"/>
  </sortState>
  <mergeCells count="19">
    <mergeCell ref="AE37:AE38"/>
    <mergeCell ref="D14:E14"/>
    <mergeCell ref="F14:G14"/>
    <mergeCell ref="H14:I14"/>
    <mergeCell ref="J14:K14"/>
    <mergeCell ref="L14:M14"/>
    <mergeCell ref="AE15:AE16"/>
    <mergeCell ref="F6:G6"/>
    <mergeCell ref="F9:G9"/>
    <mergeCell ref="H6:I6"/>
    <mergeCell ref="H9:I9"/>
    <mergeCell ref="J5:K5"/>
    <mergeCell ref="L5:M5"/>
    <mergeCell ref="N9:O9"/>
    <mergeCell ref="N6:O6"/>
    <mergeCell ref="J6:K6"/>
    <mergeCell ref="J9:K9"/>
    <mergeCell ref="L6:M6"/>
    <mergeCell ref="L9:M9"/>
  </mergeCells>
  <pageMargins left="0.7" right="0.7" top="0.75" bottom="0.75" header="0.3" footer="0.3"/>
  <pageSetup orientation="portrait" r:id="rId1"/>
  <ignoredErrors>
    <ignoredError sqref="AF15:AO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Por-Perm-Logs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2018-07-09T21:20:38Z</dcterms:modified>
</cp:coreProperties>
</file>