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Outreach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5" i="1" l="1"/>
  <c r="F25" i="1" s="1"/>
  <c r="G25" i="1" s="1"/>
  <c r="H25" i="1" s="1"/>
  <c r="I25" i="1" s="1"/>
  <c r="J25" i="1" s="1"/>
  <c r="K25" i="1" s="1"/>
  <c r="L25" i="1" s="1"/>
  <c r="M25" i="1" s="1"/>
  <c r="J26" i="1"/>
  <c r="K26" i="1" s="1"/>
  <c r="L26" i="1" s="1"/>
  <c r="M26" i="1" s="1"/>
  <c r="N26" i="1" l="1"/>
  <c r="E27" i="1" s="1"/>
  <c r="F27" i="1" l="1"/>
  <c r="K27" i="1"/>
  <c r="D27" i="1"/>
  <c r="J27" i="1"/>
  <c r="H27" i="1"/>
  <c r="G27" i="1"/>
  <c r="I27" i="1"/>
  <c r="L27" i="1"/>
  <c r="M27" i="1"/>
  <c r="H28" i="1" l="1"/>
  <c r="E28" i="1"/>
  <c r="L28" i="1"/>
  <c r="G28" i="1"/>
  <c r="F28" i="1"/>
  <c r="I28" i="1"/>
  <c r="M28" i="1"/>
  <c r="K28" i="1"/>
  <c r="J28" i="1"/>
  <c r="F30" i="1" l="1"/>
  <c r="J30" i="1"/>
  <c r="M30" i="1"/>
  <c r="G30" i="1"/>
  <c r="E30" i="1"/>
  <c r="K30" i="1"/>
  <c r="I30" i="1"/>
  <c r="L30" i="1"/>
  <c r="N28" i="1"/>
  <c r="K29" i="1" s="1"/>
  <c r="D30" i="1"/>
  <c r="H30" i="1"/>
  <c r="H29" i="1" l="1"/>
  <c r="D29" i="1"/>
  <c r="E29" i="1"/>
  <c r="J29" i="1"/>
  <c r="I29" i="1"/>
  <c r="N30" i="1"/>
  <c r="G29" i="1"/>
  <c r="M29" i="1"/>
  <c r="L29" i="1"/>
  <c r="F29" i="1"/>
  <c r="L31" i="1" l="1"/>
  <c r="L32" i="1" s="1"/>
  <c r="H31" i="1"/>
  <c r="H32" i="1" s="1"/>
  <c r="E31" i="1"/>
  <c r="E32" i="1" s="1"/>
  <c r="K31" i="1"/>
  <c r="K32" i="1" s="1"/>
  <c r="J31" i="1"/>
  <c r="J32" i="1" s="1"/>
  <c r="I31" i="1"/>
  <c r="I32" i="1" s="1"/>
  <c r="F31" i="1"/>
  <c r="F32" i="1" s="1"/>
  <c r="D31" i="1"/>
  <c r="D32" i="1" s="1"/>
  <c r="G31" i="1"/>
  <c r="G32" i="1" s="1"/>
  <c r="M31" i="1"/>
  <c r="M32" i="1" s="1"/>
  <c r="N32" i="1" l="1"/>
</calcChain>
</file>

<file path=xl/comments1.xml><?xml version="1.0" encoding="utf-8"?>
<comments xmlns="http://schemas.openxmlformats.org/spreadsheetml/2006/main">
  <authors>
    <author>Pyrcz, Michael</author>
  </authors>
  <commentList>
    <comment ref="N25" authorId="0" shapeId="0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Sums are used to normalize probabiliities to sum to 1.0, as expected for a PDF.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Pyrcz, Michael:</t>
        </r>
        <r>
          <rPr>
            <sz val="9"/>
            <color indexed="81"/>
            <rFont val="Tahoma"/>
            <family val="2"/>
          </rPr>
          <t xml:space="preserve">
To normalize the PDF bins to sum to 1.0.</t>
        </r>
      </text>
    </comment>
  </commentList>
</comments>
</file>

<file path=xl/sharedStrings.xml><?xml version="1.0" encoding="utf-8"?>
<sst xmlns="http://schemas.openxmlformats.org/spreadsheetml/2006/main" count="41" uniqueCount="41">
  <si>
    <t>Michael Pyrcz, the University of Texas at Austin, Geostatistical Reservoir Modeling Class</t>
  </si>
  <si>
    <t>Induction with Bayes' Theorem with the Fair Coin Example from Chapter 2 of Sivia, D.S., 1996</t>
  </si>
  <si>
    <t>where H is the probability of heads result for the coin and data is the previous number of heads and total number of coin tosses.</t>
  </si>
  <si>
    <t>Sum</t>
  </si>
  <si>
    <r>
      <t>Problem: given n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heads out of n coin tosses is the coin fair?  What is the coins probability of heads (H)?  Is it a fair coin (H=0.5)?</t>
    </r>
  </si>
  <si>
    <t>we can use Bayes' Theorem go from Prob{ Data | H } (probability of data outcome given probability of heads)</t>
  </si>
  <si>
    <t xml:space="preserve">the prior is our belief of the probability of the coin having a specific probability of heads (do we think the coin </t>
  </si>
  <si>
    <t>that is easy to calculate to Prob { H | Data } (probabilty of heads given data outcome) that is not available.</t>
  </si>
  <si>
    <t>1. Data - Outcomes from Coin Tosses</t>
  </si>
  <si>
    <t>Instructions for Bayes' Theorem Excel Demo</t>
  </si>
  <si>
    <r>
      <t>Heads, n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</si>
  <si>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Tails, n - n</t>
    </r>
    <r>
      <rPr>
        <b/>
        <vertAlign val="subscript"/>
        <sz val="11"/>
        <color theme="1"/>
        <rFont val="Calibri"/>
        <family val="2"/>
        <scheme val="minor"/>
      </rPr>
      <t>h</t>
    </r>
  </si>
  <si>
    <t>Prior, Likelihood and Posterior probabilities Binned by Probability of Heads, H</t>
  </si>
  <si>
    <t xml:space="preserve">2. Prior </t>
  </si>
  <si>
    <t xml:space="preserve">Prob. of Heads, H </t>
  </si>
  <si>
    <t xml:space="preserve">3. Norm_Prior </t>
  </si>
  <si>
    <t xml:space="preserve">4. Likelihood </t>
  </si>
  <si>
    <t xml:space="preserve">5. Norm_Likelihood </t>
  </si>
  <si>
    <t xml:space="preserve">6. Prior x Likelihood </t>
  </si>
  <si>
    <t xml:space="preserve">7. Evidence </t>
  </si>
  <si>
    <t xml:space="preserve">8. Posteriori </t>
  </si>
  <si>
    <r>
      <t>1. Set any data outcome, Data.  Where Heads, n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, is the number of heads and Tails, n - n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, </t>
    </r>
  </si>
  <si>
    <t>is the number of tails and n is the total number of coin tosses.</t>
  </si>
  <si>
    <t xml:space="preserve">fairness of the coin.  Constant is a naïve prior (no idea) &amp; higher for H=0.45 &amp; =0.55 reflects </t>
  </si>
  <si>
    <t>belief the coin is fair.</t>
  </si>
  <si>
    <t>3. The prior probabilities for each H bin are standardized to sum to 1.0 as expected for a PDF.</t>
  </si>
  <si>
    <t>4. The likelihood calculated from the binomial distribution.</t>
  </si>
  <si>
    <t>5. The likelihood normalized sum to 1.0 as expected for a PDF (for plotting).</t>
  </si>
  <si>
    <t>6. The product of the prior and the likelihood.</t>
  </si>
  <si>
    <t>7. The evidence term as the sum of the product of prior and likelihood to ensure the posteriori</t>
  </si>
  <si>
    <t>sums to 1.0 over the H bins as expected for a PDF.</t>
  </si>
  <si>
    <t>8. The posterior as the product of prior and likelihood standardized by evidence for each H bin.</t>
  </si>
  <si>
    <t>What did we learn?</t>
  </si>
  <si>
    <t>1. Bayes' Theorem may be applied to calculated conditional probabilities that otherwise would</t>
  </si>
  <si>
    <t>be difficult to assess.  For another e.g. probability to have a disease given your test positive.</t>
  </si>
  <si>
    <t>2. The prior model has a significant impact on the posterior and must be selected carefully.</t>
  </si>
  <si>
    <t>2. Set the prior to any set of relative probabilities to reflect prior belief concerning the .</t>
  </si>
  <si>
    <t>3. For a naïve prior the posterior is equal to the likelihood.</t>
  </si>
  <si>
    <t>the binomial distribution.  Evidence is the normalization constant such that the resulting posteriori PDF to sums to 1.0.</t>
  </si>
  <si>
    <t>is fair before we toss it).  An uniform probability distribution is a naïve prior - we don't know.  Likelihood comes from</t>
  </si>
  <si>
    <t>Sivia, D.S., 1996, Data Analysis, A Bayesian Tutorial, Oxford Science Publications, 189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</si>
</sst>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9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/>
    <xf numFmtId="0" fontId="0" fillId="2" borderId="23" xfId="0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0" fontId="0" fillId="2" borderId="24" xfId="0" applyFill="1" applyBorder="1"/>
    <xf numFmtId="0" fontId="0" fillId="2" borderId="25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6" fillId="2" borderId="0" xfId="0" applyFont="1" applyFill="1" applyBorder="1"/>
    <xf numFmtId="0" fontId="0" fillId="2" borderId="0" xfId="0" applyFont="1" applyFill="1" applyBorder="1"/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0" fontId="1" fillId="4" borderId="19" xfId="0" applyFont="1" applyFill="1" applyBorder="1" applyAlignment="1">
      <alignment horizontal="right"/>
    </xf>
    <xf numFmtId="0" fontId="1" fillId="4" borderId="27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Probability</a:t>
            </a:r>
            <a:r>
              <a:rPr lang="en-US" b="1" baseline="0"/>
              <a:t> Distribution for Coin Probability of Heads (H)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2. Prior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Sheet1!$D$27:$M$27</c:f>
              <c:numCache>
                <c:formatCode>0.00000</c:formatCode>
                <c:ptCount val="10"/>
                <c:pt idx="0">
                  <c:v>0.18749999999999994</c:v>
                </c:pt>
                <c:pt idx="1">
                  <c:v>0.18749999999999994</c:v>
                </c:pt>
                <c:pt idx="2">
                  <c:v>0.18749999999999994</c:v>
                </c:pt>
                <c:pt idx="3">
                  <c:v>6.2499999999999993E-2</c:v>
                </c:pt>
                <c:pt idx="4">
                  <c:v>6.2499999999999993E-2</c:v>
                </c:pt>
                <c:pt idx="5">
                  <c:v>6.2499999999999993E-2</c:v>
                </c:pt>
                <c:pt idx="6">
                  <c:v>6.2499999999999993E-2</c:v>
                </c:pt>
                <c:pt idx="7">
                  <c:v>6.2499999999999993E-2</c:v>
                </c:pt>
                <c:pt idx="8">
                  <c:v>6.2499999999999993E-2</c:v>
                </c:pt>
                <c:pt idx="9">
                  <c:v>6.2499999999999993E-2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7-458F-96A2-62E6AE3A8F65}"/>
            </c:ext>
          </c:extLst>
        </c:ser>
        <c:ser>
          <c:idx val="2"/>
          <c:order val="1"/>
          <c:tx>
            <c:strRef>
              <c:f>Sheet1!$C$29</c:f>
              <c:strCache>
                <c:ptCount val="1"/>
                <c:pt idx="0">
                  <c:v>5. Norm_Likelihood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Sheet1!$D$29:$M$29</c:f>
              <c:numCache>
                <c:formatCode>0.00000</c:formatCode>
                <c:ptCount val="10"/>
                <c:pt idx="0">
                  <c:v>1.2735224507226051E-4</c:v>
                </c:pt>
                <c:pt idx="1">
                  <c:v>1.5877597987058508E-2</c:v>
                </c:pt>
                <c:pt idx="2">
                  <c:v>9.6356845945650971E-2</c:v>
                </c:pt>
                <c:pt idx="3">
                  <c:v>0.21960150576937151</c:v>
                </c:pt>
                <c:pt idx="4">
                  <c:v>0.28317418412413325</c:v>
                </c:pt>
                <c:pt idx="5">
                  <c:v>0.23168796882883641</c:v>
                </c:pt>
                <c:pt idx="6">
                  <c:v>0.11824696464504629</c:v>
                </c:pt>
                <c:pt idx="7">
                  <c:v>3.2118948648550388E-2</c:v>
                </c:pt>
                <c:pt idx="8">
                  <c:v>2.8019290565397489E-3</c:v>
                </c:pt>
                <c:pt idx="9">
                  <c:v>6.702749740645416E-6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7-458F-96A2-62E6AE3A8F65}"/>
            </c:ext>
          </c:extLst>
        </c:ser>
        <c:ser>
          <c:idx val="0"/>
          <c:order val="2"/>
          <c:tx>
            <c:strRef>
              <c:f>Sheet1!$C$32</c:f>
              <c:strCache>
                <c:ptCount val="1"/>
                <c:pt idx="0">
                  <c:v>8. Posteriori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Sheet1!$D$25:$M$25</c:f>
              <c:numCache>
                <c:formatCode>General</c:formatCode>
                <c:ptCount val="10"/>
                <c:pt idx="0">
                  <c:v>0.05</c:v>
                </c:pt>
                <c:pt idx="1">
                  <c:v>0.15000000000000002</c:v>
                </c:pt>
                <c:pt idx="2">
                  <c:v>0.25</c:v>
                </c:pt>
                <c:pt idx="3">
                  <c:v>0.35</c:v>
                </c:pt>
                <c:pt idx="4">
                  <c:v>0.44999999999999996</c:v>
                </c:pt>
                <c:pt idx="5">
                  <c:v>0.54999999999999993</c:v>
                </c:pt>
                <c:pt idx="6">
                  <c:v>0.64999999999999991</c:v>
                </c:pt>
                <c:pt idx="7">
                  <c:v>0.74999999999999989</c:v>
                </c:pt>
                <c:pt idx="8">
                  <c:v>0.84999999999999987</c:v>
                </c:pt>
                <c:pt idx="9">
                  <c:v>0.94999999999999984</c:v>
                </c:pt>
              </c:numCache>
            </c:numRef>
          </c:xVal>
          <c:yVal>
            <c:numRef>
              <c:f>Sheet1!$D$32:$M$32</c:f>
              <c:numCache>
                <c:formatCode>0.00000</c:formatCode>
                <c:ptCount val="10"/>
                <c:pt idx="0">
                  <c:v>3.1195343798510105E-4</c:v>
                </c:pt>
                <c:pt idx="1">
                  <c:v>3.8892689141034123E-2</c:v>
                </c:pt>
                <c:pt idx="2">
                  <c:v>0.2360292066236522</c:v>
                </c:pt>
                <c:pt idx="3">
                  <c:v>0.17930699395363364</c:v>
                </c:pt>
                <c:pt idx="4">
                  <c:v>0.2312147703299258</c:v>
                </c:pt>
                <c:pt idx="5">
                  <c:v>0.18917572117903028</c:v>
                </c:pt>
                <c:pt idx="6">
                  <c:v>9.6549919821187422E-2</c:v>
                </c:pt>
                <c:pt idx="7">
                  <c:v>2.6225467402628079E-2</c:v>
                </c:pt>
                <c:pt idx="8">
                  <c:v>2.2878052435902525E-3</c:v>
                </c:pt>
                <c:pt idx="9">
                  <c:v>5.4728673330720526E-6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7-458F-96A2-62E6AE3A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32256"/>
        <c:axId val="448632584"/>
      </c:scatterChart>
      <c:valAx>
        <c:axId val="4486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Coin Probability of Heads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584"/>
        <c:crosses val="autoZero"/>
        <c:crossBetween val="midCat"/>
      </c:valAx>
      <c:valAx>
        <c:axId val="44863258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33</xdr:row>
      <xdr:rowOff>0</xdr:rowOff>
    </xdr:from>
    <xdr:to>
      <xdr:col>8</xdr:col>
      <xdr:colOff>488156</xdr:colOff>
      <xdr:row>47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7</xdr:row>
      <xdr:rowOff>0</xdr:rowOff>
    </xdr:from>
    <xdr:to>
      <xdr:col>6</xdr:col>
      <xdr:colOff>42746</xdr:colOff>
      <xdr:row>9</xdr:row>
      <xdr:rowOff>10967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6"/>
            <xdr:cNvSpPr txBox="1"/>
          </xdr:nvSpPr>
          <xdr:spPr>
            <a:xfrm>
              <a:off x="1133475" y="1381125"/>
              <a:ext cx="3195521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H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|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Data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d>
                          <m:dPr>
                            <m:begChr m:val="{"/>
                            <m:endChr m:val="|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200">
                                <a:latin typeface="Cambria Math" panose="02040503050406030204" pitchFamily="18" charset="0"/>
                              </a:rPr>
                              <m:t>Data</m:t>
                            </m:r>
                          </m:e>
                        </m:d>
                        <m:r>
                          <m:rPr>
                            <m:nor/>
                          </m:rPr>
                          <a:rPr lang="en-US" sz="1200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}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>
                            <a:latin typeface="Cambria Math" panose="02040503050406030204" pitchFamily="18" charset="0"/>
                          </a:rPr>
                          <m:t>{ </m:t>
                        </m:r>
                        <m:r>
                          <m:rPr>
                            <m:nor/>
                          </m:rPr>
                          <a:rPr lang="en-US" sz="1200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n-US" sz="1200" i="1">
                            <a:latin typeface="Cambria Math" panose="02040503050406030204" pitchFamily="18" charset="0"/>
                          </a:rPr>
                          <m:t> }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𝑷𝒓𝒐𝒃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{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Data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}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6"/>
            <xdr:cNvSpPr txBox="1"/>
          </xdr:nvSpPr>
          <xdr:spPr>
            <a:xfrm>
              <a:off x="1133475" y="1381125"/>
              <a:ext cx="3195521" cy="39196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H|Data" }=(</a:t>
              </a:r>
              <a:r>
                <a:rPr lang="en-US" sz="1200" i="0">
                  <a:latin typeface="Cambria Math" panose="02040503050406030204" pitchFamily="18" charset="0"/>
                </a:rPr>
                <a:t>𝑷𝒓𝒐𝒃 { "Data" ┤|"H"  }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i="0">
                  <a:latin typeface="Cambria Math" panose="02040503050406030204" pitchFamily="18" charset="0"/>
                </a:rPr>
                <a:t>𝑷𝒓𝒐𝒃 "{ H"  }"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)/(𝑷𝒓𝒐𝒃 { "Data"  })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0</xdr:col>
      <xdr:colOff>571500</xdr:colOff>
      <xdr:row>10</xdr:row>
      <xdr:rowOff>28575</xdr:rowOff>
    </xdr:from>
    <xdr:to>
      <xdr:col>5</xdr:col>
      <xdr:colOff>663647</xdr:colOff>
      <xdr:row>11</xdr:row>
      <xdr:rowOff>188812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9"/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𝑷𝒐𝒔𝒕𝒆𝒓𝒊𝒐𝒓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𝑳𝒊𝒌𝒆𝒍𝒊𝒉𝒐𝒐𝒅</m:t>
                        </m:r>
                        <m:r>
                          <a:rPr lang="en-US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Prior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𝑬𝒗𝒊𝒅𝒆𝒏𝒄𝒆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7" name="TextBox 19"/>
            <xdr:cNvSpPr txBox="1"/>
          </xdr:nvSpPr>
          <xdr:spPr>
            <a:xfrm>
              <a:off x="571500" y="1981200"/>
              <a:ext cx="3454472" cy="35073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𝑷𝒐𝒔𝒕𝒆𝒓𝒊𝒐𝒓=  (𝑳𝒊𝒌𝒆𝒍𝒊𝒉𝒐𝒐𝒅</a:t>
              </a:r>
              <a:r>
                <a:rPr lang="en-US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"Prior</a:t>
              </a:r>
              <a:r>
                <a:rPr lang="en-US" sz="1200" i="0"/>
                <a:t> </a:t>
              </a: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b="1" i="0">
                  <a:latin typeface="Cambria Math" panose="02040503050406030204" pitchFamily="18" charset="0"/>
                </a:rPr>
                <a:t>)/𝑬𝒗𝒊𝒅𝒆𝒏𝒄𝒆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1532164</xdr:colOff>
      <xdr:row>13</xdr:row>
      <xdr:rowOff>62593</xdr:rowOff>
    </xdr:from>
    <xdr:to>
      <xdr:col>6</xdr:col>
      <xdr:colOff>541564</xdr:colOff>
      <xdr:row>14</xdr:row>
      <xdr:rowOff>183140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8"/>
            <xdr:cNvSpPr txBox="1"/>
          </xdr:nvSpPr>
          <xdr:spPr>
            <a:xfrm>
              <a:off x="2756807" y="2647950"/>
              <a:ext cx="3241221" cy="3110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{"/>
                        <m:endChr m:val="|"/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Data</m:t>
                        </m:r>
                      </m:e>
                    </m:d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 </m:t>
                    </m:r>
                    <m:d>
                      <m:d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𝒉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𝒏</m:t>
                                  </m:r>
                                </m:e>
                                <m:sub>
                                  <m:r>
                                    <a:rPr lang="en-US" sz="1200" b="1" i="1">
                                      <a:latin typeface="Cambria Math" panose="02040503050406030204" pitchFamily="18" charset="0"/>
                                    </a:rPr>
                                    <m:t>𝒉</m:t>
                                  </m:r>
                                </m:sub>
                              </m:sSub>
                              <m:r>
                                <a:rPr lang="en-US" sz="1200" b="1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200" b="1" i="1">
                                  <a:latin typeface="Cambria Math" panose="02040503050406030204" pitchFamily="18" charset="0"/>
                                </a:rPr>
                                <m:t>𝒏</m:t>
                              </m:r>
                            </m:e>
                          </m:mr>
                        </m:m>
                      </m:e>
                    </m:d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𝒉</m:t>
                            </m:r>
                          </m:sub>
                        </m:sSub>
                      </m:sup>
                    </m:sSup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nor/>
                          </m:rPr>
                          <a:rPr lang="en-US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𝒏</m:t>
                            </m:r>
                          </m:e>
                          <m:sub>
                            <m:r>
                              <a:rPr lang="en-US" sz="12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𝒉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8" name="TextBox 8"/>
            <xdr:cNvSpPr txBox="1"/>
          </xdr:nvSpPr>
          <xdr:spPr>
            <a:xfrm>
              <a:off x="2756807" y="2647950"/>
              <a:ext cx="3241221" cy="31104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{ "Data" ┤|"H" }= (■8(𝒏_𝒉@𝒏_𝒉+𝒏)) "H" ^(𝒏_𝒉 )  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∙〖(𝟏−"H" )〗^(𝒏−𝒏_𝒉 )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</xdr:col>
      <xdr:colOff>137431</xdr:colOff>
      <xdr:row>13</xdr:row>
      <xdr:rowOff>125186</xdr:rowOff>
    </xdr:from>
    <xdr:to>
      <xdr:col>4</xdr:col>
      <xdr:colOff>153526</xdr:colOff>
      <xdr:row>14</xdr:row>
      <xdr:rowOff>115376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21"/>
            <xdr:cNvSpPr txBox="1"/>
          </xdr:nvSpPr>
          <xdr:spPr>
            <a:xfrm>
              <a:off x="1362074" y="2710543"/>
              <a:ext cx="2560631" cy="1806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𝑷𝒓𝒐𝒃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{ </m:t>
                    </m:r>
                    <m:r>
                      <m:rPr>
                        <m:nor/>
                      </m:rPr>
                      <a:rPr lang="en-US" sz="1200" b="1" i="0">
                        <a:latin typeface="Cambria Math" panose="02040503050406030204" pitchFamily="18" charset="0"/>
                      </a:rPr>
                      <m:t>H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}=</m:t>
                    </m:r>
                    <m:r>
                      <a:rPr lang="en-US" sz="1200" b="1" i="0">
                        <a:latin typeface="Cambria Math" panose="02040503050406030204" pitchFamily="18" charset="0"/>
                      </a:rPr>
                      <m:t>𝐤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9" name="TextBox 21"/>
            <xdr:cNvSpPr txBox="1"/>
          </xdr:nvSpPr>
          <xdr:spPr>
            <a:xfrm>
              <a:off x="1362074" y="2710543"/>
              <a:ext cx="2560631" cy="1806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b="1" kern="1200">
                  <a:solidFill>
                    <a:schemeClr val="tx1"/>
                  </a:solidFill>
                  <a:latin typeface="Arial" panose="020B060402020202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𝑷𝒓𝒐𝒃 "{ H" }=𝐤</a:t>
              </a:r>
              <a:endParaRPr lang="en-US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9"/>
  <sheetViews>
    <sheetView tabSelected="1" zoomScale="70" zoomScaleNormal="70" workbookViewId="0">
      <selection activeCell="V42" sqref="V42"/>
    </sheetView>
  </sheetViews>
  <sheetFormatPr defaultRowHeight="15" x14ac:dyDescent="0.25"/>
  <cols>
    <col min="1" max="1" width="9.140625" style="40"/>
    <col min="2" max="2" width="9.140625" style="1"/>
    <col min="3" max="3" width="25.42578125" style="1" customWidth="1"/>
    <col min="4" max="13" width="12.7109375" style="1" customWidth="1"/>
    <col min="14" max="14" width="11.5703125" style="1" bestFit="1" customWidth="1"/>
    <col min="15" max="19" width="9.140625" style="1"/>
    <col min="20" max="46" width="9.140625" style="40"/>
  </cols>
  <sheetData>
    <row r="1" spans="1:46" s="40" customFormat="1" ht="15.75" thickBot="1" x14ac:dyDescent="0.3"/>
    <row r="2" spans="1:46" s="1" customFormat="1" x14ac:dyDescent="0.25">
      <c r="A2" s="40"/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</row>
    <row r="3" spans="1:46" ht="18.75" x14ac:dyDescent="0.3">
      <c r="B3" s="30"/>
      <c r="C3" s="43" t="s">
        <v>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</row>
    <row r="4" spans="1:46" x14ac:dyDescent="0.25">
      <c r="B4" s="30"/>
      <c r="C4" s="31" t="s">
        <v>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2"/>
    </row>
    <row r="5" spans="1:46" x14ac:dyDescent="0.25"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2"/>
    </row>
    <row r="6" spans="1:46" ht="18" x14ac:dyDescent="0.35">
      <c r="B6" s="30"/>
      <c r="C6" s="33" t="s">
        <v>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2"/>
    </row>
    <row r="7" spans="1:46" x14ac:dyDescent="0.25">
      <c r="B7" s="30"/>
      <c r="C7" s="33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2"/>
    </row>
    <row r="8" spans="1:46" x14ac:dyDescent="0.25">
      <c r="B8" s="30"/>
      <c r="C8" s="33"/>
      <c r="D8" s="31"/>
      <c r="E8" s="31"/>
      <c r="F8" s="31"/>
      <c r="G8" s="31"/>
      <c r="H8" s="44" t="s">
        <v>5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2"/>
    </row>
    <row r="9" spans="1:46" x14ac:dyDescent="0.25">
      <c r="B9" s="30"/>
      <c r="C9" s="33"/>
      <c r="D9" s="31"/>
      <c r="E9" s="31"/>
      <c r="F9" s="31"/>
      <c r="G9" s="31"/>
      <c r="H9" s="44" t="s">
        <v>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2"/>
    </row>
    <row r="10" spans="1:46" x14ac:dyDescent="0.25">
      <c r="B10" s="30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/>
    </row>
    <row r="11" spans="1:46" x14ac:dyDescent="0.25">
      <c r="B11" s="30"/>
      <c r="C11" s="33"/>
      <c r="D11" s="31"/>
      <c r="E11" s="31"/>
      <c r="F11" s="31"/>
      <c r="G11" s="31"/>
      <c r="H11" s="31" t="s">
        <v>6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</row>
    <row r="12" spans="1:46" x14ac:dyDescent="0.25">
      <c r="B12" s="30"/>
      <c r="C12" s="33"/>
      <c r="D12" s="31"/>
      <c r="E12" s="31"/>
      <c r="F12" s="31"/>
      <c r="G12" s="31"/>
      <c r="H12" s="31" t="s">
        <v>39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</row>
    <row r="13" spans="1:46" x14ac:dyDescent="0.25">
      <c r="B13" s="30"/>
      <c r="C13" s="33"/>
      <c r="D13" s="31"/>
      <c r="E13" s="31"/>
      <c r="F13" s="31"/>
      <c r="G13" s="31"/>
      <c r="H13" s="31" t="s">
        <v>38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</row>
    <row r="14" spans="1:46" x14ac:dyDescent="0.25">
      <c r="B14" s="30"/>
      <c r="C14" s="33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/>
    </row>
    <row r="15" spans="1:46" x14ac:dyDescent="0.25">
      <c r="B15" s="30"/>
      <c r="C15" s="33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</row>
    <row r="16" spans="1:46" x14ac:dyDescent="0.25">
      <c r="B16" s="30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</row>
    <row r="17" spans="2:19" x14ac:dyDescent="0.25">
      <c r="B17" s="30"/>
      <c r="C17" s="33" t="s">
        <v>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</row>
    <row r="18" spans="2:19" x14ac:dyDescent="0.25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</row>
    <row r="19" spans="2:19" ht="15.75" thickBot="1" x14ac:dyDescent="0.3">
      <c r="B19" s="30"/>
      <c r="C19" s="33" t="s">
        <v>8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</row>
    <row r="20" spans="2:19" ht="18" x14ac:dyDescent="0.35">
      <c r="B20" s="30"/>
      <c r="C20" s="21" t="s">
        <v>10</v>
      </c>
      <c r="D20" s="19">
        <v>5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</row>
    <row r="21" spans="2:19" ht="18.75" thickBot="1" x14ac:dyDescent="0.4">
      <c r="B21" s="30"/>
      <c r="C21" s="22" t="s">
        <v>11</v>
      </c>
      <c r="D21" s="20">
        <v>6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</row>
    <row r="22" spans="2:19" x14ac:dyDescent="0.25">
      <c r="B22" s="30"/>
      <c r="C22" s="23"/>
      <c r="D22" s="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</row>
    <row r="23" spans="2:19" x14ac:dyDescent="0.25">
      <c r="B23" s="30"/>
      <c r="C23" s="2"/>
      <c r="D23" s="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</row>
    <row r="24" spans="2:19" ht="15.75" thickBot="1" x14ac:dyDescent="0.3">
      <c r="B24" s="30"/>
      <c r="C24" s="24" t="s">
        <v>12</v>
      </c>
      <c r="D24" s="3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</row>
    <row r="25" spans="2:19" ht="15.75" thickBot="1" x14ac:dyDescent="0.3">
      <c r="B25" s="30"/>
      <c r="C25" s="48" t="s">
        <v>14</v>
      </c>
      <c r="D25" s="13">
        <v>0.05</v>
      </c>
      <c r="E25" s="14">
        <f>D25+0.1</f>
        <v>0.15000000000000002</v>
      </c>
      <c r="F25" s="14">
        <f t="shared" ref="F25:M25" si="0">E25+0.1</f>
        <v>0.25</v>
      </c>
      <c r="G25" s="14">
        <f t="shared" si="0"/>
        <v>0.35</v>
      </c>
      <c r="H25" s="14">
        <f t="shared" si="0"/>
        <v>0.44999999999999996</v>
      </c>
      <c r="I25" s="14">
        <f t="shared" si="0"/>
        <v>0.54999999999999993</v>
      </c>
      <c r="J25" s="14">
        <f t="shared" si="0"/>
        <v>0.64999999999999991</v>
      </c>
      <c r="K25" s="14">
        <f t="shared" si="0"/>
        <v>0.74999999999999989</v>
      </c>
      <c r="L25" s="14">
        <f t="shared" si="0"/>
        <v>0.84999999999999987</v>
      </c>
      <c r="M25" s="15">
        <f t="shared" si="0"/>
        <v>0.94999999999999984</v>
      </c>
      <c r="N25" s="16" t="s">
        <v>3</v>
      </c>
      <c r="O25" s="31"/>
      <c r="P25" s="31"/>
      <c r="Q25" s="31"/>
      <c r="R25" s="31"/>
      <c r="S25" s="32"/>
    </row>
    <row r="26" spans="2:19" ht="15.75" thickBot="1" x14ac:dyDescent="0.3">
      <c r="B26" s="30"/>
      <c r="C26" s="50" t="s">
        <v>13</v>
      </c>
      <c r="D26" s="45">
        <v>0.3</v>
      </c>
      <c r="E26" s="46">
        <v>0.3</v>
      </c>
      <c r="F26" s="46">
        <v>0.3</v>
      </c>
      <c r="G26" s="46">
        <v>0.1</v>
      </c>
      <c r="H26" s="46">
        <v>0.1</v>
      </c>
      <c r="I26" s="46">
        <v>0.1</v>
      </c>
      <c r="J26" s="46">
        <f t="shared" ref="J26:M26" si="1">I26</f>
        <v>0.1</v>
      </c>
      <c r="K26" s="46">
        <f t="shared" si="1"/>
        <v>0.1</v>
      </c>
      <c r="L26" s="46">
        <f t="shared" si="1"/>
        <v>0.1</v>
      </c>
      <c r="M26" s="47">
        <f t="shared" si="1"/>
        <v>0.1</v>
      </c>
      <c r="N26" s="17">
        <f>SUM(D26:M26)</f>
        <v>1.6000000000000003</v>
      </c>
      <c r="O26" s="31"/>
      <c r="P26" s="31"/>
      <c r="Q26" s="31"/>
      <c r="R26" s="31"/>
      <c r="S26" s="32"/>
    </row>
    <row r="27" spans="2:19" ht="15.75" thickBot="1" x14ac:dyDescent="0.3">
      <c r="B27" s="30"/>
      <c r="C27" s="49" t="s">
        <v>15</v>
      </c>
      <c r="D27" s="11">
        <f>D26/$N$26</f>
        <v>0.18749999999999994</v>
      </c>
      <c r="E27" s="12">
        <f t="shared" ref="E27:M27" si="2">E26/$N$26</f>
        <v>0.18749999999999994</v>
      </c>
      <c r="F27" s="12">
        <f t="shared" si="2"/>
        <v>0.18749999999999994</v>
      </c>
      <c r="G27" s="12">
        <f t="shared" si="2"/>
        <v>6.2499999999999993E-2</v>
      </c>
      <c r="H27" s="12">
        <f t="shared" si="2"/>
        <v>6.2499999999999993E-2</v>
      </c>
      <c r="I27" s="12">
        <f t="shared" si="2"/>
        <v>6.2499999999999993E-2</v>
      </c>
      <c r="J27" s="12">
        <f t="shared" si="2"/>
        <v>6.2499999999999993E-2</v>
      </c>
      <c r="K27" s="12">
        <f t="shared" si="2"/>
        <v>6.2499999999999993E-2</v>
      </c>
      <c r="L27" s="12">
        <f t="shared" si="2"/>
        <v>6.2499999999999993E-2</v>
      </c>
      <c r="M27" s="8">
        <f t="shared" si="2"/>
        <v>6.2499999999999993E-2</v>
      </c>
      <c r="N27" s="34"/>
      <c r="O27" s="31"/>
      <c r="P27" s="31"/>
      <c r="Q27" s="31"/>
      <c r="R27" s="31"/>
      <c r="S27" s="32"/>
    </row>
    <row r="28" spans="2:19" ht="15.75" thickBot="1" x14ac:dyDescent="0.3">
      <c r="B28" s="30"/>
      <c r="C28" s="25" t="s">
        <v>16</v>
      </c>
      <c r="D28" s="9">
        <f>_xlfn.BINOM.DIST($D$20,$D$21+$D$20,D25,FALSE)</f>
        <v>1.0612889170898441E-4</v>
      </c>
      <c r="E28" s="4">
        <f t="shared" ref="E28:M28" si="3">_xlfn.BINOM.DIST($D$20,$D$21+$D$20,E25,FALSE)</f>
        <v>1.3231583600361347E-2</v>
      </c>
      <c r="F28" s="4">
        <f t="shared" si="3"/>
        <v>8.0298900604248061E-2</v>
      </c>
      <c r="G28" s="4">
        <f t="shared" si="3"/>
        <v>0.18300473942727535</v>
      </c>
      <c r="H28" s="4">
        <f t="shared" si="3"/>
        <v>0.23598298015584965</v>
      </c>
      <c r="I28" s="4">
        <f t="shared" si="3"/>
        <v>0.19307698376387708</v>
      </c>
      <c r="J28" s="4">
        <f t="shared" si="3"/>
        <v>9.8541013537763733E-2</v>
      </c>
      <c r="K28" s="4">
        <f t="shared" si="3"/>
        <v>2.6766300201416075E-2</v>
      </c>
      <c r="L28" s="4">
        <f t="shared" si="3"/>
        <v>2.3349853412402478E-3</v>
      </c>
      <c r="M28" s="5">
        <f t="shared" si="3"/>
        <v>5.5857311425782324E-6</v>
      </c>
      <c r="N28" s="18">
        <f>SUM(D28:M28)</f>
        <v>0.8333492012548831</v>
      </c>
      <c r="O28" s="31"/>
      <c r="P28" s="31"/>
      <c r="Q28" s="31"/>
      <c r="R28" s="31"/>
      <c r="S28" s="32"/>
    </row>
    <row r="29" spans="2:19" ht="15.75" thickBot="1" x14ac:dyDescent="0.3">
      <c r="B29" s="30"/>
      <c r="C29" s="25" t="s">
        <v>17</v>
      </c>
      <c r="D29" s="9">
        <f>D28/$N$28</f>
        <v>1.2735224507226051E-4</v>
      </c>
      <c r="E29" s="4">
        <f t="shared" ref="E29:M29" si="4">E28/$N$28</f>
        <v>1.5877597987058508E-2</v>
      </c>
      <c r="F29" s="4">
        <f t="shared" si="4"/>
        <v>9.6356845945650971E-2</v>
      </c>
      <c r="G29" s="4">
        <f t="shared" si="4"/>
        <v>0.21960150576937151</v>
      </c>
      <c r="H29" s="4">
        <f t="shared" si="4"/>
        <v>0.28317418412413325</v>
      </c>
      <c r="I29" s="4">
        <f t="shared" si="4"/>
        <v>0.23168796882883641</v>
      </c>
      <c r="J29" s="4">
        <f t="shared" si="4"/>
        <v>0.11824696464504629</v>
      </c>
      <c r="K29" s="4">
        <f t="shared" si="4"/>
        <v>3.2118948648550388E-2</v>
      </c>
      <c r="L29" s="4">
        <f t="shared" si="4"/>
        <v>2.8019290565397489E-3</v>
      </c>
      <c r="M29" s="5">
        <f t="shared" si="4"/>
        <v>6.702749740645416E-6</v>
      </c>
      <c r="N29" s="34"/>
      <c r="O29" s="31"/>
      <c r="P29" s="31"/>
      <c r="Q29" s="31"/>
      <c r="R29" s="31"/>
      <c r="S29" s="32"/>
    </row>
    <row r="30" spans="2:19" ht="15.75" thickBot="1" x14ac:dyDescent="0.3">
      <c r="B30" s="30"/>
      <c r="C30" s="25" t="s">
        <v>18</v>
      </c>
      <c r="D30" s="9">
        <f>D26*D28</f>
        <v>3.1838667512695321E-5</v>
      </c>
      <c r="E30" s="4">
        <f t="shared" ref="E30:M30" si="5">E26*E28</f>
        <v>3.9694750801084044E-3</v>
      </c>
      <c r="F30" s="4">
        <f t="shared" si="5"/>
        <v>2.4089670181274416E-2</v>
      </c>
      <c r="G30" s="4">
        <f t="shared" si="5"/>
        <v>1.8300473942727536E-2</v>
      </c>
      <c r="H30" s="4">
        <f t="shared" si="5"/>
        <v>2.3598298015584968E-2</v>
      </c>
      <c r="I30" s="4">
        <f t="shared" si="5"/>
        <v>1.9307698376387711E-2</v>
      </c>
      <c r="J30" s="4">
        <f t="shared" si="5"/>
        <v>9.8541013537763733E-3</v>
      </c>
      <c r="K30" s="4">
        <f t="shared" si="5"/>
        <v>2.6766300201416077E-3</v>
      </c>
      <c r="L30" s="4">
        <f t="shared" si="5"/>
        <v>2.334985341240248E-4</v>
      </c>
      <c r="M30" s="5">
        <f t="shared" si="5"/>
        <v>5.585731142578233E-7</v>
      </c>
      <c r="N30" s="18">
        <f>SUM(D30:M30)</f>
        <v>0.10206224274475199</v>
      </c>
      <c r="O30" s="31"/>
      <c r="P30" s="31"/>
      <c r="Q30" s="31"/>
      <c r="R30" s="31"/>
      <c r="S30" s="32"/>
    </row>
    <row r="31" spans="2:19" ht="15.75" thickBot="1" x14ac:dyDescent="0.3">
      <c r="B31" s="30"/>
      <c r="C31" s="25" t="s">
        <v>19</v>
      </c>
      <c r="D31" s="9">
        <f>$N$30</f>
        <v>0.10206224274475199</v>
      </c>
      <c r="E31" s="4">
        <f t="shared" ref="E31:M31" si="6">$N$30</f>
        <v>0.10206224274475199</v>
      </c>
      <c r="F31" s="4">
        <f t="shared" si="6"/>
        <v>0.10206224274475199</v>
      </c>
      <c r="G31" s="4">
        <f t="shared" si="6"/>
        <v>0.10206224274475199</v>
      </c>
      <c r="H31" s="4">
        <f t="shared" si="6"/>
        <v>0.10206224274475199</v>
      </c>
      <c r="I31" s="4">
        <f t="shared" si="6"/>
        <v>0.10206224274475199</v>
      </c>
      <c r="J31" s="4">
        <f t="shared" si="6"/>
        <v>0.10206224274475199</v>
      </c>
      <c r="K31" s="4">
        <f t="shared" si="6"/>
        <v>0.10206224274475199</v>
      </c>
      <c r="L31" s="4">
        <f t="shared" si="6"/>
        <v>0.10206224274475199</v>
      </c>
      <c r="M31" s="5">
        <f t="shared" si="6"/>
        <v>0.10206224274475199</v>
      </c>
      <c r="N31" s="31"/>
      <c r="O31" s="31"/>
      <c r="P31" s="31"/>
      <c r="Q31" s="31"/>
      <c r="R31" s="31"/>
      <c r="S31" s="32"/>
    </row>
    <row r="32" spans="2:19" ht="15.75" thickBot="1" x14ac:dyDescent="0.3">
      <c r="B32" s="30"/>
      <c r="C32" s="26" t="s">
        <v>20</v>
      </c>
      <c r="D32" s="10">
        <f>D30/D31</f>
        <v>3.1195343798510105E-4</v>
      </c>
      <c r="E32" s="6">
        <f t="shared" ref="E32:M32" si="7">E30/E31</f>
        <v>3.8892689141034123E-2</v>
      </c>
      <c r="F32" s="6">
        <f t="shared" si="7"/>
        <v>0.2360292066236522</v>
      </c>
      <c r="G32" s="6">
        <f t="shared" si="7"/>
        <v>0.17930699395363364</v>
      </c>
      <c r="H32" s="6">
        <f t="shared" si="7"/>
        <v>0.2312147703299258</v>
      </c>
      <c r="I32" s="6">
        <f t="shared" si="7"/>
        <v>0.18917572117903028</v>
      </c>
      <c r="J32" s="6">
        <f t="shared" si="7"/>
        <v>9.6549919821187422E-2</v>
      </c>
      <c r="K32" s="6">
        <f t="shared" si="7"/>
        <v>2.6225467402628079E-2</v>
      </c>
      <c r="L32" s="6">
        <f t="shared" si="7"/>
        <v>2.2878052435902525E-3</v>
      </c>
      <c r="M32" s="7">
        <f t="shared" si="7"/>
        <v>5.4728673330720526E-6</v>
      </c>
      <c r="N32" s="18">
        <f>SUM(D32:M32)</f>
        <v>1</v>
      </c>
      <c r="O32" s="31"/>
      <c r="P32" s="31"/>
      <c r="Q32" s="31"/>
      <c r="R32" s="31"/>
      <c r="S32" s="32"/>
    </row>
    <row r="33" spans="2:19" x14ac:dyDescent="0.25">
      <c r="B33" s="30"/>
      <c r="C33" s="2"/>
      <c r="D33" s="3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</row>
    <row r="34" spans="2:19" x14ac:dyDescent="0.25">
      <c r="B34" s="30"/>
      <c r="C34" s="2"/>
      <c r="D34" s="3"/>
      <c r="E34" s="31"/>
      <c r="F34" s="31"/>
      <c r="G34" s="31"/>
      <c r="H34" s="31"/>
      <c r="I34" s="31"/>
      <c r="J34" s="33" t="s">
        <v>9</v>
      </c>
      <c r="K34" s="31"/>
      <c r="L34" s="31"/>
      <c r="M34" s="31"/>
      <c r="N34" s="31"/>
      <c r="O34" s="31"/>
      <c r="P34" s="31"/>
      <c r="Q34" s="31"/>
      <c r="R34" s="31"/>
      <c r="S34" s="32"/>
    </row>
    <row r="35" spans="2:19" ht="18" x14ac:dyDescent="0.35">
      <c r="B35" s="30"/>
      <c r="C35" s="2"/>
      <c r="D35" s="3"/>
      <c r="E35" s="31"/>
      <c r="F35" s="31"/>
      <c r="G35" s="31"/>
      <c r="H35" s="31"/>
      <c r="I35" s="31"/>
      <c r="J35" s="31" t="s">
        <v>21</v>
      </c>
      <c r="K35" s="31"/>
      <c r="L35" s="31"/>
      <c r="M35" s="31"/>
      <c r="N35" s="31"/>
      <c r="O35" s="31"/>
      <c r="P35" s="31"/>
      <c r="Q35" s="31"/>
      <c r="R35" s="31"/>
      <c r="S35" s="32"/>
    </row>
    <row r="36" spans="2:19" x14ac:dyDescent="0.25">
      <c r="B36" s="30"/>
      <c r="C36" s="2"/>
      <c r="D36" s="3"/>
      <c r="E36" s="31"/>
      <c r="F36" s="31"/>
      <c r="G36" s="31"/>
      <c r="H36" s="31"/>
      <c r="I36" s="31"/>
      <c r="J36" s="31" t="s">
        <v>22</v>
      </c>
      <c r="K36" s="31"/>
      <c r="L36" s="31"/>
      <c r="M36" s="31"/>
      <c r="N36" s="31"/>
      <c r="O36" s="31"/>
      <c r="P36" s="31"/>
      <c r="Q36" s="31"/>
      <c r="R36" s="31"/>
      <c r="S36" s="32"/>
    </row>
    <row r="37" spans="2:19" x14ac:dyDescent="0.25">
      <c r="B37" s="30"/>
      <c r="C37" s="2"/>
      <c r="D37" s="3"/>
      <c r="E37" s="31"/>
      <c r="F37" s="31"/>
      <c r="G37" s="31"/>
      <c r="H37" s="31"/>
      <c r="I37" s="31"/>
      <c r="J37" s="31" t="s">
        <v>36</v>
      </c>
      <c r="K37" s="31"/>
      <c r="L37" s="31"/>
      <c r="M37" s="31"/>
      <c r="N37" s="31"/>
      <c r="O37" s="31"/>
      <c r="P37" s="31"/>
      <c r="Q37" s="31"/>
      <c r="R37" s="31"/>
      <c r="S37" s="32"/>
    </row>
    <row r="38" spans="2:19" x14ac:dyDescent="0.25">
      <c r="B38" s="30"/>
      <c r="C38" s="2"/>
      <c r="D38" s="3"/>
      <c r="E38" s="31"/>
      <c r="F38" s="31"/>
      <c r="G38" s="31"/>
      <c r="H38" s="31"/>
      <c r="I38" s="31"/>
      <c r="J38" s="31" t="s">
        <v>23</v>
      </c>
      <c r="K38" s="31"/>
      <c r="L38" s="31"/>
      <c r="M38" s="31"/>
      <c r="N38" s="31"/>
      <c r="O38" s="31"/>
      <c r="P38" s="31"/>
      <c r="Q38" s="31"/>
      <c r="R38" s="31"/>
      <c r="S38" s="32"/>
    </row>
    <row r="39" spans="2:19" x14ac:dyDescent="0.25">
      <c r="B39" s="30"/>
      <c r="C39" s="2"/>
      <c r="D39" s="3"/>
      <c r="E39" s="31"/>
      <c r="F39" s="31"/>
      <c r="G39" s="31"/>
      <c r="H39" s="31"/>
      <c r="I39" s="31"/>
      <c r="J39" s="31" t="s">
        <v>24</v>
      </c>
      <c r="K39" s="31"/>
      <c r="L39" s="31"/>
      <c r="M39" s="31"/>
      <c r="N39" s="31"/>
      <c r="O39" s="31"/>
      <c r="P39" s="31"/>
      <c r="Q39" s="31"/>
      <c r="R39" s="31"/>
      <c r="S39" s="32"/>
    </row>
    <row r="40" spans="2:19" x14ac:dyDescent="0.25">
      <c r="B40" s="30"/>
      <c r="C40" s="2"/>
      <c r="D40" s="3"/>
      <c r="E40" s="31"/>
      <c r="F40" s="31"/>
      <c r="G40" s="31"/>
      <c r="H40" s="31"/>
      <c r="I40" s="31"/>
      <c r="J40" s="31" t="s">
        <v>25</v>
      </c>
      <c r="K40" s="31"/>
      <c r="L40" s="31"/>
      <c r="M40" s="31"/>
      <c r="N40" s="31"/>
      <c r="O40" s="31"/>
      <c r="P40" s="31"/>
      <c r="Q40" s="31"/>
      <c r="R40" s="31"/>
      <c r="S40" s="32"/>
    </row>
    <row r="41" spans="2:19" x14ac:dyDescent="0.25">
      <c r="B41" s="30"/>
      <c r="C41" s="2"/>
      <c r="D41" s="3"/>
      <c r="E41" s="31"/>
      <c r="F41" s="31"/>
      <c r="G41" s="31"/>
      <c r="H41" s="31"/>
      <c r="I41" s="31"/>
      <c r="J41" s="31" t="s">
        <v>26</v>
      </c>
      <c r="K41" s="31"/>
      <c r="L41" s="31"/>
      <c r="M41" s="31"/>
      <c r="N41" s="31"/>
      <c r="O41" s="31"/>
      <c r="P41" s="31"/>
      <c r="Q41" s="31"/>
      <c r="R41" s="31"/>
      <c r="S41" s="32"/>
    </row>
    <row r="42" spans="2:19" x14ac:dyDescent="0.25">
      <c r="B42" s="30"/>
      <c r="C42" s="2"/>
      <c r="D42" s="3"/>
      <c r="E42" s="31"/>
      <c r="F42" s="31"/>
      <c r="G42" s="31"/>
      <c r="H42" s="31"/>
      <c r="I42" s="31"/>
      <c r="J42" s="31" t="s">
        <v>27</v>
      </c>
      <c r="K42" s="31"/>
      <c r="L42" s="31"/>
      <c r="M42" s="31"/>
      <c r="N42" s="31"/>
      <c r="O42" s="31"/>
      <c r="P42" s="31"/>
      <c r="Q42" s="31"/>
      <c r="R42" s="31"/>
      <c r="S42" s="32"/>
    </row>
    <row r="43" spans="2:19" x14ac:dyDescent="0.25">
      <c r="B43" s="30"/>
      <c r="C43" s="2"/>
      <c r="D43" s="3"/>
      <c r="E43" s="31"/>
      <c r="F43" s="31"/>
      <c r="G43" s="31"/>
      <c r="H43" s="31"/>
      <c r="I43" s="31"/>
      <c r="J43" s="31" t="s">
        <v>28</v>
      </c>
      <c r="K43" s="31"/>
      <c r="L43" s="31"/>
      <c r="M43" s="31"/>
      <c r="N43" s="31"/>
      <c r="O43" s="31"/>
      <c r="P43" s="31"/>
      <c r="Q43" s="31"/>
      <c r="R43" s="31"/>
      <c r="S43" s="32"/>
    </row>
    <row r="44" spans="2:19" x14ac:dyDescent="0.25">
      <c r="B44" s="30"/>
      <c r="C44" s="2"/>
      <c r="D44" s="3"/>
      <c r="E44" s="31"/>
      <c r="F44" s="31"/>
      <c r="G44" s="31"/>
      <c r="H44" s="31"/>
      <c r="I44" s="31"/>
      <c r="J44" s="31" t="s">
        <v>29</v>
      </c>
      <c r="K44" s="31"/>
      <c r="L44" s="31"/>
      <c r="M44" s="31"/>
      <c r="N44" s="31"/>
      <c r="O44" s="31"/>
      <c r="P44" s="31"/>
      <c r="Q44" s="31"/>
      <c r="R44" s="31"/>
      <c r="S44" s="32"/>
    </row>
    <row r="45" spans="2:19" x14ac:dyDescent="0.25">
      <c r="B45" s="30"/>
      <c r="C45" s="2"/>
      <c r="D45" s="3"/>
      <c r="E45" s="31"/>
      <c r="F45" s="31"/>
      <c r="G45" s="31"/>
      <c r="H45" s="31"/>
      <c r="I45" s="31"/>
      <c r="J45" s="31" t="s">
        <v>30</v>
      </c>
      <c r="K45" s="31"/>
      <c r="L45" s="31"/>
      <c r="M45" s="31"/>
      <c r="N45" s="31"/>
      <c r="O45" s="31"/>
      <c r="P45" s="31"/>
      <c r="Q45" s="31"/>
      <c r="R45" s="31"/>
      <c r="S45" s="32"/>
    </row>
    <row r="46" spans="2:19" x14ac:dyDescent="0.25">
      <c r="B46" s="30"/>
      <c r="C46" s="2"/>
      <c r="D46" s="3"/>
      <c r="E46" s="31"/>
      <c r="F46" s="31"/>
      <c r="G46" s="31"/>
      <c r="H46" s="31"/>
      <c r="I46" s="31"/>
      <c r="J46" s="31" t="s">
        <v>31</v>
      </c>
      <c r="K46" s="31"/>
      <c r="L46" s="31"/>
      <c r="M46" s="31"/>
      <c r="N46" s="31"/>
      <c r="O46" s="31"/>
      <c r="P46" s="31"/>
      <c r="Q46" s="31"/>
      <c r="R46" s="31"/>
      <c r="S46" s="32"/>
    </row>
    <row r="47" spans="2:19" x14ac:dyDescent="0.25">
      <c r="B47" s="30"/>
      <c r="C47" s="2"/>
      <c r="D47" s="3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2"/>
    </row>
    <row r="48" spans="2:19" x14ac:dyDescent="0.25">
      <c r="B48" s="30"/>
      <c r="C48" s="2"/>
      <c r="D48" s="3"/>
      <c r="E48" s="31"/>
      <c r="F48" s="31"/>
      <c r="G48" s="31"/>
      <c r="H48" s="31"/>
      <c r="I48" s="31"/>
      <c r="J48" s="33" t="s">
        <v>32</v>
      </c>
      <c r="K48" s="31"/>
      <c r="L48" s="31"/>
      <c r="M48" s="31"/>
      <c r="N48" s="31"/>
      <c r="O48" s="31"/>
      <c r="P48" s="31"/>
      <c r="Q48" s="31"/>
      <c r="R48" s="31"/>
      <c r="S48" s="32"/>
    </row>
    <row r="49" spans="2:19" x14ac:dyDescent="0.25">
      <c r="B49" s="30"/>
      <c r="C49" s="2"/>
      <c r="D49" s="3"/>
      <c r="E49" s="31"/>
      <c r="F49" s="31"/>
      <c r="G49" s="31"/>
      <c r="H49" s="31"/>
      <c r="I49" s="31"/>
      <c r="J49" s="31" t="s">
        <v>33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2:19" x14ac:dyDescent="0.25">
      <c r="B50" s="30"/>
      <c r="C50" s="2"/>
      <c r="D50" s="3"/>
      <c r="E50" s="31"/>
      <c r="F50" s="31"/>
      <c r="G50" s="31"/>
      <c r="H50" s="31"/>
      <c r="I50" s="31"/>
      <c r="J50" s="31" t="s">
        <v>34</v>
      </c>
      <c r="K50" s="31"/>
      <c r="L50" s="31"/>
      <c r="M50" s="31"/>
      <c r="N50" s="31"/>
      <c r="O50" s="31"/>
      <c r="P50" s="31"/>
      <c r="Q50" s="31"/>
      <c r="R50" s="31"/>
      <c r="S50" s="32"/>
    </row>
    <row r="51" spans="2:19" x14ac:dyDescent="0.25">
      <c r="B51" s="30"/>
      <c r="C51" s="51" t="s">
        <v>40</v>
      </c>
      <c r="D51" s="3"/>
      <c r="E51" s="31"/>
      <c r="F51" s="31"/>
      <c r="G51" s="31"/>
      <c r="H51" s="31"/>
      <c r="I51" s="31"/>
      <c r="J51" s="31" t="s">
        <v>35</v>
      </c>
      <c r="K51" s="31"/>
      <c r="L51" s="31"/>
      <c r="M51" s="31"/>
      <c r="N51" s="31"/>
      <c r="O51" s="31"/>
      <c r="P51" s="31"/>
      <c r="Q51" s="31"/>
      <c r="R51" s="31"/>
      <c r="S51" s="32"/>
    </row>
    <row r="52" spans="2:19" x14ac:dyDescent="0.25">
      <c r="B52" s="30"/>
      <c r="C52" s="2"/>
      <c r="D52" s="3"/>
      <c r="E52" s="31"/>
      <c r="F52" s="31"/>
      <c r="G52" s="31"/>
      <c r="H52" s="31"/>
      <c r="I52" s="31"/>
      <c r="J52" s="31" t="s">
        <v>37</v>
      </c>
      <c r="K52" s="31"/>
      <c r="L52" s="31"/>
      <c r="M52" s="31"/>
      <c r="N52" s="31"/>
      <c r="O52" s="31"/>
      <c r="P52" s="31"/>
      <c r="Q52" s="31"/>
      <c r="R52" s="31"/>
      <c r="S52" s="32"/>
    </row>
    <row r="53" spans="2:19" ht="15.75" thickBot="1" x14ac:dyDescent="0.3">
      <c r="B53" s="35"/>
      <c r="C53" s="36"/>
      <c r="D53" s="37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9"/>
    </row>
    <row r="54" spans="2:19" s="40" customFormat="1" x14ac:dyDescent="0.25">
      <c r="C54" s="41"/>
      <c r="D54" s="42"/>
    </row>
    <row r="55" spans="2:19" s="40" customFormat="1" x14ac:dyDescent="0.25"/>
    <row r="56" spans="2:19" s="40" customFormat="1" x14ac:dyDescent="0.25"/>
    <row r="57" spans="2:19" s="40" customFormat="1" x14ac:dyDescent="0.25"/>
    <row r="58" spans="2:19" s="40" customFormat="1" x14ac:dyDescent="0.25"/>
    <row r="59" spans="2:19" s="40" customFormat="1" x14ac:dyDescent="0.25"/>
    <row r="60" spans="2:19" s="40" customFormat="1" x14ac:dyDescent="0.25"/>
    <row r="61" spans="2:19" s="40" customFormat="1" x14ac:dyDescent="0.25"/>
    <row r="62" spans="2:19" s="40" customFormat="1" x14ac:dyDescent="0.25"/>
    <row r="63" spans="2:19" s="40" customFormat="1" x14ac:dyDescent="0.25"/>
    <row r="64" spans="2:19" s="40" customFormat="1" x14ac:dyDescent="0.25"/>
    <row r="65" s="40" customFormat="1" x14ac:dyDescent="0.25"/>
    <row r="66" s="40" customFormat="1" x14ac:dyDescent="0.25"/>
    <row r="67" s="40" customFormat="1" x14ac:dyDescent="0.25"/>
    <row r="68" s="40" customFormat="1" x14ac:dyDescent="0.25"/>
    <row r="69" s="40" customFormat="1" x14ac:dyDescent="0.25"/>
    <row r="70" s="40" customFormat="1" x14ac:dyDescent="0.25"/>
    <row r="71" s="40" customFormat="1" x14ac:dyDescent="0.25"/>
    <row r="72" s="40" customFormat="1" x14ac:dyDescent="0.25"/>
    <row r="73" s="40" customFormat="1" x14ac:dyDescent="0.25"/>
    <row r="74" s="40" customFormat="1" x14ac:dyDescent="0.25"/>
    <row r="75" s="40" customFormat="1" x14ac:dyDescent="0.25"/>
    <row r="76" s="40" customFormat="1" x14ac:dyDescent="0.25"/>
    <row r="77" s="40" customFormat="1" x14ac:dyDescent="0.25"/>
    <row r="78" s="40" customFormat="1" x14ac:dyDescent="0.25"/>
    <row r="79" s="40" customFormat="1" x14ac:dyDescent="0.25"/>
    <row r="80" s="40" customFormat="1" x14ac:dyDescent="0.25"/>
    <row r="81" s="40" customFormat="1" x14ac:dyDescent="0.25"/>
    <row r="82" s="40" customFormat="1" x14ac:dyDescent="0.25"/>
    <row r="83" s="40" customFormat="1" x14ac:dyDescent="0.25"/>
    <row r="84" s="40" customFormat="1" x14ac:dyDescent="0.25"/>
    <row r="85" s="40" customFormat="1" x14ac:dyDescent="0.25"/>
    <row r="86" s="40" customFormat="1" x14ac:dyDescent="0.25"/>
    <row r="87" s="40" customFormat="1" x14ac:dyDescent="0.25"/>
    <row r="88" s="40" customFormat="1" x14ac:dyDescent="0.25"/>
    <row r="89" s="40" customFormat="1" x14ac:dyDescent="0.25"/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2017-09-20T14:47:33Z</dcterms:created>
  <dcterms:modified xsi:type="dcterms:W3CDTF">2017-09-21T19:00:48Z</dcterms:modified>
</cp:coreProperties>
</file>