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/>
  <mc:AlternateContent xmlns:mc="http://schemas.openxmlformats.org/markup-compatibility/2006">
    <mc:Choice Requires="x15">
      <x15ac:absPath xmlns:x15ac="http://schemas.microsoft.com/office/spreadsheetml/2010/11/ac" url="https://utexas-my.sharepoint.com/personal/mpyrcz_austin_utexas_edu/Documents/Outreach/"/>
    </mc:Choice>
  </mc:AlternateContent>
  <xr:revisionPtr revIDLastSave="0" documentId="14_{E6D79D49-6E0C-44C1-9565-35B20668B425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G22" i="1"/>
  <c r="E27" i="1" l="1"/>
  <c r="F27" i="1" s="1"/>
  <c r="G27" i="1" s="1"/>
  <c r="H27" i="1" s="1"/>
  <c r="I27" i="1" s="1"/>
  <c r="J27" i="1" s="1"/>
  <c r="K27" i="1" s="1"/>
  <c r="L27" i="1" s="1"/>
  <c r="M27" i="1" s="1"/>
  <c r="L28" i="1"/>
  <c r="M28" i="1" s="1"/>
  <c r="N28" i="1" l="1"/>
  <c r="E29" i="1" s="1"/>
  <c r="F29" i="1" l="1"/>
  <c r="K29" i="1"/>
  <c r="D29" i="1"/>
  <c r="J29" i="1"/>
  <c r="H29" i="1"/>
  <c r="G29" i="1"/>
  <c r="I29" i="1"/>
  <c r="L29" i="1"/>
  <c r="M29" i="1"/>
  <c r="H30" i="1" l="1"/>
  <c r="E30" i="1"/>
  <c r="L30" i="1"/>
  <c r="G30" i="1"/>
  <c r="F30" i="1"/>
  <c r="I30" i="1"/>
  <c r="M30" i="1"/>
  <c r="K30" i="1"/>
  <c r="J30" i="1"/>
  <c r="F32" i="1" l="1"/>
  <c r="J32" i="1"/>
  <c r="M32" i="1"/>
  <c r="G32" i="1"/>
  <c r="E32" i="1"/>
  <c r="K32" i="1"/>
  <c r="I32" i="1"/>
  <c r="L32" i="1"/>
  <c r="N30" i="1"/>
  <c r="K31" i="1" s="1"/>
  <c r="D32" i="1"/>
  <c r="H32" i="1"/>
  <c r="H31" i="1" l="1"/>
  <c r="D31" i="1"/>
  <c r="E31" i="1"/>
  <c r="J31" i="1"/>
  <c r="I31" i="1"/>
  <c r="N32" i="1"/>
  <c r="G31" i="1"/>
  <c r="M31" i="1"/>
  <c r="L31" i="1"/>
  <c r="F31" i="1"/>
  <c r="L33" i="1" l="1"/>
  <c r="L34" i="1" s="1"/>
  <c r="H33" i="1"/>
  <c r="H34" i="1" s="1"/>
  <c r="E33" i="1"/>
  <c r="E34" i="1" s="1"/>
  <c r="K33" i="1"/>
  <c r="K34" i="1" s="1"/>
  <c r="J33" i="1"/>
  <c r="J34" i="1" s="1"/>
  <c r="I33" i="1"/>
  <c r="I34" i="1" s="1"/>
  <c r="F33" i="1"/>
  <c r="F34" i="1" s="1"/>
  <c r="D33" i="1"/>
  <c r="D34" i="1" s="1"/>
  <c r="G33" i="1"/>
  <c r="G34" i="1" s="1"/>
  <c r="M33" i="1"/>
  <c r="M34" i="1" s="1"/>
  <c r="N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Pyrcz, Michael</author>
  </authors>
  <commentList>
    <comment ref="N2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Pyrcz, Michael:</t>
        </r>
        <r>
          <rPr>
            <sz val="9"/>
            <color indexed="81"/>
            <rFont val="Tahoma"/>
            <family val="2"/>
          </rPr>
          <t xml:space="preserve">
Sums are used to normalize probabiliities to sum to 1.0, as expected for a PDF.</t>
        </r>
      </text>
    </comment>
    <comment ref="C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Pyrcz, Michael:</t>
        </r>
        <r>
          <rPr>
            <sz val="9"/>
            <color indexed="81"/>
            <rFont val="Tahoma"/>
            <family val="2"/>
          </rPr>
          <t xml:space="preserve">
To normalize the PDF bins to sum to 1.0.</t>
        </r>
      </text>
    </comment>
  </commentList>
</comments>
</file>

<file path=xl/sharedStrings.xml><?xml version="1.0" encoding="utf-8"?>
<sst xmlns="http://schemas.openxmlformats.org/spreadsheetml/2006/main" count="47" uniqueCount="47">
  <si>
    <t>Michael Pyrcz, the University of Texas at Austin, Geostatistical Reservoir Modeling Class</t>
  </si>
  <si>
    <t>Induction with Bayes' Theorem with the Fair Coin Example from Chapter 2 of Sivia, D.S., 1996</t>
  </si>
  <si>
    <t>where H is the probability of heads result for the coin and data is the previous number of heads and total number of coin tosses.</t>
  </si>
  <si>
    <t>Sum</t>
  </si>
  <si>
    <t>1. Data - Outcomes from Coin Tosses</t>
  </si>
  <si>
    <t>Instructions for Bayes' Theorem Excel Demo</t>
  </si>
  <si>
    <r>
      <t>Heads, n</t>
    </r>
    <r>
      <rPr>
        <b/>
        <vertAlign val="subscript"/>
        <sz val="11"/>
        <color theme="1"/>
        <rFont val="Calibri"/>
        <family val="2"/>
        <scheme val="minor"/>
      </rPr>
      <t>h</t>
    </r>
  </si>
  <si>
    <r>
      <t>Tails, n - n</t>
    </r>
    <r>
      <rPr>
        <b/>
        <vertAlign val="subscript"/>
        <sz val="11"/>
        <color theme="1"/>
        <rFont val="Calibri"/>
        <family val="2"/>
        <scheme val="minor"/>
      </rPr>
      <t>h</t>
    </r>
  </si>
  <si>
    <t>Prior, Likelihood and Posterior probabilities Binned by Probability of Heads, H</t>
  </si>
  <si>
    <t xml:space="preserve">2. Prior </t>
  </si>
  <si>
    <t xml:space="preserve">Prob. of Heads, H </t>
  </si>
  <si>
    <t xml:space="preserve">3. Norm_Prior </t>
  </si>
  <si>
    <t xml:space="preserve">4. Likelihood </t>
  </si>
  <si>
    <t xml:space="preserve">5. Norm_Likelihood </t>
  </si>
  <si>
    <t xml:space="preserve">7. Evidence </t>
  </si>
  <si>
    <t xml:space="preserve">8. Posteriori </t>
  </si>
  <si>
    <t>is the number of tails and n is the total number of coin tosses.</t>
  </si>
  <si>
    <t xml:space="preserve">fairness of the coin.  Constant is a naïve prior (no idea) &amp; higher for H=0.45 &amp; =0.55 reflects </t>
  </si>
  <si>
    <t>belief the coin is fair.</t>
  </si>
  <si>
    <t>3. The prior probabilities for each H bin are standardized to sum to 1.0 as expected for a PDF.</t>
  </si>
  <si>
    <t>5. The likelihood normalized sum to 1.0 as expected for a PDF (for plotting).</t>
  </si>
  <si>
    <t>6. The product of the prior and the likelihood.</t>
  </si>
  <si>
    <t>7. The evidence term as the sum of the product of prior and likelihood to ensure the posteriori</t>
  </si>
  <si>
    <t>sums to 1.0 over the H bins as expected for a PDF.</t>
  </si>
  <si>
    <t>8. The posterior as the product of prior and likelihood standardized by evidence for each H bin.</t>
  </si>
  <si>
    <t>What did we learn?</t>
  </si>
  <si>
    <t>1. Bayes' Theorem may be applied to calculated conditional probabilities that otherwise would</t>
  </si>
  <si>
    <t>be difficult to assess.  For another e.g. probability to have a disease given your test positive.</t>
  </si>
  <si>
    <t>2. The prior model has a significant impact on the posterior and must be selected carefully.</t>
  </si>
  <si>
    <t>2. Set the prior to any set of relative probabilities to reflect prior belief concerning the .</t>
  </si>
  <si>
    <t>3. For a naïve prior the posterior is equal to the likelihood.</t>
  </si>
  <si>
    <t>Sivia, D.S., 1996, Data Analysis, A Bayesian Tutorial, Oxford Science Publications, 189 p.</t>
  </si>
  <si>
    <t>Total Tosses</t>
  </si>
  <si>
    <t xml:space="preserve">is fair before we toss it).  An uniform probability distribution is a naïve prior - we don't know.  </t>
  </si>
  <si>
    <r>
      <t>1. Set any data outcome, Data.  Where Heads, n</t>
    </r>
    <r>
      <rPr>
        <vertAlign val="subscript"/>
        <sz val="11"/>
        <color theme="1"/>
        <rFont val="Calibri"/>
        <family val="2"/>
        <scheme val="minor"/>
      </rPr>
      <t>heads</t>
    </r>
    <r>
      <rPr>
        <sz val="11"/>
        <color theme="1"/>
        <rFont val="Calibri"/>
        <family val="2"/>
        <scheme val="minor"/>
      </rPr>
      <t>, is the number of heads and Tails, n</t>
    </r>
    <r>
      <rPr>
        <vertAlign val="subscript"/>
        <sz val="11"/>
        <color theme="1"/>
        <rFont val="Calibri"/>
        <family val="2"/>
        <scheme val="minor"/>
      </rPr>
      <t>tosses</t>
    </r>
    <r>
      <rPr>
        <sz val="11"/>
        <color theme="1"/>
        <rFont val="Calibri"/>
        <family val="2"/>
        <scheme val="minor"/>
      </rPr>
      <t xml:space="preserve"> - nheads, </t>
    </r>
  </si>
  <si>
    <t>4. The likelihood is calculated from the binomial distribution.</t>
  </si>
  <si>
    <r>
      <t xml:space="preserve">6. Prior </t>
    </r>
    <r>
      <rPr>
        <b/>
        <sz val="11"/>
        <color theme="1"/>
        <rFont val="Calibri"/>
        <family val="2"/>
      </rPr>
      <t>×</t>
    </r>
    <r>
      <rPr>
        <b/>
        <sz val="11"/>
        <color theme="1"/>
        <rFont val="Calibri"/>
        <family val="2"/>
        <scheme val="minor"/>
      </rPr>
      <t xml:space="preserve"> Likelihood </t>
    </r>
  </si>
  <si>
    <r>
      <rPr>
        <b/>
        <sz val="12"/>
        <color theme="1"/>
        <rFont val="Calibri"/>
        <family val="2"/>
        <scheme val="minor"/>
      </rPr>
      <t xml:space="preserve">Prior </t>
    </r>
    <r>
      <rPr>
        <sz val="12"/>
        <color theme="1"/>
        <rFont val="Calibri"/>
        <family val="2"/>
        <scheme val="minor"/>
      </rPr>
      <t xml:space="preserve">is our belief of the probability of the coin having a specific probability of heads (do we think the coin </t>
    </r>
  </si>
  <si>
    <r>
      <rPr>
        <b/>
        <sz val="12"/>
        <color theme="1"/>
        <rFont val="Calibri"/>
        <family val="2"/>
        <scheme val="minor"/>
      </rPr>
      <t>Likelihood</t>
    </r>
    <r>
      <rPr>
        <sz val="12"/>
        <color theme="1"/>
        <rFont val="Calibri"/>
        <family val="2"/>
        <scheme val="minor"/>
      </rPr>
      <t xml:space="preserve"> comes from the binomial distribution.  </t>
    </r>
  </si>
  <si>
    <r>
      <rPr>
        <b/>
        <sz val="12"/>
        <color theme="1"/>
        <rFont val="Calibri"/>
        <family val="2"/>
        <scheme val="minor"/>
      </rPr>
      <t>Evidence</t>
    </r>
    <r>
      <rPr>
        <sz val="12"/>
        <color theme="1"/>
        <rFont val="Calibri"/>
        <family val="2"/>
        <scheme val="minor"/>
      </rPr>
      <t xml:space="preserve"> is the normalization constant such that the resulting posteriori PDF to sums to 1.0.</t>
    </r>
  </si>
  <si>
    <r>
      <rPr>
        <b/>
        <sz val="12"/>
        <color theme="1"/>
        <rFont val="Calibri"/>
        <family val="2"/>
        <scheme val="minor"/>
      </rPr>
      <t>Tosses</t>
    </r>
    <r>
      <rPr>
        <sz val="12"/>
        <color theme="1"/>
        <rFont val="Calibri"/>
        <family val="2"/>
        <scheme val="minor"/>
      </rPr>
      <t xml:space="preserve"> - the outcome from the coin tosses.</t>
    </r>
  </si>
  <si>
    <r>
      <rPr>
        <b/>
        <sz val="12"/>
        <color theme="1"/>
        <rFont val="Calibri"/>
        <family val="2"/>
        <scheme val="minor"/>
      </rPr>
      <t>n</t>
    </r>
    <r>
      <rPr>
        <b/>
        <vertAlign val="subscript"/>
        <sz val="12"/>
        <color theme="1"/>
        <rFont val="Calibri"/>
        <family val="2"/>
        <scheme val="minor"/>
      </rPr>
      <t xml:space="preserve">tosses </t>
    </r>
    <r>
      <rPr>
        <sz val="12"/>
        <color theme="1"/>
        <rFont val="Calibri"/>
        <family val="2"/>
        <scheme val="minor"/>
      </rPr>
      <t xml:space="preserve"> - number of coin tosses in the experiment</t>
    </r>
  </si>
  <si>
    <r>
      <rPr>
        <b/>
        <sz val="12"/>
        <color theme="1"/>
        <rFont val="Calibri"/>
        <family val="2"/>
        <scheme val="minor"/>
      </rPr>
      <t>n</t>
    </r>
    <r>
      <rPr>
        <b/>
        <vertAlign val="subscript"/>
        <sz val="12"/>
        <color theme="1"/>
        <rFont val="Calibri"/>
        <family val="2"/>
        <scheme val="minor"/>
      </rPr>
      <t xml:space="preserve">heads </t>
    </r>
    <r>
      <rPr>
        <sz val="12"/>
        <color theme="1"/>
        <rFont val="Calibri"/>
        <family val="2"/>
        <scheme val="minor"/>
      </rPr>
      <t xml:space="preserve"> - number of heads in the experiment</t>
    </r>
  </si>
  <si>
    <t>We can use Bayes' Theorem go from Prob{ Tosses | P(heads) } (probability of data outcome given probability of heads)</t>
  </si>
  <si>
    <r>
      <rPr>
        <b/>
        <sz val="12"/>
        <color theme="1"/>
        <rFont val="Calibri"/>
        <family val="2"/>
        <scheme val="minor"/>
      </rPr>
      <t>P(heads)</t>
    </r>
    <r>
      <rPr>
        <sz val="12"/>
        <color theme="1"/>
        <rFont val="Calibri"/>
        <family val="2"/>
        <scheme val="minor"/>
      </rPr>
      <t xml:space="preserve"> - probability of heads for a single coin toss.</t>
    </r>
  </si>
  <si>
    <r>
      <t>Problem: given n</t>
    </r>
    <r>
      <rPr>
        <vertAlign val="subscript"/>
        <sz val="16"/>
        <color theme="1"/>
        <rFont val="Calibri"/>
        <family val="2"/>
        <scheme val="minor"/>
      </rPr>
      <t>heads</t>
    </r>
    <r>
      <rPr>
        <sz val="16"/>
        <color theme="1"/>
        <rFont val="Calibri"/>
        <family val="2"/>
        <scheme val="minor"/>
      </rPr>
      <t xml:space="preserve"> heads out of n</t>
    </r>
    <r>
      <rPr>
        <vertAlign val="subscript"/>
        <sz val="16"/>
        <color theme="1"/>
        <rFont val="Calibri"/>
        <family val="2"/>
        <scheme val="minor"/>
      </rPr>
      <t>tosses</t>
    </r>
    <r>
      <rPr>
        <sz val="16"/>
        <color theme="1"/>
        <rFont val="Calibri"/>
        <family val="2"/>
        <scheme val="minor"/>
      </rPr>
      <t xml:space="preserve"> coin tosses what is the probability that the coin fair?  What is the coin's probability of heads (P(heads))?  Is it a fair coin (P(heads)=0.5)?</t>
    </r>
  </si>
  <si>
    <t>that is easy to calculate to Prob { P(heads) | Tosses } (probabilty of heads given data outcome) that is not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</si>
</sst>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5" borderId="15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4" borderId="9" xfId="0" applyFont="1" applyFill="1" applyBorder="1" applyAlignment="1">
      <alignment horizontal="right"/>
    </xf>
    <xf numFmtId="0" fontId="1" fillId="4" borderId="1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right"/>
    </xf>
    <xf numFmtId="0" fontId="1" fillId="4" borderId="12" xfId="0" applyFont="1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0" xfId="0" applyFill="1" applyBorder="1"/>
    <xf numFmtId="0" fontId="0" fillId="2" borderId="23" xfId="0" applyFill="1" applyBorder="1"/>
    <xf numFmtId="0" fontId="1" fillId="2" borderId="0" xfId="0" applyFont="1" applyFill="1" applyBorder="1"/>
    <xf numFmtId="165" fontId="0" fillId="2" borderId="0" xfId="0" applyNumberFormat="1" applyFill="1" applyBorder="1"/>
    <xf numFmtId="0" fontId="0" fillId="2" borderId="24" xfId="0" applyFill="1" applyBorder="1"/>
    <xf numFmtId="0" fontId="0" fillId="2" borderId="25" xfId="0" applyFill="1" applyBorder="1" applyAlignment="1">
      <alignment horizontal="right"/>
    </xf>
    <xf numFmtId="0" fontId="0" fillId="2" borderId="25" xfId="0" applyFill="1" applyBorder="1" applyAlignment="1">
      <alignment horizontal="center"/>
    </xf>
    <xf numFmtId="0" fontId="0" fillId="2" borderId="25" xfId="0" applyFill="1" applyBorder="1"/>
    <xf numFmtId="0" fontId="0" fillId="2" borderId="26" xfId="0" applyFill="1" applyBorder="1"/>
    <xf numFmtId="0" fontId="0" fillId="4" borderId="0" xfId="0" applyFill="1"/>
    <xf numFmtId="0" fontId="0" fillId="4" borderId="0" xfId="0" applyFill="1" applyBorder="1" applyAlignment="1">
      <alignment horizontal="right"/>
    </xf>
    <xf numFmtId="0" fontId="0" fillId="4" borderId="0" xfId="0" applyFill="1" applyBorder="1" applyAlignment="1">
      <alignment horizontal="center"/>
    </xf>
    <xf numFmtId="0" fontId="0" fillId="2" borderId="0" xfId="0" applyFont="1" applyFill="1" applyBorder="1"/>
    <xf numFmtId="164" fontId="0" fillId="3" borderId="16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3" borderId="18" xfId="0" applyNumberFormat="1" applyFill="1" applyBorder="1" applyAlignment="1">
      <alignment horizontal="center"/>
    </xf>
    <xf numFmtId="0" fontId="1" fillId="4" borderId="19" xfId="0" applyFont="1" applyFill="1" applyBorder="1" applyAlignment="1">
      <alignment horizontal="right"/>
    </xf>
    <xf numFmtId="0" fontId="1" fillId="4" borderId="27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6" fillId="2" borderId="0" xfId="0" applyFont="1" applyFill="1" applyBorder="1"/>
    <xf numFmtId="0" fontId="0" fillId="6" borderId="0" xfId="0" applyFill="1" applyBorder="1" applyAlignment="1">
      <alignment horizontal="center"/>
    </xf>
    <xf numFmtId="0" fontId="8" fillId="2" borderId="0" xfId="0" applyFont="1" applyFill="1" applyBorder="1"/>
    <xf numFmtId="0" fontId="1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Probability</a:t>
            </a:r>
            <a:r>
              <a:rPr lang="en-US" b="1" baseline="0"/>
              <a:t> Distribution for Coin Probability of Heads (H)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Sheet1!$C$28</c:f>
              <c:strCache>
                <c:ptCount val="1"/>
                <c:pt idx="0">
                  <c:v>2. Prior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Sheet1!$D$27:$M$27</c:f>
              <c:numCache>
                <c:formatCode>General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0.74999999999999989</c:v>
                </c:pt>
                <c:pt idx="8">
                  <c:v>0.84999999999999987</c:v>
                </c:pt>
                <c:pt idx="9">
                  <c:v>0.94999999999999984</c:v>
                </c:pt>
              </c:numCache>
            </c:numRef>
          </c:xVal>
          <c:yVal>
            <c:numRef>
              <c:f>Sheet1!$D$29:$M$29</c:f>
              <c:numCache>
                <c:formatCode>0.00000</c:formatCode>
                <c:ptCount val="10"/>
                <c:pt idx="0">
                  <c:v>5.5555555555555566E-2</c:v>
                </c:pt>
                <c:pt idx="1">
                  <c:v>5.5555555555555566E-2</c:v>
                </c:pt>
                <c:pt idx="2">
                  <c:v>8.3333333333333343E-2</c:v>
                </c:pt>
                <c:pt idx="3">
                  <c:v>0.11111111111111113</c:v>
                </c:pt>
                <c:pt idx="4">
                  <c:v>0.16666666666666669</c:v>
                </c:pt>
                <c:pt idx="5">
                  <c:v>0.16666666666666669</c:v>
                </c:pt>
                <c:pt idx="6">
                  <c:v>0.11111111111111113</c:v>
                </c:pt>
                <c:pt idx="7">
                  <c:v>8.3333333333333343E-2</c:v>
                </c:pt>
                <c:pt idx="8">
                  <c:v>8.3333333333333343E-2</c:v>
                </c:pt>
                <c:pt idx="9">
                  <c:v>8.3333333333333343E-2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7-458F-96A2-62E6AE3A8F65}"/>
            </c:ext>
          </c:extLst>
        </c:ser>
        <c:ser>
          <c:idx val="2"/>
          <c:order val="1"/>
          <c:tx>
            <c:strRef>
              <c:f>Sheet1!$C$31</c:f>
              <c:strCache>
                <c:ptCount val="1"/>
                <c:pt idx="0">
                  <c:v>5. Norm_Likelihood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Sheet1!$D$27:$M$27</c:f>
              <c:numCache>
                <c:formatCode>General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0.74999999999999989</c:v>
                </c:pt>
                <c:pt idx="8">
                  <c:v>0.84999999999999987</c:v>
                </c:pt>
                <c:pt idx="9">
                  <c:v>0.94999999999999984</c:v>
                </c:pt>
              </c:numCache>
            </c:numRef>
          </c:xVal>
          <c:yVal>
            <c:numRef>
              <c:f>Sheet1!$D$31:$M$31</c:f>
              <c:numCache>
                <c:formatCode>0.00000</c:formatCode>
                <c:ptCount val="10"/>
                <c:pt idx="0">
                  <c:v>8.9891115566330762E-4</c:v>
                </c:pt>
                <c:pt idx="1">
                  <c:v>7.1825101434412134E-2</c:v>
                </c:pt>
                <c:pt idx="2">
                  <c:v>0.26420642391875593</c:v>
                </c:pt>
                <c:pt idx="3">
                  <c:v>0.3397069903950361</c:v>
                </c:pt>
                <c:pt idx="4">
                  <c:v>0.22455367104897275</c:v>
                </c:pt>
                <c:pt idx="5">
                  <c:v>8.233211666969345E-2</c:v>
                </c:pt>
                <c:pt idx="6">
                  <c:v>1.5377223345361705E-2</c:v>
                </c:pt>
                <c:pt idx="7">
                  <c:v>1.0872692342335675E-3</c:v>
                </c:pt>
                <c:pt idx="8">
                  <c:v>1.2292434835735036E-5</c:v>
                </c:pt>
                <c:pt idx="9">
                  <c:v>3.6303522422299513E-10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47-458F-96A2-62E6AE3A8F65}"/>
            </c:ext>
          </c:extLst>
        </c:ser>
        <c:ser>
          <c:idx val="0"/>
          <c:order val="2"/>
          <c:tx>
            <c:strRef>
              <c:f>Sheet1!$C$34</c:f>
              <c:strCache>
                <c:ptCount val="1"/>
                <c:pt idx="0">
                  <c:v>8. Posteriori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Sheet1!$D$27:$M$27</c:f>
              <c:numCache>
                <c:formatCode>General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0.74999999999999989</c:v>
                </c:pt>
                <c:pt idx="8">
                  <c:v>0.84999999999999987</c:v>
                </c:pt>
                <c:pt idx="9">
                  <c:v>0.94999999999999984</c:v>
                </c:pt>
              </c:numCache>
            </c:numRef>
          </c:xVal>
          <c:yVal>
            <c:numRef>
              <c:f>Sheet1!$D$34:$M$34</c:f>
              <c:numCache>
                <c:formatCode>0.00000</c:formatCode>
                <c:ptCount val="10"/>
                <c:pt idx="0">
                  <c:v>4.2774560986716549E-4</c:v>
                </c:pt>
                <c:pt idx="1">
                  <c:v>3.4177873556550976E-2</c:v>
                </c:pt>
                <c:pt idx="2">
                  <c:v>0.18858338315963816</c:v>
                </c:pt>
                <c:pt idx="3">
                  <c:v>0.32329818774012425</c:v>
                </c:pt>
                <c:pt idx="4">
                  <c:v>0.32056064617379326</c:v>
                </c:pt>
                <c:pt idx="5">
                  <c:v>0.11753286596119446</c:v>
                </c:pt>
                <c:pt idx="6">
                  <c:v>1.4634460227766965E-2</c:v>
                </c:pt>
                <c:pt idx="7">
                  <c:v>7.7606330518369885E-4</c:v>
                </c:pt>
                <c:pt idx="8">
                  <c:v>8.7740067565697784E-6</c:v>
                </c:pt>
                <c:pt idx="9">
                  <c:v>2.5912470171861752E-10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47-458F-96A2-62E6AE3A8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32256"/>
        <c:axId val="448632584"/>
      </c:scatterChart>
      <c:valAx>
        <c:axId val="44863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Coin Probability of Heads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32584"/>
        <c:crosses val="autoZero"/>
        <c:crossBetween val="midCat"/>
      </c:valAx>
      <c:valAx>
        <c:axId val="448632584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3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35</xdr:row>
      <xdr:rowOff>0</xdr:rowOff>
    </xdr:from>
    <xdr:to>
      <xdr:col>10</xdr:col>
      <xdr:colOff>488156</xdr:colOff>
      <xdr:row>49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231322</xdr:colOff>
      <xdr:row>6</xdr:row>
      <xdr:rowOff>149679</xdr:rowOff>
    </xdr:from>
    <xdr:to>
      <xdr:col>10</xdr:col>
      <xdr:colOff>40822</xdr:colOff>
      <xdr:row>9</xdr:row>
      <xdr:rowOff>73672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1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843643" y="1564822"/>
              <a:ext cx="8055429" cy="52270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1" i="1">
                        <a:latin typeface="Cambria Math" panose="02040503050406030204" pitchFamily="18" charset="0"/>
                      </a:rPr>
                      <m:t>𝑷𝒓𝒐𝒃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600" b="1" i="0">
                        <a:latin typeface="Cambria Math" panose="02040503050406030204" pitchFamily="18" charset="0"/>
                      </a:rPr>
                      <m:t>{ </m:t>
                    </m:r>
                    <m:r>
                      <a:rPr lang="en-US" sz="1600" b="1" i="1" kern="1200">
                        <a:solidFill>
                          <a:schemeClr val="tx1"/>
                        </a:solidFill>
                        <a:effectLst/>
                        <a:latin typeface="Arial" panose="020B0604020202020204" pitchFamily="34" charset="0"/>
                        <a:ea typeface="MS PGothic" panose="020B0600070205080204" pitchFamily="34" charset="-128"/>
                        <a:cs typeface="+mn-cs"/>
                      </a:rPr>
                      <m:t>𝑷</m:t>
                    </m:r>
                    <m:r>
                      <a:rPr lang="en-US" sz="1600" b="1" i="1" kern="1200">
                        <a:solidFill>
                          <a:schemeClr val="tx1"/>
                        </a:solidFill>
                        <a:effectLst/>
                        <a:latin typeface="Arial" panose="020B0604020202020204" pitchFamily="34" charset="0"/>
                        <a:ea typeface="MS PGothic" panose="020B0600070205080204" pitchFamily="34" charset="-128"/>
                        <a:cs typeface="+mn-cs"/>
                      </a:rPr>
                      <m:t>(</m:t>
                    </m:r>
                    <m:r>
                      <a:rPr lang="en-US" sz="1600" b="1" i="1" kern="1200">
                        <a:solidFill>
                          <a:schemeClr val="tx1"/>
                        </a:solidFill>
                        <a:effectLst/>
                        <a:latin typeface="Arial" panose="020B0604020202020204" pitchFamily="34" charset="0"/>
                        <a:ea typeface="MS PGothic" panose="020B0600070205080204" pitchFamily="34" charset="-128"/>
                        <a:cs typeface="+mn-cs"/>
                      </a:rPr>
                      <m:t>𝒉𝒆𝒂𝒅𝒔</m:t>
                    </m:r>
                    <m:r>
                      <a:rPr lang="en-US" sz="1600" b="1" i="1" kern="1200">
                        <a:solidFill>
                          <a:schemeClr val="tx1"/>
                        </a:solidFill>
                        <a:effectLst/>
                        <a:latin typeface="Arial" panose="020B0604020202020204" pitchFamily="34" charset="0"/>
                        <a:ea typeface="MS PGothic" panose="020B0600070205080204" pitchFamily="34" charset="-128"/>
                        <a:cs typeface="+mn-cs"/>
                      </a:rPr>
                      <m:t>) </m:t>
                    </m:r>
                    <m:r>
                      <m:rPr>
                        <m:nor/>
                      </m:rPr>
                      <a:rPr lang="en-US" sz="1600" b="1" i="0">
                        <a:latin typeface="Cambria Math" panose="02040503050406030204" pitchFamily="18" charset="0"/>
                      </a:rPr>
                      <m:t>|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𝑻𝒐𝒔𝒔𝒆𝒔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 }=</m:t>
                    </m:r>
                    <m:f>
                      <m:fPr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𝑷𝒓𝒐𝒃</m:t>
                        </m:r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 </m:t>
                        </m:r>
                        <m:d>
                          <m:dPr>
                            <m:begChr m:val="{"/>
                            <m:endChr m:val="|"/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600" b="1" i="0">
                                <a:latin typeface="Cambria Math" panose="02040503050406030204" pitchFamily="18" charset="0"/>
                              </a:rPr>
                              <m:t>Tosses</m:t>
                            </m:r>
                          </m:e>
                        </m:d>
                        <m:r>
                          <a:rPr lang="en-US" sz="1600" b="1" i="1" kern="1200"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  <a:ea typeface="MS PGothic" panose="020B0600070205080204" pitchFamily="34" charset="-128"/>
                            <a:cs typeface="+mn-cs"/>
                          </a:rPr>
                          <m:t>𝑷</m:t>
                        </m:r>
                        <m:r>
                          <a:rPr lang="en-US" sz="1600" b="1" i="1" kern="1200"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  <a:ea typeface="MS PGothic" panose="020B0600070205080204" pitchFamily="34" charset="-128"/>
                            <a:cs typeface="+mn-cs"/>
                          </a:rPr>
                          <m:t>(</m:t>
                        </m:r>
                        <m:r>
                          <a:rPr lang="en-US" sz="1600" b="1" i="1" kern="1200"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  <a:ea typeface="MS PGothic" panose="020B0600070205080204" pitchFamily="34" charset="-128"/>
                            <a:cs typeface="+mn-cs"/>
                          </a:rPr>
                          <m:t>𝒉𝒆𝒂𝒅𝒔</m:t>
                        </m:r>
                        <m:r>
                          <a:rPr lang="en-US" sz="1600" b="1" i="1" kern="1200"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  <a:ea typeface="MS PGothic" panose="020B0600070205080204" pitchFamily="34" charset="-128"/>
                            <a:cs typeface="+mn-cs"/>
                          </a:rPr>
                          <m:t>)</m:t>
                        </m:r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 }</m:t>
                        </m:r>
                        <m:r>
                          <a:rPr lang="en-US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𝑷𝒓𝒐𝒃</m:t>
                        </m:r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600">
                            <a:latin typeface="Cambria Math" panose="02040503050406030204" pitchFamily="18" charset="0"/>
                          </a:rPr>
                          <m:t>{ </m:t>
                        </m:r>
                        <m:r>
                          <a:rPr lang="en-US" sz="1600" b="1" i="1" kern="1200"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  <a:ea typeface="MS PGothic" panose="020B0600070205080204" pitchFamily="34" charset="-128"/>
                            <a:cs typeface="+mn-cs"/>
                          </a:rPr>
                          <m:t>𝑷</m:t>
                        </m:r>
                        <m:r>
                          <a:rPr lang="en-US" sz="1600" b="1" i="1" kern="1200"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  <a:ea typeface="MS PGothic" panose="020B0600070205080204" pitchFamily="34" charset="-128"/>
                            <a:cs typeface="+mn-cs"/>
                          </a:rPr>
                          <m:t>(</m:t>
                        </m:r>
                        <m:r>
                          <a:rPr lang="en-US" sz="1600" b="1" i="1" kern="1200"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  <a:ea typeface="MS PGothic" panose="020B0600070205080204" pitchFamily="34" charset="-128"/>
                            <a:cs typeface="+mn-cs"/>
                          </a:rPr>
                          <m:t>𝒉𝒆𝒂𝒅𝒔</m:t>
                        </m:r>
                        <m:r>
                          <a:rPr lang="en-US" sz="1600" b="1" i="1" kern="1200"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  <a:ea typeface="MS PGothic" panose="020B0600070205080204" pitchFamily="34" charset="-128"/>
                            <a:cs typeface="+mn-cs"/>
                          </a:rPr>
                          <m:t>)</m:t>
                        </m:r>
                        <m:r>
                          <a:rPr lang="en-US" sz="16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MS PGothic" panose="020B0600070205080204" pitchFamily="34" charset="-128"/>
                            <a:cs typeface="+mn-cs"/>
                          </a:rPr>
                          <m:t> </m:t>
                        </m:r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}</m:t>
                        </m:r>
                        <m:r>
                          <m:rPr>
                            <m:nor/>
                          </m:rPr>
                          <a:rPr lang="en-US" sz="1600"/>
                          <m:t> </m:t>
                        </m:r>
                      </m:num>
                      <m:den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𝑷𝒓𝒐𝒃</m:t>
                        </m:r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 { </m:t>
                        </m:r>
                        <m:r>
                          <m:rPr>
                            <m:nor/>
                          </m:rPr>
                          <a:rPr lang="en-US" sz="1600" b="1" i="0">
                            <a:latin typeface="Cambria Math" panose="02040503050406030204" pitchFamily="18" charset="0"/>
                          </a:rPr>
                          <m:t>Tosses</m:t>
                        </m:r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 }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6" name="TextBox 1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843643" y="1564822"/>
              <a:ext cx="8055429" cy="52270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600" b="1" i="0">
                  <a:latin typeface="Cambria Math" panose="02040503050406030204" pitchFamily="18" charset="0"/>
                </a:rPr>
                <a:t>𝑷𝒓𝒐𝒃 "{ </a:t>
              </a:r>
              <a:r>
                <a:rPr lang="en-US" sz="16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cs typeface="+mn-cs"/>
                </a:rPr>
                <a:t>" </a:t>
              </a:r>
              <a:r>
                <a:rPr lang="en-US" sz="16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rPr>
                <a:t>𝑷(𝒉𝒆𝒂𝒅𝒔) </a:t>
              </a:r>
              <a:r>
                <a:rPr lang="en-US" sz="16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MS PGothic" panose="020B0600070205080204" pitchFamily="34" charset="-128"/>
                  <a:cs typeface="+mn-cs"/>
                </a:rPr>
                <a:t>"</a:t>
              </a:r>
              <a:r>
                <a:rPr lang="en-US" sz="1600" b="1" i="0">
                  <a:latin typeface="Cambria Math" panose="02040503050406030204" pitchFamily="18" charset="0"/>
                </a:rPr>
                <a:t>|" 𝑻𝒐𝒔𝒔𝒆𝒔 }=(</a:t>
              </a:r>
              <a:r>
                <a:rPr lang="en-US" sz="1600" i="0">
                  <a:latin typeface="Cambria Math" panose="02040503050406030204" pitchFamily="18" charset="0"/>
                </a:rPr>
                <a:t>𝑷𝒓𝒐𝒃 { </a:t>
              </a:r>
              <a:r>
                <a:rPr lang="en-US" sz="1600" b="1" i="0">
                  <a:latin typeface="Cambria Math" panose="02040503050406030204" pitchFamily="18" charset="0"/>
                </a:rPr>
                <a:t>"Tosses" ┤|</a:t>
              </a:r>
              <a:r>
                <a:rPr lang="en-US" sz="16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rPr>
                <a:t>𝑷(𝒉𝒆𝒂𝒅𝒔)</a:t>
              </a:r>
              <a:r>
                <a:rPr lang="en-US" sz="1600" i="0">
                  <a:latin typeface="Cambria Math" panose="02040503050406030204" pitchFamily="18" charset="0"/>
                </a:rPr>
                <a:t> }</a:t>
              </a:r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600" i="0">
                  <a:latin typeface="Cambria Math" panose="02040503050406030204" pitchFamily="18" charset="0"/>
                </a:rPr>
                <a:t>𝑷𝒓𝒐𝒃 "{ </a:t>
              </a:r>
              <a:r>
                <a:rPr lang="en-US" sz="16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cs typeface="+mn-cs"/>
                </a:rPr>
                <a:t>" </a:t>
              </a:r>
              <a:r>
                <a:rPr lang="en-US" sz="16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rPr>
                <a:t>𝑷(𝒉𝒆𝒂𝒅𝒔)</a:t>
              </a:r>
              <a:r>
                <a:rPr lang="en-US" sz="16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MS PGothic" panose="020B0600070205080204" pitchFamily="34" charset="-128"/>
                  <a:cs typeface="+mn-cs"/>
                </a:rPr>
                <a:t> </a:t>
              </a:r>
              <a:r>
                <a:rPr lang="en-US" sz="1600" i="0">
                  <a:latin typeface="Cambria Math" panose="02040503050406030204" pitchFamily="18" charset="0"/>
                </a:rPr>
                <a:t>}"</a:t>
              </a:r>
              <a:r>
                <a:rPr lang="en-US" sz="1600" i="0"/>
                <a:t> </a:t>
              </a:r>
              <a:r>
                <a:rPr lang="en-US" sz="1600" i="0">
                  <a:latin typeface="Cambria Math" panose="02040503050406030204" pitchFamily="18" charset="0"/>
                </a:rPr>
                <a:t>" </a:t>
              </a:r>
              <a:r>
                <a:rPr lang="en-US" sz="1600" b="1" i="0">
                  <a:latin typeface="Cambria Math" panose="02040503050406030204" pitchFamily="18" charset="0"/>
                </a:rPr>
                <a:t>)/(𝑷𝒓𝒐𝒃 { "Tosses"  })</a:t>
              </a:r>
              <a:endParaRPr lang="en-US" sz="1600"/>
            </a:p>
          </xdr:txBody>
        </xdr:sp>
      </mc:Fallback>
    </mc:AlternateContent>
    <xdr:clientData/>
  </xdr:twoCellAnchor>
  <xdr:twoCellAnchor>
    <xdr:from>
      <xdr:col>2</xdr:col>
      <xdr:colOff>830035</xdr:colOff>
      <xdr:row>10</xdr:row>
      <xdr:rowOff>137432</xdr:rowOff>
    </xdr:from>
    <xdr:to>
      <xdr:col>7</xdr:col>
      <xdr:colOff>432325</xdr:colOff>
      <xdr:row>13</xdr:row>
      <xdr:rowOff>33689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19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054678" y="2246539"/>
              <a:ext cx="4704968" cy="46775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1" i="1">
                        <a:latin typeface="Cambria Math" panose="02040503050406030204" pitchFamily="18" charset="0"/>
                      </a:rPr>
                      <m:t>𝑷𝒐𝒔𝒕𝒆𝒓𝒊𝒐𝒓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𝑳𝒊𝒌𝒆𝒍𝒊𝒉𝒐𝒐𝒅</m:t>
                        </m:r>
                        <m:r>
                          <a:rPr lang="en-US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en-US" sz="16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Prior</m:t>
                        </m:r>
                        <m:r>
                          <m:rPr>
                            <m:nor/>
                          </m:rPr>
                          <a:rPr lang="en-US" sz="1600"/>
                          <m:t> </m:t>
                        </m:r>
                      </m:num>
                      <m:den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𝑬𝒗𝒊𝒅𝒆𝒏𝒄𝒆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7" name="TextBox 19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054678" y="2246539"/>
              <a:ext cx="4704968" cy="46775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600" b="1" i="0">
                  <a:latin typeface="Cambria Math" panose="02040503050406030204" pitchFamily="18" charset="0"/>
                </a:rPr>
                <a:t>𝑷𝒐𝒔𝒕𝒆𝒓𝒊𝒐𝒓=  (𝑳𝒊𝒌𝒆𝒍𝒊𝒉𝒐𝒐𝒅</a:t>
              </a:r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"Prior</a:t>
              </a:r>
              <a:r>
                <a:rPr lang="en-US" sz="1600" i="0"/>
                <a:t> </a:t>
              </a:r>
              <a:r>
                <a:rPr lang="en-US" sz="1600" i="0">
                  <a:latin typeface="Cambria Math" panose="02040503050406030204" pitchFamily="18" charset="0"/>
                </a:rPr>
                <a:t>" </a:t>
              </a:r>
              <a:r>
                <a:rPr lang="en-US" sz="1600" b="1" i="0">
                  <a:latin typeface="Cambria Math" panose="02040503050406030204" pitchFamily="18" charset="0"/>
                </a:rPr>
                <a:t>)/𝑬𝒗𝒊𝒅𝒆𝒏𝒄𝒆</a:t>
              </a:r>
              <a:endParaRPr lang="en-US" sz="1600"/>
            </a:p>
          </xdr:txBody>
        </xdr:sp>
      </mc:Fallback>
    </mc:AlternateContent>
    <xdr:clientData/>
  </xdr:twoCellAnchor>
  <xdr:twoCellAnchor>
    <xdr:from>
      <xdr:col>2</xdr:col>
      <xdr:colOff>239485</xdr:colOff>
      <xdr:row>14</xdr:row>
      <xdr:rowOff>144236</xdr:rowOff>
    </xdr:from>
    <xdr:to>
      <xdr:col>10</xdr:col>
      <xdr:colOff>81644</xdr:colOff>
      <xdr:row>16</xdr:row>
      <xdr:rowOff>177965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8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1464128" y="3015343"/>
              <a:ext cx="7475766" cy="41472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600" b="1" i="1">
                        <a:latin typeface="Cambria Math" panose="02040503050406030204" pitchFamily="18" charset="0"/>
                      </a:rPr>
                      <m:t>𝑷𝒓𝒐𝒃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{"/>
                        <m:endChr m:val="|"/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600" b="1" i="0">
                            <a:latin typeface="Cambria Math" panose="02040503050406030204" pitchFamily="18" charset="0"/>
                          </a:rPr>
                          <m:t>Tos</m:t>
                        </m:r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𝒔𝒆𝒔</m:t>
                        </m:r>
                      </m:e>
                    </m:d>
                    <m:r>
                      <a:rPr lang="en-US" sz="1600" b="1" i="1" kern="1200">
                        <a:solidFill>
                          <a:schemeClr val="tx1"/>
                        </a:solidFill>
                        <a:effectLst/>
                        <a:latin typeface="Arial" panose="020B0604020202020204" pitchFamily="34" charset="0"/>
                        <a:ea typeface="MS PGothic" panose="020B0600070205080204" pitchFamily="34" charset="-128"/>
                        <a:cs typeface="+mn-cs"/>
                      </a:rPr>
                      <m:t>𝑷</m:t>
                    </m:r>
                    <m:r>
                      <a:rPr lang="en-US" sz="1600" b="1" i="1" kern="1200">
                        <a:solidFill>
                          <a:schemeClr val="tx1"/>
                        </a:solidFill>
                        <a:effectLst/>
                        <a:latin typeface="Arial" panose="020B0604020202020204" pitchFamily="34" charset="0"/>
                        <a:ea typeface="MS PGothic" panose="020B0600070205080204" pitchFamily="34" charset="-128"/>
                        <a:cs typeface="+mn-cs"/>
                      </a:rPr>
                      <m:t>(</m:t>
                    </m:r>
                    <m:r>
                      <a:rPr lang="en-US" sz="1600" b="1" i="1" kern="1200">
                        <a:solidFill>
                          <a:schemeClr val="tx1"/>
                        </a:solidFill>
                        <a:effectLst/>
                        <a:latin typeface="Arial" panose="020B0604020202020204" pitchFamily="34" charset="0"/>
                        <a:ea typeface="MS PGothic" panose="020B0600070205080204" pitchFamily="34" charset="-128"/>
                        <a:cs typeface="+mn-cs"/>
                      </a:rPr>
                      <m:t>𝒉𝒆𝒂𝒅𝒔</m:t>
                    </m:r>
                    <m:r>
                      <a:rPr lang="en-US" sz="1600" b="1" i="1" kern="1200">
                        <a:solidFill>
                          <a:schemeClr val="tx1"/>
                        </a:solidFill>
                        <a:effectLst/>
                        <a:latin typeface="Arial" panose="020B0604020202020204" pitchFamily="34" charset="0"/>
                        <a:ea typeface="MS PGothic" panose="020B0600070205080204" pitchFamily="34" charset="-128"/>
                        <a:cs typeface="+mn-cs"/>
                      </a:rPr>
                      <m:t>)  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 }= </m:t>
                    </m:r>
                    <m:d>
                      <m:dPr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sz="1600" b="1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sSub>
                                <m:sSubPr>
                                  <m:ctrlPr>
                                    <a:rPr lang="en-US" sz="1600" b="1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1" i="1">
                                      <a:latin typeface="Cambria Math" panose="02040503050406030204" pitchFamily="18" charset="0"/>
                                    </a:rPr>
                                    <m:t>𝒏</m:t>
                                  </m:r>
                                </m:e>
                                <m:sub>
                                  <m:r>
                                    <a:rPr lang="en-US" sz="1600" b="1" i="1">
                                      <a:latin typeface="Cambria Math" panose="02040503050406030204" pitchFamily="18" charset="0"/>
                                    </a:rPr>
                                    <m:t>𝒕𝒐𝒔𝒔𝒆𝒔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en-US" sz="1600" b="1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1" i="1">
                                      <a:latin typeface="Cambria Math" panose="02040503050406030204" pitchFamily="18" charset="0"/>
                                    </a:rPr>
                                    <m:t>𝒏</m:t>
                                  </m:r>
                                </m:e>
                                <m:sub>
                                  <m:r>
                                    <a:rPr lang="en-US" sz="1600" b="1" i="1">
                                      <a:latin typeface="Cambria Math" panose="02040503050406030204" pitchFamily="18" charset="0"/>
                                    </a:rPr>
                                    <m:t>𝒉𝒆𝒂𝒅𝒔</m:t>
                                  </m:r>
                                </m:sub>
                              </m:sSub>
                            </m:e>
                          </m:mr>
                        </m:m>
                      </m:e>
                    </m:d>
                    <m:r>
                      <a:rPr lang="en-US" sz="1600" b="1" i="1">
                        <a:latin typeface="Cambria Math" panose="02040503050406030204" pitchFamily="18" charset="0"/>
                      </a:rPr>
                      <m:t>𝑷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𝒉𝒆𝒂𝒅𝒔</m:t>
                    </m:r>
                    <m:r>
                      <a:rPr lang="en-US" sz="1600" b="1" i="1">
                        <a:latin typeface="Cambria Math" panose="02040503050406030204" pitchFamily="18" charset="0"/>
                      </a:rPr>
                      <m:t>) ∙</m:t>
                    </m:r>
                    <m:sSup>
                      <m:sSupPr>
                        <m:ctrlPr>
                          <a:rPr lang="en-US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𝟏</m:t>
                        </m:r>
                        <m:r>
                          <a:rPr lang="en-US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600" b="1" i="1" kern="1200"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  <a:ea typeface="MS PGothic" panose="020B0600070205080204" pitchFamily="34" charset="-128"/>
                            <a:cs typeface="+mn-cs"/>
                          </a:rPr>
                          <m:t>𝑷</m:t>
                        </m:r>
                        <m:r>
                          <a:rPr lang="en-US" sz="1600" b="1" i="1" kern="1200"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  <a:ea typeface="MS PGothic" panose="020B0600070205080204" pitchFamily="34" charset="-128"/>
                            <a:cs typeface="+mn-cs"/>
                          </a:rPr>
                          <m:t>(</m:t>
                        </m:r>
                        <m:r>
                          <a:rPr lang="en-US" sz="1600" b="1" i="1" kern="1200"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  <a:ea typeface="MS PGothic" panose="020B0600070205080204" pitchFamily="34" charset="-128"/>
                            <a:cs typeface="+mn-cs"/>
                          </a:rPr>
                          <m:t>𝒉𝒆𝒂𝒅𝒔</m:t>
                        </m:r>
                        <m:r>
                          <a:rPr lang="en-US" sz="1600" b="1" i="1" kern="1200"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  <a:ea typeface="MS PGothic" panose="020B0600070205080204" pitchFamily="34" charset="-128"/>
                            <a:cs typeface="+mn-cs"/>
                          </a:rPr>
                          <m:t>) </m:t>
                        </m:r>
                        <m:r>
                          <a:rPr lang="en-US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p>
                        <m:sSub>
                          <m:sSubPr>
                            <m:ctrlPr>
                              <a:rPr lang="en-US" sz="1600" b="1" i="1" kern="1200">
                                <a:solidFill>
                                  <a:schemeClr val="tx1"/>
                                </a:solidFill>
                                <a:effectLst/>
                                <a:latin typeface="Arial" panose="020B0604020202020204" pitchFamily="34" charset="0"/>
                                <a:ea typeface="MS PGothic" panose="020B0600070205080204" pitchFamily="34" charset="-128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1" i="1" kern="1200">
                                <a:solidFill>
                                  <a:schemeClr val="tx1"/>
                                </a:solidFill>
                                <a:effectLst/>
                                <a:latin typeface="Arial" panose="020B0604020202020204" pitchFamily="34" charset="0"/>
                                <a:ea typeface="MS PGothic" panose="020B0600070205080204" pitchFamily="34" charset="-128"/>
                                <a:cs typeface="+mn-cs"/>
                              </a:rPr>
                              <m:t>𝒏</m:t>
                            </m:r>
                          </m:e>
                          <m:sub>
                            <m:r>
                              <a:rPr lang="en-US" sz="16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MS PGothic" panose="020B0600070205080204" pitchFamily="34" charset="-128"/>
                                <a:cs typeface="+mn-cs"/>
                              </a:rPr>
                              <m:t>𝒕𝒐𝒔𝒔𝒆𝒔</m:t>
                            </m:r>
                          </m:sub>
                        </m:sSub>
                        <m:r>
                          <a:rPr lang="en-US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US" sz="16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𝒉𝒆𝒂𝒅𝒔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8" name="TextBox 8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1464128" y="3015343"/>
              <a:ext cx="7475766" cy="41472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600" b="1" i="0">
                  <a:latin typeface="Cambria Math" panose="02040503050406030204" pitchFamily="18" charset="0"/>
                </a:rPr>
                <a:t>𝑷𝒓𝒐𝒃 { "Tos" 𝒔𝒆𝒔┤|</a:t>
              </a:r>
              <a:r>
                <a:rPr lang="en-US" sz="16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rPr>
                <a:t>𝑷(𝒉𝒆𝒂𝒅𝒔)  </a:t>
              </a:r>
              <a:r>
                <a:rPr lang="en-US" sz="1600" b="1" i="0">
                  <a:latin typeface="Cambria Math" panose="02040503050406030204" pitchFamily="18" charset="0"/>
                </a:rPr>
                <a:t> }= (■8(𝒏_𝒕𝒐𝒔𝒔𝒆𝒔@𝒏_𝒉𝒆𝒂𝒅𝒔 ))𝑷(𝒉𝒆𝒂𝒅𝒔) </a:t>
              </a:r>
              <a:r>
                <a:rPr lang="en-US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∙〖(𝟏−</a:t>
              </a:r>
              <a:r>
                <a:rPr lang="en-US" sz="16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rPr>
                <a:t>𝑷(𝒉𝒆𝒂𝒅𝒔) </a:t>
              </a:r>
              <a:r>
                <a:rPr lang="en-US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)〗^(</a:t>
              </a:r>
              <a:r>
                <a:rPr lang="en-US" sz="16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rPr>
                <a:t>𝒏_</a:t>
              </a:r>
              <a:r>
                <a:rPr lang="en-US" sz="16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MS PGothic" panose="020B0600070205080204" pitchFamily="34" charset="-128"/>
                  <a:cs typeface="+mn-cs"/>
                </a:rPr>
                <a:t>𝒕𝒐𝒔𝒔𝒆𝒔</a:t>
              </a:r>
              <a:r>
                <a:rPr lang="en-US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−𝒏_𝒉𝒆𝒂𝒅𝒔 )</a:t>
              </a:r>
              <a:endParaRPr lang="en-US" sz="16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1"/>
  <sheetViews>
    <sheetView tabSelected="1" zoomScale="70" zoomScaleNormal="70" workbookViewId="0">
      <selection activeCell="AD34" sqref="AD34"/>
    </sheetView>
  </sheetViews>
  <sheetFormatPr defaultRowHeight="15" x14ac:dyDescent="0.25"/>
  <cols>
    <col min="1" max="1" width="9.140625" style="40"/>
    <col min="2" max="2" width="9.140625" style="1"/>
    <col min="3" max="3" width="25.42578125" style="1" customWidth="1"/>
    <col min="4" max="5" width="12.7109375" style="1" customWidth="1"/>
    <col min="6" max="6" width="13.140625" style="1" bestFit="1" customWidth="1"/>
    <col min="7" max="15" width="12.7109375" style="1" customWidth="1"/>
    <col min="16" max="16" width="11.5703125" style="1" bestFit="1" customWidth="1"/>
    <col min="17" max="21" width="9.140625" style="1"/>
    <col min="22" max="48" width="9.140625" style="40"/>
  </cols>
  <sheetData>
    <row r="1" spans="1:48" s="40" customFormat="1" ht="15.75" thickBot="1" x14ac:dyDescent="0.3"/>
    <row r="2" spans="1:48" s="1" customFormat="1" x14ac:dyDescent="0.25">
      <c r="A2" s="40"/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9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</row>
    <row r="3" spans="1:48" ht="26.25" x14ac:dyDescent="0.4">
      <c r="B3" s="30"/>
      <c r="C3" s="53" t="s">
        <v>1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2"/>
    </row>
    <row r="4" spans="1:48" x14ac:dyDescent="0.25">
      <c r="B4" s="30"/>
      <c r="C4" s="31" t="s">
        <v>0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2"/>
    </row>
    <row r="5" spans="1:48" x14ac:dyDescent="0.25"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2"/>
    </row>
    <row r="6" spans="1:48" ht="24" x14ac:dyDescent="0.45">
      <c r="B6" s="30"/>
      <c r="C6" s="56" t="s">
        <v>45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2"/>
    </row>
    <row r="7" spans="1:48" x14ac:dyDescent="0.25">
      <c r="B7" s="30"/>
      <c r="C7" s="33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2"/>
    </row>
    <row r="8" spans="1:48" ht="15.75" x14ac:dyDescent="0.25">
      <c r="B8" s="30"/>
      <c r="C8" s="33"/>
      <c r="D8" s="31"/>
      <c r="E8" s="31"/>
      <c r="F8" s="31"/>
      <c r="G8" s="31"/>
      <c r="H8" s="31"/>
      <c r="I8" s="31"/>
      <c r="K8" s="55" t="s">
        <v>43</v>
      </c>
      <c r="L8" s="31"/>
      <c r="M8" s="31"/>
      <c r="N8" s="31"/>
      <c r="O8" s="31"/>
      <c r="P8" s="31"/>
      <c r="Q8" s="31"/>
      <c r="R8" s="31"/>
      <c r="S8" s="31"/>
      <c r="T8" s="31"/>
      <c r="U8" s="32"/>
    </row>
    <row r="9" spans="1:48" ht="15.75" x14ac:dyDescent="0.25">
      <c r="B9" s="30"/>
      <c r="C9" s="33"/>
      <c r="D9" s="31"/>
      <c r="E9" s="31"/>
      <c r="F9" s="31"/>
      <c r="G9" s="31"/>
      <c r="H9" s="31"/>
      <c r="I9" s="31"/>
      <c r="K9" s="55" t="s">
        <v>46</v>
      </c>
      <c r="L9" s="31"/>
      <c r="M9" s="31"/>
      <c r="N9" s="31"/>
      <c r="O9" s="31"/>
      <c r="P9" s="31"/>
      <c r="Q9" s="31"/>
      <c r="R9" s="31"/>
      <c r="S9" s="31"/>
      <c r="T9" s="31"/>
      <c r="U9" s="32"/>
    </row>
    <row r="10" spans="1:48" ht="15.75" x14ac:dyDescent="0.25">
      <c r="B10" s="30"/>
      <c r="C10" s="33"/>
      <c r="D10" s="31"/>
      <c r="E10" s="31"/>
      <c r="F10" s="31"/>
      <c r="G10" s="31"/>
      <c r="H10" s="31"/>
      <c r="I10" s="31"/>
      <c r="K10" s="55"/>
      <c r="L10" s="31"/>
      <c r="M10" s="31"/>
      <c r="N10" s="31"/>
      <c r="O10" s="31"/>
      <c r="P10" s="31"/>
      <c r="Q10" s="31"/>
      <c r="R10" s="31"/>
      <c r="S10" s="31"/>
      <c r="T10" s="31"/>
      <c r="U10" s="32"/>
    </row>
    <row r="11" spans="1:48" ht="15.75" x14ac:dyDescent="0.25">
      <c r="B11" s="30"/>
      <c r="C11" s="33"/>
      <c r="D11" s="31"/>
      <c r="E11" s="31"/>
      <c r="F11" s="31"/>
      <c r="G11" s="31"/>
      <c r="H11" s="31"/>
      <c r="I11" s="31"/>
      <c r="K11" s="55" t="s">
        <v>37</v>
      </c>
      <c r="L11" s="31"/>
      <c r="M11" s="31"/>
      <c r="N11" s="31"/>
      <c r="O11" s="31"/>
      <c r="P11" s="31"/>
      <c r="Q11" s="31"/>
      <c r="R11" s="31"/>
      <c r="S11" s="31"/>
      <c r="T11" s="31"/>
      <c r="U11" s="32"/>
    </row>
    <row r="12" spans="1:48" ht="15.75" x14ac:dyDescent="0.25">
      <c r="B12" s="30"/>
      <c r="C12" s="33"/>
      <c r="D12" s="31"/>
      <c r="E12" s="31"/>
      <c r="F12" s="31"/>
      <c r="G12" s="31"/>
      <c r="H12" s="31"/>
      <c r="I12" s="31"/>
      <c r="K12" s="55" t="s">
        <v>33</v>
      </c>
      <c r="L12" s="31"/>
      <c r="M12" s="31"/>
      <c r="N12" s="31"/>
      <c r="O12" s="31"/>
      <c r="P12" s="31"/>
      <c r="Q12" s="31"/>
      <c r="R12" s="31"/>
      <c r="S12" s="31"/>
      <c r="T12" s="31"/>
      <c r="U12" s="32"/>
    </row>
    <row r="13" spans="1:48" ht="15.75" x14ac:dyDescent="0.25">
      <c r="B13" s="30"/>
      <c r="C13" s="33"/>
      <c r="D13" s="31"/>
      <c r="E13" s="31"/>
      <c r="F13" s="31"/>
      <c r="G13" s="31"/>
      <c r="H13" s="31"/>
      <c r="I13" s="31"/>
      <c r="K13" s="55" t="s">
        <v>38</v>
      </c>
      <c r="L13" s="31"/>
      <c r="M13" s="31"/>
      <c r="N13" s="31"/>
      <c r="O13" s="31"/>
      <c r="P13" s="31"/>
      <c r="Q13" s="31"/>
      <c r="R13" s="31"/>
      <c r="S13" s="31"/>
      <c r="T13" s="31"/>
      <c r="U13" s="32"/>
    </row>
    <row r="14" spans="1:48" ht="15.75" x14ac:dyDescent="0.25">
      <c r="B14" s="30"/>
      <c r="C14" s="33"/>
      <c r="D14" s="31"/>
      <c r="E14" s="31"/>
      <c r="F14" s="31"/>
      <c r="G14" s="31"/>
      <c r="H14" s="31"/>
      <c r="I14" s="31"/>
      <c r="K14" s="55" t="s">
        <v>39</v>
      </c>
      <c r="L14" s="31"/>
      <c r="M14" s="31"/>
      <c r="N14" s="31"/>
      <c r="O14" s="31"/>
      <c r="P14" s="31"/>
      <c r="Q14" s="31"/>
      <c r="R14" s="31"/>
      <c r="S14" s="31"/>
      <c r="T14" s="31"/>
      <c r="U14" s="32"/>
    </row>
    <row r="15" spans="1:48" x14ac:dyDescent="0.25">
      <c r="B15" s="30"/>
      <c r="C15" s="33"/>
      <c r="D15" s="31"/>
      <c r="E15" s="31"/>
      <c r="F15" s="31"/>
      <c r="G15" s="31"/>
      <c r="H15" s="31"/>
      <c r="I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2"/>
    </row>
    <row r="16" spans="1:48" x14ac:dyDescent="0.25">
      <c r="B16" s="30"/>
      <c r="C16" s="33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2"/>
    </row>
    <row r="17" spans="2:21" ht="15.75" x14ac:dyDescent="0.25">
      <c r="B17" s="30"/>
      <c r="D17" s="31"/>
      <c r="E17" s="31"/>
      <c r="F17" s="31"/>
      <c r="G17" s="31"/>
      <c r="H17" s="31"/>
      <c r="I17" s="31"/>
      <c r="J17" s="31"/>
      <c r="K17" s="31"/>
      <c r="L17" s="55" t="s">
        <v>40</v>
      </c>
      <c r="M17" s="31"/>
      <c r="O17" s="31"/>
      <c r="P17" s="31"/>
      <c r="Q17" s="31"/>
      <c r="R17" s="31"/>
      <c r="S17" s="31"/>
      <c r="T17" s="31"/>
      <c r="U17" s="32"/>
    </row>
    <row r="18" spans="2:21" ht="15.75" x14ac:dyDescent="0.25">
      <c r="B18" s="30"/>
      <c r="C18" s="33"/>
      <c r="D18" s="31"/>
      <c r="E18" s="31"/>
      <c r="F18" s="31"/>
      <c r="G18" s="31"/>
      <c r="H18" s="31"/>
      <c r="I18" s="31"/>
      <c r="J18" s="31"/>
      <c r="K18" s="31"/>
      <c r="L18" s="55" t="s">
        <v>44</v>
      </c>
      <c r="M18" s="31"/>
      <c r="O18" s="31"/>
      <c r="P18" s="31"/>
      <c r="Q18" s="31"/>
      <c r="R18" s="31"/>
      <c r="S18" s="31"/>
      <c r="T18" s="31"/>
      <c r="U18" s="32"/>
    </row>
    <row r="19" spans="2:21" ht="18.75" x14ac:dyDescent="0.35">
      <c r="B19" s="30"/>
      <c r="C19" s="43" t="s">
        <v>2</v>
      </c>
      <c r="D19" s="31"/>
      <c r="E19" s="31"/>
      <c r="F19" s="31"/>
      <c r="G19" s="31"/>
      <c r="H19" s="31"/>
      <c r="I19" s="31"/>
      <c r="J19" s="31"/>
      <c r="K19" s="31"/>
      <c r="L19" s="55" t="s">
        <v>41</v>
      </c>
      <c r="M19" s="31"/>
      <c r="N19" s="31"/>
      <c r="O19" s="31"/>
      <c r="P19" s="31"/>
      <c r="Q19" s="31"/>
      <c r="R19" s="31"/>
      <c r="S19" s="31"/>
      <c r="T19" s="31"/>
      <c r="U19" s="32"/>
    </row>
    <row r="20" spans="2:21" ht="18.75" x14ac:dyDescent="0.35"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55" t="s">
        <v>42</v>
      </c>
      <c r="M20" s="31"/>
      <c r="N20" s="31"/>
      <c r="O20" s="31"/>
      <c r="P20" s="31"/>
      <c r="Q20" s="31"/>
      <c r="R20" s="31"/>
      <c r="S20" s="31"/>
      <c r="T20" s="31"/>
      <c r="U20" s="32"/>
    </row>
    <row r="21" spans="2:21" ht="15.75" thickBot="1" x14ac:dyDescent="0.3">
      <c r="B21" s="30"/>
      <c r="C21" s="33" t="s">
        <v>4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2"/>
    </row>
    <row r="22" spans="2:21" ht="18.75" thickBot="1" x14ac:dyDescent="0.4">
      <c r="B22" s="30"/>
      <c r="C22" s="21" t="s">
        <v>6</v>
      </c>
      <c r="D22" s="19">
        <v>5</v>
      </c>
      <c r="E22" s="31"/>
      <c r="F22" s="51" t="s">
        <v>32</v>
      </c>
      <c r="G22" s="52">
        <f>D23+D22</f>
        <v>15</v>
      </c>
      <c r="H22" s="54"/>
      <c r="I22" s="54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2"/>
    </row>
    <row r="23" spans="2:21" ht="18.75" thickBot="1" x14ac:dyDescent="0.4">
      <c r="B23" s="30"/>
      <c r="C23" s="22" t="s">
        <v>7</v>
      </c>
      <c r="D23" s="20">
        <v>10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2"/>
    </row>
    <row r="24" spans="2:21" x14ac:dyDescent="0.25">
      <c r="B24" s="30"/>
      <c r="C24" s="23"/>
      <c r="D24" s="3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2"/>
    </row>
    <row r="25" spans="2:21" x14ac:dyDescent="0.25">
      <c r="B25" s="30"/>
      <c r="C25" s="2"/>
      <c r="D25" s="3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2"/>
    </row>
    <row r="26" spans="2:21" ht="15.75" thickBot="1" x14ac:dyDescent="0.3">
      <c r="B26" s="30"/>
      <c r="C26" s="24" t="s">
        <v>8</v>
      </c>
      <c r="D26" s="3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2"/>
    </row>
    <row r="27" spans="2:21" ht="15.75" thickBot="1" x14ac:dyDescent="0.3">
      <c r="B27" s="30"/>
      <c r="C27" s="47" t="s">
        <v>10</v>
      </c>
      <c r="D27" s="13">
        <v>0.05</v>
      </c>
      <c r="E27" s="14">
        <f>D27+0.1</f>
        <v>0.15000000000000002</v>
      </c>
      <c r="F27" s="14">
        <f t="shared" ref="F27:G27" si="0">E27+0.1</f>
        <v>0.25</v>
      </c>
      <c r="G27" s="14">
        <f t="shared" si="0"/>
        <v>0.35</v>
      </c>
      <c r="H27" s="14">
        <f>G27+0.1</f>
        <v>0.44999999999999996</v>
      </c>
      <c r="I27" s="14">
        <f>H27+0.1</f>
        <v>0.54999999999999993</v>
      </c>
      <c r="J27" s="14">
        <f>I27+0.1</f>
        <v>0.64999999999999991</v>
      </c>
      <c r="K27" s="14">
        <f>J27+0.1</f>
        <v>0.74999999999999989</v>
      </c>
      <c r="L27" s="14">
        <f>K27+0.1</f>
        <v>0.84999999999999987</v>
      </c>
      <c r="M27" s="15">
        <f>L27+0.1</f>
        <v>0.94999999999999984</v>
      </c>
      <c r="N27" s="16" t="s">
        <v>3</v>
      </c>
      <c r="Q27" s="31"/>
      <c r="R27" s="31"/>
      <c r="S27" s="31"/>
      <c r="T27" s="31"/>
      <c r="U27" s="32"/>
    </row>
    <row r="28" spans="2:21" ht="15.75" thickBot="1" x14ac:dyDescent="0.3">
      <c r="B28" s="30"/>
      <c r="C28" s="49" t="s">
        <v>9</v>
      </c>
      <c r="D28" s="44">
        <v>0.1</v>
      </c>
      <c r="E28" s="45">
        <v>0.1</v>
      </c>
      <c r="F28" s="45">
        <v>0.15</v>
      </c>
      <c r="G28" s="45">
        <v>0.2</v>
      </c>
      <c r="H28" s="45">
        <v>0.3</v>
      </c>
      <c r="I28" s="45">
        <v>0.3</v>
      </c>
      <c r="J28" s="45">
        <v>0.2</v>
      </c>
      <c r="K28" s="45">
        <v>0.15</v>
      </c>
      <c r="L28" s="45">
        <f t="shared" ref="L28:M28" si="1">K28</f>
        <v>0.15</v>
      </c>
      <c r="M28" s="46">
        <f t="shared" si="1"/>
        <v>0.15</v>
      </c>
      <c r="N28" s="17">
        <f>SUM(D28:M28)</f>
        <v>1.7999999999999998</v>
      </c>
      <c r="Q28" s="31"/>
      <c r="R28" s="31"/>
      <c r="S28" s="31"/>
      <c r="T28" s="31"/>
      <c r="U28" s="32"/>
    </row>
    <row r="29" spans="2:21" ht="15.75" thickBot="1" x14ac:dyDescent="0.3">
      <c r="B29" s="30"/>
      <c r="C29" s="48" t="s">
        <v>11</v>
      </c>
      <c r="D29" s="11">
        <f>D28/$N$28</f>
        <v>5.5555555555555566E-2</v>
      </c>
      <c r="E29" s="12">
        <f>E28/$N$28</f>
        <v>5.5555555555555566E-2</v>
      </c>
      <c r="F29" s="12">
        <f>F28/$N$28</f>
        <v>8.3333333333333343E-2</v>
      </c>
      <c r="G29" s="12">
        <f>G28/$N$28</f>
        <v>0.11111111111111113</v>
      </c>
      <c r="H29" s="12">
        <f>H28/$N$28</f>
        <v>0.16666666666666669</v>
      </c>
      <c r="I29" s="12">
        <f>I28/$N$28</f>
        <v>0.16666666666666669</v>
      </c>
      <c r="J29" s="12">
        <f>J28/$N$28</f>
        <v>0.11111111111111113</v>
      </c>
      <c r="K29" s="12">
        <f>K28/$N$28</f>
        <v>8.3333333333333343E-2</v>
      </c>
      <c r="L29" s="12">
        <f>L28/$N$28</f>
        <v>8.3333333333333343E-2</v>
      </c>
      <c r="M29" s="8">
        <f>M28/$N$28</f>
        <v>8.3333333333333343E-2</v>
      </c>
      <c r="N29" s="34"/>
      <c r="Q29" s="31"/>
      <c r="R29" s="31"/>
      <c r="S29" s="31"/>
      <c r="T29" s="31"/>
      <c r="U29" s="32"/>
    </row>
    <row r="30" spans="2:21" ht="15.75" thickBot="1" x14ac:dyDescent="0.3">
      <c r="B30" s="30"/>
      <c r="C30" s="25" t="s">
        <v>12</v>
      </c>
      <c r="D30" s="9">
        <f>_xlfn.BINOM.DIST($D$22,$D$23+$D$22,D27,FALSE)</f>
        <v>5.618771964165162E-4</v>
      </c>
      <c r="E30" s="4">
        <f t="shared" ref="E30:O30" si="2">_xlfn.BINOM.DIST($D$22,$D$23+$D$22,E27,FALSE)</f>
        <v>4.4895300689109803E-2</v>
      </c>
      <c r="F30" s="4">
        <f t="shared" si="2"/>
        <v>0.16514598112553358</v>
      </c>
      <c r="G30" s="4">
        <f t="shared" si="2"/>
        <v>0.2123386834880355</v>
      </c>
      <c r="H30" s="4">
        <f>_xlfn.BINOM.DIST($D$22,$D$23+$D$22,H27,FALSE)</f>
        <v>0.14036046425626042</v>
      </c>
      <c r="I30" s="4">
        <f>_xlfn.BINOM.DIST($D$22,$D$23+$D$22,I27,FALSE)</f>
        <v>5.1462859925538659E-2</v>
      </c>
      <c r="J30" s="4">
        <f>_xlfn.BINOM.DIST($D$22,$D$23+$D$22,J27,FALSE)</f>
        <v>9.6117520486069495E-3</v>
      </c>
      <c r="K30" s="4">
        <f>_xlfn.BINOM.DIST($D$22,$D$23+$D$22,K27,FALSE)</f>
        <v>6.7961309105158102E-4</v>
      </c>
      <c r="L30" s="4">
        <f>_xlfn.BINOM.DIST($D$22,$D$23+$D$22,L27,FALSE)</f>
        <v>7.6835611385186966E-6</v>
      </c>
      <c r="M30" s="5">
        <f>_xlfn.BINOM.DIST($D$22,$D$23+$D$22,M27,FALSE)</f>
        <v>2.2692032766724301E-10</v>
      </c>
      <c r="N30" s="18">
        <f>SUM(D30:M30)</f>
        <v>0.62506421560861192</v>
      </c>
      <c r="Q30" s="31"/>
      <c r="R30" s="31"/>
      <c r="S30" s="31"/>
      <c r="T30" s="31"/>
      <c r="U30" s="32"/>
    </row>
    <row r="31" spans="2:21" ht="15.75" thickBot="1" x14ac:dyDescent="0.3">
      <c r="B31" s="30"/>
      <c r="C31" s="25" t="s">
        <v>13</v>
      </c>
      <c r="D31" s="9">
        <f>D30/$N$30</f>
        <v>8.9891115566330762E-4</v>
      </c>
      <c r="E31" s="4">
        <f>E30/$N$30</f>
        <v>7.1825101434412134E-2</v>
      </c>
      <c r="F31" s="4">
        <f>F30/$N$30</f>
        <v>0.26420642391875593</v>
      </c>
      <c r="G31" s="4">
        <f>G30/$N$30</f>
        <v>0.3397069903950361</v>
      </c>
      <c r="H31" s="4">
        <f>H30/$N$30</f>
        <v>0.22455367104897275</v>
      </c>
      <c r="I31" s="4">
        <f>I30/$N$30</f>
        <v>8.233211666969345E-2</v>
      </c>
      <c r="J31" s="4">
        <f>J30/$N$30</f>
        <v>1.5377223345361705E-2</v>
      </c>
      <c r="K31" s="4">
        <f>K30/$N$30</f>
        <v>1.0872692342335675E-3</v>
      </c>
      <c r="L31" s="4">
        <f>L30/$N$30</f>
        <v>1.2292434835735036E-5</v>
      </c>
      <c r="M31" s="5">
        <f>M30/$N$30</f>
        <v>3.6303522422299513E-10</v>
      </c>
      <c r="N31" s="34"/>
      <c r="Q31" s="31"/>
      <c r="R31" s="31"/>
      <c r="S31" s="31"/>
      <c r="T31" s="31"/>
      <c r="U31" s="32"/>
    </row>
    <row r="32" spans="2:21" ht="15.75" thickBot="1" x14ac:dyDescent="0.3">
      <c r="B32" s="30"/>
      <c r="C32" s="25" t="s">
        <v>36</v>
      </c>
      <c r="D32" s="9">
        <f>D28*D30</f>
        <v>5.6187719641651624E-5</v>
      </c>
      <c r="E32" s="4">
        <f t="shared" ref="E32:O32" si="3">E28*E30</f>
        <v>4.4895300689109805E-3</v>
      </c>
      <c r="F32" s="4">
        <f t="shared" si="3"/>
        <v>2.4771897168830038E-2</v>
      </c>
      <c r="G32" s="4">
        <f t="shared" si="3"/>
        <v>4.2467736697607103E-2</v>
      </c>
      <c r="H32" s="4">
        <f>H28*H30</f>
        <v>4.2108139276878127E-2</v>
      </c>
      <c r="I32" s="4">
        <f>I28*I30</f>
        <v>1.5438857977661598E-2</v>
      </c>
      <c r="J32" s="4">
        <f>J28*J30</f>
        <v>1.92235040972139E-3</v>
      </c>
      <c r="K32" s="4">
        <f>K28*K30</f>
        <v>1.0194196365773715E-4</v>
      </c>
      <c r="L32" s="4">
        <f>L28*L30</f>
        <v>1.1525341707778044E-6</v>
      </c>
      <c r="M32" s="5">
        <f>M28*M30</f>
        <v>3.4038049150086453E-11</v>
      </c>
      <c r="N32" s="18">
        <f>SUM(D32:M32)</f>
        <v>0.13135779385111743</v>
      </c>
      <c r="Q32" s="31"/>
      <c r="R32" s="31"/>
      <c r="S32" s="31"/>
      <c r="T32" s="31"/>
      <c r="U32" s="32"/>
    </row>
    <row r="33" spans="2:21" ht="15.75" thickBot="1" x14ac:dyDescent="0.3">
      <c r="B33" s="30"/>
      <c r="C33" s="25" t="s">
        <v>14</v>
      </c>
      <c r="D33" s="9">
        <f>$N$32</f>
        <v>0.13135779385111743</v>
      </c>
      <c r="E33" s="4">
        <f>$N$32</f>
        <v>0.13135779385111743</v>
      </c>
      <c r="F33" s="4">
        <f>$N$32</f>
        <v>0.13135779385111743</v>
      </c>
      <c r="G33" s="4">
        <f>$N$32</f>
        <v>0.13135779385111743</v>
      </c>
      <c r="H33" s="4">
        <f>$N$32</f>
        <v>0.13135779385111743</v>
      </c>
      <c r="I33" s="4">
        <f>$N$32</f>
        <v>0.13135779385111743</v>
      </c>
      <c r="J33" s="4">
        <f>$N$32</f>
        <v>0.13135779385111743</v>
      </c>
      <c r="K33" s="4">
        <f>$N$32</f>
        <v>0.13135779385111743</v>
      </c>
      <c r="L33" s="4">
        <f>$N$32</f>
        <v>0.13135779385111743</v>
      </c>
      <c r="M33" s="5">
        <f>$N$32</f>
        <v>0.13135779385111743</v>
      </c>
      <c r="N33" s="31"/>
      <c r="Q33" s="31"/>
      <c r="R33" s="31"/>
      <c r="S33" s="31"/>
      <c r="T33" s="31"/>
      <c r="U33" s="32"/>
    </row>
    <row r="34" spans="2:21" ht="15.75" thickBot="1" x14ac:dyDescent="0.3">
      <c r="B34" s="30"/>
      <c r="C34" s="26" t="s">
        <v>15</v>
      </c>
      <c r="D34" s="10">
        <f>D32/D33</f>
        <v>4.2774560986716549E-4</v>
      </c>
      <c r="E34" s="6">
        <f t="shared" ref="E34:O34" si="4">E32/E33</f>
        <v>3.4177873556550976E-2</v>
      </c>
      <c r="F34" s="6">
        <f t="shared" si="4"/>
        <v>0.18858338315963816</v>
      </c>
      <c r="G34" s="6">
        <f t="shared" si="4"/>
        <v>0.32329818774012425</v>
      </c>
      <c r="H34" s="6">
        <f>H32/H33</f>
        <v>0.32056064617379326</v>
      </c>
      <c r="I34" s="6">
        <f>I32/I33</f>
        <v>0.11753286596119446</v>
      </c>
      <c r="J34" s="6">
        <f>J32/J33</f>
        <v>1.4634460227766965E-2</v>
      </c>
      <c r="K34" s="6">
        <f>K32/K33</f>
        <v>7.7606330518369885E-4</v>
      </c>
      <c r="L34" s="6">
        <f>L32/L33</f>
        <v>8.7740067565697784E-6</v>
      </c>
      <c r="M34" s="7">
        <f>M32/M33</f>
        <v>2.5912470171861752E-10</v>
      </c>
      <c r="N34" s="18">
        <f>SUM(D34:M34)</f>
        <v>1.0000000000000002</v>
      </c>
      <c r="Q34" s="31"/>
      <c r="R34" s="31"/>
      <c r="S34" s="31"/>
      <c r="T34" s="31"/>
      <c r="U34" s="32"/>
    </row>
    <row r="35" spans="2:21" x14ac:dyDescent="0.25">
      <c r="B35" s="30"/>
      <c r="C35" s="2"/>
      <c r="D35" s="3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2"/>
    </row>
    <row r="36" spans="2:21" x14ac:dyDescent="0.25">
      <c r="B36" s="30"/>
      <c r="C36" s="2"/>
      <c r="D36" s="3"/>
      <c r="E36" s="31"/>
      <c r="F36" s="31"/>
      <c r="G36" s="31"/>
      <c r="H36" s="31"/>
      <c r="I36" s="31"/>
      <c r="J36" s="31"/>
      <c r="K36" s="31"/>
      <c r="L36" s="33" t="s">
        <v>5</v>
      </c>
      <c r="M36" s="31"/>
      <c r="N36" s="31"/>
      <c r="O36" s="31"/>
      <c r="P36" s="31"/>
      <c r="Q36" s="31"/>
      <c r="R36" s="31"/>
      <c r="S36" s="31"/>
      <c r="T36" s="31"/>
      <c r="U36" s="32"/>
    </row>
    <row r="37" spans="2:21" ht="18" x14ac:dyDescent="0.35">
      <c r="B37" s="30"/>
      <c r="C37" s="2"/>
      <c r="D37" s="3"/>
      <c r="E37" s="31"/>
      <c r="F37" s="31"/>
      <c r="G37" s="31"/>
      <c r="H37" s="31"/>
      <c r="I37" s="31"/>
      <c r="J37" s="31"/>
      <c r="K37" s="31"/>
      <c r="L37" s="31" t="s">
        <v>34</v>
      </c>
      <c r="M37" s="31"/>
      <c r="N37" s="31"/>
      <c r="O37" s="31"/>
      <c r="P37" s="31"/>
      <c r="Q37" s="31"/>
      <c r="R37" s="31"/>
      <c r="S37" s="31"/>
      <c r="T37" s="31"/>
      <c r="U37" s="32"/>
    </row>
    <row r="38" spans="2:21" x14ac:dyDescent="0.25">
      <c r="B38" s="30"/>
      <c r="C38" s="2"/>
      <c r="D38" s="3"/>
      <c r="E38" s="31"/>
      <c r="F38" s="31"/>
      <c r="G38" s="31"/>
      <c r="H38" s="31"/>
      <c r="I38" s="31"/>
      <c r="J38" s="31"/>
      <c r="K38" s="31"/>
      <c r="L38" s="31" t="s">
        <v>16</v>
      </c>
      <c r="M38" s="31"/>
      <c r="N38" s="31"/>
      <c r="O38" s="31"/>
      <c r="P38" s="31"/>
      <c r="Q38" s="31"/>
      <c r="R38" s="31"/>
      <c r="S38" s="31"/>
      <c r="T38" s="31"/>
      <c r="U38" s="32"/>
    </row>
    <row r="39" spans="2:21" x14ac:dyDescent="0.25">
      <c r="B39" s="30"/>
      <c r="C39" s="2"/>
      <c r="D39" s="3"/>
      <c r="E39" s="31"/>
      <c r="F39" s="31"/>
      <c r="G39" s="31"/>
      <c r="H39" s="31"/>
      <c r="I39" s="31"/>
      <c r="J39" s="31"/>
      <c r="K39" s="31"/>
      <c r="L39" s="31" t="s">
        <v>29</v>
      </c>
      <c r="M39" s="31"/>
      <c r="N39" s="31"/>
      <c r="O39" s="31"/>
      <c r="P39" s="31"/>
      <c r="Q39" s="31"/>
      <c r="R39" s="31"/>
      <c r="S39" s="31"/>
      <c r="T39" s="31"/>
      <c r="U39" s="32"/>
    </row>
    <row r="40" spans="2:21" x14ac:dyDescent="0.25">
      <c r="B40" s="30"/>
      <c r="C40" s="2"/>
      <c r="D40" s="3"/>
      <c r="E40" s="31"/>
      <c r="F40" s="31"/>
      <c r="G40" s="31"/>
      <c r="H40" s="31"/>
      <c r="I40" s="31"/>
      <c r="J40" s="31"/>
      <c r="K40" s="31"/>
      <c r="L40" s="31" t="s">
        <v>17</v>
      </c>
      <c r="M40" s="31"/>
      <c r="N40" s="31"/>
      <c r="O40" s="31"/>
      <c r="P40" s="31"/>
      <c r="Q40" s="31"/>
      <c r="R40" s="31"/>
      <c r="S40" s="31"/>
      <c r="T40" s="31"/>
      <c r="U40" s="32"/>
    </row>
    <row r="41" spans="2:21" x14ac:dyDescent="0.25">
      <c r="B41" s="30"/>
      <c r="C41" s="2"/>
      <c r="D41" s="3"/>
      <c r="E41" s="31"/>
      <c r="F41" s="31"/>
      <c r="G41" s="31"/>
      <c r="H41" s="31"/>
      <c r="I41" s="31"/>
      <c r="J41" s="31"/>
      <c r="K41" s="31"/>
      <c r="L41" s="31" t="s">
        <v>18</v>
      </c>
      <c r="M41" s="31"/>
      <c r="N41" s="31"/>
      <c r="O41" s="31"/>
      <c r="P41" s="31"/>
      <c r="Q41" s="31"/>
      <c r="R41" s="31"/>
      <c r="S41" s="31"/>
      <c r="T41" s="31"/>
      <c r="U41" s="32"/>
    </row>
    <row r="42" spans="2:21" x14ac:dyDescent="0.25">
      <c r="B42" s="30"/>
      <c r="C42" s="2"/>
      <c r="D42" s="3"/>
      <c r="E42" s="31"/>
      <c r="F42" s="31"/>
      <c r="G42" s="31"/>
      <c r="H42" s="31"/>
      <c r="I42" s="31"/>
      <c r="J42" s="31"/>
      <c r="K42" s="31"/>
      <c r="L42" s="31" t="s">
        <v>19</v>
      </c>
      <c r="M42" s="31"/>
      <c r="N42" s="31"/>
      <c r="O42" s="31"/>
      <c r="P42" s="31"/>
      <c r="Q42" s="31"/>
      <c r="R42" s="31"/>
      <c r="S42" s="31"/>
      <c r="T42" s="31"/>
      <c r="U42" s="32"/>
    </row>
    <row r="43" spans="2:21" x14ac:dyDescent="0.25">
      <c r="B43" s="30"/>
      <c r="C43" s="2"/>
      <c r="D43" s="3"/>
      <c r="E43" s="31"/>
      <c r="F43" s="31"/>
      <c r="G43" s="31"/>
      <c r="H43" s="31"/>
      <c r="I43" s="31"/>
      <c r="J43" s="31"/>
      <c r="K43" s="31"/>
      <c r="L43" s="31" t="s">
        <v>35</v>
      </c>
      <c r="M43" s="31"/>
      <c r="N43" s="31"/>
      <c r="O43" s="31"/>
      <c r="P43" s="31"/>
      <c r="Q43" s="31"/>
      <c r="R43" s="31"/>
      <c r="S43" s="31"/>
      <c r="T43" s="31"/>
      <c r="U43" s="32"/>
    </row>
    <row r="44" spans="2:21" x14ac:dyDescent="0.25">
      <c r="B44" s="30"/>
      <c r="C44" s="2"/>
      <c r="D44" s="3"/>
      <c r="E44" s="31"/>
      <c r="F44" s="31"/>
      <c r="G44" s="31"/>
      <c r="H44" s="31"/>
      <c r="I44" s="31"/>
      <c r="J44" s="31"/>
      <c r="K44" s="31"/>
      <c r="L44" s="31" t="s">
        <v>20</v>
      </c>
      <c r="M44" s="31"/>
      <c r="N44" s="31"/>
      <c r="O44" s="31"/>
      <c r="P44" s="31"/>
      <c r="Q44" s="31"/>
      <c r="R44" s="31"/>
      <c r="S44" s="31"/>
      <c r="T44" s="31"/>
      <c r="U44" s="32"/>
    </row>
    <row r="45" spans="2:21" x14ac:dyDescent="0.25">
      <c r="B45" s="30"/>
      <c r="C45" s="2"/>
      <c r="D45" s="3"/>
      <c r="E45" s="31"/>
      <c r="F45" s="31"/>
      <c r="G45" s="31"/>
      <c r="H45" s="31"/>
      <c r="I45" s="31"/>
      <c r="J45" s="31"/>
      <c r="K45" s="31"/>
      <c r="L45" s="31" t="s">
        <v>21</v>
      </c>
      <c r="M45" s="31"/>
      <c r="N45" s="31"/>
      <c r="O45" s="31"/>
      <c r="P45" s="31"/>
      <c r="Q45" s="31"/>
      <c r="R45" s="31"/>
      <c r="S45" s="31"/>
      <c r="T45" s="31"/>
      <c r="U45" s="32"/>
    </row>
    <row r="46" spans="2:21" x14ac:dyDescent="0.25">
      <c r="B46" s="30"/>
      <c r="C46" s="2"/>
      <c r="D46" s="3"/>
      <c r="E46" s="31"/>
      <c r="F46" s="31"/>
      <c r="G46" s="31"/>
      <c r="H46" s="31"/>
      <c r="I46" s="31"/>
      <c r="J46" s="31"/>
      <c r="K46" s="31"/>
      <c r="L46" s="31" t="s">
        <v>22</v>
      </c>
      <c r="M46" s="31"/>
      <c r="N46" s="31"/>
      <c r="O46" s="31"/>
      <c r="P46" s="31"/>
      <c r="Q46" s="31"/>
      <c r="R46" s="31"/>
      <c r="S46" s="31"/>
      <c r="T46" s="31"/>
      <c r="U46" s="32"/>
    </row>
    <row r="47" spans="2:21" x14ac:dyDescent="0.25">
      <c r="B47" s="30"/>
      <c r="C47" s="2"/>
      <c r="D47" s="3"/>
      <c r="E47" s="31"/>
      <c r="F47" s="31"/>
      <c r="G47" s="31"/>
      <c r="H47" s="31"/>
      <c r="I47" s="31"/>
      <c r="J47" s="31"/>
      <c r="K47" s="31"/>
      <c r="L47" s="31" t="s">
        <v>23</v>
      </c>
      <c r="M47" s="31"/>
      <c r="N47" s="31"/>
      <c r="O47" s="31"/>
      <c r="P47" s="31"/>
      <c r="Q47" s="31"/>
      <c r="R47" s="31"/>
      <c r="S47" s="31"/>
      <c r="T47" s="31"/>
      <c r="U47" s="32"/>
    </row>
    <row r="48" spans="2:21" x14ac:dyDescent="0.25">
      <c r="B48" s="30"/>
      <c r="C48" s="2"/>
      <c r="D48" s="3"/>
      <c r="E48" s="31"/>
      <c r="F48" s="31"/>
      <c r="G48" s="31"/>
      <c r="H48" s="31"/>
      <c r="I48" s="31"/>
      <c r="J48" s="31"/>
      <c r="K48" s="31"/>
      <c r="L48" s="31" t="s">
        <v>24</v>
      </c>
      <c r="M48" s="31"/>
      <c r="N48" s="31"/>
      <c r="O48" s="31"/>
      <c r="P48" s="31"/>
      <c r="Q48" s="31"/>
      <c r="R48" s="31"/>
      <c r="S48" s="31"/>
      <c r="T48" s="31"/>
      <c r="U48" s="32"/>
    </row>
    <row r="49" spans="2:21" x14ac:dyDescent="0.25">
      <c r="B49" s="30"/>
      <c r="C49" s="2"/>
      <c r="D49" s="3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2"/>
    </row>
    <row r="50" spans="2:21" x14ac:dyDescent="0.25">
      <c r="B50" s="30"/>
      <c r="C50" s="2"/>
      <c r="D50" s="3"/>
      <c r="E50" s="31"/>
      <c r="F50" s="31"/>
      <c r="G50" s="31"/>
      <c r="H50" s="31"/>
      <c r="I50" s="31"/>
      <c r="J50" s="31"/>
      <c r="K50" s="31"/>
      <c r="L50" s="33" t="s">
        <v>25</v>
      </c>
      <c r="M50" s="31"/>
      <c r="N50" s="31"/>
      <c r="O50" s="31"/>
      <c r="P50" s="31"/>
      <c r="Q50" s="31"/>
      <c r="R50" s="31"/>
      <c r="S50" s="31"/>
      <c r="T50" s="31"/>
      <c r="U50" s="32"/>
    </row>
    <row r="51" spans="2:21" x14ac:dyDescent="0.25">
      <c r="B51" s="30"/>
      <c r="C51" s="2"/>
      <c r="D51" s="3"/>
      <c r="E51" s="31"/>
      <c r="F51" s="31"/>
      <c r="G51" s="31"/>
      <c r="H51" s="31"/>
      <c r="I51" s="31"/>
      <c r="J51" s="31"/>
      <c r="K51" s="31"/>
      <c r="L51" s="31" t="s">
        <v>26</v>
      </c>
      <c r="M51" s="31"/>
      <c r="N51" s="31"/>
      <c r="O51" s="31"/>
      <c r="P51" s="31"/>
      <c r="Q51" s="31"/>
      <c r="R51" s="31"/>
      <c r="S51" s="31"/>
      <c r="T51" s="31"/>
      <c r="U51" s="32"/>
    </row>
    <row r="52" spans="2:21" x14ac:dyDescent="0.25">
      <c r="B52" s="30"/>
      <c r="C52" s="2"/>
      <c r="D52" s="3"/>
      <c r="E52" s="31"/>
      <c r="F52" s="31"/>
      <c r="G52" s="31"/>
      <c r="H52" s="31"/>
      <c r="I52" s="31"/>
      <c r="J52" s="31"/>
      <c r="K52" s="31"/>
      <c r="L52" s="31" t="s">
        <v>27</v>
      </c>
      <c r="M52" s="31"/>
      <c r="N52" s="31"/>
      <c r="O52" s="31"/>
      <c r="P52" s="31"/>
      <c r="Q52" s="31"/>
      <c r="R52" s="31"/>
      <c r="S52" s="31"/>
      <c r="T52" s="31"/>
      <c r="U52" s="32"/>
    </row>
    <row r="53" spans="2:21" x14ac:dyDescent="0.25">
      <c r="B53" s="30"/>
      <c r="C53" s="50" t="s">
        <v>31</v>
      </c>
      <c r="D53" s="3"/>
      <c r="E53" s="31"/>
      <c r="F53" s="31"/>
      <c r="G53" s="31"/>
      <c r="H53" s="31"/>
      <c r="I53" s="31"/>
      <c r="J53" s="31"/>
      <c r="K53" s="31"/>
      <c r="L53" s="31" t="s">
        <v>28</v>
      </c>
      <c r="M53" s="31"/>
      <c r="N53" s="31"/>
      <c r="O53" s="31"/>
      <c r="P53" s="31"/>
      <c r="Q53" s="31"/>
      <c r="R53" s="31"/>
      <c r="S53" s="31"/>
      <c r="T53" s="31"/>
      <c r="U53" s="32"/>
    </row>
    <row r="54" spans="2:21" x14ac:dyDescent="0.25">
      <c r="B54" s="30"/>
      <c r="C54" s="2"/>
      <c r="D54" s="3"/>
      <c r="E54" s="31"/>
      <c r="F54" s="31"/>
      <c r="G54" s="31"/>
      <c r="H54" s="31"/>
      <c r="I54" s="31"/>
      <c r="J54" s="31"/>
      <c r="K54" s="31"/>
      <c r="L54" s="31" t="s">
        <v>30</v>
      </c>
      <c r="M54" s="31"/>
      <c r="N54" s="31"/>
      <c r="O54" s="31"/>
      <c r="P54" s="31"/>
      <c r="Q54" s="31"/>
      <c r="R54" s="31"/>
      <c r="S54" s="31"/>
      <c r="T54" s="31"/>
      <c r="U54" s="32"/>
    </row>
    <row r="55" spans="2:21" ht="15.75" thickBot="1" x14ac:dyDescent="0.3">
      <c r="B55" s="35"/>
      <c r="C55" s="36"/>
      <c r="D55" s="37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9"/>
    </row>
    <row r="56" spans="2:21" s="40" customFormat="1" x14ac:dyDescent="0.25">
      <c r="C56" s="41"/>
      <c r="D56" s="42"/>
    </row>
    <row r="57" spans="2:21" s="40" customFormat="1" x14ac:dyDescent="0.25"/>
    <row r="58" spans="2:21" s="40" customFormat="1" x14ac:dyDescent="0.25"/>
    <row r="59" spans="2:21" s="40" customFormat="1" x14ac:dyDescent="0.25"/>
    <row r="60" spans="2:21" s="40" customFormat="1" x14ac:dyDescent="0.25"/>
    <row r="61" spans="2:21" s="40" customFormat="1" x14ac:dyDescent="0.25"/>
    <row r="62" spans="2:21" s="40" customFormat="1" x14ac:dyDescent="0.25"/>
    <row r="63" spans="2:21" s="40" customFormat="1" x14ac:dyDescent="0.25"/>
    <row r="64" spans="2:21" s="40" customFormat="1" x14ac:dyDescent="0.25"/>
    <row r="65" s="40" customFormat="1" x14ac:dyDescent="0.25"/>
    <row r="66" s="40" customFormat="1" x14ac:dyDescent="0.25"/>
    <row r="67" s="40" customFormat="1" x14ac:dyDescent="0.25"/>
    <row r="68" s="40" customFormat="1" x14ac:dyDescent="0.25"/>
    <row r="69" s="40" customFormat="1" x14ac:dyDescent="0.25"/>
    <row r="70" s="40" customFormat="1" x14ac:dyDescent="0.25"/>
    <row r="71" s="40" customFormat="1" x14ac:dyDescent="0.25"/>
    <row r="72" s="40" customFormat="1" x14ac:dyDescent="0.25"/>
    <row r="73" s="40" customFormat="1" x14ac:dyDescent="0.25"/>
    <row r="74" s="40" customFormat="1" x14ac:dyDescent="0.25"/>
    <row r="75" s="40" customFormat="1" x14ac:dyDescent="0.25"/>
    <row r="76" s="40" customFormat="1" x14ac:dyDescent="0.25"/>
    <row r="77" s="40" customFormat="1" x14ac:dyDescent="0.25"/>
    <row r="78" s="40" customFormat="1" x14ac:dyDescent="0.25"/>
    <row r="79" s="40" customFormat="1" x14ac:dyDescent="0.25"/>
    <row r="80" s="40" customFormat="1" x14ac:dyDescent="0.25"/>
    <row r="81" s="40" customFormat="1" x14ac:dyDescent="0.25"/>
    <row r="82" s="40" customFormat="1" x14ac:dyDescent="0.25"/>
    <row r="83" s="40" customFormat="1" x14ac:dyDescent="0.25"/>
    <row r="84" s="40" customFormat="1" x14ac:dyDescent="0.25"/>
    <row r="85" s="40" customFormat="1" x14ac:dyDescent="0.25"/>
    <row r="86" s="40" customFormat="1" x14ac:dyDescent="0.25"/>
    <row r="87" s="40" customFormat="1" x14ac:dyDescent="0.25"/>
    <row r="88" s="40" customFormat="1" x14ac:dyDescent="0.25"/>
    <row r="89" s="40" customFormat="1" x14ac:dyDescent="0.25"/>
    <row r="90" s="40" customFormat="1" x14ac:dyDescent="0.25"/>
    <row r="91" s="40" customFormat="1" x14ac:dyDescent="0.25"/>
  </sheetData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3D1B5342B3F042933FD523EE3629B5" ma:contentTypeVersion="13" ma:contentTypeDescription="Create a new document." ma:contentTypeScope="" ma:versionID="02a2629e4879369c954cdffca173880a">
  <xsd:schema xmlns:xsd="http://www.w3.org/2001/XMLSchema" xmlns:xs="http://www.w3.org/2001/XMLSchema" xmlns:p="http://schemas.microsoft.com/office/2006/metadata/properties" xmlns:ns3="afb4fb6b-f1a5-4d85-ba97-c4471c5b21f7" xmlns:ns4="b945c3e8-53f6-48d2-b77e-68d71228ccad" targetNamespace="http://schemas.microsoft.com/office/2006/metadata/properties" ma:root="true" ma:fieldsID="fdf7ecfd49580b25d589f0815519707b" ns3:_="" ns4:_="">
    <xsd:import namespace="afb4fb6b-f1a5-4d85-ba97-c4471c5b21f7"/>
    <xsd:import namespace="b945c3e8-53f6-48d2-b77e-68d71228cc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4fb6b-f1a5-4d85-ba97-c4471c5b21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5c3e8-53f6-48d2-b77e-68d71228cc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273DE7-CE9E-4682-AFC3-974C41285A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b4fb6b-f1a5-4d85-ba97-c4471c5b21f7"/>
    <ds:schemaRef ds:uri="b945c3e8-53f6-48d2-b77e-68d71228cc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2ACC43-1804-45BB-86A7-44387E87AB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AEFAB8-A91C-48D8-9E1F-EA877985673C}">
  <ds:schemaRefs>
    <ds:schemaRef ds:uri="http://schemas.microsoft.com/office/2006/documentManagement/types"/>
    <ds:schemaRef ds:uri="http://www.w3.org/XML/1998/namespace"/>
    <ds:schemaRef ds:uri="http://purl.org/dc/terms/"/>
    <ds:schemaRef ds:uri="b945c3e8-53f6-48d2-b77e-68d71228ccad"/>
    <ds:schemaRef ds:uri="http://schemas.microsoft.com/office/2006/metadata/properties"/>
    <ds:schemaRef ds:uri="http://purl.org/dc/elements/1.1/"/>
    <ds:schemaRef ds:uri="http://purl.org/dc/dcmitype/"/>
    <ds:schemaRef ds:uri="afb4fb6b-f1a5-4d85-ba97-c4471c5b21f7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2017-09-20T14:47:33Z</dcterms:created>
  <dcterms:modified xsi:type="dcterms:W3CDTF">2019-10-08T13:40:34Z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0x010100823D1B5342B3F042933FD523EE3629B5</vt:lpwstr>
  </property>
</Properties>
</file>