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is>
          <t>patrullero 2</t>
        </is>
      </c>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 | 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21/06/2026 18:32</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21/06/2026 18:16</t>
        </is>
      </c>
      <c r="BA552" s="242">
        <f>IF(AU566=BA566,BA566,AU566)</f>
        <v/>
      </c>
      <c r="BB552" s="245">
        <f>IF(AT566=BD566,BB566,BB566&amp;" → "&amp;TEXT(BC566,"dd/mm/aaaa")&amp;".- "&amp;AT566)</f>
        <v/>
      </c>
      <c r="BC552" s="247">
        <f>IF(AX566=BD566,BC566,NOW())</f>
        <v/>
      </c>
      <c r="BD552" s="246">
        <f>IF(AT566=BD566,BD566,AT566)</f>
        <v/>
      </c>
    </row>
    <row r="553">
      <c r="A553" s="82" t="inlineStr">
        <is>
          <t>2026-2</t>
        </is>
      </c>
      <c r="B553" s="99" t="inlineStr">
        <is>
          <t>ENV-AIR-1-2026</t>
        </is>
      </c>
      <c r="C553" s="124" t="inlineStr">
        <is>
          <t>Carmen Elisa Mejía Torres</t>
        </is>
      </c>
      <c r="D553" s="82" t="n"/>
      <c r="E553" s="82" t="n"/>
      <c r="F553" s="82" t="n"/>
      <c r="G553" s="82" t="n"/>
      <c r="H553" s="82" t="n"/>
      <c r="I553" s="82" t="n"/>
      <c r="J553" s="82" t="n"/>
      <c r="K553" s="82" t="n"/>
      <c r="L553" s="82" t="n"/>
      <c r="M553" s="82" t="n"/>
      <c r="N553" s="76" t="inlineStr">
        <is>
          <t>Cra 48 # 32-15, apto 501</t>
        </is>
      </c>
      <c r="O553" s="82" t="inlineStr">
        <is>
          <t>1023456789</t>
        </is>
      </c>
      <c r="P553" s="82" t="inlineStr">
        <is>
          <t>3109876543</t>
        </is>
      </c>
      <c r="Q553" s="82" t="inlineStr"/>
      <c r="R553" s="82" t="inlineStr">
        <is>
          <t>Restaurante El Fogón de Envigado</t>
        </is>
      </c>
      <c r="S553" s="126" t="n"/>
      <c r="T553" s="127" t="n"/>
      <c r="U553" s="127" t="n"/>
      <c r="V553" s="127" t="n"/>
      <c r="W553" s="127" t="n"/>
      <c r="X553" s="127" t="n"/>
      <c r="Y553" s="127" t="n"/>
      <c r="Z553" s="127" t="n"/>
      <c r="AA553" s="127" t="n"/>
      <c r="AB553" s="127" t="n"/>
      <c r="AC553" s="76" t="inlineStr"/>
      <c r="AD553" s="82" t="inlineStr">
        <is>
          <t>9015567890</t>
        </is>
      </c>
      <c r="AE553" s="82" t="inlineStr">
        <is>
          <t>6045123456</t>
        </is>
      </c>
      <c r="AF553" s="82" t="inlineStr"/>
      <c r="AG553" s="82" t="n"/>
      <c r="AH553" s="82" t="inlineStr">
        <is>
          <t>AIRE</t>
        </is>
      </c>
      <c r="AI553" s="82" t="inlineStr">
        <is>
          <t>Afectaciones por ruido</t>
        </is>
      </c>
      <c r="AJ553" s="96" t="inlineStr">
        <is>
          <t>Zona Centro</t>
        </is>
      </c>
      <c r="AK553" s="201" t="inlineStr">
        <is>
          <t>3</t>
        </is>
      </c>
      <c r="AL553" s="92" t="inlineStr">
        <is>
          <t>19/06/2026</t>
        </is>
      </c>
      <c r="AM553" s="92" t="n"/>
      <c r="AN553" s="101" t="n"/>
      <c r="AO553" s="92" t="inlineStr">
        <is>
          <t>23/06/2026</t>
        </is>
      </c>
      <c r="AP553" s="101" t="inlineStr">
        <is>
          <t>Verificación</t>
        </is>
      </c>
      <c r="AQ553" s="101" t="n"/>
      <c r="AR553" s="227" t="n"/>
      <c r="AS553" s="119" t="inlineStr">
        <is>
          <t>patrullero 1</t>
        </is>
      </c>
      <c r="AT553" s="124" t="inlineStr">
        <is>
          <t>Remisión</t>
        </is>
      </c>
      <c r="AU553" s="94" t="n"/>
      <c r="AV553" s="82" t="n"/>
      <c r="AW553" s="102">
        <f>IF(OR(AND(TODAY()-AL567&lt;10,AV567="PQRS"),AND(TODAY()-AO567&lt;90,AV567="Persuasivo")),1,IF(AND(10&lt;=TODAY()-AL567,TODAY()-AL567&lt;15,AV567="PQRS"),2,IF(OR(AND(15&lt;=TODAY()-AL567,AV567="PQRS"),AND(90&lt;=TODAY()-AO567,AV567="Persuasivo")),3,"")))</f>
        <v/>
      </c>
      <c r="AX553" s="96" t="inlineStr">
        <is>
          <t>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t>
        </is>
      </c>
      <c r="AY553" s="239">
        <f>IF(AU567=BA567,AY567,AY567&amp;" → "&amp;TEXT(AZ567,"dd/mm/aaaa")&amp;".- "&amp;AU567)</f>
        <v/>
      </c>
      <c r="AZ553" s="237" t="inlineStr">
        <is>
          <t>19/06/2026 12:31</t>
        </is>
      </c>
      <c r="BA553" s="242">
        <f>IF(AU567=BA567,BA567,AU567)</f>
        <v/>
      </c>
      <c r="BB553" s="245">
        <f>IF(AT567=BD567,BB567,BB567&amp;" → "&amp;TEXT(BC567,"dd/mm/aaaa")&amp;".- "&amp;AT567)</f>
        <v/>
      </c>
      <c r="BC553" s="247">
        <f>IF(AX567=BD567,BC567,NOW())</f>
        <v/>
      </c>
      <c r="BD553" s="246">
        <f>IF(AT567=BD567,BD567,AT567)</f>
        <v/>
      </c>
    </row>
    <row r="554">
      <c r="A554" s="82" t="inlineStr">
        <is>
          <t>2026-3</t>
        </is>
      </c>
      <c r="B554" s="99" t="inlineStr">
        <is>
          <t>ENV-AIR-2-2026</t>
        </is>
      </c>
      <c r="C554" s="124" t="inlineStr">
        <is>
          <t>Manuela Jimenez</t>
        </is>
      </c>
      <c r="D554" s="82" t="n"/>
      <c r="E554" s="82" t="n"/>
      <c r="F554" s="82" t="n"/>
      <c r="G554" s="82" t="n"/>
      <c r="H554" s="82" t="n"/>
      <c r="I554" s="82" t="n"/>
      <c r="J554" s="82" t="n"/>
      <c r="K554" s="82" t="n"/>
      <c r="L554" s="82" t="n"/>
      <c r="M554" s="82" t="n"/>
      <c r="N554" s="76" t="inlineStr">
        <is>
          <t>calle 24</t>
        </is>
      </c>
      <c r="O554" s="82" t="inlineStr">
        <is>
          <t>1245697</t>
        </is>
      </c>
      <c r="P554" s="82" t="inlineStr">
        <is>
          <t>312569470</t>
        </is>
      </c>
      <c r="Q554" s="82" t="inlineStr">
        <is>
          <t>manuelajimenez@gmail.com</t>
        </is>
      </c>
      <c r="R554" s="82" t="inlineStr">
        <is>
          <t>Oscar Galvis</t>
        </is>
      </c>
      <c r="S554" s="208" t="n"/>
      <c r="T554" s="127" t="n"/>
      <c r="U554" s="127" t="n"/>
      <c r="V554" s="127" t="n"/>
      <c r="W554" s="127" t="n"/>
      <c r="X554" s="139" t="n"/>
      <c r="Y554" s="139" t="n"/>
      <c r="Z554" s="127" t="n"/>
      <c r="AA554" s="127" t="n"/>
      <c r="AB554" s="127" t="n"/>
      <c r="AC554" s="76" t="inlineStr"/>
      <c r="AD554" s="82" t="inlineStr">
        <is>
          <t>665658</t>
        </is>
      </c>
      <c r="AE554" s="82" t="inlineStr">
        <is>
          <t>305269774</t>
        </is>
      </c>
      <c r="AF554" s="82" t="inlineStr"/>
      <c r="AG554" s="82" t="n"/>
      <c r="AH554" s="82" t="inlineStr">
        <is>
          <t>AIRE</t>
        </is>
      </c>
      <c r="AI554" s="82" t="inlineStr">
        <is>
          <t>Afectaciones por ruido</t>
        </is>
      </c>
      <c r="AJ554" s="96" t="inlineStr">
        <is>
          <t>El Dorado</t>
        </is>
      </c>
      <c r="AK554" s="201" t="inlineStr">
        <is>
          <t>3</t>
        </is>
      </c>
      <c r="AL554" s="92" t="inlineStr">
        <is>
          <t>19/06/2026</t>
        </is>
      </c>
      <c r="AM554" s="92" t="n"/>
      <c r="AN554" s="101" t="n"/>
      <c r="AO554" s="92" t="inlineStr">
        <is>
          <t>26/06/2026</t>
        </is>
      </c>
      <c r="AP554" s="101" t="inlineStr">
        <is>
          <t>Verificación</t>
        </is>
      </c>
      <c r="AQ554" s="101" t="n"/>
      <c r="AR554" s="227" t="n"/>
      <c r="AS554" s="119" t="inlineStr">
        <is>
          <t>patrullero 2</t>
        </is>
      </c>
      <c r="AT554" s="124" t="inlineStr">
        <is>
          <t>Verificación</t>
        </is>
      </c>
      <c r="AU554" s="94" t="n"/>
      <c r="AV554" s="82" t="n"/>
      <c r="AW554" s="102">
        <f>IF(OR(AND(TODAY()-AL568&lt;10,AV568="PQRS"),AND(TODAY()-AO568&lt;90,AV568="Persuasivo")),1,IF(AND(10&lt;=TODAY()-AL568,TODAY()-AL568&lt;15,AV568="PQRS"),2,IF(OR(AND(15&lt;=TODAY()-AL568,AV568="PQRS"),AND(90&lt;=TODAY()-AO568,AV568="Persuasivo")),3,"")))</f>
        <v/>
      </c>
      <c r="AX554" s="96" t="inlineStr">
        <is>
          <t>Queja: Descripcion | Canal: Telefono | Queja: Descripcion | Canal: Telefono | Queja: Descripcion | Canal: Telefono | Queja: Descripcion | Canal: Telefono</t>
        </is>
      </c>
      <c r="AY554" s="239">
        <f>IF(AU568=BA568,AY568,AY568&amp;" → "&amp;TEXT(AZ568,"dd/mm/aaaa")&amp;".- "&amp;AU568)</f>
        <v/>
      </c>
      <c r="AZ554" s="237" t="inlineStr">
        <is>
          <t>19/06/2026 18:01</t>
        </is>
      </c>
      <c r="BA554" s="242">
        <f>IF(AU568=BA568,BA568,AU568)</f>
        <v/>
      </c>
      <c r="BB554" s="245">
        <f>IF(AT568=BD568,BB568,BB568&amp;" → "&amp;TEXT(BC568,"dd/mm/aaaa")&amp;".- "&amp;AT568)</f>
        <v/>
      </c>
      <c r="BC554" s="247">
        <f>IF(AX568=BD568,BC568,NOW())</f>
        <v/>
      </c>
      <c r="BD554" s="246">
        <f>IF(AT568=BD568,BD568,AT568)</f>
        <v/>
      </c>
    </row>
    <row r="555">
      <c r="A555" s="82" t="inlineStr">
        <is>
          <t>2026-8</t>
        </is>
      </c>
      <c r="B555" s="99" t="inlineStr">
        <is>
          <t>ENV-HID-1-2026</t>
        </is>
      </c>
      <c r="C555" s="124" t="inlineStr">
        <is>
          <t>Lucia Aristizabal</t>
        </is>
      </c>
      <c r="D555" s="82" t="n"/>
      <c r="E555" s="82" t="n"/>
      <c r="F555" s="82" t="n"/>
      <c r="G555" s="82" t="n"/>
      <c r="H555" s="82" t="n"/>
      <c r="I555" s="82" t="n"/>
      <c r="J555" s="82" t="n"/>
      <c r="K555" s="82" t="n"/>
      <c r="L555" s="82" t="n"/>
      <c r="M555" s="82" t="n"/>
      <c r="N555" s="76" t="inlineStr">
        <is>
          <t>calle 24</t>
        </is>
      </c>
      <c r="O555" s="82" t="inlineStr">
        <is>
          <t>89756423</t>
        </is>
      </c>
      <c r="P555" s="82" t="inlineStr">
        <is>
          <t>305261489</t>
        </is>
      </c>
      <c r="Q555" s="96" t="inlineStr"/>
      <c r="R555" s="96" t="inlineStr">
        <is>
          <t>Constructora Gomez</t>
        </is>
      </c>
      <c r="S555" s="140" t="n"/>
      <c r="T555" s="139" t="n"/>
      <c r="U555" s="139" t="n"/>
      <c r="V555" s="139" t="n"/>
      <c r="W555" s="150" t="n"/>
      <c r="X555" s="140" t="n"/>
      <c r="Y555" s="140" t="n"/>
      <c r="Z555" s="139" t="n"/>
      <c r="AA555" s="139" t="n"/>
      <c r="AB555" s="139" t="n"/>
      <c r="AC555" s="76" t="inlineStr">
        <is>
          <t>cakke 24</t>
        </is>
      </c>
      <c r="AD555" s="82" t="inlineStr">
        <is>
          <t>1-987456</t>
        </is>
      </c>
      <c r="AE555" s="82" t="inlineStr">
        <is>
          <t>36598741</t>
        </is>
      </c>
      <c r="AF555" s="82" t="inlineStr"/>
      <c r="AG555" s="82" t="n"/>
      <c r="AH555" s="82" t="inlineStr">
        <is>
          <t>HÍDRICO</t>
        </is>
      </c>
      <c r="AI555" s="82" t="inlineStr">
        <is>
          <t>Descarga inadecuada de aguas residuales o sin cumplimiento de requisitos</t>
        </is>
      </c>
      <c r="AJ555" s="96" t="inlineStr">
        <is>
          <t>Alcalá</t>
        </is>
      </c>
      <c r="AK555" s="201" t="inlineStr">
        <is>
          <t>4</t>
        </is>
      </c>
      <c r="AL555" s="92" t="inlineStr">
        <is>
          <t>21/06/2026</t>
        </is>
      </c>
      <c r="AM555" s="92" t="n"/>
      <c r="AN555" s="101" t="n"/>
      <c r="AO555" s="92" t="inlineStr">
        <is>
          <t>30/06/2026</t>
        </is>
      </c>
      <c r="AP555" s="101" t="inlineStr">
        <is>
          <t>Remisión</t>
        </is>
      </c>
      <c r="AQ555" s="101" t="n"/>
      <c r="AR555" s="227" t="n"/>
      <c r="AS555" s="119" t="inlineStr">
        <is>
          <t>patrullero 1</t>
        </is>
      </c>
      <c r="AT555" s="124" t="inlineStr">
        <is>
          <t>Remisión</t>
        </is>
      </c>
      <c r="AU555" s="101" t="n"/>
      <c r="AV555" s="82" t="n"/>
      <c r="AW555" s="102">
        <f>IF(OR(AND(TODAY()-AL569&lt;10,AV569="PQRS"),AND(TODAY()-AO569&lt;90,AV569="Persuasivo")),1,IF(AND(10&lt;=TODAY()-AL569,TODAY()-AL569&lt;15,AV569="PQRS"),2,IF(OR(AND(15&lt;=TODAY()-AL569,AV569="PQRS"),AND(90&lt;=TODAY()-AO569,AV569="Persuasivo")),3,"")))</f>
        <v/>
      </c>
      <c r="AX555" s="96" t="inlineStr">
        <is>
          <t>Queja: Contaminacion de aguas | Canal: Personal | Queja: Contaminacion de aguas | Canal: Personal | Queja: Contaminacion de aguas | Canal: Personal | Queja: Contaminacion de aguas | Canal: Personal | Queja: Contaminacion de aguas | Canal: Personal</t>
        </is>
      </c>
      <c r="AY555" s="239">
        <f>IF(AU569=BA569,AY569,AY569&amp;" → "&amp;TEXT(AZ569,"dd/mm/aaaa")&amp;".- "&amp;AU569)</f>
        <v/>
      </c>
      <c r="AZ555" s="237" t="inlineStr">
        <is>
          <t>21/06/2026 20:58</t>
        </is>
      </c>
      <c r="BA555" s="242">
        <f>IF(AU569=BA569,BA569,AU569)</f>
        <v/>
      </c>
      <c r="BB555" s="245">
        <f>IF(AT569=BD569,BB569,BB569&amp;" → "&amp;TEXT(BC569,"dd/mm/aaaa")&amp;".- "&amp;AT569)</f>
        <v/>
      </c>
      <c r="BC555" s="247">
        <f>IF(AX569=BD569,BC569,NOW())</f>
        <v/>
      </c>
      <c r="BD555" s="246">
        <f>IF(AT569=BD569,BD569,AT569)</f>
        <v/>
      </c>
    </row>
    <row r="556">
      <c r="A556" s="82" t="inlineStr">
        <is>
          <t>2026-1</t>
        </is>
      </c>
      <c r="B556" s="190" t="inlineStr">
        <is>
          <t>ENV-FLO-2-2026</t>
        </is>
      </c>
      <c r="C556" s="124" t="inlineStr">
        <is>
          <t>Martha Hernandez</t>
        </is>
      </c>
      <c r="D556" s="82" t="n"/>
      <c r="E556" s="82" t="n"/>
      <c r="F556" s="82" t="n"/>
      <c r="G556" s="82" t="n"/>
      <c r="H556" s="82" t="n"/>
      <c r="I556" s="82" t="n"/>
      <c r="J556" s="82" t="n"/>
      <c r="K556" s="82" t="n"/>
      <c r="L556" s="82" t="n"/>
      <c r="M556" s="82" t="n"/>
      <c r="N556" s="76" t="inlineStr">
        <is>
          <t>calle 105</t>
        </is>
      </c>
      <c r="O556" s="82" t="inlineStr">
        <is>
          <t>102546987</t>
        </is>
      </c>
      <c r="P556" s="82" t="inlineStr">
        <is>
          <t>302698745</t>
        </is>
      </c>
      <c r="Q556" s="62" t="inlineStr">
        <is>
          <t>marthahernandez@gmail.com</t>
        </is>
      </c>
      <c r="R556" s="70" t="inlineStr">
        <is>
          <t>Hector Lopez</t>
        </is>
      </c>
      <c r="S556" s="82" t="n"/>
      <c r="T556" s="82" t="n"/>
      <c r="U556" s="82" t="n"/>
      <c r="V556" s="82" t="n"/>
      <c r="W556" s="82" t="n"/>
      <c r="X556" s="82" t="n"/>
      <c r="Y556" s="82" t="n"/>
      <c r="Z556" s="82" t="n"/>
      <c r="AA556" s="82" t="n"/>
      <c r="AB556" s="82" t="n"/>
      <c r="AC556" s="76" t="inlineStr">
        <is>
          <t>calle 105</t>
        </is>
      </c>
      <c r="AD556" s="82" t="inlineStr">
        <is>
          <t>10239564</t>
        </is>
      </c>
      <c r="AE556" s="82" t="inlineStr">
        <is>
          <t>3052647</t>
        </is>
      </c>
      <c r="AF556" s="82" t="inlineStr"/>
      <c r="AG556" s="82" t="n"/>
      <c r="AH556" s="82" t="inlineStr">
        <is>
          <t>FLORA</t>
        </is>
      </c>
      <c r="AI556" s="82" t="inlineStr">
        <is>
          <t>Afectaciones a la propiedad por arboles o vegetación</t>
        </is>
      </c>
      <c r="AJ556" s="96" t="inlineStr">
        <is>
          <t>El Chocho</t>
        </is>
      </c>
      <c r="AK556" s="201" t="inlineStr">
        <is>
          <t>7</t>
        </is>
      </c>
      <c r="AL556" s="92" t="inlineStr">
        <is>
          <t>21/06/2026</t>
        </is>
      </c>
      <c r="AM556" s="92" t="n"/>
      <c r="AN556" s="101" t="n"/>
      <c r="AO556" s="92" t="inlineStr">
        <is>
          <t>26/06/2026</t>
        </is>
      </c>
      <c r="AP556" s="82" t="inlineStr">
        <is>
          <t>Remisión</t>
        </is>
      </c>
      <c r="AQ556" s="94" t="n"/>
      <c r="AR556" s="227" t="n"/>
      <c r="AS556" s="119" t="inlineStr">
        <is>
          <t>patrullero 1</t>
        </is>
      </c>
      <c r="AT556" s="124" t="inlineStr">
        <is>
          <t>Verificación</t>
        </is>
      </c>
      <c r="AU556" s="94" t="n"/>
      <c r="AV556" s="82" t="n"/>
      <c r="AW556" s="102">
        <f>IF(OR(AND(TODAY()-AL570&lt;10,AV570="PQRS"),AND(TODAY()-AO570&lt;90,AV570="Persuasivo")),1,IF(AND(10&lt;=TODAY()-AL570,TODAY()-AL570&lt;15,AV570="PQRS"),2,IF(OR(AND(15&lt;=TODAY()-AL570,AV570="PQRS"),AND(90&lt;=TODAY()-AO570,AV570="Persuasivo")),3,"")))</f>
        <v/>
      </c>
      <c r="AX556" s="96" t="inlineStr">
        <is>
          <t>Queja: dklskajdksandmnsa | Canal: Correo | Queja: dklskajdksandmnsa | Canal: Correo | Queja: dklskajdksandmnsa | Canal: Correo | Queja: dklskajdksandmnsa | Canal: Correo</t>
        </is>
      </c>
      <c r="AY556" s="239">
        <f>IF(AU570=BA570,AY570,AY570&amp;" → "&amp;TEXT(AZ570,"dd/mm/aaaa")&amp;".- "&amp;AU570)</f>
        <v/>
      </c>
      <c r="AZ556" s="237" t="inlineStr">
        <is>
          <t>21/06/2026 21:55</t>
        </is>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2026-06-21T21:55:43Z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