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Folha de Pagamento\Documentos\Folha de Ponto\"/>
    </mc:Choice>
  </mc:AlternateContent>
  <xr:revisionPtr revIDLastSave="0" documentId="13_ncr:1_{95EAFFCD-20C6-43D1-982E-5C03490CB4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A2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H2" i="1" s="1"/>
  <c r="I2" i="1" s="1"/>
  <c r="E30" i="1" l="1"/>
  <c r="E19" i="1"/>
  <c r="G2" i="1"/>
  <c r="E3" i="1"/>
  <c r="H3" i="1" s="1"/>
  <c r="I3" i="1" s="1"/>
  <c r="E32" i="1"/>
  <c r="E4" i="1"/>
  <c r="H4" i="1" s="1"/>
  <c r="I4" i="1" s="1"/>
  <c r="E31" i="1"/>
  <c r="E5" i="1"/>
  <c r="H5" i="1" s="1"/>
  <c r="I5" i="1" s="1"/>
  <c r="G5" i="1" l="1"/>
  <c r="G3" i="1"/>
  <c r="G4" i="1"/>
  <c r="H30" i="1"/>
  <c r="I30" i="1" s="1"/>
  <c r="H31" i="1"/>
  <c r="I31" i="1" s="1"/>
  <c r="H32" i="1"/>
  <c r="I32" i="1" s="1"/>
  <c r="E6" i="1"/>
  <c r="G32" i="1" l="1"/>
  <c r="G31" i="1"/>
  <c r="G30" i="1"/>
  <c r="H6" i="1"/>
  <c r="I6" i="1" s="1"/>
  <c r="E7" i="1"/>
  <c r="G6" i="1" l="1"/>
  <c r="H7" i="1"/>
  <c r="I7" i="1" s="1"/>
  <c r="E8" i="1"/>
  <c r="G7" i="1" l="1"/>
  <c r="H8" i="1"/>
  <c r="I8" i="1" s="1"/>
  <c r="E9" i="1"/>
  <c r="G8" i="1" l="1"/>
  <c r="H9" i="1"/>
  <c r="I9" i="1" s="1"/>
  <c r="E10" i="1"/>
  <c r="G9" i="1" l="1"/>
  <c r="H10" i="1"/>
  <c r="I10" i="1" s="1"/>
  <c r="E11" i="1"/>
  <c r="G10" i="1" l="1"/>
  <c r="H11" i="1"/>
  <c r="I11" i="1" s="1"/>
  <c r="E12" i="1"/>
  <c r="G11" i="1" l="1"/>
  <c r="H12" i="1"/>
  <c r="I12" i="1" s="1"/>
  <c r="E13" i="1"/>
  <c r="G12" i="1" l="1"/>
  <c r="H13" i="1"/>
  <c r="I13" i="1" s="1"/>
  <c r="E14" i="1"/>
  <c r="G13" i="1" l="1"/>
  <c r="H14" i="1"/>
  <c r="I14" i="1" s="1"/>
  <c r="E15" i="1"/>
  <c r="G14" i="1" l="1"/>
  <c r="H15" i="1"/>
  <c r="I15" i="1" s="1"/>
  <c r="E16" i="1"/>
  <c r="G15" i="1" l="1"/>
  <c r="H16" i="1"/>
  <c r="I16" i="1" s="1"/>
  <c r="E17" i="1"/>
  <c r="G16" i="1" l="1"/>
  <c r="H17" i="1"/>
  <c r="I17" i="1" s="1"/>
  <c r="E18" i="1"/>
  <c r="G17" i="1" l="1"/>
  <c r="H18" i="1"/>
  <c r="I18" i="1" s="1"/>
  <c r="G18" i="1" l="1"/>
  <c r="H19" i="1"/>
  <c r="I19" i="1" s="1"/>
  <c r="E20" i="1"/>
  <c r="G19" i="1" l="1"/>
  <c r="H20" i="1"/>
  <c r="I20" i="1" s="1"/>
  <c r="E21" i="1"/>
  <c r="G20" i="1" l="1"/>
  <c r="H21" i="1"/>
  <c r="I21" i="1" s="1"/>
  <c r="E22" i="1"/>
  <c r="G21" i="1" l="1"/>
  <c r="H22" i="1"/>
  <c r="I22" i="1" s="1"/>
  <c r="E23" i="1"/>
  <c r="G22" i="1" l="1"/>
  <c r="H23" i="1"/>
  <c r="I23" i="1" s="1"/>
  <c r="E24" i="1"/>
  <c r="G23" i="1" l="1"/>
  <c r="H24" i="1"/>
  <c r="I24" i="1" s="1"/>
  <c r="E25" i="1"/>
  <c r="G24" i="1" l="1"/>
  <c r="H25" i="1"/>
  <c r="I25" i="1" s="1"/>
  <c r="E26" i="1"/>
  <c r="G25" i="1" l="1"/>
  <c r="H26" i="1"/>
  <c r="I26" i="1" s="1"/>
  <c r="E27" i="1"/>
  <c r="G26" i="1" l="1"/>
  <c r="H27" i="1"/>
  <c r="I27" i="1" s="1"/>
  <c r="E28" i="1"/>
  <c r="G27" i="1" l="1"/>
  <c r="H28" i="1"/>
  <c r="I28" i="1" s="1"/>
  <c r="E29" i="1"/>
  <c r="G28" i="1" l="1"/>
  <c r="H29" i="1"/>
  <c r="I29" i="1" s="1"/>
  <c r="G29" i="1" l="1"/>
</calcChain>
</file>

<file path=xl/sharedStrings.xml><?xml version="1.0" encoding="utf-8"?>
<sst xmlns="http://schemas.openxmlformats.org/spreadsheetml/2006/main" count="96" uniqueCount="52">
  <si>
    <t>JUNHO</t>
  </si>
  <si>
    <t>AGOSTO</t>
  </si>
  <si>
    <t>JANEIRO</t>
  </si>
  <si>
    <t>Dom</t>
  </si>
  <si>
    <t>Seg</t>
  </si>
  <si>
    <t>Ter</t>
  </si>
  <si>
    <t>Qua</t>
  </si>
  <si>
    <t>Qui</t>
  </si>
  <si>
    <t>Sex</t>
  </si>
  <si>
    <t>Sab</t>
  </si>
  <si>
    <t>MÊS</t>
  </si>
  <si>
    <t>ANO</t>
  </si>
  <si>
    <t>DIA</t>
  </si>
  <si>
    <t>FEVEREIRO</t>
  </si>
  <si>
    <t>MARÇO</t>
  </si>
  <si>
    <t>ABRIL</t>
  </si>
  <si>
    <t>MAIO</t>
  </si>
  <si>
    <t>JULHO</t>
  </si>
  <si>
    <t>SETEMBRO</t>
  </si>
  <si>
    <t>NOVEMBRO</t>
  </si>
  <si>
    <t>DEZEMBRO</t>
  </si>
  <si>
    <t>OUTUBRO</t>
  </si>
  <si>
    <t>Domingo</t>
  </si>
  <si>
    <t>feriado nacional</t>
  </si>
  <si>
    <t>Confraternização universal</t>
  </si>
  <si>
    <t>Segunda-feira</t>
  </si>
  <si>
    <t>ponto facultativo</t>
  </si>
  <si>
    <t>Carnaval</t>
  </si>
  <si>
    <t>Terça-feira</t>
  </si>
  <si>
    <t>Quarta-feira</t>
  </si>
  <si>
    <t>ponto facultativo até as 14 horas</t>
  </si>
  <si>
    <t>Quarta-feira de Cinzas</t>
  </si>
  <si>
    <t>Sexta-feira</t>
  </si>
  <si>
    <t>Paixão de Cristo</t>
  </si>
  <si>
    <t>Sábado</t>
  </si>
  <si>
    <t>Tiradentes</t>
  </si>
  <si>
    <t>Dia Mundial do Trabalho</t>
  </si>
  <si>
    <t>Quinta-feira</t>
  </si>
  <si>
    <t>Corpus Christi</t>
  </si>
  <si>
    <t>Independência do Brasil</t>
  </si>
  <si>
    <t>Nossa Senhora Aparecida</t>
  </si>
  <si>
    <t>Finados</t>
  </si>
  <si>
    <t>Proclamação da República</t>
  </si>
  <si>
    <t>Natal</t>
  </si>
  <si>
    <t>Véspera de Ano-Novo</t>
  </si>
  <si>
    <t>Feriado</t>
  </si>
  <si>
    <t>Dia do Trabalhador</t>
  </si>
  <si>
    <t>Corpus Chirsti</t>
  </si>
  <si>
    <t>Independencia do Brasil</t>
  </si>
  <si>
    <t>Nossa senhora aparecida</t>
  </si>
  <si>
    <t>Feriado Municipal (Aparecida)</t>
  </si>
  <si>
    <t>Aniversario de Aparecida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</si>
</sst>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616161"/>
      <name val="Trebuchet MS"/>
      <family val="2"/>
    </font>
    <font>
      <b/>
      <sz val="10"/>
      <color rgb="FF61616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1F1F1"/>
        <bgColor indexed="64"/>
      </patternFill>
    </fill>
  </fills>
  <borders count="3">
    <border>
      <left/>
      <right/>
      <top/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 style="medium">
        <color rgb="FFE9E9E9"/>
      </left>
      <right style="medium">
        <color rgb="FFE9E9E9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 applyProtection="1">
      <alignment horizontal="center"/>
    </xf>
    <xf numFmtId="14" fontId="0" fillId="2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0" fontId="0" fillId="0" borderId="0" xfId="0" applyAlignment="1" applyProtection="1">
      <alignment horizontal="center"/>
      <protection locked="0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5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 wrapText="1"/>
    </xf>
    <xf numFmtId="164" fontId="0" fillId="0" borderId="0" xfId="1" applyNumberFormat="1" applyFont="1" applyAlignment="1" applyProtection="1">
      <alignment horizontal="center"/>
      <protection locked="0"/>
    </xf>
    <xf numFmtId="164" fontId="0" fillId="2" borderId="0" xfId="0" applyNumberFormat="1" applyFill="1" applyAlignment="1" applyProtection="1">
      <alignment horizontal="center"/>
    </xf>
    <xf numFmtId="0" fontId="4" fillId="0" borderId="2" xfId="0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3"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32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  <col min="2" max="2" width="7.85546875" style="2" customWidth="1"/>
    <col min="3" max="3" width="9.5703125" style="2" customWidth="1"/>
    <col min="4" max="4" width="7.140625" style="2" customWidth="1"/>
    <col min="5" max="5" width="10.7109375" bestFit="1" customWidth="1"/>
    <col min="8" max="8" width="10.7109375" bestFit="1" customWidth="1"/>
    <col min="9" max="9" width="12.42578125" style="15" bestFit="1" customWidth="1"/>
    <col min="10" max="10" width="10.7109375" style="15" bestFit="1" customWidth="1"/>
    <col min="15" max="15" width="11.5703125" bestFit="1" customWidth="1"/>
    <col min="17" max="17" width="12.42578125" customWidth="1"/>
    <col min="18" max="18" width="11.5703125" bestFit="1" customWidth="1"/>
    <col min="19" max="19" width="13.28515625" customWidth="1"/>
    <col min="20" max="20" width="14.140625" customWidth="1"/>
    <col min="21" max="21" width="29.28515625" customWidth="1"/>
    <col min="22" max="22" width="24.85546875" customWidth="1"/>
  </cols>
  <sheetData>
    <row r="1" spans="1:22" ht="15.75" thickBot="1" x14ac:dyDescent="0.3">
      <c r="B1" s="3" t="s">
        <v>10</v>
      </c>
      <c r="C1" s="3" t="s">
        <v>11</v>
      </c>
      <c r="D1" s="3" t="s">
        <v>12</v>
      </c>
    </row>
    <row r="2" spans="1:22" ht="15.75" thickBot="1" x14ac:dyDescent="0.3">
      <c r="A2" s="1" t="str">
        <f>VLOOKUP(B2,N2:O13,2)</f>
        <v>OUTUBRO</v>
      </c>
      <c r="B2" s="19">
        <v>10</v>
      </c>
      <c r="C2" s="8">
        <v>2022</v>
      </c>
      <c r="D2" s="20">
        <v>1</v>
      </c>
      <c r="E2" s="5" t="str">
        <f>D2 &amp; "/" &amp;  B2 &amp; "/" &amp; C2</f>
        <v>1/10/2022</v>
      </c>
      <c r="F2" s="6"/>
      <c r="G2" s="7" t="str">
        <f>IF(I2="",VLOOKUP(WEEKDAY(E2),L2:M8,2),"Feriado")</f>
        <v>Sab</v>
      </c>
      <c r="H2" s="15">
        <f t="shared" ref="H2:H31" si="0">IF(E2&lt;&gt;"",DATE(C2,B2,D2))</f>
        <v>44835</v>
      </c>
      <c r="I2" s="15" t="str">
        <f>IF(IFERROR(VLOOKUP(H2,S2:S13,1,FALSE),"ERRO")="ERRO","","Feriado")</f>
        <v/>
      </c>
      <c r="L2" s="6">
        <v>1</v>
      </c>
      <c r="M2" s="6" t="s">
        <v>3</v>
      </c>
      <c r="N2" s="6">
        <v>1</v>
      </c>
      <c r="O2" s="6" t="s">
        <v>2</v>
      </c>
      <c r="P2" s="6">
        <v>1</v>
      </c>
      <c r="Q2" s="6" t="s">
        <v>2</v>
      </c>
      <c r="R2" s="16"/>
      <c r="S2" s="12">
        <v>44562</v>
      </c>
      <c r="T2" s="9"/>
      <c r="U2" s="9" t="s">
        <v>23</v>
      </c>
      <c r="V2" s="9" t="s">
        <v>24</v>
      </c>
    </row>
    <row r="3" spans="1:22" ht="15.75" thickBot="1" x14ac:dyDescent="0.3">
      <c r="B3" s="20">
        <f>B2</f>
        <v>10</v>
      </c>
      <c r="C3" s="4">
        <f>C2</f>
        <v>2022</v>
      </c>
      <c r="D3" s="20">
        <v>2</v>
      </c>
      <c r="E3" s="5" t="str">
        <f t="shared" ref="E3:E29" si="1">D3 &amp; "/" &amp;  B3 &amp; "/" &amp; C3</f>
        <v>2/10/2022</v>
      </c>
      <c r="F3" s="6"/>
      <c r="G3" s="7" t="str">
        <f>IF(I3="",VLOOKUP(WEEKDAY(E3),L2:M8,2),"Feriado")</f>
        <v>Dom</v>
      </c>
      <c r="H3" s="15">
        <f t="shared" si="0"/>
        <v>44836</v>
      </c>
      <c r="I3" s="15" t="str">
        <f>IF(IFERROR(VLOOKUP(H3,S2:S13,1,FALSE),"ERRO")="ERRO","","Feriado")</f>
        <v/>
      </c>
      <c r="L3" s="6">
        <v>2</v>
      </c>
      <c r="M3" s="6" t="s">
        <v>4</v>
      </c>
      <c r="N3" s="6">
        <v>2</v>
      </c>
      <c r="O3" s="6" t="s">
        <v>13</v>
      </c>
      <c r="P3" s="6">
        <v>3</v>
      </c>
      <c r="Q3" s="6" t="s">
        <v>14</v>
      </c>
      <c r="R3" s="17"/>
      <c r="S3" s="12"/>
      <c r="T3" s="10"/>
      <c r="U3" s="10" t="s">
        <v>26</v>
      </c>
      <c r="V3" s="10" t="s">
        <v>27</v>
      </c>
    </row>
    <row r="4" spans="1:22" ht="15.75" thickBot="1" x14ac:dyDescent="0.3">
      <c r="B4" s="20">
        <f>B2</f>
        <v>10</v>
      </c>
      <c r="C4" s="4">
        <f>C2</f>
        <v>2022</v>
      </c>
      <c r="D4" s="20">
        <v>3</v>
      </c>
      <c r="E4" s="5" t="str">
        <f t="shared" si="1"/>
        <v>3/10/2022</v>
      </c>
      <c r="F4" s="6"/>
      <c r="G4" s="7" t="str">
        <f>IF(I4="",VLOOKUP(WEEKDAY(E4),L2:M8,2),"Feriado")</f>
        <v>Seg</v>
      </c>
      <c r="H4" s="15">
        <f t="shared" si="0"/>
        <v>44837</v>
      </c>
      <c r="I4" s="15" t="str">
        <f>IF(IFERROR(VLOOKUP(H4,S2:S13,1,FALSE),"ERRO")="ERRO","","Feriado")</f>
        <v/>
      </c>
      <c r="L4" s="6">
        <v>3</v>
      </c>
      <c r="M4" s="6" t="s">
        <v>5</v>
      </c>
      <c r="N4" s="6">
        <v>3</v>
      </c>
      <c r="O4" s="6" t="s">
        <v>14</v>
      </c>
      <c r="P4" s="6">
        <v>5</v>
      </c>
      <c r="Q4" s="6" t="s">
        <v>16</v>
      </c>
      <c r="R4" s="16"/>
      <c r="S4" s="14">
        <v>44666</v>
      </c>
      <c r="T4" s="9"/>
      <c r="U4" s="9" t="s">
        <v>23</v>
      </c>
      <c r="V4" s="9" t="s">
        <v>33</v>
      </c>
    </row>
    <row r="5" spans="1:22" ht="15.75" thickBot="1" x14ac:dyDescent="0.3">
      <c r="B5" s="20">
        <f>B2</f>
        <v>10</v>
      </c>
      <c r="C5" s="4">
        <f>C2</f>
        <v>2022</v>
      </c>
      <c r="D5" s="20">
        <v>4</v>
      </c>
      <c r="E5" s="5" t="str">
        <f t="shared" si="1"/>
        <v>4/10/2022</v>
      </c>
      <c r="F5" s="6"/>
      <c r="G5" s="7" t="str">
        <f>IF(I5="",VLOOKUP(WEEKDAY(E5),L2:M8,2),"Feriado")</f>
        <v>Ter</v>
      </c>
      <c r="H5" s="15">
        <f t="shared" si="0"/>
        <v>44838</v>
      </c>
      <c r="I5" s="15" t="str">
        <f>IF(IFERROR(VLOOKUP(H5,S2:S13,1,FALSE),"ERRO")="ERRO","","Feriado")</f>
        <v/>
      </c>
      <c r="L5" s="6">
        <v>4</v>
      </c>
      <c r="M5" s="6" t="s">
        <v>6</v>
      </c>
      <c r="N5" s="6">
        <v>4</v>
      </c>
      <c r="O5" s="6" t="s">
        <v>15</v>
      </c>
      <c r="P5" s="6">
        <v>7</v>
      </c>
      <c r="Q5" s="6" t="s">
        <v>17</v>
      </c>
      <c r="R5" s="17"/>
      <c r="S5" s="12">
        <v>44672</v>
      </c>
      <c r="T5" s="9"/>
      <c r="U5" s="9" t="s">
        <v>23</v>
      </c>
      <c r="V5" s="9" t="s">
        <v>35</v>
      </c>
    </row>
    <row r="6" spans="1:22" ht="15.75" thickBot="1" x14ac:dyDescent="0.3">
      <c r="B6" s="20">
        <f>B2</f>
        <v>10</v>
      </c>
      <c r="C6" s="4">
        <f>C2</f>
        <v>2022</v>
      </c>
      <c r="D6" s="20">
        <v>5</v>
      </c>
      <c r="E6" s="5" t="str">
        <f t="shared" si="1"/>
        <v>5/10/2022</v>
      </c>
      <c r="F6" s="6"/>
      <c r="G6" s="7" t="str">
        <f>IF(I6="",VLOOKUP(WEEKDAY(E6),L2:M8,2),"Feriado")</f>
        <v>Qua</v>
      </c>
      <c r="H6" s="15">
        <f t="shared" si="0"/>
        <v>44839</v>
      </c>
      <c r="I6" s="15" t="str">
        <f>IF(IFERROR(VLOOKUP(H6,S2:S13,1,FALSE),"ERRO")="ERRO","","Feriado")</f>
        <v/>
      </c>
      <c r="L6" s="6">
        <v>5</v>
      </c>
      <c r="M6" s="6" t="s">
        <v>7</v>
      </c>
      <c r="N6" s="6">
        <v>5</v>
      </c>
      <c r="O6" s="6" t="s">
        <v>16</v>
      </c>
      <c r="P6" s="6">
        <v>8</v>
      </c>
      <c r="Q6" s="6" t="s">
        <v>1</v>
      </c>
      <c r="R6" s="16"/>
      <c r="S6" s="14">
        <v>44682</v>
      </c>
      <c r="T6" s="9"/>
      <c r="U6" s="9" t="s">
        <v>23</v>
      </c>
      <c r="V6" s="9" t="s">
        <v>46</v>
      </c>
    </row>
    <row r="7" spans="1:22" ht="15.75" thickBot="1" x14ac:dyDescent="0.3">
      <c r="B7" s="20">
        <f>B2</f>
        <v>10</v>
      </c>
      <c r="C7" s="4">
        <f>C2</f>
        <v>2022</v>
      </c>
      <c r="D7" s="20">
        <v>6</v>
      </c>
      <c r="E7" s="5" t="str">
        <f t="shared" si="1"/>
        <v>6/10/2022</v>
      </c>
      <c r="F7" s="6"/>
      <c r="G7" s="7" t="str">
        <f>IF(I7="",VLOOKUP(WEEKDAY(E7),L2:M8,2),"Feriado")</f>
        <v>Qui</v>
      </c>
      <c r="H7" s="15">
        <f t="shared" si="0"/>
        <v>44840</v>
      </c>
      <c r="I7" s="15" t="str">
        <f>IF(IFERROR(VLOOKUP(H7,S2:S13,1,FALSE),"ERRO")="ERRO","","Feriado")</f>
        <v/>
      </c>
      <c r="L7" s="6">
        <v>6</v>
      </c>
      <c r="M7" s="6" t="s">
        <v>8</v>
      </c>
      <c r="N7" s="6">
        <v>6</v>
      </c>
      <c r="O7" s="6" t="s">
        <v>0</v>
      </c>
      <c r="P7" s="6">
        <v>10</v>
      </c>
      <c r="Q7" s="6" t="s">
        <v>21</v>
      </c>
      <c r="R7" s="18"/>
      <c r="S7" s="15">
        <v>44692</v>
      </c>
      <c r="U7" s="21" t="s">
        <v>50</v>
      </c>
      <c r="V7" s="21" t="s">
        <v>51</v>
      </c>
    </row>
    <row r="8" spans="1:22" ht="15.75" thickBot="1" x14ac:dyDescent="0.3">
      <c r="B8" s="20">
        <f>B2</f>
        <v>10</v>
      </c>
      <c r="C8" s="4">
        <f>C2</f>
        <v>2022</v>
      </c>
      <c r="D8" s="20">
        <v>7</v>
      </c>
      <c r="E8" s="5" t="str">
        <f t="shared" si="1"/>
        <v>7/10/2022</v>
      </c>
      <c r="F8" s="6"/>
      <c r="G8" s="7" t="str">
        <f>IF(I8="",VLOOKUP(WEEKDAY(E8),L2:M8,2),"Feriado")</f>
        <v>Sex</v>
      </c>
      <c r="H8" s="15">
        <f t="shared" si="0"/>
        <v>44841</v>
      </c>
      <c r="I8" s="15" t="str">
        <f>IF(IFERROR(VLOOKUP(H8,S2:S13,1,FALSE),"ERRO")="ERRO","","Feriado")</f>
        <v/>
      </c>
      <c r="L8" s="6">
        <v>7</v>
      </c>
      <c r="M8" s="6" t="s">
        <v>9</v>
      </c>
      <c r="N8" s="6">
        <v>7</v>
      </c>
      <c r="O8" s="6" t="s">
        <v>17</v>
      </c>
      <c r="P8" s="6">
        <v>12</v>
      </c>
      <c r="Q8" s="6" t="s">
        <v>20</v>
      </c>
      <c r="R8" s="16"/>
      <c r="S8" s="14">
        <v>44728</v>
      </c>
      <c r="T8" s="11"/>
      <c r="U8" s="11" t="s">
        <v>23</v>
      </c>
      <c r="V8" s="11" t="s">
        <v>47</v>
      </c>
    </row>
    <row r="9" spans="1:22" ht="15.75" thickBot="1" x14ac:dyDescent="0.3">
      <c r="B9" s="20">
        <f>B2</f>
        <v>10</v>
      </c>
      <c r="C9" s="4">
        <f>C2</f>
        <v>2022</v>
      </c>
      <c r="D9" s="20">
        <v>8</v>
      </c>
      <c r="E9" s="5" t="str">
        <f t="shared" si="1"/>
        <v>8/10/2022</v>
      </c>
      <c r="F9" s="6"/>
      <c r="G9" s="7" t="str">
        <f>IF(I9="",VLOOKUP(WEEKDAY(E9),L2:M8,2),"Feriado")</f>
        <v>Sab</v>
      </c>
      <c r="H9" s="15">
        <f t="shared" si="0"/>
        <v>44842</v>
      </c>
      <c r="I9" s="15" t="str">
        <f>IF(IFERROR(VLOOKUP(H9,S2:S13,1,FALSE),"ERRO")="ERRO","","Feriado")</f>
        <v/>
      </c>
      <c r="L9" s="6"/>
      <c r="M9" s="6" t="s">
        <v>45</v>
      </c>
      <c r="N9" s="6">
        <v>8</v>
      </c>
      <c r="O9" s="6" t="s">
        <v>1</v>
      </c>
      <c r="P9" s="6"/>
      <c r="Q9" s="6"/>
      <c r="R9" s="18"/>
      <c r="S9" s="12">
        <v>44811</v>
      </c>
      <c r="T9" s="11"/>
      <c r="U9" s="11" t="s">
        <v>23</v>
      </c>
      <c r="V9" s="11" t="s">
        <v>48</v>
      </c>
    </row>
    <row r="10" spans="1:22" ht="15.75" thickBot="1" x14ac:dyDescent="0.3">
      <c r="B10" s="20">
        <f>B2</f>
        <v>10</v>
      </c>
      <c r="C10" s="4">
        <f>C2</f>
        <v>2022</v>
      </c>
      <c r="D10" s="20">
        <v>9</v>
      </c>
      <c r="E10" s="5" t="str">
        <f t="shared" si="1"/>
        <v>9/10/2022</v>
      </c>
      <c r="F10" s="6"/>
      <c r="G10" s="7" t="str">
        <f>IF(I10="",VLOOKUP(WEEKDAY(E10),L2:M8,2),"Feriado")</f>
        <v>Dom</v>
      </c>
      <c r="H10" s="15">
        <f t="shared" si="0"/>
        <v>44843</v>
      </c>
      <c r="I10" s="15" t="str">
        <f>IF(IFERROR(VLOOKUP(H10,S2:S13,1,FALSE),"ERRO")="ERRO","","Feriado")</f>
        <v/>
      </c>
      <c r="L10" s="6"/>
      <c r="M10" s="6"/>
      <c r="N10" s="6">
        <v>9</v>
      </c>
      <c r="O10" s="6" t="s">
        <v>18</v>
      </c>
      <c r="P10" s="6"/>
      <c r="Q10" s="6"/>
      <c r="R10" s="16"/>
      <c r="S10" s="12">
        <v>44846</v>
      </c>
      <c r="T10" s="9"/>
      <c r="U10" s="9" t="s">
        <v>23</v>
      </c>
      <c r="V10" s="9" t="s">
        <v>49</v>
      </c>
    </row>
    <row r="11" spans="1:22" ht="15.75" thickBot="1" x14ac:dyDescent="0.3">
      <c r="B11" s="20">
        <f>B2</f>
        <v>10</v>
      </c>
      <c r="C11" s="4">
        <f>C2</f>
        <v>2022</v>
      </c>
      <c r="D11" s="20">
        <v>10</v>
      </c>
      <c r="E11" s="5" t="str">
        <f t="shared" si="1"/>
        <v>10/10/2022</v>
      </c>
      <c r="F11" s="6"/>
      <c r="G11" s="7" t="str">
        <f>IF(I11="",VLOOKUP(WEEKDAY(E11),L2:M8,2),"Feriado")</f>
        <v>Seg</v>
      </c>
      <c r="H11" s="15">
        <f t="shared" si="0"/>
        <v>44844</v>
      </c>
      <c r="I11" s="15" t="str">
        <f>IF(IFERROR(VLOOKUP(H11,S2:S13,1,FALSE),"ERRO")="ERRO","","Feriado")</f>
        <v/>
      </c>
      <c r="L11" s="6"/>
      <c r="M11" s="6"/>
      <c r="N11" s="6">
        <v>10</v>
      </c>
      <c r="O11" s="6" t="s">
        <v>21</v>
      </c>
      <c r="P11" s="6"/>
      <c r="Q11" s="6"/>
      <c r="R11" s="18"/>
      <c r="S11" s="14">
        <v>44867</v>
      </c>
      <c r="T11" s="9"/>
      <c r="U11" s="9" t="s">
        <v>23</v>
      </c>
      <c r="V11" s="21" t="s">
        <v>41</v>
      </c>
    </row>
    <row r="12" spans="1:22" ht="15.75" thickBot="1" x14ac:dyDescent="0.3">
      <c r="B12" s="20">
        <f>B2</f>
        <v>10</v>
      </c>
      <c r="C12" s="4">
        <f>C2</f>
        <v>2022</v>
      </c>
      <c r="D12" s="20">
        <v>11</v>
      </c>
      <c r="E12" s="5" t="str">
        <f t="shared" si="1"/>
        <v>11/10/2022</v>
      </c>
      <c r="F12" s="6"/>
      <c r="G12" s="7" t="str">
        <f>IF(I12="",VLOOKUP(WEEKDAY(E12),L2:M8,2),"Feriado")</f>
        <v>Ter</v>
      </c>
      <c r="H12" s="15">
        <f t="shared" si="0"/>
        <v>44845</v>
      </c>
      <c r="I12" s="15" t="str">
        <f>IF(IFERROR(VLOOKUP(H12,S2:S13,1,FALSE),"ERRO")="ERRO","","Feriado")</f>
        <v/>
      </c>
      <c r="L12" s="6"/>
      <c r="M12" s="6"/>
      <c r="N12" s="6">
        <v>11</v>
      </c>
      <c r="O12" s="6" t="s">
        <v>19</v>
      </c>
      <c r="P12" s="6"/>
      <c r="Q12" s="6"/>
      <c r="R12" s="18"/>
      <c r="S12" s="14">
        <v>44880</v>
      </c>
      <c r="T12" s="11"/>
      <c r="U12" s="11" t="s">
        <v>23</v>
      </c>
      <c r="V12" s="9" t="s">
        <v>42</v>
      </c>
    </row>
    <row r="13" spans="1:22" ht="15.75" thickBot="1" x14ac:dyDescent="0.3">
      <c r="B13" s="20">
        <f>B2</f>
        <v>10</v>
      </c>
      <c r="C13" s="4">
        <f>C2</f>
        <v>2022</v>
      </c>
      <c r="D13" s="20">
        <v>12</v>
      </c>
      <c r="E13" s="5" t="str">
        <f t="shared" si="1"/>
        <v>12/10/2022</v>
      </c>
      <c r="F13" s="6"/>
      <c r="G13" s="7" t="str">
        <f>IF(I13="",VLOOKUP(WEEKDAY(E13),L2:M8,2),"Feriado")</f>
        <v>Feriado</v>
      </c>
      <c r="H13" s="15">
        <f t="shared" si="0"/>
        <v>44846</v>
      </c>
      <c r="I13" s="15" t="str">
        <f>IF(IFERROR(VLOOKUP(H13,S2:S13,1,FALSE),"ERRO")="ERRO","","Feriado")</f>
        <v>Feriado</v>
      </c>
      <c r="L13" s="6"/>
      <c r="M13" s="6"/>
      <c r="N13" s="6">
        <v>12</v>
      </c>
      <c r="O13" s="6" t="s">
        <v>20</v>
      </c>
      <c r="P13" s="6"/>
      <c r="Q13" s="6"/>
      <c r="R13" s="16"/>
      <c r="S13" s="14">
        <v>44920</v>
      </c>
      <c r="T13" s="11"/>
      <c r="U13" s="11" t="s">
        <v>23</v>
      </c>
      <c r="V13" s="9" t="s">
        <v>43</v>
      </c>
    </row>
    <row r="14" spans="1:22" ht="15.75" thickBot="1" x14ac:dyDescent="0.3">
      <c r="B14" s="20">
        <f>B2</f>
        <v>10</v>
      </c>
      <c r="C14" s="4">
        <f>C2</f>
        <v>2022</v>
      </c>
      <c r="D14" s="20">
        <v>13</v>
      </c>
      <c r="E14" s="5" t="str">
        <f t="shared" si="1"/>
        <v>13/10/2022</v>
      </c>
      <c r="F14" s="6"/>
      <c r="G14" s="7" t="str">
        <f>IF(I14="",VLOOKUP(WEEKDAY(E14),L2:M8,2),"Feriado")</f>
        <v>Qui</v>
      </c>
      <c r="H14" s="15">
        <f t="shared" si="0"/>
        <v>44847</v>
      </c>
      <c r="I14" s="15" t="str">
        <f>IF(IFERROR(VLOOKUP(H14,S2:S13,1,FALSE),"ERRO")="ERRO","","Feriado")</f>
        <v/>
      </c>
      <c r="R14" s="16"/>
    </row>
    <row r="15" spans="1:22" ht="15.75" thickBot="1" x14ac:dyDescent="0.3">
      <c r="B15" s="20">
        <f>B2</f>
        <v>10</v>
      </c>
      <c r="C15" s="4">
        <f>C2</f>
        <v>2022</v>
      </c>
      <c r="D15" s="20">
        <v>14</v>
      </c>
      <c r="E15" s="5" t="str">
        <f t="shared" si="1"/>
        <v>14/10/2022</v>
      </c>
      <c r="F15" s="6"/>
      <c r="G15" s="7" t="str">
        <f>IF(I15="",VLOOKUP(WEEKDAY(E15),L2:M8,2),"Feriado")</f>
        <v>Sex</v>
      </c>
      <c r="H15" s="15">
        <f t="shared" si="0"/>
        <v>44848</v>
      </c>
      <c r="I15" s="15" t="str">
        <f>IF(IFERROR(VLOOKUP(H15,S2:S13,1,FALSE),"ERRO")="ERRO","","Feriado")</f>
        <v/>
      </c>
      <c r="R15" s="18"/>
    </row>
    <row r="16" spans="1:22" x14ac:dyDescent="0.25">
      <c r="B16" s="20">
        <f>B2</f>
        <v>10</v>
      </c>
      <c r="C16" s="4">
        <f>C2</f>
        <v>2022</v>
      </c>
      <c r="D16" s="20">
        <v>15</v>
      </c>
      <c r="E16" s="5" t="str">
        <f t="shared" si="1"/>
        <v>15/10/2022</v>
      </c>
      <c r="F16" s="6"/>
      <c r="G16" s="7" t="str">
        <f>IF(I16="",VLOOKUP(WEEKDAY(E16),L2:M8,2),"Feriado")</f>
        <v>Sab</v>
      </c>
      <c r="H16" s="15">
        <f t="shared" si="0"/>
        <v>44849</v>
      </c>
      <c r="I16" s="15" t="str">
        <f>IF(IFERROR(VLOOKUP(H16,S2:S13,1,FALSE),"ERRO")="ERRO","","Feriado")</f>
        <v/>
      </c>
    </row>
    <row r="17" spans="2:9" x14ac:dyDescent="0.25">
      <c r="B17" s="20">
        <f>B2</f>
        <v>10</v>
      </c>
      <c r="C17" s="4">
        <f>C2</f>
        <v>2022</v>
      </c>
      <c r="D17" s="20">
        <v>16</v>
      </c>
      <c r="E17" s="5" t="str">
        <f t="shared" si="1"/>
        <v>16/10/2022</v>
      </c>
      <c r="F17" s="6"/>
      <c r="G17" s="7" t="str">
        <f>IF(I17="",VLOOKUP(WEEKDAY(E17),L2:M8,2),"Feriado")</f>
        <v>Dom</v>
      </c>
      <c r="H17" s="15">
        <f t="shared" si="0"/>
        <v>44850</v>
      </c>
      <c r="I17" s="15" t="str">
        <f>IF(IFERROR(VLOOKUP(H17,S2:S13,1,FALSE),"ERRO")="ERRO","","Feriado")</f>
        <v/>
      </c>
    </row>
    <row r="18" spans="2:9" x14ac:dyDescent="0.25">
      <c r="B18" s="20">
        <f>B2</f>
        <v>10</v>
      </c>
      <c r="C18" s="4">
        <f>C2</f>
        <v>2022</v>
      </c>
      <c r="D18" s="20">
        <v>17</v>
      </c>
      <c r="E18" s="5" t="str">
        <f t="shared" si="1"/>
        <v>17/10/2022</v>
      </c>
      <c r="F18" s="6"/>
      <c r="G18" s="7" t="str">
        <f>IF(I18="",VLOOKUP(WEEKDAY(E18),L2:M8,2),"Feriado")</f>
        <v>Seg</v>
      </c>
      <c r="H18" s="15">
        <f t="shared" si="0"/>
        <v>44851</v>
      </c>
      <c r="I18" s="15" t="str">
        <f>IF(IFERROR(VLOOKUP(H18,S2:S13,1,FALSE),"ERRO")="ERRO","","Feriado")</f>
        <v/>
      </c>
    </row>
    <row r="19" spans="2:9" x14ac:dyDescent="0.25">
      <c r="B19" s="20">
        <f>B2</f>
        <v>10</v>
      </c>
      <c r="C19" s="4">
        <f>C2</f>
        <v>2022</v>
      </c>
      <c r="D19" s="20">
        <v>18</v>
      </c>
      <c r="E19" s="5" t="str">
        <f>D19 &amp; "/" &amp;  B19 &amp; "/" &amp; C19</f>
        <v>18/10/2022</v>
      </c>
      <c r="F19" s="6"/>
      <c r="G19" s="7" t="str">
        <f>IF(I19="",VLOOKUP(WEEKDAY(E19),L2:M8,2),"Feriado")</f>
        <v>Ter</v>
      </c>
      <c r="H19" s="15">
        <f t="shared" si="0"/>
        <v>44852</v>
      </c>
      <c r="I19" s="15" t="str">
        <f>IF(IFERROR(VLOOKUP(H19,S2:S13,1,FALSE),"ERRO")="ERRO","","Feriado")</f>
        <v/>
      </c>
    </row>
    <row r="20" spans="2:9" x14ac:dyDescent="0.25">
      <c r="B20" s="20">
        <f>B2</f>
        <v>10</v>
      </c>
      <c r="C20" s="4">
        <f>C2</f>
        <v>2022</v>
      </c>
      <c r="D20" s="20">
        <v>19</v>
      </c>
      <c r="E20" s="5" t="str">
        <f t="shared" si="1"/>
        <v>19/10/2022</v>
      </c>
      <c r="F20" s="6"/>
      <c r="G20" s="7" t="str">
        <f>IF(I20="",VLOOKUP(WEEKDAY(E20),L2:M8,2),"Feriado")</f>
        <v>Qua</v>
      </c>
      <c r="H20" s="15">
        <f t="shared" si="0"/>
        <v>44853</v>
      </c>
      <c r="I20" s="15" t="str">
        <f>IF(IFERROR(VLOOKUP(H20,S2:S13,1,FALSE),"ERRO")="ERRO","","Feriado")</f>
        <v/>
      </c>
    </row>
    <row r="21" spans="2:9" x14ac:dyDescent="0.25">
      <c r="B21" s="20">
        <f>B2</f>
        <v>10</v>
      </c>
      <c r="C21" s="4">
        <f>C2</f>
        <v>2022</v>
      </c>
      <c r="D21" s="20">
        <v>20</v>
      </c>
      <c r="E21" s="5" t="str">
        <f t="shared" si="1"/>
        <v>20/10/2022</v>
      </c>
      <c r="F21" s="6"/>
      <c r="G21" s="7" t="str">
        <f>IF(I21="",VLOOKUP(WEEKDAY(E21),L2:M8,2),"Feriado")</f>
        <v>Qui</v>
      </c>
      <c r="H21" s="15">
        <f t="shared" si="0"/>
        <v>44854</v>
      </c>
      <c r="I21" s="15" t="str">
        <f>IF(IFERROR(VLOOKUP(H21,S2:S13,1,FALSE),"ERRO")="ERRO","","Feriado")</f>
        <v/>
      </c>
    </row>
    <row r="22" spans="2:9" x14ac:dyDescent="0.25">
      <c r="B22" s="20">
        <f>B2</f>
        <v>10</v>
      </c>
      <c r="C22" s="4">
        <f>C2</f>
        <v>2022</v>
      </c>
      <c r="D22" s="20">
        <v>21</v>
      </c>
      <c r="E22" s="5" t="str">
        <f t="shared" si="1"/>
        <v>21/10/2022</v>
      </c>
      <c r="F22" s="6"/>
      <c r="G22" s="7" t="str">
        <f>IF(I22="",VLOOKUP(WEEKDAY(E22),L2:M8,2),"Feriado")</f>
        <v>Sex</v>
      </c>
      <c r="H22" s="15">
        <f t="shared" si="0"/>
        <v>44855</v>
      </c>
      <c r="I22" s="15" t="str">
        <f>IF(IFERROR(VLOOKUP(H22,S2:S13,1,FALSE),"ERRO")="ERRO","","Feriado")</f>
        <v/>
      </c>
    </row>
    <row r="23" spans="2:9" x14ac:dyDescent="0.25">
      <c r="B23" s="20">
        <f>B2</f>
        <v>10</v>
      </c>
      <c r="C23" s="4">
        <f>C2</f>
        <v>2022</v>
      </c>
      <c r="D23" s="20">
        <v>22</v>
      </c>
      <c r="E23" s="5" t="str">
        <f t="shared" si="1"/>
        <v>22/10/2022</v>
      </c>
      <c r="F23" s="6"/>
      <c r="G23" s="7" t="str">
        <f>IF(I23="",VLOOKUP(WEEKDAY(E23),L2:M8,2),"Feriado")</f>
        <v>Sab</v>
      </c>
      <c r="H23" s="15">
        <f t="shared" si="0"/>
        <v>44856</v>
      </c>
      <c r="I23" s="15" t="str">
        <f>IF(IFERROR(VLOOKUP(H23,S2:S13,1,FALSE),"ERRO")="ERRO","","Feriado")</f>
        <v/>
      </c>
    </row>
    <row r="24" spans="2:9" x14ac:dyDescent="0.25">
      <c r="B24" s="20">
        <f>B2</f>
        <v>10</v>
      </c>
      <c r="C24" s="4">
        <f>C2</f>
        <v>2022</v>
      </c>
      <c r="D24" s="20">
        <v>23</v>
      </c>
      <c r="E24" s="5" t="str">
        <f t="shared" si="1"/>
        <v>23/10/2022</v>
      </c>
      <c r="F24" s="6"/>
      <c r="G24" s="7" t="str">
        <f>IF(I24="",VLOOKUP(WEEKDAY(E24),L2:M8,2),"Feriado")</f>
        <v>Dom</v>
      </c>
      <c r="H24" s="15">
        <f t="shared" si="0"/>
        <v>44857</v>
      </c>
      <c r="I24" s="15" t="str">
        <f>IF(IFERROR(VLOOKUP(H24,S2:S13,1,FALSE),"ERRO")="ERRO","","Feriado")</f>
        <v/>
      </c>
    </row>
    <row r="25" spans="2:9" x14ac:dyDescent="0.25">
      <c r="B25" s="20">
        <f>B2</f>
        <v>10</v>
      </c>
      <c r="C25" s="4">
        <f>C2</f>
        <v>2022</v>
      </c>
      <c r="D25" s="20">
        <v>24</v>
      </c>
      <c r="E25" s="5" t="str">
        <f t="shared" si="1"/>
        <v>24/10/2022</v>
      </c>
      <c r="F25" s="6"/>
      <c r="G25" s="7" t="str">
        <f>IF(I25="",VLOOKUP(WEEKDAY(E25),L2:M8,2),"Feriado")</f>
        <v>Seg</v>
      </c>
      <c r="H25" s="15">
        <f t="shared" si="0"/>
        <v>44858</v>
      </c>
      <c r="I25" s="15" t="str">
        <f>IF(IFERROR(VLOOKUP(H25,S2:S13,1,FALSE),"ERRO")="ERRO","","Feriado")</f>
        <v/>
      </c>
    </row>
    <row r="26" spans="2:9" x14ac:dyDescent="0.25">
      <c r="B26" s="20">
        <f>B2</f>
        <v>10</v>
      </c>
      <c r="C26" s="4">
        <f>C2</f>
        <v>2022</v>
      </c>
      <c r="D26" s="20">
        <v>25</v>
      </c>
      <c r="E26" s="5" t="str">
        <f t="shared" si="1"/>
        <v>25/10/2022</v>
      </c>
      <c r="F26" s="6"/>
      <c r="G26" s="7" t="str">
        <f>IF(I26="",VLOOKUP(WEEKDAY(E26),L2:M8,2),"Feriado")</f>
        <v>Ter</v>
      </c>
      <c r="H26" s="15">
        <f t="shared" si="0"/>
        <v>44859</v>
      </c>
      <c r="I26" s="15" t="str">
        <f>IF(IFERROR(VLOOKUP(H26,S2:S13,1,FALSE),"ERRO")="ERRO","","Feriado")</f>
        <v/>
      </c>
    </row>
    <row r="27" spans="2:9" x14ac:dyDescent="0.25">
      <c r="B27" s="20">
        <f>B2</f>
        <v>10</v>
      </c>
      <c r="C27" s="4">
        <f>C2</f>
        <v>2022</v>
      </c>
      <c r="D27" s="20">
        <v>26</v>
      </c>
      <c r="E27" s="5" t="str">
        <f t="shared" si="1"/>
        <v>26/10/2022</v>
      </c>
      <c r="F27" s="6"/>
      <c r="G27" s="7" t="str">
        <f>IF(I27="",VLOOKUP(WEEKDAY(E27),L2:M8,2),"Feriado")</f>
        <v>Qua</v>
      </c>
      <c r="H27" s="15">
        <f t="shared" si="0"/>
        <v>44860</v>
      </c>
      <c r="I27" s="15" t="str">
        <f>IF(IFERROR(VLOOKUP(H27,S2:S13,1,FALSE),"ERRO")="ERRO","","Feriado")</f>
        <v/>
      </c>
    </row>
    <row r="28" spans="2:9" x14ac:dyDescent="0.25">
      <c r="B28" s="20">
        <f>B2</f>
        <v>10</v>
      </c>
      <c r="C28" s="4">
        <f>C2</f>
        <v>2022</v>
      </c>
      <c r="D28" s="20">
        <v>27</v>
      </c>
      <c r="E28" s="5" t="str">
        <f t="shared" si="1"/>
        <v>27/10/2022</v>
      </c>
      <c r="F28" s="6"/>
      <c r="G28" s="7" t="str">
        <f>IF(I28="",VLOOKUP(WEEKDAY(E28),L2:M8,2),"Feriado")</f>
        <v>Qui</v>
      </c>
      <c r="H28" s="15">
        <f t="shared" si="0"/>
        <v>44861</v>
      </c>
      <c r="I28" s="15" t="str">
        <f>IF(IFERROR(VLOOKUP(H28,S2:S13,1,FALSE),"ERRO")="ERRO","","Feriado")</f>
        <v/>
      </c>
    </row>
    <row r="29" spans="2:9" x14ac:dyDescent="0.25">
      <c r="B29" s="20">
        <f>B2</f>
        <v>10</v>
      </c>
      <c r="C29" s="4">
        <f>C2</f>
        <v>2022</v>
      </c>
      <c r="D29" s="20">
        <v>28</v>
      </c>
      <c r="E29" s="5" t="str">
        <f t="shared" si="1"/>
        <v>28/10/2022</v>
      </c>
      <c r="F29" s="6"/>
      <c r="G29" s="7" t="str">
        <f>IF(I29="",VLOOKUP(WEEKDAY(E29),L2:M8,2),"Feriado")</f>
        <v>Sex</v>
      </c>
      <c r="H29" s="15">
        <f t="shared" si="0"/>
        <v>44862</v>
      </c>
      <c r="I29" s="15" t="str">
        <f>IF(IFERROR(VLOOKUP(H29,S2:S13,1,FALSE),"ERRO")="ERRO","","Feriado")</f>
        <v/>
      </c>
    </row>
    <row r="30" spans="2:9" x14ac:dyDescent="0.25">
      <c r="B30" s="20">
        <f>B2</f>
        <v>10</v>
      </c>
      <c r="C30" s="4">
        <f>C2</f>
        <v>2022</v>
      </c>
      <c r="D30" s="20">
        <v>29</v>
      </c>
      <c r="E30" s="5" t="str">
        <f>IF(B30&lt;&gt;2,D30 &amp; "/" &amp;  B30 &amp; "/" &amp; C30,"")</f>
        <v>29/10/2022</v>
      </c>
      <c r="F30" s="6"/>
      <c r="G30" s="7" t="str">
        <f>IF(I30="",IF(E30&lt;&gt;"",VLOOKUP(WEEKDAY(E30),L2:M8,2)," "),"Feriado")</f>
        <v>Sab</v>
      </c>
      <c r="H30" s="15">
        <f t="shared" si="0"/>
        <v>44863</v>
      </c>
      <c r="I30" s="15" t="str">
        <f>IF(IFERROR(VLOOKUP(H30,S2:S13,1,FALSE),"ERRO")="ERRO","","Feriado")</f>
        <v/>
      </c>
    </row>
    <row r="31" spans="2:9" x14ac:dyDescent="0.25">
      <c r="B31" s="20">
        <f>B2</f>
        <v>10</v>
      </c>
      <c r="C31" s="4">
        <f>C2</f>
        <v>2022</v>
      </c>
      <c r="D31" s="20">
        <v>30</v>
      </c>
      <c r="E31" s="5" t="str">
        <f>IF(B31&lt;&gt;2,D31 &amp; "/" &amp;  B31 &amp; "/" &amp; C31,"")</f>
        <v>30/10/2022</v>
      </c>
      <c r="F31" s="6"/>
      <c r="G31" s="7" t="str">
        <f>IF(I31="",IF(E31&lt;&gt;"",VLOOKUP(WEEKDAY(E31),L2:M8,2)," "),"Feriado")</f>
        <v>Dom</v>
      </c>
      <c r="H31" s="15">
        <f t="shared" si="0"/>
        <v>44864</v>
      </c>
      <c r="I31" s="15" t="str">
        <f>IF(IFERROR(VLOOKUP(H31,S2:S13,1,FALSE),"ERRO")="ERRO","","Feriado")</f>
        <v/>
      </c>
    </row>
    <row r="32" spans="2:9" x14ac:dyDescent="0.25">
      <c r="B32" s="20">
        <f>B2</f>
        <v>10</v>
      </c>
      <c r="C32" s="4">
        <f>C2</f>
        <v>2022</v>
      </c>
      <c r="D32" s="20">
        <v>31</v>
      </c>
      <c r="E32" s="5" t="str">
        <f>IF(B32&lt;&gt;2,IF(VLOOKUP(B32,P2:Q8,1)=B32,D32 &amp; "/" &amp;  B32 &amp; "/" &amp; C32,""),"")</f>
        <v>31/10/2022</v>
      </c>
      <c r="F32" s="6"/>
      <c r="G32" s="7" t="str">
        <f>IF(I32="",IF(E32&lt;&gt;"",VLOOKUP(WEEKDAY(E32),L2:M8,2)," "),"Feriado")</f>
        <v>Seg</v>
      </c>
      <c r="H32" s="15">
        <f>IF(E32&lt;&gt;"",DATE(C32,B32,D32))</f>
        <v>44865</v>
      </c>
      <c r="I32" s="15" t="str">
        <f>IF(IFERROR(VLOOKUP(H32,S2:S13,1,FALSE),"ERRO")="ERRO","","Feriado")</f>
        <v/>
      </c>
    </row>
  </sheetData>
  <conditionalFormatting sqref="G2:G32">
    <cfRule type="cellIs" dxfId="2" priority="1" operator="equal">
      <formula>$M$9</formula>
    </cfRule>
    <cfRule type="cellIs" dxfId="1" priority="2" operator="equal">
      <formula>$M$2</formula>
    </cfRule>
    <cfRule type="cellIs" dxfId="0" priority="3" operator="equal">
      <formula>$M$8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D14"/>
  <sheetViews>
    <sheetView workbookViewId="0">
      <selection activeCell="A9" sqref="A9"/>
    </sheetView>
  </sheetViews>
  <sheetFormatPr defaultRowHeight="15" x14ac:dyDescent="0.25"/>
  <cols>
    <col min="1" max="1" width="16.5703125" customWidth="1"/>
    <col min="2" max="2" width="12.7109375" customWidth="1"/>
    <col min="3" max="3" width="31.7109375" customWidth="1"/>
    <col min="4" max="4" width="26.28515625" customWidth="1"/>
  </cols>
  <sheetData>
    <row r="1" spans="1:4" ht="15.75" thickBot="1" x14ac:dyDescent="0.3">
      <c r="A1" s="12">
        <v>40909</v>
      </c>
      <c r="B1" s="9" t="s">
        <v>22</v>
      </c>
      <c r="C1" s="9" t="s">
        <v>23</v>
      </c>
      <c r="D1" s="9" t="s">
        <v>24</v>
      </c>
    </row>
    <row r="2" spans="1:4" ht="15.75" thickBot="1" x14ac:dyDescent="0.3">
      <c r="A2" s="13">
        <v>40959</v>
      </c>
      <c r="B2" s="10" t="s">
        <v>25</v>
      </c>
      <c r="C2" s="10" t="s">
        <v>26</v>
      </c>
      <c r="D2" s="10" t="s">
        <v>27</v>
      </c>
    </row>
    <row r="3" spans="1:4" ht="15.75" thickBot="1" x14ac:dyDescent="0.3">
      <c r="A3" s="12">
        <v>40960</v>
      </c>
      <c r="B3" s="9" t="s">
        <v>28</v>
      </c>
      <c r="C3" s="9" t="s">
        <v>26</v>
      </c>
      <c r="D3" s="9" t="s">
        <v>27</v>
      </c>
    </row>
    <row r="4" spans="1:4" ht="15.75" thickBot="1" x14ac:dyDescent="0.3">
      <c r="A4" s="13">
        <v>40961</v>
      </c>
      <c r="B4" s="10" t="s">
        <v>29</v>
      </c>
      <c r="C4" s="10" t="s">
        <v>30</v>
      </c>
      <c r="D4" s="10" t="s">
        <v>31</v>
      </c>
    </row>
    <row r="5" spans="1:4" ht="15.75" thickBot="1" x14ac:dyDescent="0.3">
      <c r="A5" s="12">
        <v>41005</v>
      </c>
      <c r="B5" s="9" t="s">
        <v>32</v>
      </c>
      <c r="C5" s="9" t="s">
        <v>26</v>
      </c>
      <c r="D5" s="9" t="s">
        <v>33</v>
      </c>
    </row>
    <row r="6" spans="1:4" ht="15.75" thickBot="1" x14ac:dyDescent="0.3">
      <c r="A6" s="14">
        <v>41020</v>
      </c>
      <c r="B6" s="11" t="s">
        <v>34</v>
      </c>
      <c r="C6" s="11" t="s">
        <v>23</v>
      </c>
      <c r="D6" s="11" t="s">
        <v>35</v>
      </c>
    </row>
    <row r="7" spans="1:4" ht="15.75" thickBot="1" x14ac:dyDescent="0.3">
      <c r="A7" s="12">
        <v>41030</v>
      </c>
      <c r="B7" s="9" t="s">
        <v>28</v>
      </c>
      <c r="C7" s="9" t="s">
        <v>23</v>
      </c>
      <c r="D7" s="9" t="s">
        <v>36</v>
      </c>
    </row>
    <row r="8" spans="1:4" ht="15.75" thickBot="1" x14ac:dyDescent="0.3">
      <c r="A8" s="14">
        <v>41067</v>
      </c>
      <c r="B8" s="11" t="s">
        <v>37</v>
      </c>
      <c r="C8" s="11" t="s">
        <v>26</v>
      </c>
      <c r="D8" s="11" t="s">
        <v>38</v>
      </c>
    </row>
    <row r="9" spans="1:4" ht="15.75" thickBot="1" x14ac:dyDescent="0.3">
      <c r="A9" s="12">
        <v>41159</v>
      </c>
      <c r="B9" s="9" t="s">
        <v>32</v>
      </c>
      <c r="C9" s="9" t="s">
        <v>23</v>
      </c>
      <c r="D9" s="9" t="s">
        <v>39</v>
      </c>
    </row>
    <row r="10" spans="1:4" ht="15.75" thickBot="1" x14ac:dyDescent="0.3">
      <c r="A10" s="14">
        <v>41194</v>
      </c>
      <c r="B10" s="11" t="s">
        <v>32</v>
      </c>
      <c r="C10" s="11" t="s">
        <v>23</v>
      </c>
      <c r="D10" s="11" t="s">
        <v>40</v>
      </c>
    </row>
    <row r="11" spans="1:4" ht="15.75" thickBot="1" x14ac:dyDescent="0.3">
      <c r="A11" s="14">
        <v>41215</v>
      </c>
      <c r="B11" s="11" t="s">
        <v>32</v>
      </c>
      <c r="C11" s="11" t="s">
        <v>23</v>
      </c>
      <c r="D11" s="11" t="s">
        <v>41</v>
      </c>
    </row>
    <row r="12" spans="1:4" ht="15.75" thickBot="1" x14ac:dyDescent="0.3">
      <c r="A12" s="12">
        <v>41228</v>
      </c>
      <c r="B12" s="9" t="s">
        <v>37</v>
      </c>
      <c r="C12" s="9" t="s">
        <v>23</v>
      </c>
      <c r="D12" s="9" t="s">
        <v>42</v>
      </c>
    </row>
    <row r="13" spans="1:4" ht="15.75" thickBot="1" x14ac:dyDescent="0.3">
      <c r="A13" s="12">
        <v>41268</v>
      </c>
      <c r="B13" s="9" t="s">
        <v>28</v>
      </c>
      <c r="C13" s="9" t="s">
        <v>23</v>
      </c>
      <c r="D13" s="9" t="s">
        <v>43</v>
      </c>
    </row>
    <row r="14" spans="1:4" ht="15.75" thickBot="1" x14ac:dyDescent="0.3">
      <c r="A14" s="14">
        <v>41274</v>
      </c>
      <c r="B14" s="11" t="s">
        <v>25</v>
      </c>
      <c r="C14" s="11" t="s">
        <v>26</v>
      </c>
      <c r="D14" s="11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Geovanni</cp:lastModifiedBy>
  <cp:lastPrinted>2022-02-22T12:43:44Z</cp:lastPrinted>
  <dcterms:created xsi:type="dcterms:W3CDTF">2011-07-20T14:26:44Z</dcterms:created>
  <dcterms:modified xsi:type="dcterms:W3CDTF">2022-11-14T14:06:00Z</dcterms:modified>
</cp:coreProperties>
</file>