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18 A3\"/>
    </mc:Choice>
  </mc:AlternateContent>
  <xr:revisionPtr revIDLastSave="0" documentId="8_{E6B9C8D9-0DB9-4841-908B-DEB77A61232E}" xr6:coauthVersionLast="47" xr6:coauthVersionMax="47" xr10:uidLastSave="{00000000-0000-0000-0000-000000000000}"/>
  <bookViews>
    <workbookView xWindow="0" yWindow="0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9" i="2" s="1"/>
  <c r="D20" i="2"/>
  <c r="G13" i="4"/>
  <c r="G14" i="4"/>
  <c r="G15" i="4"/>
  <c r="G16" i="4"/>
  <c r="G17" i="4"/>
  <c r="G11" i="4"/>
  <c r="K9" i="4"/>
  <c r="G18" i="4"/>
  <c r="G12" i="4" l="1"/>
  <c r="H1" i="4"/>
  <c r="D8" i="2" l="1"/>
  <c r="C20" i="2" l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5" i="4" l="1"/>
  <c r="I15" i="4" s="1"/>
  <c r="J15" i="4" s="1"/>
  <c r="H13" i="4"/>
  <c r="I13" i="4" s="1"/>
  <c r="J13" i="4" s="1"/>
  <c r="H16" i="4"/>
  <c r="I16" i="4" s="1"/>
  <c r="J16" i="4" s="1"/>
  <c r="H14" i="4"/>
  <c r="I14" i="4" s="1"/>
  <c r="J14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<sst xmlns="http://schemas.openxmlformats.org/spreadsheetml/2006/main" count="83" uniqueCount="65">
  <si>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</si>
  <si>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</si>
  <si>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</si>
  <si>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</si>
  <si>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</si>
  <si>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</si>
  <si>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</si>
  <si>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</si>
  <si>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</si>
  <si>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</si>
  <si>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</si>
  <si>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</si>
  <si>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</si>
  <si>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</si>
  <si>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</si>
  <si>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</si>
  <si>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</si>
  <si>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</si>
  <si>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</si>
  <si>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</si>
  <si>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</si>
  <si>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</si>
  <si>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</si>
  <si>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</si>
  <si>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</si>
  <si>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</si>
  <si>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</si>
  <si>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</si>
  <si>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</si>
  <si>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</si>
  <si>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</si>
  <si>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</si>
  <si>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</si>
  <si>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</si>
  <si>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</si>
  <si>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</si>
  <si>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</si>
  <si>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</si>
  <si>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</si>
  <si>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</si>
  <si>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</si>
  <si>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</si>
  <si>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</si>
  <si>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</si>
  <si>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</si>
  <si>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</si>
  <si>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</si>
  <si>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</si>
  <si>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</si>
  <si>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</si>
  <si>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</si>
  <si>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</si>
  <si>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</si>
  <si>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</si>
  <si>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</si>
  <si>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</si>
  <si>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</si>
  <si>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</si>
  <si>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</si>
  <si>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</si>
  <si>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L918</t>
  </si>
  <si>
    <t xml:space="preserve">SALVAMENTOS </t>
  </si>
  <si>
    <t>21 06 3506 1000254</t>
  </si>
  <si>
    <t>CABRESTANTE</t>
  </si>
  <si>
    <t>3K 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</si>
</sst>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topLeftCell="G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8203</v>
      </c>
      <c r="I1" s="27" t="s">
        <v>36</v>
      </c>
      <c r="J1" s="5">
        <v>20.507200000000001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COSTEO!C14</f>
        <v>0</v>
      </c>
      <c r="I2" s="27" t="s">
        <v>8</v>
      </c>
      <c r="J2" s="5">
        <f>H7/H1+1</f>
        <v>1.5538034865293184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3600</v>
      </c>
      <c r="K5" s="27" t="s">
        <v>24</v>
      </c>
      <c r="L5" s="1">
        <f>J19</f>
        <v>14785.185999999998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942.85</v>
      </c>
      <c r="K6" s="27" t="s">
        <v>23</v>
      </c>
      <c r="L6" s="75">
        <f>H1</f>
        <v>8203</v>
      </c>
    </row>
    <row r="7" spans="1:14" ht="15" thickBot="1" x14ac:dyDescent="0.35">
      <c r="B7" s="46" t="s">
        <v>46</v>
      </c>
      <c r="C7" s="47">
        <v>44517</v>
      </c>
      <c r="G7" s="48" t="s">
        <v>7</v>
      </c>
      <c r="H7" s="1">
        <f>H5+H6+H2+H3+H4</f>
        <v>4542.8500000000004</v>
      </c>
      <c r="K7" s="49" t="s">
        <v>12</v>
      </c>
      <c r="L7" s="1">
        <v>7799.99</v>
      </c>
      <c r="M7" s="36"/>
      <c r="N7" s="41"/>
    </row>
    <row r="8" spans="1:14" ht="15" thickBot="1" x14ac:dyDescent="0.35">
      <c r="G8" s="48" t="s">
        <v>9</v>
      </c>
      <c r="H8" s="2">
        <f>H1+H7</f>
        <v>12745.85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-1217.8040000000019</v>
      </c>
      <c r="M10" s="4"/>
      <c r="N10" s="4"/>
    </row>
    <row r="11" spans="1:14" x14ac:dyDescent="0.3">
      <c r="A11" s="5">
        <v>1</v>
      </c>
      <c r="B11" s="72">
        <v>84253199</v>
      </c>
      <c r="C11" s="19" t="s">
        <v>63</v>
      </c>
      <c r="D11" s="60" t="s">
        <v>59</v>
      </c>
      <c r="E11" s="81">
        <v>1</v>
      </c>
      <c r="F11" s="66">
        <v>8203</v>
      </c>
      <c r="G11" s="19">
        <f>E11*F11</f>
        <v>8203</v>
      </c>
      <c r="H11" s="70">
        <f>F11*$J$2</f>
        <v>12745.849999999999</v>
      </c>
      <c r="I11" s="71">
        <f>E11*H11</f>
        <v>12745.849999999999</v>
      </c>
      <c r="J11" s="71">
        <f>I11*1.16</f>
        <v>14785.185999999998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81">
        <v>1</v>
      </c>
      <c r="F12" s="66">
        <v>0</v>
      </c>
      <c r="G12" s="19">
        <f t="shared" ref="G12:G18" si="0">E12*F12</f>
        <v>0</v>
      </c>
      <c r="H12" s="70">
        <f t="shared" ref="H12:H18" si="1">F12*$J$2</f>
        <v>0</v>
      </c>
      <c r="I12" s="71">
        <f t="shared" ref="I12:I18" si="2">E12*H12</f>
        <v>0</v>
      </c>
      <c r="J12" s="71">
        <f t="shared" ref="J12:J17" si="3">I12*1.16</f>
        <v>0</v>
      </c>
      <c r="L12" s="1"/>
      <c r="N12" s="6"/>
    </row>
    <row r="13" spans="1:14" s="13" customFormat="1" x14ac:dyDescent="0.3">
      <c r="A13" s="13">
        <v>3</v>
      </c>
      <c r="B13" s="43"/>
      <c r="C13" s="21"/>
      <c r="D13" s="60" t="s">
        <v>59</v>
      </c>
      <c r="E13" s="86">
        <v>1</v>
      </c>
      <c r="F13" s="87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8"/>
      <c r="N13" s="14"/>
    </row>
    <row r="14" spans="1:14" x14ac:dyDescent="0.3">
      <c r="A14" s="4">
        <v>4</v>
      </c>
      <c r="B14" s="72"/>
      <c r="C14" s="19"/>
      <c r="D14" s="60" t="s">
        <v>59</v>
      </c>
      <c r="E14" s="81">
        <v>1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81">
        <v>1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43"/>
      <c r="C16" s="21"/>
      <c r="D16" s="60" t="s">
        <v>59</v>
      </c>
      <c r="E16" s="86">
        <v>1</v>
      </c>
      <c r="F16" s="87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8"/>
      <c r="N16" s="14"/>
    </row>
    <row r="17" spans="1:14" x14ac:dyDescent="0.3">
      <c r="A17" s="4">
        <v>7</v>
      </c>
      <c r="B17" s="72"/>
      <c r="C17" s="19"/>
      <c r="D17" s="60" t="s">
        <v>59</v>
      </c>
      <c r="E17" s="81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12745.849999999999</v>
      </c>
      <c r="J19" s="3">
        <f>SUM(J11:J18)</f>
        <v>14785.185999999998</v>
      </c>
    </row>
    <row r="20" spans="1:14" ht="28.8" x14ac:dyDescent="0.3">
      <c r="G20" s="7"/>
      <c r="I20" s="50" t="s">
        <v>35</v>
      </c>
      <c r="J20" s="7">
        <f>+J19-COSTEO!C26</f>
        <v>0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90" zoomScaleNormal="90" workbookViewId="0">
      <selection activeCell="C7" sqref="C7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/>
      <c r="B3"/>
      <c r="C3" s="66">
        <v>0</v>
      </c>
      <c r="D3" s="29">
        <f>C3*16%</f>
        <v>0</v>
      </c>
      <c r="E3" s="29">
        <v>0</v>
      </c>
      <c r="F3" s="29">
        <f>+C3+D3-E3</f>
        <v>0</v>
      </c>
      <c r="G3" s="7"/>
    </row>
    <row r="4" spans="1:13" s="5" customFormat="1" ht="20.25" customHeight="1" x14ac:dyDescent="0.3">
      <c r="A4" s="83"/>
      <c r="B4" s="19"/>
      <c r="C4" s="76">
        <v>0</v>
      </c>
      <c r="D4" s="29">
        <f>+C4*0.16</f>
        <v>0</v>
      </c>
      <c r="E4">
        <v>0</v>
      </c>
      <c r="F4" s="29">
        <f t="shared" ref="F4:F6" si="0">+C4+D4-E4</f>
        <v>0</v>
      </c>
    </row>
    <row r="5" spans="1:13" s="5" customFormat="1" ht="21" customHeight="1" x14ac:dyDescent="0.3">
      <c r="A5" s="43" t="s">
        <v>64</v>
      </c>
      <c r="B5" s="43" t="s">
        <v>51</v>
      </c>
      <c r="C5" s="77">
        <v>1770</v>
      </c>
      <c r="D5" s="29">
        <f>+C5*0.16</f>
        <v>283.2</v>
      </c>
      <c r="E5" s="29"/>
      <c r="F5" s="29">
        <f t="shared" si="0"/>
        <v>2053.1999999999998</v>
      </c>
      <c r="H5" s="7"/>
    </row>
    <row r="6" spans="1:13" s="5" customFormat="1" ht="21" customHeight="1" x14ac:dyDescent="0.3">
      <c r="A6" s="43" t="s">
        <v>64</v>
      </c>
      <c r="B6" s="21" t="s">
        <v>52</v>
      </c>
      <c r="C6" s="78">
        <v>1200</v>
      </c>
      <c r="D6" s="29">
        <f>+C6*0.16</f>
        <v>192</v>
      </c>
      <c r="E6" s="29"/>
      <c r="F6" s="29">
        <f t="shared" si="0"/>
        <v>1392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278+352</f>
        <v>630</v>
      </c>
      <c r="D7">
        <v>1369</v>
      </c>
      <c r="E7" s="29"/>
      <c r="F7" s="29">
        <f t="shared" ref="F7:F8" si="1">+C7+D7-E7</f>
        <v>1999</v>
      </c>
      <c r="H7" s="7"/>
      <c r="I7" s="64" t="s">
        <v>57</v>
      </c>
    </row>
    <row r="8" spans="1:13" s="5" customFormat="1" ht="20.25" customHeight="1" x14ac:dyDescent="0.3">
      <c r="A8" s="72"/>
      <c r="B8" s="21"/>
      <c r="C8" s="80">
        <v>0</v>
      </c>
      <c r="D8" s="29">
        <f>C8*16%</f>
        <v>0</v>
      </c>
      <c r="E8" s="84">
        <v>0</v>
      </c>
      <c r="F8" s="29">
        <f t="shared" si="1"/>
        <v>0</v>
      </c>
      <c r="H8" s="7"/>
      <c r="J8" s="7"/>
    </row>
    <row r="9" spans="1:13" x14ac:dyDescent="0.3">
      <c r="A9" s="53" t="s">
        <v>27</v>
      </c>
      <c r="B9" s="4"/>
      <c r="C9" s="14">
        <f>SUM(C3:C8)</f>
        <v>3600</v>
      </c>
      <c r="D9" s="14">
        <f>SUM(D3:D8)</f>
        <v>1844.2</v>
      </c>
      <c r="E9" s="14">
        <f>SUM(E3:E8)</f>
        <v>0</v>
      </c>
      <c r="F9" s="14">
        <f>SUM(F3:F8)</f>
        <v>5444.2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3"/>
      <c r="H12" s="94"/>
      <c r="I12" s="95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8203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0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11803</v>
      </c>
      <c r="D19" s="20">
        <f>D9+D13</f>
        <v>1844.2</v>
      </c>
      <c r="E19" s="20">
        <f>E9+E13</f>
        <v>0</v>
      </c>
      <c r="F19" s="20">
        <f>F9+F13</f>
        <v>5444.2</v>
      </c>
      <c r="G19" s="6"/>
    </row>
    <row r="20" spans="1:11" x14ac:dyDescent="0.3">
      <c r="A20" s="56" t="s">
        <v>50</v>
      </c>
      <c r="B20" s="1"/>
      <c r="C20" s="66">
        <f>FACTURA!H6</f>
        <v>942.85</v>
      </c>
      <c r="D20" s="20">
        <f>C20*0.16</f>
        <v>150.85599999999999</v>
      </c>
      <c r="E20" s="20"/>
      <c r="F20" s="20">
        <f>C20+D20</f>
        <v>1093.7060000000001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12745.85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2039.336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14785.186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2"/>
      <c r="B43" s="92"/>
      <c r="C43" s="92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CABRESTANTE</v>
      </c>
      <c r="C5" s="5" t="str">
        <f>FACTURA!D11</f>
        <v>PIEZA</v>
      </c>
      <c r="D5" s="15">
        <f>FACTURA!E11</f>
        <v>1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2021-11-22T23:54:33Z</dcterms:modified>
</cp:coreProperties>
</file>