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35 FALCO\"/>
    </mc:Choice>
  </mc:AlternateContent>
  <xr:revisionPtr revIDLastSave="0" documentId="13_ncr:1_{F165FFDD-9A83-4E21-8957-BC0F9C9CA196}" xr6:coauthVersionLast="47" xr6:coauthVersionMax="47" xr10:uidLastSave="{00000000-0000-0000-0000-000000000000}"/>
  <bookViews>
    <workbookView xWindow="-24" yWindow="6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C5" i="2"/>
  <c r="G18" i="4"/>
  <c r="G19" i="4"/>
  <c r="G20" i="4"/>
  <c r="G13" i="4"/>
  <c r="G14" i="4"/>
  <c r="G15" i="4"/>
  <c r="G16" i="4"/>
  <c r="G17" i="4"/>
  <c r="C7" i="2"/>
  <c r="G11" i="4"/>
  <c r="K9" i="4"/>
  <c r="G21" i="4"/>
  <c r="G12" i="4" l="1"/>
  <c r="C18" i="2" l="1"/>
  <c r="D18" i="2" s="1"/>
  <c r="F5" i="2"/>
  <c r="L6" i="4"/>
  <c r="H2" i="4"/>
  <c r="L8" i="4" s="1"/>
  <c r="H4" i="4"/>
  <c r="L9" i="4" s="1"/>
  <c r="F6" i="2"/>
  <c r="H3" i="4"/>
  <c r="D4" i="2"/>
  <c r="F4" i="2" s="1"/>
  <c r="D3" i="2"/>
  <c r="F3" i="2" s="1"/>
  <c r="C17" i="2"/>
  <c r="E7" i="2"/>
  <c r="E17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2" i="2"/>
  <c r="C23" i="2" s="1"/>
  <c r="C24" i="2" s="1"/>
  <c r="D7" i="2"/>
  <c r="D17" i="2" s="1"/>
  <c r="F7" i="2"/>
  <c r="F17" i="2" s="1"/>
  <c r="H5" i="4"/>
  <c r="H7" i="4" s="1"/>
  <c r="F18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<sst xmlns="http://schemas.openxmlformats.org/spreadsheetml/2006/main" count="88" uniqueCount="66">
  <si>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</si>
  <si>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</si>
  <si>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</si>
  <si>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</si>
  <si>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</si>
  <si>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</si>
  <si>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</si>
  <si>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</si>
  <si>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</si>
  <si>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</si>
  <si>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</si>
  <si>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</si>
  <si>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</si>
  <si>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</si>
  <si>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</si>
  <si>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</si>
  <si>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</si>
  <si>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</si>
  <si>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</si>
  <si>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</si>
  <si>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</si>
  <si>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</si>
  <si>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</si>
  <si>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</si>
  <si>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</si>
  <si>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</si>
  <si>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</si>
  <si>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</si>
  <si>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</si>
  <si>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</si>
  <si>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</si>
  <si>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</si>
  <si>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</si>
  <si>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</si>
  <si>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</si>
  <si>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</si>
  <si>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</si>
  <si>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</si>
  <si>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</si>
  <si>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</si>
  <si>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</si>
  <si>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</si>
  <si>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</si>
  <si>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</si>
  <si>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</si>
  <si>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</si>
  <si>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</si>
  <si>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</si>
  <si>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</si>
  <si>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</si>
  <si>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</si>
  <si>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</si>
  <si>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</si>
  <si>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</si>
  <si>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</si>
  <si>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</si>
  <si>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</si>
  <si>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</si>
  <si>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</si>
  <si>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</si>
  <si>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</si>
  <si>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L935</t>
  </si>
  <si>
    <t>FALCO</t>
  </si>
  <si>
    <t>21 28 3506 1013010</t>
  </si>
  <si>
    <t xml:space="preserve">ARTICULO TEXTIL DE USO TECNICO (FILTRO) </t>
  </si>
  <si>
    <t>3P 42645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</si>
</sst>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I1" zoomScale="80" zoomScaleNormal="80" workbookViewId="0">
      <selection activeCell="H7" sqref="H7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COSTEO!C11</f>
        <v>901</v>
      </c>
      <c r="I1" s="27" t="s">
        <v>36</v>
      </c>
      <c r="J1" s="5">
        <v>20.465199999999999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COSTEO!C12</f>
        <v>0</v>
      </c>
      <c r="I2" s="27" t="s">
        <v>8</v>
      </c>
      <c r="J2" s="5">
        <f>H7/H1+1</f>
        <v>9.2252830188679233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COSTEO!C14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COSTEO!C13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COSTEO!C7</f>
        <v>3910.98</v>
      </c>
      <c r="K5" s="27" t="s">
        <v>24</v>
      </c>
      <c r="L5" s="1">
        <f>J22</f>
        <v>9641.8967999999986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3500</v>
      </c>
      <c r="K6" s="27" t="s">
        <v>23</v>
      </c>
      <c r="L6" s="75">
        <f>H1</f>
        <v>901</v>
      </c>
    </row>
    <row r="7" spans="1:14" ht="15" thickBot="1" x14ac:dyDescent="0.35">
      <c r="B7" s="46" t="s">
        <v>46</v>
      </c>
      <c r="C7" s="47">
        <v>44530</v>
      </c>
      <c r="G7" s="48" t="s">
        <v>7</v>
      </c>
      <c r="H7" s="1">
        <f>H5+H6+H2+H3+H4</f>
        <v>7410.98</v>
      </c>
      <c r="K7" s="49" t="s">
        <v>12</v>
      </c>
      <c r="L7" s="1">
        <v>0</v>
      </c>
      <c r="M7" s="36"/>
      <c r="N7" s="41"/>
    </row>
    <row r="8" spans="1:14" ht="15" thickBot="1" x14ac:dyDescent="0.35">
      <c r="G8" s="48" t="s">
        <v>9</v>
      </c>
      <c r="H8" s="2">
        <f>H1+H7</f>
        <v>8311.98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8740.8967999999986</v>
      </c>
      <c r="M10" s="4"/>
      <c r="N10" s="4"/>
    </row>
    <row r="11" spans="1:14" x14ac:dyDescent="0.3">
      <c r="A11" s="5">
        <v>1</v>
      </c>
      <c r="B11" s="72">
        <v>59119001</v>
      </c>
      <c r="C11" s="19" t="s">
        <v>64</v>
      </c>
      <c r="D11" s="60" t="s">
        <v>59</v>
      </c>
      <c r="E11" s="77">
        <v>8</v>
      </c>
      <c r="F11" s="66">
        <v>36.375</v>
      </c>
      <c r="G11" s="19">
        <f>E11*F11</f>
        <v>291</v>
      </c>
      <c r="H11" s="70">
        <f>F11*$J$2</f>
        <v>335.56966981132069</v>
      </c>
      <c r="I11" s="71">
        <f>E11*H11</f>
        <v>2684.5573584905655</v>
      </c>
      <c r="J11" s="71">
        <f>I11*1.16</f>
        <v>3114.086535849056</v>
      </c>
      <c r="L11" s="1"/>
      <c r="N11" s="6"/>
    </row>
    <row r="12" spans="1:14" x14ac:dyDescent="0.3">
      <c r="A12" s="5">
        <v>2</v>
      </c>
      <c r="B12" s="72">
        <v>59119001</v>
      </c>
      <c r="C12" s="19" t="s">
        <v>64</v>
      </c>
      <c r="D12" s="60" t="s">
        <v>59</v>
      </c>
      <c r="E12" s="77">
        <v>8</v>
      </c>
      <c r="F12" s="66">
        <v>76.25</v>
      </c>
      <c r="G12" s="19">
        <f t="shared" ref="G12:G21" si="0">E12*F12</f>
        <v>610</v>
      </c>
      <c r="H12" s="70">
        <f t="shared" ref="H12:H21" si="1">F12*$J$2</f>
        <v>703.4278301886792</v>
      </c>
      <c r="I12" s="71">
        <f t="shared" ref="I12:I21" si="2">E12*H12</f>
        <v>5627.4226415094336</v>
      </c>
      <c r="J12" s="71">
        <f t="shared" ref="J12:J20" si="3">I12*1.16</f>
        <v>6527.8102641509422</v>
      </c>
      <c r="L12" s="1"/>
      <c r="N12" s="6"/>
    </row>
    <row r="13" spans="1:14" s="13" customFormat="1" x14ac:dyDescent="0.3">
      <c r="A13" s="13">
        <v>3</v>
      </c>
      <c r="B13" s="72"/>
      <c r="C13" s="19"/>
      <c r="D13" s="60" t="s">
        <v>59</v>
      </c>
      <c r="E13" s="80">
        <v>0</v>
      </c>
      <c r="F13" s="81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2"/>
      <c r="N13" s="14"/>
    </row>
    <row r="14" spans="1:14" x14ac:dyDescent="0.3">
      <c r="A14" s="4">
        <v>4</v>
      </c>
      <c r="B14" s="72"/>
      <c r="C14" s="19"/>
      <c r="D14" s="60" t="s">
        <v>59</v>
      </c>
      <c r="E14" s="77">
        <v>0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8311.98</v>
      </c>
      <c r="J22" s="3">
        <f>SUM(J11:J21)</f>
        <v>9641.8967999999986</v>
      </c>
    </row>
    <row r="23" spans="1:14" ht="28.8" x14ac:dyDescent="0.3">
      <c r="G23" s="7"/>
      <c r="I23" s="50" t="s">
        <v>35</v>
      </c>
      <c r="J23" s="7">
        <f>+J22-COSTEO!C24</f>
        <v>0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5"/>
  <sheetViews>
    <sheetView zoomScale="90" zoomScaleNormal="90" workbookViewId="0">
      <selection activeCell="B13" sqref="B13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s="5" customFormat="1" ht="21" customHeight="1" x14ac:dyDescent="0.3">
      <c r="A3" s="43" t="s">
        <v>65</v>
      </c>
      <c r="B3" s="43" t="s">
        <v>51</v>
      </c>
      <c r="C3" s="76">
        <v>1930.98</v>
      </c>
      <c r="D3" s="29">
        <f>+C3*0.16</f>
        <v>308.95679999999999</v>
      </c>
      <c r="E3" s="29">
        <v>0</v>
      </c>
      <c r="F3" s="29">
        <f t="shared" ref="F3:F4" si="0">+C3+D3-E3</f>
        <v>2239.9367999999999</v>
      </c>
      <c r="H3" s="7"/>
    </row>
    <row r="4" spans="1:13" s="5" customFormat="1" ht="21" customHeight="1" x14ac:dyDescent="0.3">
      <c r="A4" s="43" t="s">
        <v>65</v>
      </c>
      <c r="B4" s="21" t="s">
        <v>52</v>
      </c>
      <c r="C4" s="76">
        <v>1350</v>
      </c>
      <c r="D4" s="29">
        <f>+C4*0.16</f>
        <v>216</v>
      </c>
      <c r="E4" s="29">
        <v>0</v>
      </c>
      <c r="F4" s="29">
        <f t="shared" si="0"/>
        <v>1566</v>
      </c>
      <c r="H4" s="7"/>
      <c r="I4" s="63" t="s">
        <v>56</v>
      </c>
    </row>
    <row r="5" spans="1:13" s="5" customFormat="1" ht="20.25" customHeight="1" x14ac:dyDescent="0.3">
      <c r="A5" s="15" t="s">
        <v>63</v>
      </c>
      <c r="B5" s="21" t="s">
        <v>53</v>
      </c>
      <c r="C5" s="76">
        <f>352+278</f>
        <v>630</v>
      </c>
      <c r="D5" s="29">
        <v>201</v>
      </c>
      <c r="E5" s="29">
        <v>0</v>
      </c>
      <c r="F5" s="29">
        <f t="shared" ref="F5:F6" si="1">+C5+D5-E5</f>
        <v>831</v>
      </c>
      <c r="H5" s="7"/>
      <c r="I5" s="64" t="s">
        <v>57</v>
      </c>
    </row>
    <row r="6" spans="1:13" s="5" customFormat="1" ht="20.25" customHeight="1" x14ac:dyDescent="0.3">
      <c r="A6" s="72"/>
      <c r="B6" s="21"/>
      <c r="C6" s="76">
        <v>0</v>
      </c>
      <c r="D6" s="29">
        <v>0</v>
      </c>
      <c r="E6" s="29">
        <v>0</v>
      </c>
      <c r="F6" s="29">
        <f t="shared" si="1"/>
        <v>0</v>
      </c>
      <c r="H6" s="7"/>
      <c r="J6" s="7"/>
    </row>
    <row r="7" spans="1:13" x14ac:dyDescent="0.3">
      <c r="A7" s="53" t="s">
        <v>27</v>
      </c>
      <c r="B7" s="4"/>
      <c r="C7" s="14">
        <f>SUM(C3:C6)</f>
        <v>3910.98</v>
      </c>
      <c r="D7" s="14">
        <f>SUM(D3:D6)</f>
        <v>725.95679999999993</v>
      </c>
      <c r="E7" s="14">
        <f>SUM(E3:E6)</f>
        <v>0</v>
      </c>
      <c r="F7" s="14">
        <f>SUM(F3:F6)</f>
        <v>4636.9367999999995</v>
      </c>
      <c r="G7" s="7"/>
      <c r="H7" s="7"/>
      <c r="J7" s="68"/>
    </row>
    <row r="8" spans="1:13" s="5" customFormat="1" x14ac:dyDescent="0.3">
      <c r="A8" s="13"/>
      <c r="B8" s="4"/>
      <c r="C8" s="14"/>
      <c r="D8" s="14"/>
      <c r="E8" s="14"/>
      <c r="F8" s="14"/>
      <c r="H8" s="7"/>
      <c r="I8" s="7"/>
      <c r="K8" s="16"/>
    </row>
    <row r="9" spans="1:13" s="5" customFormat="1" x14ac:dyDescent="0.3">
      <c r="A9" s="30" t="s">
        <v>28</v>
      </c>
      <c r="B9" s="31"/>
      <c r="C9" s="31"/>
      <c r="D9" s="31"/>
      <c r="E9" s="31"/>
      <c r="F9" s="31"/>
      <c r="H9" s="6"/>
      <c r="I9" s="7"/>
      <c r="K9" s="16"/>
    </row>
    <row r="10" spans="1:13" s="5" customFormat="1" x14ac:dyDescent="0.3">
      <c r="A10" s="54" t="s">
        <v>48</v>
      </c>
      <c r="B10" s="29"/>
      <c r="C10" s="68">
        <v>0</v>
      </c>
      <c r="D10" s="29"/>
      <c r="E10" s="29"/>
      <c r="F10" s="44"/>
      <c r="G10" s="87"/>
      <c r="H10" s="88"/>
      <c r="I10" s="89"/>
      <c r="J10" s="69"/>
      <c r="K10" s="16"/>
      <c r="L10" s="34"/>
      <c r="M10" s="24"/>
    </row>
    <row r="11" spans="1:13" s="5" customFormat="1" x14ac:dyDescent="0.3">
      <c r="A11" s="54" t="s">
        <v>49</v>
      </c>
      <c r="B11" s="29"/>
      <c r="C11" s="65">
        <v>901</v>
      </c>
      <c r="D11" s="29"/>
      <c r="E11" s="29"/>
      <c r="F11" s="29"/>
      <c r="H11" s="6"/>
      <c r="I11" s="24"/>
      <c r="J11" s="18"/>
      <c r="K11" s="73"/>
      <c r="L11" s="18"/>
      <c r="M11" s="24"/>
    </row>
    <row r="12" spans="1:13" s="5" customFormat="1" x14ac:dyDescent="0.3">
      <c r="A12" s="55" t="s">
        <v>37</v>
      </c>
      <c r="B12" s="29"/>
      <c r="C12" s="29">
        <v>0</v>
      </c>
      <c r="D12" s="29"/>
      <c r="E12" s="29"/>
      <c r="F12" s="29"/>
      <c r="H12" s="6"/>
      <c r="K12" s="16"/>
    </row>
    <row r="13" spans="1:13" s="5" customFormat="1" x14ac:dyDescent="0.3">
      <c r="A13" s="55" t="s">
        <v>39</v>
      </c>
      <c r="B13" s="29"/>
      <c r="C13" s="29">
        <v>0</v>
      </c>
      <c r="D13" s="29"/>
      <c r="E13" s="29"/>
      <c r="F13" s="29"/>
      <c r="H13" s="7"/>
      <c r="K13" s="16"/>
      <c r="L13" s="6"/>
    </row>
    <row r="14" spans="1:13" s="5" customFormat="1" x14ac:dyDescent="0.3">
      <c r="A14" s="55" t="s">
        <v>42</v>
      </c>
      <c r="B14" s="29"/>
      <c r="C14" s="29"/>
      <c r="D14" s="29"/>
      <c r="E14" s="29"/>
      <c r="F14" s="29"/>
      <c r="H14" s="7"/>
      <c r="K14" s="16"/>
      <c r="L14" s="6"/>
    </row>
    <row r="15" spans="1:13" s="5" customFormat="1" x14ac:dyDescent="0.3">
      <c r="A15" s="13"/>
      <c r="B15" s="4"/>
      <c r="C15" s="14"/>
      <c r="D15" s="14"/>
      <c r="E15" s="14"/>
      <c r="F15" s="14"/>
      <c r="K15" s="17"/>
    </row>
    <row r="16" spans="1:13" x14ac:dyDescent="0.3">
      <c r="C16" s="8" t="s">
        <v>17</v>
      </c>
      <c r="D16" s="8" t="s">
        <v>18</v>
      </c>
      <c r="E16" s="8" t="s">
        <v>19</v>
      </c>
      <c r="F16" s="8" t="s">
        <v>20</v>
      </c>
      <c r="G16" s="6"/>
    </row>
    <row r="17" spans="1:10" x14ac:dyDescent="0.3">
      <c r="A17" s="56" t="s">
        <v>30</v>
      </c>
      <c r="B17" s="46" t="s">
        <v>32</v>
      </c>
      <c r="C17" s="20">
        <f>+C7+C10+C11+C12+C13+C14</f>
        <v>4811.9799999999996</v>
      </c>
      <c r="D17" s="20">
        <f>D7+D11</f>
        <v>725.95679999999993</v>
      </c>
      <c r="E17" s="20">
        <f>E7+E11</f>
        <v>0</v>
      </c>
      <c r="F17" s="20">
        <f>F7+F11</f>
        <v>4636.9367999999995</v>
      </c>
      <c r="G17" s="6"/>
    </row>
    <row r="18" spans="1:10" x14ac:dyDescent="0.3">
      <c r="A18" s="56" t="s">
        <v>50</v>
      </c>
      <c r="B18" s="1"/>
      <c r="C18" s="66">
        <f>FACTURA!H6</f>
        <v>3500</v>
      </c>
      <c r="D18" s="20">
        <f>C18*0.16</f>
        <v>560</v>
      </c>
      <c r="E18" s="20"/>
      <c r="F18" s="20">
        <f>C18+D18</f>
        <v>4060</v>
      </c>
      <c r="G18" s="6"/>
    </row>
    <row r="19" spans="1:10" s="5" customFormat="1" x14ac:dyDescent="0.3">
      <c r="A19" s="46" t="s">
        <v>31</v>
      </c>
      <c r="B19" s="20"/>
      <c r="C19" s="20">
        <v>0</v>
      </c>
      <c r="D19" s="20"/>
      <c r="E19" s="21"/>
      <c r="F19" s="20"/>
      <c r="G19" s="6"/>
      <c r="I19" s="61" t="s">
        <v>55</v>
      </c>
    </row>
    <row r="20" spans="1:10" s="5" customFormat="1" x14ac:dyDescent="0.3">
      <c r="A20" s="24"/>
      <c r="B20" s="18"/>
      <c r="C20" s="18"/>
      <c r="D20" s="18"/>
      <c r="E20" s="4"/>
      <c r="F20" s="18"/>
      <c r="G20" s="7"/>
      <c r="H20" s="7"/>
      <c r="I20" s="7"/>
    </row>
    <row r="21" spans="1:10" s="5" customFormat="1" x14ac:dyDescent="0.3">
      <c r="A21" s="24"/>
      <c r="B21" s="18"/>
      <c r="C21" s="18"/>
      <c r="E21" s="4"/>
      <c r="F21" s="18"/>
    </row>
    <row r="22" spans="1:10" s="5" customFormat="1" x14ac:dyDescent="0.3">
      <c r="B22" s="57" t="s">
        <v>22</v>
      </c>
      <c r="C22" s="20">
        <f>SUM(C17:C19)</f>
        <v>8311.98</v>
      </c>
      <c r="D22" s="59" t="s">
        <v>34</v>
      </c>
      <c r="E22" s="6"/>
      <c r="F22" s="6"/>
      <c r="I22" s="7"/>
    </row>
    <row r="23" spans="1:10" s="5" customFormat="1" x14ac:dyDescent="0.3">
      <c r="B23" s="56" t="s">
        <v>18</v>
      </c>
      <c r="C23" s="20">
        <f>+C22*0.16</f>
        <v>1329.9168</v>
      </c>
      <c r="D23" s="25"/>
      <c r="E23" s="6"/>
      <c r="F23" s="6"/>
    </row>
    <row r="24" spans="1:10" s="5" customFormat="1" x14ac:dyDescent="0.3">
      <c r="B24" s="58" t="s">
        <v>33</v>
      </c>
      <c r="C24" s="26">
        <f>+C22+C23</f>
        <v>9641.8967999999986</v>
      </c>
      <c r="D24" s="25"/>
      <c r="E24" s="6"/>
      <c r="F24" s="6"/>
      <c r="H24" s="7"/>
    </row>
    <row r="25" spans="1:10" s="5" customFormat="1" x14ac:dyDescent="0.3">
      <c r="C25" s="6"/>
      <c r="D25" s="6"/>
      <c r="E25" s="6"/>
      <c r="F25" s="6"/>
      <c r="H25" s="7"/>
    </row>
    <row r="26" spans="1:10" s="5" customFormat="1" x14ac:dyDescent="0.3">
      <c r="A26" s="24"/>
      <c r="B26" s="24"/>
      <c r="C26" s="18"/>
      <c r="D26" s="18"/>
      <c r="E26" s="6"/>
      <c r="F26" s="6"/>
      <c r="H26" s="7"/>
    </row>
    <row r="27" spans="1:10" x14ac:dyDescent="0.3">
      <c r="A27" s="24"/>
      <c r="B27" s="24"/>
      <c r="C27" s="35"/>
      <c r="D27" s="18"/>
      <c r="F27" s="6"/>
      <c r="I27" s="7"/>
    </row>
    <row r="28" spans="1:10" s="5" customFormat="1" x14ac:dyDescent="0.3">
      <c r="A28" s="24"/>
      <c r="B28" s="24"/>
      <c r="C28" s="35"/>
      <c r="D28" s="18"/>
      <c r="F28" s="6"/>
      <c r="H28" s="28"/>
      <c r="I28" s="32"/>
    </row>
    <row r="29" spans="1:10" x14ac:dyDescent="0.3">
      <c r="A29" s="24"/>
      <c r="B29" s="24"/>
      <c r="C29" s="35"/>
      <c r="D29" s="24"/>
      <c r="H29" s="7"/>
      <c r="I29" s="7"/>
      <c r="J29" s="7"/>
    </row>
    <row r="30" spans="1:10" x14ac:dyDescent="0.3">
      <c r="A30" s="24"/>
      <c r="B30" s="24"/>
      <c r="C30" s="42"/>
      <c r="D30" s="24"/>
    </row>
    <row r="31" spans="1:10" x14ac:dyDescent="0.3">
      <c r="A31" s="24"/>
      <c r="B31" s="24"/>
      <c r="C31" s="18"/>
      <c r="D31" s="24"/>
    </row>
    <row r="32" spans="1:10" x14ac:dyDescent="0.3">
      <c r="A32" s="24"/>
      <c r="B32" s="24"/>
      <c r="C32" s="18"/>
      <c r="D32" s="24"/>
      <c r="F32" s="9"/>
    </row>
    <row r="33" spans="1:6" x14ac:dyDescent="0.3">
      <c r="A33" s="24"/>
      <c r="B33" s="24"/>
      <c r="C33" s="35"/>
      <c r="D33" s="24"/>
    </row>
    <row r="34" spans="1:6" x14ac:dyDescent="0.3">
      <c r="A34" s="24"/>
      <c r="B34" s="24"/>
      <c r="C34" s="24"/>
      <c r="D34" s="24"/>
    </row>
    <row r="35" spans="1:6" x14ac:dyDescent="0.3">
      <c r="A35" s="24"/>
      <c r="B35" s="24"/>
      <c r="C35" s="24"/>
      <c r="D35" s="24"/>
    </row>
    <row r="39" spans="1:6" x14ac:dyDescent="0.3">
      <c r="A39" s="24"/>
      <c r="B39" s="24"/>
      <c r="C39" s="24"/>
    </row>
    <row r="40" spans="1:6" x14ac:dyDescent="0.3">
      <c r="A40" s="24"/>
      <c r="B40" s="24"/>
      <c r="C40" s="24"/>
    </row>
    <row r="41" spans="1:6" x14ac:dyDescent="0.3">
      <c r="A41" s="86"/>
      <c r="B41" s="86"/>
      <c r="C41" s="86"/>
    </row>
    <row r="42" spans="1:6" x14ac:dyDescent="0.3">
      <c r="A42" s="24"/>
      <c r="B42" s="24"/>
      <c r="C42" s="24"/>
      <c r="D42" s="24"/>
      <c r="E42" s="35"/>
      <c r="F42" s="24"/>
    </row>
    <row r="43" spans="1:6" x14ac:dyDescent="0.3">
      <c r="A43" s="18"/>
      <c r="B43" s="18"/>
      <c r="C43" s="18"/>
      <c r="D43" s="35"/>
      <c r="E43" s="42"/>
      <c r="F43" s="35"/>
    </row>
    <row r="44" spans="1:6" x14ac:dyDescent="0.3">
      <c r="A44" s="24"/>
      <c r="B44" s="24"/>
      <c r="C44" s="10"/>
      <c r="D44" s="24"/>
      <c r="E44" s="18"/>
      <c r="F44" s="24"/>
    </row>
    <row r="45" spans="1:6" x14ac:dyDescent="0.3">
      <c r="A45" s="24"/>
      <c r="B45" s="24"/>
      <c r="C45" s="12"/>
      <c r="D45" s="24"/>
      <c r="E45" s="24"/>
      <c r="F45" s="24"/>
    </row>
    <row r="46" spans="1:6" x14ac:dyDescent="0.3">
      <c r="A46" s="24"/>
      <c r="B46" s="24"/>
      <c r="C46" s="11"/>
      <c r="D46" s="24"/>
      <c r="E46" s="24"/>
      <c r="F46" s="24"/>
    </row>
    <row r="47" spans="1:6" x14ac:dyDescent="0.3">
      <c r="A47" s="24"/>
      <c r="B47" s="24"/>
      <c r="C47" s="12"/>
      <c r="D47" s="24"/>
      <c r="E47" s="24"/>
      <c r="F47" s="24"/>
    </row>
    <row r="48" spans="1:6" x14ac:dyDescent="0.3">
      <c r="A48" s="24"/>
      <c r="B48" s="24"/>
      <c r="C48" s="12"/>
      <c r="D48" s="24"/>
      <c r="E48" s="24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24"/>
      <c r="D50" s="24"/>
      <c r="E50" s="24"/>
      <c r="F50" s="24"/>
    </row>
    <row r="51" spans="1:6" x14ac:dyDescent="0.3">
      <c r="A51" s="24"/>
      <c r="B51" s="24"/>
      <c r="C51" s="35"/>
      <c r="D51" s="24"/>
      <c r="E51" s="24"/>
      <c r="F51" s="24"/>
    </row>
    <row r="52" spans="1:6" x14ac:dyDescent="0.3">
      <c r="A52" s="24"/>
      <c r="B52" s="24"/>
      <c r="C52" s="35"/>
      <c r="D52" s="24"/>
      <c r="E52" s="24"/>
      <c r="F52" s="24"/>
    </row>
    <row r="53" spans="1:6" x14ac:dyDescent="0.3">
      <c r="A53" s="24"/>
      <c r="B53" s="24"/>
      <c r="C53" s="24"/>
      <c r="D53" s="24"/>
      <c r="E53" s="24"/>
      <c r="F53" s="24"/>
    </row>
    <row r="54" spans="1:6" x14ac:dyDescent="0.3">
      <c r="A54" s="24"/>
      <c r="B54" s="24"/>
      <c r="C54" s="24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</sheetData>
  <mergeCells count="2">
    <mergeCell ref="A41:C41"/>
    <mergeCell ref="G10:I10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ARTICULO TEXTIL DE USO TECNICO (FILTRO) </v>
      </c>
      <c r="C5" s="5" t="str">
        <f>FACTURA!D11</f>
        <v>PIEZA</v>
      </c>
      <c r="D5" s="15">
        <f>FACTURA!E11</f>
        <v>8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2021-12-07T22:27:55Z</dcterms:modified>
</cp:coreProperties>
</file>