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DELGADO\L784 Delgado\"/>
    </mc:Choice>
  </mc:AlternateContent>
  <xr:revisionPtr revIDLastSave="0" documentId="13_ncr:1_{302B9B82-DF2E-4DF5-B694-A92CCF85F7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1" r:id="rId1"/>
  </sheets>
  <definedNames>
    <definedName name="_xlnm.Print_Area" localSheetId="0">Sheet2!$A$1:$M$21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13" i="1"/>
  <c r="F21" i="1"/>
  <c r="M20" i="1"/>
  <c r="K20" i="1"/>
  <c r="H20" i="1"/>
  <c r="M19" i="1"/>
  <c r="K19" i="1"/>
  <c r="H19" i="1"/>
  <c r="M18" i="1"/>
  <c r="K18" i="1"/>
  <c r="H18" i="1"/>
  <c r="M17" i="1"/>
  <c r="K17" i="1"/>
  <c r="H17" i="1"/>
  <c r="M16" i="1"/>
  <c r="K16" i="1"/>
  <c r="H16" i="1"/>
  <c r="M15" i="1"/>
  <c r="K15" i="1"/>
  <c r="H15" i="1"/>
  <c r="M14" i="1"/>
  <c r="K14" i="1"/>
  <c r="H14" i="1"/>
  <c r="M13" i="1"/>
  <c r="K13" i="1"/>
  <c r="H13" i="1"/>
  <c r="K21" i="1" l="1"/>
  <c r="M21" i="1"/>
  <c r="H21" i="1"/>
</calcChain>
</file>

<file path=xl/sharedStrings.xml><?xml version="1.0" encoding="utf-8"?>
<sst xmlns="http://schemas.openxmlformats.org/spreadsheetml/2006/main" count="69" uniqueCount="56">
  <si>
    <t xml:space="preserve">           LUOYANG. A.O.D Furniture Co.,Ltd  </t>
  </si>
  <si>
    <t xml:space="preserve">ADD:  No. 1213, 1214Building F, Baolong City Plaza, Luolong District, Luoyang City, Henan Province,China                                 </t>
  </si>
  <si>
    <t>zip code:471000   TAX NUMBER:91410307MA9FRUABXB</t>
  </si>
  <si>
    <r>
      <rPr>
        <b/>
        <sz val="10"/>
        <rFont val="Arial"/>
      </rPr>
      <t>PI number</t>
    </r>
    <r>
      <rPr>
        <b/>
        <sz val="10"/>
        <rFont val="宋体"/>
      </rPr>
      <t>：</t>
    </r>
    <r>
      <rPr>
        <b/>
        <sz val="10"/>
        <rFont val="Arial"/>
      </rPr>
      <t>AODM20210526</t>
    </r>
  </si>
  <si>
    <t>mobile phone:+86 13213500625</t>
  </si>
  <si>
    <t xml:space="preserve">cnnsingee info : </t>
  </si>
  <si>
    <t>DOMBART S.A DE C.V</t>
  </si>
  <si>
    <t>CALLE 27, NUM. EXT. 168A, CENTRO, C.P 97320  PROGRESO, YUCATÀN, MEXICO CONTACT: JORGE DAVID BAQUEIRO HADAD jorgedavidb@aduanaldelvalle.mx</t>
  </si>
  <si>
    <t>RFC: DOM121009964</t>
  </si>
  <si>
    <t>ITEM NO. DELGADO</t>
  </si>
  <si>
    <t>PRODUCT PHOTO</t>
  </si>
  <si>
    <t>DESCRIPTION</t>
  </si>
  <si>
    <t>COLOUR</t>
  </si>
  <si>
    <t>THICKNESS</t>
  </si>
  <si>
    <t xml:space="preserve">QTY
</t>
  </si>
  <si>
    <t>PACKING VOLUME</t>
  </si>
  <si>
    <t>TOTAL VOLUME</t>
  </si>
  <si>
    <t>TOTAL PRICE</t>
  </si>
  <si>
    <t>UNIT G.W.</t>
  </si>
  <si>
    <t>TOTALG.W.</t>
  </si>
  <si>
    <t>MM</t>
  </si>
  <si>
    <t>PCS</t>
  </si>
  <si>
    <t>CBM</t>
  </si>
  <si>
    <t>USD</t>
  </si>
  <si>
    <t>KGS</t>
  </si>
  <si>
    <t>LTA-1004</t>
  </si>
  <si>
    <t>W460*D620*H1325</t>
  </si>
  <si>
    <t>GREY RIPPLE</t>
  </si>
  <si>
    <t>BLACK RIPPLE</t>
  </si>
  <si>
    <t>LTL-1004</t>
  </si>
  <si>
    <t>LTL-1003</t>
  </si>
  <si>
    <t>LTL-1024</t>
  </si>
  <si>
    <t>W300*D350*H1800 WITH 4 doors</t>
  </si>
  <si>
    <t>LTGE-45</t>
  </si>
  <si>
    <t>850*450only shelves</t>
  </si>
  <si>
    <t>total amount :</t>
  </si>
  <si>
    <t>PAYMENT  INSTRUCTION:</t>
  </si>
  <si>
    <t>1) FOB QINGDAO,CHINA PORT</t>
  </si>
  <si>
    <t>3)+5% OR -5% IN QUANTITY AND AMOUNT IS ACCEPTED LCL CONTAINER ONLY</t>
  </si>
  <si>
    <t xml:space="preserve">                      THE BALANCE WILL BE PAID  AFTER SEND YOU COPY OF B/L</t>
  </si>
  <si>
    <t>6)SHIPPING MARK: N/M</t>
  </si>
  <si>
    <t>7)OTHER:Beneficiary: Luoyang A.O.D Furniture Co.,Ltd
Beneficiary Address:
No. 1213, 1214Building F, Baolong City Plaza, Luolong District, Luoyang City, Henan Province.
Beneficiary Bank: BANK OF CHINA LUOYANG BRANCH
Bank Address:NO.439 ZHONGZHOU ROAD LUOYANG HENAN CHINA
Beneficiary Account: 259 873 418 917
SWIFT: BKCHCNBJ530</t>
  </si>
  <si>
    <t>OFFICE ADD:  No. 1213, 1214Building F, Baolong City Plaza, Luolong District, Luoyang City, Henan Province,China</t>
  </si>
  <si>
    <t xml:space="preserve">Website:https://aodsteelcabinet.en.made-in-china.com/
</t>
  </si>
  <si>
    <t>2)PORT OF DESTINATION:  waitting for u to fill in</t>
  </si>
  <si>
    <r>
      <t>4)</t>
    </r>
    <r>
      <rPr>
        <b/>
        <sz val="12"/>
        <rFont val="Calibri"/>
        <family val="2"/>
      </rPr>
      <t>PAYMENT</t>
    </r>
    <r>
      <rPr>
        <sz val="12"/>
        <rFont val="Calibri"/>
        <family val="2"/>
      </rPr>
      <t>:THE PRODUCTION WILL BE STARTED AFTER RECEIVE 30% AS DEPOSIT.</t>
    </r>
  </si>
  <si>
    <r>
      <t>5)</t>
    </r>
    <r>
      <rPr>
        <b/>
        <sz val="12"/>
        <rFont val="Calibri"/>
        <family val="2"/>
      </rPr>
      <t>DELIVERY TIME</t>
    </r>
    <r>
      <rPr>
        <sz val="12"/>
        <rFont val="Calibri"/>
        <family val="2"/>
      </rPr>
      <t>: AFTER RECEIVE YOUR 30% DEPOSIT,</t>
    </r>
    <r>
      <rPr>
        <b/>
        <sz val="12"/>
        <rFont val="Calibri"/>
        <family val="2"/>
      </rPr>
      <t>30-35 DAYS</t>
    </r>
    <r>
      <rPr>
        <sz val="12"/>
        <rFont val="Calibri"/>
        <family val="2"/>
      </rPr>
      <t xml:space="preserve"> DELIVER</t>
    </r>
    <r>
      <rPr>
        <b/>
        <sz val="12"/>
        <rFont val="Calibri"/>
        <family val="2"/>
      </rPr>
      <t xml:space="preserve"> </t>
    </r>
    <r>
      <rPr>
        <sz val="12"/>
        <rFont val="Calibri"/>
        <family val="2"/>
      </rPr>
      <t>LCL CONTAINER</t>
    </r>
  </si>
  <si>
    <r>
      <t>Current special price for Delgado</t>
    </r>
    <r>
      <rPr>
        <b/>
        <sz val="11"/>
        <rFont val="宋体"/>
        <charset val="134"/>
      </rPr>
      <t>（</t>
    </r>
    <r>
      <rPr>
        <b/>
        <sz val="11"/>
        <rFont val="Calibri"/>
        <family val="2"/>
      </rPr>
      <t>FOB QINGDAO</t>
    </r>
    <r>
      <rPr>
        <b/>
        <sz val="11"/>
        <rFont val="宋体"/>
        <charset val="134"/>
      </rPr>
      <t>）</t>
    </r>
  </si>
  <si>
    <r>
      <t xml:space="preserve">W380*D450*H1800 </t>
    </r>
    <r>
      <rPr>
        <b/>
        <sz val="11"/>
        <rFont val="Calibri"/>
        <family val="2"/>
      </rPr>
      <t>WITH 4 doors</t>
    </r>
  </si>
  <si>
    <r>
      <t xml:space="preserve">W380*D450*H1800 </t>
    </r>
    <r>
      <rPr>
        <b/>
        <sz val="11"/>
        <rFont val="Calibri"/>
        <family val="2"/>
      </rPr>
      <t>WITH 3 doors</t>
    </r>
  </si>
  <si>
    <t>LTA-1004 NEGRO</t>
  </si>
  <si>
    <t>LTL-1004 NEGRO</t>
  </si>
  <si>
    <t>LTL-1024 NEGRO</t>
  </si>
  <si>
    <t>Date:  2021/09/26</t>
  </si>
  <si>
    <t xml:space="preserve">       INVOICE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</si>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</sst>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US$&quot;#,##0.00;\-&quot;US$&quot;#,##0.00"/>
    <numFmt numFmtId="165" formatCode="0.00_);[Red]\(0.00\)"/>
    <numFmt numFmtId="166" formatCode="&quot;US$&quot;#,##0;\-&quot;US$&quot;#,##0"/>
    <numFmt numFmtId="167" formatCode="0_);[Red]\(0\)"/>
    <numFmt numFmtId="168" formatCode="\$#,##0.0;\-\$#,##0.0"/>
  </numFmts>
  <fonts count="30">
    <font>
      <sz val="12"/>
      <name val="宋体"/>
      <charset val="134"/>
    </font>
    <font>
      <sz val="12"/>
      <name val="Times New Roman"/>
    </font>
    <font>
      <sz val="11"/>
      <name val="Calibri"/>
      <charset val="134"/>
    </font>
    <font>
      <sz val="12"/>
      <name val="Times New Roman"/>
      <charset val="134"/>
    </font>
    <font>
      <b/>
      <sz val="10"/>
      <name val="Arial"/>
      <charset val="134"/>
    </font>
    <font>
      <b/>
      <sz val="10"/>
      <name val="Arial"/>
    </font>
    <font>
      <b/>
      <sz val="10"/>
      <color rgb="FF333333"/>
      <name val="Arial"/>
      <charset val="134"/>
    </font>
    <font>
      <b/>
      <sz val="11"/>
      <name val="Calibri"/>
      <charset val="134"/>
    </font>
    <font>
      <sz val="11"/>
      <name val="Arial"/>
      <charset val="134"/>
    </font>
    <font>
      <sz val="10"/>
      <name val="Arial"/>
      <charset val="134"/>
    </font>
    <font>
      <b/>
      <sz val="11"/>
      <name val="Arial"/>
      <charset val="134"/>
    </font>
    <font>
      <b/>
      <sz val="12"/>
      <name val="Arial"/>
      <charset val="134"/>
    </font>
    <font>
      <sz val="12"/>
      <name val="Calibri"/>
      <charset val="134"/>
    </font>
    <font>
      <sz val="14"/>
      <name val="Times New Roman"/>
      <charset val="134"/>
    </font>
    <font>
      <b/>
      <sz val="24"/>
      <name val="Calibri"/>
    </font>
    <font>
      <b/>
      <sz val="24"/>
      <name val="Times New Roman"/>
    </font>
    <font>
      <b/>
      <sz val="16"/>
      <name val="Arial"/>
      <charset val="134"/>
    </font>
    <font>
      <b/>
      <sz val="12"/>
      <name val="Calibri"/>
      <charset val="134"/>
    </font>
    <font>
      <sz val="8"/>
      <name val="Times New Roman"/>
      <charset val="134"/>
    </font>
    <font>
      <sz val="11"/>
      <name val="Times New Roman"/>
      <charset val="134"/>
    </font>
    <font>
      <b/>
      <sz val="10"/>
      <name val="宋体"/>
    </font>
    <font>
      <b/>
      <sz val="11"/>
      <name val="宋体"/>
      <charset val="134"/>
    </font>
    <font>
      <sz val="12"/>
      <name val="宋体"/>
      <charset val="134"/>
    </font>
    <font>
      <sz val="12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8"/>
      <name val="Calibri"/>
      <family val="2"/>
    </font>
    <font>
      <b/>
      <sz val="22"/>
      <name val="Calibri"/>
      <family val="2"/>
    </font>
    <font>
      <sz val="11"/>
      <name val="Calibri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</cellStyleXfs>
  <cellXfs count="6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1" applyFont="1" applyAlignment="1" applyProtection="1"/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1" applyFont="1" applyFill="1" applyAlignment="1" applyProtection="1"/>
    <xf numFmtId="165" fontId="2" fillId="0" borderId="0" xfId="1" applyNumberFormat="1" applyFont="1" applyAlignment="1" applyProtection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4" fillId="0" borderId="0" xfId="1" applyFont="1" applyBorder="1" applyAlignment="1" applyProtection="1"/>
    <xf numFmtId="0" fontId="4" fillId="0" borderId="0" xfId="1" applyFont="1" applyAlignment="1" applyProtection="1">
      <alignment vertical="center"/>
    </xf>
    <xf numFmtId="0" fontId="7" fillId="0" borderId="1" xfId="1" applyFont="1" applyFill="1" applyBorder="1" applyAlignment="1" applyProtection="1">
      <alignment horizontal="center" vertical="center" wrapText="1"/>
    </xf>
    <xf numFmtId="0" fontId="7" fillId="0" borderId="1" xfId="1" applyFont="1" applyBorder="1" applyAlignment="1" applyProtection="1">
      <alignment horizontal="center" vertical="center" wrapText="1"/>
    </xf>
    <xf numFmtId="0" fontId="7" fillId="0" borderId="1" xfId="1" applyFont="1" applyBorder="1" applyAlignment="1" applyProtection="1">
      <alignment horizontal="center" vertical="center"/>
    </xf>
    <xf numFmtId="0" fontId="2" fillId="0" borderId="1" xfId="1" applyFont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9" fillId="0" borderId="1" xfId="1" applyFont="1" applyFill="1" applyBorder="1" applyAlignment="1" applyProtection="1">
      <alignment horizontal="center" vertical="center" wrapText="1"/>
    </xf>
    <xf numFmtId="0" fontId="10" fillId="0" borderId="1" xfId="1" applyFont="1" applyFill="1" applyBorder="1" applyAlignment="1" applyProtection="1">
      <alignment horizontal="center" vertical="center" wrapText="1"/>
    </xf>
    <xf numFmtId="0" fontId="8" fillId="0" borderId="1" xfId="1" applyFont="1" applyFill="1" applyBorder="1" applyAlignment="1" applyProtection="1">
      <alignment horizontal="center" vertical="center" wrapText="1"/>
    </xf>
    <xf numFmtId="0" fontId="10" fillId="0" borderId="1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left" vertical="center" wrapText="1"/>
    </xf>
    <xf numFmtId="0" fontId="10" fillId="0" borderId="1" xfId="2" applyFont="1" applyFill="1" applyBorder="1" applyAlignment="1" applyProtection="1">
      <alignment horizontal="center" vertical="center" wrapText="1"/>
    </xf>
    <xf numFmtId="0" fontId="2" fillId="0" borderId="1" xfId="3" applyFont="1" applyFill="1" applyBorder="1" applyAlignment="1" applyProtection="1">
      <alignment vertical="center"/>
    </xf>
    <xf numFmtId="0" fontId="11" fillId="0" borderId="1" xfId="1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9" fillId="0" borderId="0" xfId="1" applyFont="1" applyAlignment="1" applyProtection="1">
      <alignment horizontal="left"/>
    </xf>
    <xf numFmtId="0" fontId="4" fillId="0" borderId="0" xfId="1" applyFont="1" applyAlignment="1" applyProtection="1"/>
    <xf numFmtId="0" fontId="9" fillId="0" borderId="0" xfId="1" applyFont="1" applyAlignment="1" applyProtection="1"/>
    <xf numFmtId="165" fontId="7" fillId="0" borderId="1" xfId="1" applyNumberFormat="1" applyFont="1" applyFill="1" applyBorder="1" applyAlignment="1" applyProtection="1">
      <alignment horizontal="center" vertical="center" wrapText="1"/>
    </xf>
    <xf numFmtId="166" fontId="8" fillId="0" borderId="1" xfId="1" applyNumberFormat="1" applyFont="1" applyFill="1" applyBorder="1" applyAlignment="1" applyProtection="1">
      <alignment horizontal="center" vertical="center" wrapText="1"/>
    </xf>
    <xf numFmtId="165" fontId="2" fillId="0" borderId="1" xfId="1" applyNumberFormat="1" applyFont="1" applyFill="1" applyBorder="1" applyAlignment="1" applyProtection="1">
      <alignment horizontal="center" vertical="center" wrapText="1"/>
    </xf>
    <xf numFmtId="167" fontId="8" fillId="0" borderId="1" xfId="1" applyNumberFormat="1" applyFont="1" applyFill="1" applyBorder="1" applyAlignment="1" applyProtection="1">
      <alignment horizontal="center" vertical="center" wrapText="1"/>
    </xf>
    <xf numFmtId="2" fontId="2" fillId="0" borderId="1" xfId="2" applyNumberFormat="1" applyFont="1" applyFill="1" applyBorder="1" applyAlignment="1" applyProtection="1">
      <alignment horizontal="center" vertical="center" wrapText="1"/>
    </xf>
    <xf numFmtId="164" fontId="11" fillId="0" borderId="1" xfId="1" applyNumberFormat="1" applyFont="1" applyFill="1" applyBorder="1" applyAlignment="1" applyProtection="1">
      <alignment horizontal="center" vertical="center" wrapText="1"/>
    </xf>
    <xf numFmtId="165" fontId="17" fillId="0" borderId="1" xfId="1" applyNumberFormat="1" applyFont="1" applyFill="1" applyBorder="1" applyAlignment="1" applyProtection="1">
      <alignment horizontal="center" vertical="center" wrapText="1"/>
    </xf>
    <xf numFmtId="167" fontId="10" fillId="0" borderId="1" xfId="1" applyNumberFormat="1" applyFont="1" applyFill="1" applyBorder="1" applyAlignment="1" applyProtection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166" fontId="16" fillId="0" borderId="1" xfId="1" applyNumberFormat="1" applyFont="1" applyFill="1" applyBorder="1" applyAlignment="1" applyProtection="1">
      <alignment horizontal="center" vertical="center" wrapText="1"/>
    </xf>
    <xf numFmtId="0" fontId="28" fillId="0" borderId="1" xfId="1" applyFont="1" applyFill="1" applyBorder="1" applyAlignment="1" applyProtection="1">
      <alignment horizontal="center" vertical="center" wrapText="1"/>
    </xf>
    <xf numFmtId="164" fontId="25" fillId="0" borderId="1" xfId="1" applyNumberFormat="1" applyFont="1" applyFill="1" applyBorder="1" applyAlignment="1" applyProtection="1">
      <alignment horizontal="center" vertical="center" wrapText="1"/>
    </xf>
    <xf numFmtId="168" fontId="25" fillId="0" borderId="1" xfId="1" applyNumberFormat="1" applyFont="1" applyFill="1" applyBorder="1" applyAlignment="1" applyProtection="1">
      <alignment horizontal="center" vertical="center" wrapText="1"/>
    </xf>
    <xf numFmtId="166" fontId="25" fillId="0" borderId="1" xfId="1" applyNumberFormat="1" applyFont="1" applyFill="1" applyBorder="1" applyAlignment="1" applyProtection="1">
      <alignment horizontal="center" vertical="center" wrapText="1"/>
    </xf>
    <xf numFmtId="0" fontId="29" fillId="0" borderId="1" xfId="1" applyFont="1" applyFill="1" applyBorder="1" applyAlignment="1" applyProtection="1">
      <alignment horizontal="center" vertical="center"/>
    </xf>
    <xf numFmtId="0" fontId="29" fillId="0" borderId="1" xfId="1" applyFont="1" applyFill="1" applyBorder="1" applyAlignment="1" applyProtection="1">
      <alignment horizontal="center" vertical="center" wrapText="1"/>
    </xf>
    <xf numFmtId="0" fontId="25" fillId="0" borderId="1" xfId="1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7" fillId="0" borderId="1" xfId="1" applyFont="1" applyFill="1" applyBorder="1" applyAlignment="1" applyProtection="1">
      <alignment horizontal="center" vertical="center" wrapText="1"/>
    </xf>
    <xf numFmtId="0" fontId="25" fillId="0" borderId="1" xfId="1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 wrapText="1"/>
    </xf>
    <xf numFmtId="0" fontId="26" fillId="0" borderId="0" xfId="1" applyFont="1" applyBorder="1" applyAlignment="1" applyProtection="1">
      <alignment horizontal="center" vertical="center"/>
    </xf>
    <xf numFmtId="0" fontId="27" fillId="0" borderId="0" xfId="1" applyFont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1122680</xdr:colOff>
      <xdr:row>14</xdr:row>
      <xdr:rowOff>3810</xdr:rowOff>
    </xdr:from>
    <xdr:to>
      <xdr:col>1</xdr:col>
      <xdr:colOff>511175</xdr:colOff>
      <xdr:row>15</xdr:row>
      <xdr:rowOff>106680</xdr:rowOff>
    </xdr:to>
    <xdr:pic>
      <xdr:nvPicPr>
        <xdr:cNvPr id="2" name="20 Imagen" descr="IMG_894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2680" y="6396990"/>
          <a:ext cx="574040" cy="119824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632460</xdr:colOff>
      <xdr:row>17</xdr:row>
      <xdr:rowOff>218440</xdr:rowOff>
    </xdr:from>
    <xdr:to>
      <xdr:col>1</xdr:col>
      <xdr:colOff>1241847</xdr:colOff>
      <xdr:row>17</xdr:row>
      <xdr:rowOff>838867</xdr:rowOff>
    </xdr:to>
    <xdr:pic>
      <xdr:nvPicPr>
        <xdr:cNvPr id="3" name="图片 1" descr="IMG_894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818005" y="9897745"/>
          <a:ext cx="608965" cy="6203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1132840</xdr:colOff>
      <xdr:row>17</xdr:row>
      <xdr:rowOff>59690</xdr:rowOff>
    </xdr:from>
    <xdr:to>
      <xdr:col>1</xdr:col>
      <xdr:colOff>412750</xdr:colOff>
      <xdr:row>17</xdr:row>
      <xdr:rowOff>926465</xdr:rowOff>
    </xdr:to>
    <xdr:pic>
      <xdr:nvPicPr>
        <xdr:cNvPr id="5" name="20 Imagen" descr="IMG_8943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32840" y="9738995"/>
          <a:ext cx="465455" cy="8667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420798</xdr:colOff>
      <xdr:row>13</xdr:row>
      <xdr:rowOff>23499</xdr:rowOff>
    </xdr:from>
    <xdr:to>
      <xdr:col>1</xdr:col>
      <xdr:colOff>935249</xdr:colOff>
      <xdr:row>13</xdr:row>
      <xdr:rowOff>975248</xdr:rowOff>
    </xdr:to>
    <xdr:pic>
      <xdr:nvPicPr>
        <xdr:cNvPr id="6" name="Picture 1416" descr="IMG_8943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605915" y="5414010"/>
          <a:ext cx="514350" cy="9512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420798</xdr:colOff>
      <xdr:row>13</xdr:row>
      <xdr:rowOff>23499</xdr:rowOff>
    </xdr:from>
    <xdr:to>
      <xdr:col>1</xdr:col>
      <xdr:colOff>935249</xdr:colOff>
      <xdr:row>13</xdr:row>
      <xdr:rowOff>975248</xdr:rowOff>
    </xdr:to>
    <xdr:pic>
      <xdr:nvPicPr>
        <xdr:cNvPr id="7" name="Picture 1416" descr="IMG_8943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605915" y="5414010"/>
          <a:ext cx="514350" cy="9512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420798</xdr:colOff>
      <xdr:row>13</xdr:row>
      <xdr:rowOff>23499</xdr:rowOff>
    </xdr:from>
    <xdr:to>
      <xdr:col>1</xdr:col>
      <xdr:colOff>935249</xdr:colOff>
      <xdr:row>13</xdr:row>
      <xdr:rowOff>975248</xdr:rowOff>
    </xdr:to>
    <xdr:pic>
      <xdr:nvPicPr>
        <xdr:cNvPr id="8" name="Picture 1416" descr="IMG_8943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605915" y="5414010"/>
          <a:ext cx="514350" cy="9512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420798</xdr:colOff>
      <xdr:row>13</xdr:row>
      <xdr:rowOff>23499</xdr:rowOff>
    </xdr:from>
    <xdr:to>
      <xdr:col>1</xdr:col>
      <xdr:colOff>935249</xdr:colOff>
      <xdr:row>13</xdr:row>
      <xdr:rowOff>975248</xdr:rowOff>
    </xdr:to>
    <xdr:pic>
      <xdr:nvPicPr>
        <xdr:cNvPr id="9" name="Picture 1416" descr="IMG_8943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605915" y="5414010"/>
          <a:ext cx="514350" cy="9512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420798</xdr:colOff>
      <xdr:row>13</xdr:row>
      <xdr:rowOff>23499</xdr:rowOff>
    </xdr:from>
    <xdr:to>
      <xdr:col>1</xdr:col>
      <xdr:colOff>935249</xdr:colOff>
      <xdr:row>13</xdr:row>
      <xdr:rowOff>975248</xdr:rowOff>
    </xdr:to>
    <xdr:pic>
      <xdr:nvPicPr>
        <xdr:cNvPr id="10" name="Picture 1416" descr="IMG_8943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605915" y="5414010"/>
          <a:ext cx="514350" cy="9512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96219</xdr:colOff>
      <xdr:row>16</xdr:row>
      <xdr:rowOff>59903</xdr:rowOff>
    </xdr:from>
    <xdr:to>
      <xdr:col>1</xdr:col>
      <xdr:colOff>550373</xdr:colOff>
      <xdr:row>16</xdr:row>
      <xdr:rowOff>1065423</xdr:rowOff>
    </xdr:to>
    <xdr:pic>
      <xdr:nvPicPr>
        <xdr:cNvPr id="11" name="图片 3" descr="IMG_8943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81430" y="8643620"/>
          <a:ext cx="454025" cy="10052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1177925</xdr:colOff>
      <xdr:row>15</xdr:row>
      <xdr:rowOff>64770</xdr:rowOff>
    </xdr:from>
    <xdr:to>
      <xdr:col>1</xdr:col>
      <xdr:colOff>469265</xdr:colOff>
      <xdr:row>16</xdr:row>
      <xdr:rowOff>50800</xdr:rowOff>
    </xdr:to>
    <xdr:pic>
      <xdr:nvPicPr>
        <xdr:cNvPr id="12" name="20 Imagen" descr="IMG_8943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77925" y="7553325"/>
          <a:ext cx="476885" cy="10814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407969</xdr:colOff>
      <xdr:row>12</xdr:row>
      <xdr:rowOff>11749</xdr:rowOff>
    </xdr:from>
    <xdr:to>
      <xdr:col>1</xdr:col>
      <xdr:colOff>922420</xdr:colOff>
      <xdr:row>12</xdr:row>
      <xdr:rowOff>963498</xdr:rowOff>
    </xdr:to>
    <xdr:pic>
      <xdr:nvPicPr>
        <xdr:cNvPr id="13" name="Picture 1416" descr="IMG_8943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593215" y="4399280"/>
          <a:ext cx="514350" cy="9518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14112</xdr:colOff>
      <xdr:row>18</xdr:row>
      <xdr:rowOff>21394</xdr:rowOff>
    </xdr:from>
    <xdr:to>
      <xdr:col>1</xdr:col>
      <xdr:colOff>386159</xdr:colOff>
      <xdr:row>18</xdr:row>
      <xdr:rowOff>1014077</xdr:rowOff>
    </xdr:to>
    <xdr:pic>
      <xdr:nvPicPr>
        <xdr:cNvPr id="14" name="20 Imagen" descr="IMG_8943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99515" y="10627360"/>
          <a:ext cx="372110" cy="90614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611953</xdr:colOff>
      <xdr:row>18</xdr:row>
      <xdr:rowOff>213940</xdr:rowOff>
    </xdr:from>
    <xdr:to>
      <xdr:col>1</xdr:col>
      <xdr:colOff>1272658</xdr:colOff>
      <xdr:row>18</xdr:row>
      <xdr:rowOff>834367</xdr:rowOff>
    </xdr:to>
    <xdr:pic>
      <xdr:nvPicPr>
        <xdr:cNvPr id="15" name="图片 28" descr="IMG_8943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797050" y="10819765"/>
          <a:ext cx="661035" cy="6203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 editAs="oneCell">
    <xdr:from>
      <xdr:col>1</xdr:col>
      <xdr:colOff>0</xdr:colOff>
      <xdr:row>31</xdr:row>
      <xdr:rowOff>227965</xdr:rowOff>
    </xdr:from>
    <xdr:to>
      <xdr:col>10</xdr:col>
      <xdr:colOff>951653</xdr:colOff>
      <xdr:row>34</xdr:row>
      <xdr:rowOff>207645</xdr:rowOff>
    </xdr:to>
    <xdr:sp macro="" textlink="">
      <xdr:nvSpPr>
        <xdr:cNvPr id="16" name="rect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185545" y="16981805"/>
          <a:ext cx="9853295" cy="6654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ctr"/>
        <a:lstStyle/>
        <a:p>
          <a:pPr algn="ctr"/>
          <a:r>
            <a:rPr lang="en-US" altLang="zh-CN" sz="5400" b="1">
              <a:solidFill>
                <a:srgbClr val="33CCCC"/>
              </a:solidFill>
              <a:latin typeface="Calibri" panose="020F0502020204030204" charset="0"/>
              <a:ea typeface="Calibri" panose="020F0502020204030204" charset="0"/>
            </a:rPr>
            <a:t>Work together, Win together!</a:t>
          </a:r>
        </a:p>
      </xdr:txBody>
    </xdr:sp>
    <xdr:clientData/>
  </xdr:twoCellAnchor>
  <xdr:twoCellAnchor>
    <xdr:from>
      <xdr:col>1</xdr:col>
      <xdr:colOff>697909</xdr:colOff>
      <xdr:row>16</xdr:row>
      <xdr:rowOff>226776</xdr:rowOff>
    </xdr:from>
    <xdr:to>
      <xdr:col>1</xdr:col>
      <xdr:colOff>1186702</xdr:colOff>
      <xdr:row>16</xdr:row>
      <xdr:rowOff>911386</xdr:rowOff>
    </xdr:to>
    <xdr:pic>
      <xdr:nvPicPr>
        <xdr:cNvPr id="17" name="图片 1" descr="未命名_meitu_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883410" y="8810625"/>
          <a:ext cx="488315" cy="68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668402</xdr:colOff>
      <xdr:row>14</xdr:row>
      <xdr:rowOff>320910</xdr:rowOff>
    </xdr:from>
    <xdr:to>
      <xdr:col>1</xdr:col>
      <xdr:colOff>1157195</xdr:colOff>
      <xdr:row>14</xdr:row>
      <xdr:rowOff>1001241</xdr:rowOff>
    </xdr:to>
    <xdr:pic>
      <xdr:nvPicPr>
        <xdr:cNvPr id="18" name=" " descr="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853565" y="6713855"/>
          <a:ext cx="488950" cy="6800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656855</xdr:colOff>
      <xdr:row>15</xdr:row>
      <xdr:rowOff>269564</xdr:rowOff>
    </xdr:from>
    <xdr:to>
      <xdr:col>1</xdr:col>
      <xdr:colOff>1145649</xdr:colOff>
      <xdr:row>15</xdr:row>
      <xdr:rowOff>945616</xdr:rowOff>
    </xdr:to>
    <xdr:pic>
      <xdr:nvPicPr>
        <xdr:cNvPr id="19" name=" " descr="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842135" y="7757795"/>
          <a:ext cx="488950" cy="6762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 editAs="oneCell">
    <xdr:from>
      <xdr:col>1</xdr:col>
      <xdr:colOff>603676</xdr:colOff>
      <xdr:row>0</xdr:row>
      <xdr:rowOff>0</xdr:rowOff>
    </xdr:from>
    <xdr:to>
      <xdr:col>2</xdr:col>
      <xdr:colOff>275169</xdr:colOff>
      <xdr:row>3</xdr:row>
      <xdr:rowOff>24517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5009" y="0"/>
          <a:ext cx="994410" cy="871184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165947</xdr:colOff>
      <xdr:row>19</xdr:row>
      <xdr:rowOff>82339</xdr:rowOff>
    </xdr:from>
    <xdr:to>
      <xdr:col>1</xdr:col>
      <xdr:colOff>1210522</xdr:colOff>
      <xdr:row>19</xdr:row>
      <xdr:rowOff>698501</xdr:rowOff>
    </xdr:to>
    <xdr:pic>
      <xdr:nvPicPr>
        <xdr:cNvPr id="21" name="图片 20" descr="微信图片_2021043009272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1280" y="10274089"/>
          <a:ext cx="1044575" cy="616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35"/>
  <sheetViews>
    <sheetView showGridLines="0" tabSelected="1" topLeftCell="A10" zoomScale="60" zoomScaleNormal="60" workbookViewId="0">
      <selection activeCell="J13" sqref="J13"/>
    </sheetView>
  </sheetViews>
  <sheetFormatPr baseColWidth="10" defaultColWidth="9" defaultRowHeight="15.6"/>
  <cols>
    <col min="1" max="1" width="12.19921875" style="3" customWidth="1"/>
    <col min="2" max="2" width="17.3984375" style="3" customWidth="1"/>
    <col min="3" max="3" width="17.19921875" style="3" customWidth="1"/>
    <col min="4" max="4" width="15.59765625" style="3" customWidth="1"/>
    <col min="5" max="5" width="11.59765625" style="6" customWidth="1"/>
    <col min="6" max="6" width="6.5" style="3" customWidth="1"/>
    <col min="7" max="7" width="9.19921875" style="3" customWidth="1"/>
    <col min="8" max="8" width="10.5" style="3" customWidth="1"/>
    <col min="9" max="10" width="14.19921875" style="3" customWidth="1"/>
    <col min="11" max="11" width="14.69921875" style="3" bestFit="1" customWidth="1"/>
    <col min="12" max="12" width="10.09765625" style="7" customWidth="1"/>
    <col min="13" max="13" width="9.8984375" style="7" customWidth="1"/>
    <col min="14" max="16" width="11.09765625" style="3"/>
    <col min="17" max="16370" width="8.8984375" style="3"/>
  </cols>
  <sheetData>
    <row r="1" spans="1:16381" ht="28.8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/>
      <c r="O1"/>
      <c r="P1"/>
      <c r="Q1"/>
      <c r="R1"/>
      <c r="S1"/>
      <c r="T1"/>
      <c r="U1"/>
      <c r="V1"/>
    </row>
    <row r="2" spans="1:16381" ht="18.899999999999999" customHeight="1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</row>
    <row r="3" spans="1:16381" ht="18.899999999999999" customHeight="1">
      <c r="A3" s="61" t="s">
        <v>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</row>
    <row r="4" spans="1:16381" s="1" customFormat="1" ht="18" customHeight="1">
      <c r="A4" s="8" t="s">
        <v>3</v>
      </c>
      <c r="B4" s="8"/>
      <c r="C4" s="8"/>
      <c r="D4" s="8"/>
      <c r="E4" s="8"/>
      <c r="F4" s="8"/>
      <c r="G4" s="8"/>
      <c r="H4" s="9"/>
      <c r="I4" s="9"/>
      <c r="J4" s="9"/>
      <c r="K4" s="9"/>
      <c r="L4" s="9"/>
      <c r="M4" s="9"/>
      <c r="N4" s="27"/>
      <c r="O4" s="27"/>
      <c r="P4" s="28"/>
    </row>
    <row r="5" spans="1:16381" s="1" customFormat="1" ht="18" customHeight="1">
      <c r="A5" s="8" t="s">
        <v>53</v>
      </c>
      <c r="B5" s="8"/>
      <c r="C5" s="8"/>
      <c r="D5" s="8"/>
      <c r="E5" s="62" t="s">
        <v>4</v>
      </c>
      <c r="F5" s="62"/>
      <c r="G5" s="62"/>
      <c r="H5" s="8"/>
      <c r="I5" s="8"/>
      <c r="J5" s="8"/>
      <c r="K5" s="8"/>
      <c r="L5" s="8"/>
      <c r="M5" s="8"/>
      <c r="P5" s="28"/>
    </row>
    <row r="6" spans="1:16381" s="2" customFormat="1" ht="18" customHeight="1">
      <c r="A6" s="10" t="s">
        <v>5</v>
      </c>
      <c r="B6" s="8"/>
      <c r="C6" s="8"/>
      <c r="D6" s="8"/>
      <c r="E6" s="10"/>
      <c r="F6" s="10"/>
      <c r="G6" s="10"/>
      <c r="H6" s="8"/>
      <c r="I6" s="8"/>
      <c r="J6" s="8"/>
      <c r="K6" s="8"/>
      <c r="L6" s="8"/>
      <c r="M6" s="10"/>
      <c r="P6" s="29"/>
    </row>
    <row r="7" spans="1:16381">
      <c r="A7" s="11" t="s">
        <v>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30"/>
      <c r="N7"/>
      <c r="O7"/>
      <c r="P7"/>
      <c r="Q7"/>
      <c r="R7"/>
      <c r="S7"/>
      <c r="T7"/>
      <c r="U7"/>
      <c r="V7"/>
    </row>
    <row r="8" spans="1:16381">
      <c r="A8" s="63" t="s">
        <v>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31"/>
      <c r="M8" s="32"/>
      <c r="N8"/>
      <c r="O8"/>
      <c r="P8"/>
      <c r="Q8"/>
      <c r="R8"/>
      <c r="S8"/>
      <c r="T8"/>
      <c r="U8"/>
      <c r="V8"/>
    </row>
    <row r="9" spans="1:16381">
      <c r="A9" s="11" t="s">
        <v>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/>
      <c r="O9"/>
      <c r="P9"/>
      <c r="Q9"/>
      <c r="R9"/>
      <c r="S9"/>
      <c r="T9"/>
      <c r="U9"/>
      <c r="V9"/>
    </row>
    <row r="10" spans="1:16381" ht="23.4">
      <c r="A10" s="59" t="s">
        <v>54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/>
      <c r="O10"/>
      <c r="P10"/>
      <c r="Q10"/>
      <c r="R10"/>
      <c r="S10"/>
      <c r="T10"/>
      <c r="U10"/>
      <c r="V10"/>
    </row>
    <row r="11" spans="1:16381" ht="33.75" customHeight="1">
      <c r="A11" s="53" t="s">
        <v>9</v>
      </c>
      <c r="B11" s="15" t="s">
        <v>10</v>
      </c>
      <c r="C11" s="15" t="s">
        <v>11</v>
      </c>
      <c r="D11" s="16" t="s">
        <v>12</v>
      </c>
      <c r="E11" s="16" t="s">
        <v>13</v>
      </c>
      <c r="F11" s="14" t="s">
        <v>14</v>
      </c>
      <c r="G11" s="14" t="s">
        <v>15</v>
      </c>
      <c r="H11" s="14" t="s">
        <v>16</v>
      </c>
      <c r="I11" s="54" t="s">
        <v>47</v>
      </c>
      <c r="J11" s="50" t="s">
        <v>55</v>
      </c>
      <c r="K11" s="14" t="s">
        <v>17</v>
      </c>
      <c r="L11" s="33" t="s">
        <v>18</v>
      </c>
      <c r="M11" s="14" t="s">
        <v>19</v>
      </c>
      <c r="N11"/>
      <c r="O11"/>
      <c r="P11"/>
      <c r="Q11"/>
      <c r="R11"/>
      <c r="S11"/>
      <c r="T11"/>
      <c r="U11"/>
      <c r="V11"/>
    </row>
    <row r="12" spans="1:16381" ht="27.75" customHeight="1">
      <c r="A12" s="53"/>
      <c r="B12" s="17"/>
      <c r="C12" s="17" t="s">
        <v>20</v>
      </c>
      <c r="D12" s="17"/>
      <c r="E12" s="17" t="s">
        <v>20</v>
      </c>
      <c r="F12" s="14" t="s">
        <v>21</v>
      </c>
      <c r="G12" s="14" t="s">
        <v>22</v>
      </c>
      <c r="H12" s="14" t="s">
        <v>22</v>
      </c>
      <c r="I12" s="54"/>
      <c r="J12" s="50" t="s">
        <v>23</v>
      </c>
      <c r="K12" s="14" t="s">
        <v>23</v>
      </c>
      <c r="L12" s="33" t="s">
        <v>24</v>
      </c>
      <c r="M12" s="14" t="s">
        <v>24</v>
      </c>
      <c r="N12"/>
      <c r="O12"/>
      <c r="P12"/>
      <c r="Q12"/>
      <c r="R12"/>
      <c r="S12"/>
      <c r="T12"/>
      <c r="U12"/>
      <c r="V12"/>
    </row>
    <row r="13" spans="1:16381" ht="72.75" customHeight="1">
      <c r="A13" s="48" t="s">
        <v>25</v>
      </c>
      <c r="B13" s="18"/>
      <c r="C13" s="19" t="s">
        <v>26</v>
      </c>
      <c r="D13" s="18" t="s">
        <v>27</v>
      </c>
      <c r="E13" s="18">
        <v>0.6</v>
      </c>
      <c r="F13" s="20">
        <v>200</v>
      </c>
      <c r="G13" s="18">
        <v>0.1</v>
      </c>
      <c r="H13" s="21">
        <f t="shared" ref="H13:H20" si="0">G13*F13</f>
        <v>20</v>
      </c>
      <c r="I13" s="45">
        <v>65</v>
      </c>
      <c r="J13" s="45">
        <f>K13/F13</f>
        <v>65</v>
      </c>
      <c r="K13" s="34">
        <f t="shared" ref="K13:K20" si="1">SUM(F13*I13)</f>
        <v>13000</v>
      </c>
      <c r="L13" s="35">
        <v>37</v>
      </c>
      <c r="M13" s="36">
        <f>L13*F13</f>
        <v>7400</v>
      </c>
      <c r="N13"/>
      <c r="O13"/>
      <c r="P13"/>
      <c r="Q13"/>
      <c r="R13"/>
      <c r="S13"/>
      <c r="T13"/>
      <c r="U13"/>
      <c r="V13"/>
    </row>
    <row r="14" spans="1:16381" s="3" customFormat="1" ht="73.5" customHeight="1">
      <c r="A14" s="49" t="s">
        <v>50</v>
      </c>
      <c r="B14" s="18"/>
      <c r="C14" s="19" t="s">
        <v>26</v>
      </c>
      <c r="D14" s="18" t="s">
        <v>28</v>
      </c>
      <c r="E14" s="18">
        <v>0.6</v>
      </c>
      <c r="F14" s="20">
        <v>50</v>
      </c>
      <c r="G14" s="18">
        <v>0.1</v>
      </c>
      <c r="H14" s="21">
        <f t="shared" si="0"/>
        <v>5</v>
      </c>
      <c r="I14" s="45">
        <v>65</v>
      </c>
      <c r="J14" s="45">
        <f t="shared" ref="J14:J20" si="2">K14/F14</f>
        <v>65</v>
      </c>
      <c r="K14" s="34">
        <f t="shared" si="1"/>
        <v>3250</v>
      </c>
      <c r="L14" s="35">
        <v>37</v>
      </c>
      <c r="M14" s="36">
        <f t="shared" ref="M14:M20" si="3">L14*F14</f>
        <v>1850</v>
      </c>
      <c r="N14"/>
      <c r="O14"/>
      <c r="P14"/>
      <c r="Q14"/>
      <c r="R14"/>
      <c r="S14"/>
      <c r="T14"/>
      <c r="U14"/>
      <c r="V14"/>
      <c r="XEV14"/>
      <c r="XEW14"/>
      <c r="XEX14"/>
      <c r="XEY14"/>
      <c r="XEZ14"/>
      <c r="XFA14"/>
    </row>
    <row r="15" spans="1:16381" ht="86.25" customHeight="1">
      <c r="A15" s="48" t="s">
        <v>29</v>
      </c>
      <c r="B15" s="18"/>
      <c r="C15" s="44" t="s">
        <v>48</v>
      </c>
      <c r="D15" s="18" t="s">
        <v>27</v>
      </c>
      <c r="E15" s="18">
        <v>0.6</v>
      </c>
      <c r="F15" s="20">
        <v>200</v>
      </c>
      <c r="G15" s="18">
        <v>6.6000000000000003E-2</v>
      </c>
      <c r="H15" s="21">
        <f t="shared" si="0"/>
        <v>13.200000000000001</v>
      </c>
      <c r="I15" s="46">
        <v>37</v>
      </c>
      <c r="J15" s="45">
        <f t="shared" si="2"/>
        <v>37</v>
      </c>
      <c r="K15" s="34">
        <f t="shared" si="1"/>
        <v>7400</v>
      </c>
      <c r="L15" s="35">
        <v>23</v>
      </c>
      <c r="M15" s="36">
        <f t="shared" si="3"/>
        <v>4600</v>
      </c>
    </row>
    <row r="16" spans="1:16381" ht="86.25" customHeight="1">
      <c r="A16" s="49" t="s">
        <v>51</v>
      </c>
      <c r="B16" s="18"/>
      <c r="C16" s="44" t="s">
        <v>48</v>
      </c>
      <c r="D16" s="18" t="s">
        <v>28</v>
      </c>
      <c r="E16" s="18">
        <v>0.6</v>
      </c>
      <c r="F16" s="20">
        <v>50</v>
      </c>
      <c r="G16" s="18">
        <v>6.6000000000000003E-2</v>
      </c>
      <c r="H16" s="21">
        <f t="shared" si="0"/>
        <v>3.3000000000000003</v>
      </c>
      <c r="I16" s="46">
        <v>37</v>
      </c>
      <c r="J16" s="45">
        <f t="shared" si="2"/>
        <v>37</v>
      </c>
      <c r="K16" s="34">
        <f t="shared" si="1"/>
        <v>1850</v>
      </c>
      <c r="L16" s="35">
        <v>23</v>
      </c>
      <c r="M16" s="36">
        <f t="shared" si="3"/>
        <v>1150</v>
      </c>
      <c r="XEP16"/>
    </row>
    <row r="17" spans="1:16 16370:16370" ht="86.25" customHeight="1">
      <c r="A17" s="48" t="s">
        <v>30</v>
      </c>
      <c r="B17" s="18"/>
      <c r="C17" s="44" t="s">
        <v>49</v>
      </c>
      <c r="D17" s="18" t="s">
        <v>27</v>
      </c>
      <c r="E17" s="18">
        <v>0.6</v>
      </c>
      <c r="F17" s="20">
        <v>50</v>
      </c>
      <c r="G17" s="18">
        <v>6.6000000000000003E-2</v>
      </c>
      <c r="H17" s="21">
        <f t="shared" si="0"/>
        <v>3.3000000000000003</v>
      </c>
      <c r="I17" s="46">
        <v>36</v>
      </c>
      <c r="J17" s="45">
        <f t="shared" si="2"/>
        <v>36</v>
      </c>
      <c r="K17" s="34">
        <f t="shared" si="1"/>
        <v>1800</v>
      </c>
      <c r="L17" s="35">
        <v>22</v>
      </c>
      <c r="M17" s="36">
        <f t="shared" si="3"/>
        <v>1100</v>
      </c>
      <c r="XEP17"/>
    </row>
    <row r="18" spans="1:16 16370:16370" ht="72.900000000000006" customHeight="1">
      <c r="A18" s="48" t="s">
        <v>31</v>
      </c>
      <c r="B18" s="18"/>
      <c r="C18" s="18" t="s">
        <v>32</v>
      </c>
      <c r="D18" s="18" t="s">
        <v>27</v>
      </c>
      <c r="E18" s="18">
        <v>0.6</v>
      </c>
      <c r="F18" s="20">
        <v>130</v>
      </c>
      <c r="G18" s="18">
        <v>5.8000000000000003E-2</v>
      </c>
      <c r="H18" s="21">
        <f t="shared" si="0"/>
        <v>7.54</v>
      </c>
      <c r="I18" s="46">
        <v>33.5</v>
      </c>
      <c r="J18" s="45">
        <f t="shared" si="2"/>
        <v>33.5</v>
      </c>
      <c r="K18" s="34">
        <f t="shared" si="1"/>
        <v>4355</v>
      </c>
      <c r="L18" s="35">
        <v>18</v>
      </c>
      <c r="M18" s="36">
        <f t="shared" si="3"/>
        <v>2340</v>
      </c>
    </row>
    <row r="19" spans="1:16 16370:16370" ht="72.900000000000006" customHeight="1">
      <c r="A19" s="49" t="s">
        <v>52</v>
      </c>
      <c r="B19" s="18"/>
      <c r="C19" s="18" t="s">
        <v>32</v>
      </c>
      <c r="D19" s="18" t="s">
        <v>28</v>
      </c>
      <c r="E19" s="18">
        <v>0.6</v>
      </c>
      <c r="F19" s="20">
        <v>80</v>
      </c>
      <c r="G19" s="18">
        <v>5.8000000000000003E-2</v>
      </c>
      <c r="H19" s="21">
        <f t="shared" si="0"/>
        <v>4.6400000000000006</v>
      </c>
      <c r="I19" s="46">
        <v>33.5</v>
      </c>
      <c r="J19" s="45">
        <f t="shared" si="2"/>
        <v>33.5</v>
      </c>
      <c r="K19" s="34">
        <f t="shared" si="1"/>
        <v>2680</v>
      </c>
      <c r="L19" s="35">
        <v>18</v>
      </c>
      <c r="M19" s="36">
        <f t="shared" si="3"/>
        <v>1440</v>
      </c>
      <c r="XEP19"/>
    </row>
    <row r="20" spans="1:16 16370:16370" ht="59.25" customHeight="1">
      <c r="A20" s="22" t="s">
        <v>33</v>
      </c>
      <c r="B20" s="18"/>
      <c r="C20" s="23" t="s">
        <v>34</v>
      </c>
      <c r="D20" s="18" t="s">
        <v>27</v>
      </c>
      <c r="E20" s="18">
        <v>0.7</v>
      </c>
      <c r="F20" s="24">
        <v>1150</v>
      </c>
      <c r="G20" s="18">
        <v>1.2E-2</v>
      </c>
      <c r="H20" s="21">
        <f t="shared" si="0"/>
        <v>13.8</v>
      </c>
      <c r="I20" s="47">
        <v>6</v>
      </c>
      <c r="J20" s="45">
        <f t="shared" si="2"/>
        <v>6</v>
      </c>
      <c r="K20" s="34">
        <f t="shared" si="1"/>
        <v>6900</v>
      </c>
      <c r="L20" s="37">
        <v>2.5</v>
      </c>
      <c r="M20" s="36">
        <f t="shared" si="3"/>
        <v>2875</v>
      </c>
    </row>
    <row r="21" spans="1:16 16370:16370" ht="24.9" customHeight="1">
      <c r="A21" s="21" t="s">
        <v>35</v>
      </c>
      <c r="B21" s="18"/>
      <c r="C21" s="25"/>
      <c r="D21" s="14"/>
      <c r="E21" s="14"/>
      <c r="F21" s="20">
        <f>SUM(F13:F20)</f>
        <v>1910</v>
      </c>
      <c r="G21" s="26"/>
      <c r="H21" s="20">
        <f>SUM(H13:H20)</f>
        <v>70.78</v>
      </c>
      <c r="I21" s="38"/>
      <c r="J21" s="38"/>
      <c r="K21" s="43">
        <f>SUM(K13:K20)</f>
        <v>41235</v>
      </c>
      <c r="L21" s="39"/>
      <c r="M21" s="40">
        <f>SUM(M13:M20)</f>
        <v>22755</v>
      </c>
    </row>
    <row r="22" spans="1:16 16370:16370" s="4" customFormat="1" ht="18" customHeight="1">
      <c r="A22" s="57" t="s">
        <v>36</v>
      </c>
      <c r="B22" s="57"/>
      <c r="C22" s="57"/>
      <c r="D22" s="57"/>
      <c r="E22" s="58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41"/>
    </row>
    <row r="23" spans="1:16 16370:16370" s="4" customFormat="1" ht="18" customHeight="1">
      <c r="A23" s="57" t="s">
        <v>37</v>
      </c>
      <c r="B23" s="57"/>
      <c r="C23" s="57"/>
      <c r="D23" s="57"/>
      <c r="E23" s="58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41"/>
    </row>
    <row r="24" spans="1:16 16370:16370" s="4" customFormat="1" ht="18" customHeight="1">
      <c r="A24" s="57" t="s">
        <v>44</v>
      </c>
      <c r="B24" s="57"/>
      <c r="C24" s="57"/>
      <c r="D24" s="57"/>
      <c r="E24" s="58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41"/>
    </row>
    <row r="25" spans="1:16 16370:16370" s="4" customFormat="1" ht="18" customHeight="1">
      <c r="A25" s="57" t="s">
        <v>38</v>
      </c>
      <c r="B25" s="57"/>
      <c r="C25" s="57"/>
      <c r="D25" s="57"/>
      <c r="E25" s="58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41"/>
    </row>
    <row r="26" spans="1:16 16370:16370" s="4" customFormat="1" ht="18" customHeight="1">
      <c r="A26" s="57" t="s">
        <v>45</v>
      </c>
      <c r="B26" s="57"/>
      <c r="C26" s="57"/>
      <c r="D26" s="57"/>
      <c r="E26" s="58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41"/>
    </row>
    <row r="27" spans="1:16 16370:16370" s="4" customFormat="1" ht="18" customHeight="1">
      <c r="A27" s="57" t="s">
        <v>39</v>
      </c>
      <c r="B27" s="57"/>
      <c r="C27" s="57"/>
      <c r="D27" s="57"/>
      <c r="E27" s="58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41"/>
    </row>
    <row r="28" spans="1:16 16370:16370" s="4" customFormat="1" ht="18" customHeight="1">
      <c r="A28" s="57" t="s">
        <v>46</v>
      </c>
      <c r="B28" s="57"/>
      <c r="C28" s="57"/>
      <c r="D28" s="57"/>
      <c r="E28" s="58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41"/>
    </row>
    <row r="29" spans="1:16 16370:16370" s="4" customFormat="1" ht="18" customHeight="1">
      <c r="A29" s="57" t="s">
        <v>40</v>
      </c>
      <c r="B29" s="57"/>
      <c r="C29" s="57"/>
      <c r="D29" s="57"/>
      <c r="E29" s="58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41"/>
    </row>
    <row r="30" spans="1:16 16370:16370" s="4" customFormat="1" ht="119.1" customHeight="1">
      <c r="A30" s="58" t="s">
        <v>41</v>
      </c>
      <c r="B30" s="57"/>
      <c r="C30" s="57"/>
      <c r="D30" s="57"/>
      <c r="E30" s="58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41"/>
    </row>
    <row r="31" spans="1:16 16370:16370" s="4" customFormat="1" ht="18" customHeight="1">
      <c r="A31" s="55" t="s">
        <v>42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41"/>
    </row>
    <row r="32" spans="1:16 16370:16370" s="4" customFormat="1" ht="18" customHeight="1">
      <c r="A32" s="55" t="s">
        <v>43</v>
      </c>
      <c r="B32" s="56"/>
      <c r="C32" s="56"/>
      <c r="D32" s="56"/>
      <c r="E32" s="55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41"/>
    </row>
    <row r="33" spans="1:16" s="4" customFormat="1" ht="18" customHeight="1">
      <c r="A33" s="51"/>
      <c r="B33" s="51"/>
      <c r="C33" s="51"/>
      <c r="D33" s="51"/>
      <c r="E33" s="52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41"/>
    </row>
    <row r="34" spans="1:16" s="4" customFormat="1" ht="18" customHeight="1">
      <c r="A34" s="51"/>
      <c r="B34" s="51"/>
      <c r="C34" s="51"/>
      <c r="D34" s="51"/>
      <c r="E34" s="52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41"/>
    </row>
    <row r="35" spans="1:16" s="5" customFormat="1" ht="18">
      <c r="A35" s="51"/>
      <c r="B35" s="51"/>
      <c r="C35" s="51"/>
      <c r="D35" s="51"/>
      <c r="E35" s="52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42"/>
    </row>
  </sheetData>
  <mergeCells count="22">
    <mergeCell ref="A1:M1"/>
    <mergeCell ref="A2:M2"/>
    <mergeCell ref="A3:M3"/>
    <mergeCell ref="E5:G5"/>
    <mergeCell ref="A8:K8"/>
    <mergeCell ref="A10:M10"/>
    <mergeCell ref="A22:O22"/>
    <mergeCell ref="A23:O23"/>
    <mergeCell ref="A24:O24"/>
    <mergeCell ref="A25:O25"/>
    <mergeCell ref="A35:O35"/>
    <mergeCell ref="A11:A12"/>
    <mergeCell ref="I11:I12"/>
    <mergeCell ref="A31:O31"/>
    <mergeCell ref="A32:O32"/>
    <mergeCell ref="A33:O33"/>
    <mergeCell ref="A34:O34"/>
    <mergeCell ref="A26:O26"/>
    <mergeCell ref="A27:O27"/>
    <mergeCell ref="A28:O28"/>
    <mergeCell ref="A29:O29"/>
    <mergeCell ref="A30:O30"/>
  </mergeCells>
  <pageMargins left="0.23622047244094491" right="0.23622047244094491" top="0.35433070866141736" bottom="0.35433070866141736" header="0" footer="0"/>
  <pageSetup scale="6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Sheet2</vt:lpstr>
      <vt:lpstr>Sheet2!Área_de_impresión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Frida Monserrat Richaud Loria</cp:lastModifiedBy>
  <cp:lastPrinted>2021-08-24T18:34:25Z</cp:lastPrinted>
  <dcterms:created xsi:type="dcterms:W3CDTF">1996-12-16T17:32:00Z</dcterms:created>
  <dcterms:modified xsi:type="dcterms:W3CDTF">2021-11-24T22:53:31Z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66D4FFE3F4AC43C594B725AF79744FBA</vt:lpwstr>
  </property>
</Properties>
</file>