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chartsheets/sheet4.xml" ContentType="application/vnd.openxmlformats-officedocument.spreadsheetml.chart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-420" windowWidth="25500" windowHeight="20680" tabRatio="500" activeTab="5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  <sheet name="Sheet2" sheetId="8" r:id="rId8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  <c r="R7" i="8"/>
  <c r="R6"/>
  <c r="R5"/>
  <c r="R4"/>
  <c r="R13"/>
  <c r="L10"/>
  <c r="L9"/>
  <c r="L8"/>
  <c r="L7"/>
  <c r="L6"/>
  <c r="L5"/>
  <c r="L4"/>
  <c r="L29"/>
  <c r="L14"/>
  <c r="L13"/>
  <c r="E16"/>
  <c r="E15"/>
  <c r="E14"/>
  <c r="E13"/>
  <c r="E12"/>
  <c r="F16"/>
  <c r="F15"/>
  <c r="F14"/>
  <c r="F13"/>
  <c r="F12"/>
  <c r="I10"/>
  <c r="I9"/>
  <c r="I8"/>
  <c r="I7"/>
  <c r="I6"/>
  <c r="I5"/>
  <c r="I4"/>
  <c r="B8"/>
  <c r="B16"/>
  <c r="O7"/>
  <c r="O6"/>
  <c r="O5"/>
  <c r="O4"/>
  <c r="O13"/>
  <c r="I14"/>
  <c r="I13"/>
  <c r="C8"/>
  <c r="C7"/>
  <c r="C6"/>
  <c r="C5"/>
  <c r="C4"/>
  <c r="B7"/>
  <c r="B6"/>
  <c r="B5"/>
  <c r="B4"/>
  <c r="C16"/>
  <c r="C15"/>
  <c r="B15"/>
  <c r="C14"/>
  <c r="B14"/>
  <c r="C13"/>
  <c r="B13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<sst xmlns="http://schemas.openxmlformats.org/spreadsheetml/2006/main" count="124" uniqueCount="92">
  <si>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</si>
  <si>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</si>
  <si>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</si>
  <si>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</si>
  <si>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</si>
  <si>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</si>
  <si>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</si>
  <si>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</si>
  <si>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</si>
  <si>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</si>
  <si>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</si>
  <si>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</si>
  <si>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</si>
  <si>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</si>
  <si>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</si>
  <si>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</si>
  <si>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</si>
  <si>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</si>
  <si>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</si>
  <si>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</si>
  <si>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</si>
  <si>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</si>
  <si>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</si>
  <si>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</si>
  <si>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</si>
  <si>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</si>
  <si>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</si>
  <si>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</si>
  <si>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</si>
  <si>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</si>
  <si>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</si>
  <si>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</si>
  <si>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</si>
  <si>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</si>
  <si>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</si>
  <si>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</si>
  <si>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</si>
  <si>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</si>
  <si>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</si>
  <si>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</si>
  <si>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</si>
  <si>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</si>
  <si>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</si>
  <si>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</si>
  <si>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</si>
  <si>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</si>
  <si>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</si>
  <si>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</si>
  <si>
    <t>PageRank Detail</t>
    <phoneticPr fontId="4" type="noConversion"/>
  </si>
  <si>
    <t>RMAT-20</t>
    <phoneticPr fontId="4" type="noConversion"/>
  </si>
  <si>
    <t>Step 1</t>
    <phoneticPr fontId="4" type="noConversion"/>
  </si>
  <si>
    <t>Step 2</t>
    <phoneticPr fontId="4" type="noConversion"/>
  </si>
  <si>
    <t>Step 3</t>
    <phoneticPr fontId="4" type="noConversion"/>
  </si>
  <si>
    <t>Step 4</t>
    <phoneticPr fontId="4" type="noConversion"/>
  </si>
  <si>
    <t>Step 5</t>
    <phoneticPr fontId="4" type="noConversion"/>
  </si>
  <si>
    <t>MR-MPI</t>
    <phoneticPr fontId="4" type="noConversion"/>
  </si>
  <si>
    <t>Total Time for 5 iterations</t>
    <phoneticPr fontId="4" type="noConversion"/>
  </si>
  <si>
    <t>RMAT-28</t>
    <phoneticPr fontId="4" type="noConversion"/>
  </si>
  <si>
    <t>MR-MPI</t>
    <phoneticPr fontId="4" type="noConversion"/>
  </si>
  <si>
    <t>Trilinos</t>
    <phoneticPr fontId="4" type="noConversion"/>
  </si>
  <si>
    <t>Time per iteration</t>
    <phoneticPr fontId="4" type="noConversion"/>
  </si>
  <si>
    <t>RMAT-28</t>
    <phoneticPr fontId="4" type="noConversion"/>
  </si>
  <si>
    <t>Percentage</t>
    <phoneticPr fontId="4" type="noConversion"/>
  </si>
  <si>
    <t>RMAT-28</t>
    <phoneticPr fontId="4" type="noConversion"/>
  </si>
  <si>
    <t>Percentage</t>
    <phoneticPr fontId="4" type="noConversion"/>
  </si>
  <si>
    <t>reduce x</t>
    <phoneticPr fontId="4" type="noConversion"/>
  </si>
  <si>
    <t>MPI_Allreduce</t>
    <phoneticPr fontId="4" type="noConversion"/>
  </si>
  <si>
    <t>Percentage</t>
    <phoneticPr fontId="4" type="noConversion"/>
  </si>
  <si>
    <t>Detail MR-MPI</t>
    <phoneticPr fontId="4" type="noConversion"/>
  </si>
  <si>
    <t>Step 5</t>
    <phoneticPr fontId="4" type="noConversion"/>
  </si>
  <si>
    <t>Add y to x</t>
    <phoneticPr fontId="4" type="noConversion"/>
  </si>
  <si>
    <t>Convert x</t>
    <phoneticPr fontId="4" type="noConversion"/>
  </si>
  <si>
    <t>Total Time for 6 iterations</t>
    <phoneticPr fontId="4" type="noConversion"/>
  </si>
  <si>
    <t>Time per iteration</t>
    <phoneticPr fontId="4" type="noConversion"/>
  </si>
  <si>
    <t>Detail MR-MPI Step 2</t>
    <phoneticPr fontId="4" type="noConversion"/>
  </si>
  <si>
    <t>RMAT-20</t>
    <phoneticPr fontId="4" type="noConversion"/>
  </si>
  <si>
    <t>Copy x to y</t>
    <phoneticPr fontId="4" type="noConversion"/>
  </si>
  <si>
    <t>Add A to y</t>
    <phoneticPr fontId="4" type="noConversion"/>
  </si>
  <si>
    <t>Convert y</t>
    <phoneticPr fontId="4" type="noConversion"/>
  </si>
  <si>
    <t>Reduce y</t>
    <phoneticPr fontId="4" type="noConversion"/>
  </si>
  <si>
    <t>Aggregate y</t>
    <phoneticPr fontId="4" type="noConversion"/>
  </si>
  <si>
    <t>Convert y</t>
    <phoneticPr fontId="4" type="noConversion"/>
  </si>
  <si>
    <t>Reduce y</t>
    <phoneticPr fontId="4" type="noConversion"/>
  </si>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</sst>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rgbClr val="C0504D">
                  <a:lumMod val="60000"/>
                  <a:lumOff val="40000"/>
                  <a:alpha val="0"/>
                </a:srgb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rgbClr val="4F81BD">
                  <a:lumMod val="60000"/>
                  <a:lumOff val="40000"/>
                  <a:alpha val="0"/>
                </a:srgb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998455000"/>
        <c:axId val="998462904"/>
      </c:scatterChart>
      <c:valAx>
        <c:axId val="99845500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462904"/>
        <c:crossesAt val="0.1"/>
        <c:crossBetween val="midCat"/>
      </c:valAx>
      <c:valAx>
        <c:axId val="99846290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45500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10"/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10"/>
            <c:spPr>
              <a:solidFill>
                <a:srgbClr val="9BBB59">
                  <a:lumMod val="75000"/>
                  <a:alpha val="0"/>
                </a:srgb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rgbClr val="C0504D">
                  <a:lumMod val="60000"/>
                  <a:lumOff val="40000"/>
                  <a:alpha val="0"/>
                </a:srgbClr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>
                  <a:alpha val="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998526856"/>
        <c:axId val="998534744"/>
      </c:scatterChart>
      <c:valAx>
        <c:axId val="9985268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534744"/>
        <c:crossesAt val="0.0"/>
        <c:crossBetween val="midCat"/>
      </c:valAx>
      <c:valAx>
        <c:axId val="99853474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per PageRank Iteration (seconds)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5268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rgbClr val="9BBB59">
                  <a:lumMod val="75000"/>
                  <a:alpha val="0"/>
                </a:srgb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rgbClr val="C0504D">
                  <a:lumMod val="60000"/>
                  <a:lumOff val="40000"/>
                  <a:alpha val="0"/>
                </a:srgb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rgbClr val="4F81BD">
                  <a:lumMod val="60000"/>
                  <a:lumOff val="40000"/>
                  <a:alpha val="0"/>
                </a:srgb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marker>
            <c:symbol val="circle"/>
            <c:size val="10"/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998598552"/>
        <c:axId val="998604680"/>
      </c:scatterChart>
      <c:valAx>
        <c:axId val="99859855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604680"/>
        <c:crosses val="autoZero"/>
        <c:crossBetween val="midCat"/>
      </c:valAx>
      <c:valAx>
        <c:axId val="9986046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5985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10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998633528"/>
        <c:axId val="998653688"/>
      </c:scatterChart>
      <c:valAx>
        <c:axId val="99863352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653688"/>
        <c:crosses val="autoZero"/>
        <c:crossBetween val="midCat"/>
      </c:valAx>
      <c:valAx>
        <c:axId val="9986536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63352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10"/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axId val="998687992"/>
        <c:axId val="998708296"/>
      </c:scatterChart>
      <c:valAx>
        <c:axId val="99868799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708296"/>
        <c:crosses val="autoZero"/>
        <c:crossBetween val="midCat"/>
      </c:valAx>
      <c:valAx>
        <c:axId val="99870829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6879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6337262216009"/>
          <c:y val="0.0305263145243964"/>
          <c:w val="0.67446486337991"/>
          <c:h val="0.859849706832349"/>
        </c:manualLayout>
      </c:layout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10"/>
          </c:marker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0"/>
          <c:order val="1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10"/>
          </c:marker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axId val="998736008"/>
        <c:axId val="998744168"/>
      </c:scatterChart>
      <c:valAx>
        <c:axId val="99873600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744168"/>
        <c:crosses val="autoZero"/>
        <c:crossBetween val="midCat"/>
      </c:valAx>
      <c:valAx>
        <c:axId val="99874416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87360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998849672"/>
        <c:axId val="998855448"/>
      </c:scatterChart>
      <c:valAx>
        <c:axId val="99884967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998855448"/>
        <c:crossesAt val="0.001"/>
        <c:crossBetween val="midCat"/>
        <c:minorUnit val="10.0"/>
      </c:valAx>
      <c:valAx>
        <c:axId val="99885544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</c:title>
        <c:numFmt formatCode="0.E+00" sourceLinked="0"/>
        <c:minorTickMark val="in"/>
        <c:tickLblPos val="nextTo"/>
        <c:crossAx val="998849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998890232"/>
        <c:axId val="998896232"/>
      </c:scatterChart>
      <c:valAx>
        <c:axId val="99889023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998896232"/>
        <c:crosses val="autoZero"/>
        <c:crossBetween val="midCat"/>
      </c:valAx>
      <c:valAx>
        <c:axId val="9988962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998890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O85"/>
  <sheetViews>
    <sheetView view="pageLayout" topLeftCell="K1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12</v>
      </c>
      <c r="N1" t="s">
        <v>0</v>
      </c>
      <c r="T1" t="s">
        <v>11</v>
      </c>
      <c r="Z1" t="s">
        <v>8</v>
      </c>
      <c r="AL1" t="s">
        <v>9</v>
      </c>
      <c r="AX1" t="s">
        <v>10</v>
      </c>
      <c r="BD1" t="s">
        <v>86</v>
      </c>
    </row>
    <row r="2" spans="1:67">
      <c r="A2" t="s">
        <v>13</v>
      </c>
      <c r="N2" t="s">
        <v>89</v>
      </c>
      <c r="P2" t="s">
        <v>3</v>
      </c>
      <c r="BD2" t="s">
        <v>89</v>
      </c>
    </row>
    <row r="3" spans="1:67">
      <c r="C3" t="s">
        <v>40</v>
      </c>
      <c r="F3" t="s">
        <v>2</v>
      </c>
      <c r="G3" t="s">
        <v>4</v>
      </c>
      <c r="I3" t="s">
        <v>41</v>
      </c>
      <c r="O3" t="s">
        <v>35</v>
      </c>
      <c r="S3" t="s">
        <v>5</v>
      </c>
      <c r="U3" t="s">
        <v>6</v>
      </c>
      <c r="V3" t="s">
        <v>7</v>
      </c>
      <c r="W3" t="s">
        <v>7</v>
      </c>
      <c r="AM3" t="s">
        <v>29</v>
      </c>
      <c r="AR3" t="s">
        <v>16</v>
      </c>
      <c r="AU3" t="s">
        <v>17</v>
      </c>
      <c r="BB3" t="s">
        <v>45</v>
      </c>
      <c r="BJ3" t="s">
        <v>14</v>
      </c>
      <c r="BK3" t="s">
        <v>15</v>
      </c>
      <c r="BL3" t="s">
        <v>14</v>
      </c>
    </row>
    <row r="4" spans="1:67">
      <c r="A4" t="s">
        <v>90</v>
      </c>
      <c r="B4" t="s">
        <v>42</v>
      </c>
      <c r="C4" t="s">
        <v>43</v>
      </c>
      <c r="D4" t="s">
        <v>44</v>
      </c>
      <c r="E4" t="s">
        <v>91</v>
      </c>
      <c r="F4" t="s">
        <v>39</v>
      </c>
      <c r="G4" t="s">
        <v>22</v>
      </c>
      <c r="I4" t="s">
        <v>46</v>
      </c>
      <c r="J4" t="s">
        <v>47</v>
      </c>
      <c r="K4" t="s">
        <v>83</v>
      </c>
      <c r="N4" t="s">
        <v>90</v>
      </c>
      <c r="O4" t="s">
        <v>36</v>
      </c>
      <c r="P4" t="s">
        <v>84</v>
      </c>
      <c r="Q4" t="s">
        <v>85</v>
      </c>
      <c r="R4" t="s">
        <v>91</v>
      </c>
      <c r="S4" t="s">
        <v>21</v>
      </c>
      <c r="U4" t="s">
        <v>24</v>
      </c>
      <c r="V4" t="s">
        <v>25</v>
      </c>
      <c r="W4" t="s">
        <v>26</v>
      </c>
      <c r="Z4" t="s">
        <v>90</v>
      </c>
      <c r="AA4" t="s">
        <v>37</v>
      </c>
      <c r="AB4" t="s">
        <v>38</v>
      </c>
      <c r="AC4" t="s">
        <v>85</v>
      </c>
      <c r="AD4" t="s">
        <v>91</v>
      </c>
      <c r="AL4" t="s">
        <v>90</v>
      </c>
      <c r="AM4" t="s">
        <v>28</v>
      </c>
      <c r="AN4" t="s">
        <v>30</v>
      </c>
      <c r="AO4" t="s">
        <v>31</v>
      </c>
      <c r="AP4" t="s">
        <v>91</v>
      </c>
      <c r="AR4" t="s">
        <v>27</v>
      </c>
      <c r="AS4" t="s">
        <v>87</v>
      </c>
      <c r="AT4" t="s">
        <v>88</v>
      </c>
      <c r="AU4" t="s">
        <v>32</v>
      </c>
      <c r="AV4" t="s">
        <v>33</v>
      </c>
      <c r="AW4" t="s">
        <v>34</v>
      </c>
      <c r="AX4" t="s">
        <v>90</v>
      </c>
      <c r="AY4" t="s">
        <v>28</v>
      </c>
      <c r="AZ4" t="s">
        <v>84</v>
      </c>
      <c r="BB4" t="s">
        <v>46</v>
      </c>
      <c r="BC4" t="s">
        <v>47</v>
      </c>
      <c r="BD4" t="s">
        <v>90</v>
      </c>
      <c r="BE4" t="s">
        <v>18</v>
      </c>
      <c r="BF4" t="s">
        <v>19</v>
      </c>
      <c r="BG4" t="s">
        <v>20</v>
      </c>
      <c r="BH4" t="s">
        <v>91</v>
      </c>
      <c r="BJ4" t="s">
        <v>23</v>
      </c>
      <c r="BK4" t="s">
        <v>21</v>
      </c>
      <c r="BL4" t="s">
        <v>22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1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1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72"/>
  <sheetViews>
    <sheetView view="pageLayout" topLeftCell="M1" workbookViewId="0">
      <selection activeCell="R4" sqref="R4:R7"/>
    </sheetView>
  </sheetViews>
  <sheetFormatPr baseColWidth="10" defaultRowHeight="13"/>
  <sheetData>
    <row r="1" spans="1:18">
      <c r="A1" t="s">
        <v>48</v>
      </c>
      <c r="G1" t="s">
        <v>74</v>
      </c>
      <c r="M1" t="s">
        <v>68</v>
      </c>
      <c r="N1" t="s">
        <v>69</v>
      </c>
    </row>
    <row r="2" spans="1:18">
      <c r="B2" t="s">
        <v>72</v>
      </c>
      <c r="E2" t="s">
        <v>56</v>
      </c>
    </row>
    <row r="3" spans="1:18">
      <c r="A3" t="s">
        <v>49</v>
      </c>
      <c r="B3" t="s">
        <v>55</v>
      </c>
      <c r="C3" t="s">
        <v>6</v>
      </c>
      <c r="D3" t="s">
        <v>57</v>
      </c>
      <c r="E3" t="s">
        <v>58</v>
      </c>
      <c r="F3" t="s">
        <v>59</v>
      </c>
      <c r="H3" t="s">
        <v>75</v>
      </c>
      <c r="I3" t="s">
        <v>67</v>
      </c>
      <c r="K3" t="s">
        <v>61</v>
      </c>
      <c r="L3" t="s">
        <v>62</v>
      </c>
      <c r="N3" t="s">
        <v>49</v>
      </c>
      <c r="Q3" t="s">
        <v>63</v>
      </c>
      <c r="R3" t="s">
        <v>64</v>
      </c>
    </row>
    <row r="4" spans="1:18">
      <c r="A4" t="s">
        <v>50</v>
      </c>
      <c r="B4">
        <f>AVERAGE(B20:B24)</f>
        <v>0.12209159999999999</v>
      </c>
      <c r="C4">
        <f>AVERAGE(C20:C24)</f>
        <v>1.8215660000000002E-3</v>
      </c>
      <c r="E4">
        <v>87.650300000000001</v>
      </c>
      <c r="F4">
        <v>0.41922300000000001</v>
      </c>
      <c r="G4" t="s">
        <v>76</v>
      </c>
      <c r="H4">
        <v>1.5562099999999999E-3</v>
      </c>
      <c r="I4">
        <f t="shared" ref="I4:I10" si="0">H4/SUM($H$4:$H$10)*100</f>
        <v>1.1230334322205473</v>
      </c>
      <c r="K4">
        <v>1.2621556</v>
      </c>
      <c r="L4">
        <f>K4/SUM($K$4:$K$10)*100</f>
        <v>0.36984467309977737</v>
      </c>
      <c r="M4" t="s">
        <v>70</v>
      </c>
      <c r="N4">
        <v>4.6457999999999997E-4</v>
      </c>
      <c r="O4">
        <f>N4/$B$16*100</f>
        <v>2.2441382286356504</v>
      </c>
      <c r="Q4">
        <v>2.088384</v>
      </c>
      <c r="R4">
        <f>Q4/SUM($Q$4:$Q$7)*100</f>
        <v>9.8463691435469904</v>
      </c>
    </row>
    <row r="5" spans="1:18">
      <c r="A5" t="s">
        <v>51</v>
      </c>
      <c r="B5">
        <f>AVERAGE(B26:B30)</f>
        <v>0.82619520000000013</v>
      </c>
      <c r="C5">
        <f>AVERAGE(C26:C30)</f>
        <v>2.7317799999999996E-2</v>
      </c>
      <c r="E5">
        <v>1706.32</v>
      </c>
      <c r="F5">
        <v>14.619300000000001</v>
      </c>
      <c r="G5" t="s">
        <v>77</v>
      </c>
      <c r="H5">
        <v>4.0733200000000001E-3</v>
      </c>
      <c r="I5">
        <f t="shared" si="0"/>
        <v>2.9394969445849854</v>
      </c>
      <c r="K5">
        <v>48.674720000000001</v>
      </c>
      <c r="L5">
        <f t="shared" ref="L5:L10" si="1">K5/SUM($K$4:$K$10)*100</f>
        <v>14.262968770746806</v>
      </c>
      <c r="M5" t="s">
        <v>71</v>
      </c>
      <c r="N5">
        <v>1.9678310000000001E-2</v>
      </c>
      <c r="O5">
        <f>N5/$B$16*100</f>
        <v>95.055421554830616</v>
      </c>
      <c r="Q5">
        <v>17.99672</v>
      </c>
      <c r="R5">
        <f>Q5/SUM($Q$4:$Q$7)*100</f>
        <v>84.851420281449677</v>
      </c>
    </row>
    <row r="6" spans="1:18">
      <c r="A6" t="s">
        <v>52</v>
      </c>
      <c r="B6">
        <f>AVERAGE(B32:B36)</f>
        <v>9.2634680000000004E-3</v>
      </c>
      <c r="C6">
        <f>AVERAGE(C32:C36)</f>
        <v>9.2148839999999996E-4</v>
      </c>
      <c r="E6">
        <v>10.731299999999999</v>
      </c>
      <c r="F6">
        <v>0.24682000000000001</v>
      </c>
      <c r="G6" t="s">
        <v>78</v>
      </c>
      <c r="H6">
        <v>3.2574150000000003E-2</v>
      </c>
      <c r="I6">
        <f t="shared" si="0"/>
        <v>23.507019924153518</v>
      </c>
      <c r="K6">
        <v>148.9632</v>
      </c>
      <c r="L6">
        <f t="shared" si="1"/>
        <v>43.650122067276612</v>
      </c>
      <c r="M6" t="s">
        <v>65</v>
      </c>
      <c r="N6">
        <v>5.31E-4</v>
      </c>
      <c r="O6">
        <f>N6/$B$16*100</f>
        <v>2.5649778281577564</v>
      </c>
      <c r="Q6">
        <v>1.1245137999999999</v>
      </c>
      <c r="R6">
        <f>Q6/SUM($Q$4:$Q$7)*100</f>
        <v>5.3018879582551728</v>
      </c>
    </row>
    <row r="7" spans="1:18">
      <c r="A7" t="s">
        <v>53</v>
      </c>
      <c r="B7">
        <f>AVERAGE(B38:B42)</f>
        <v>7.9746239999999996E-3</v>
      </c>
      <c r="C7">
        <f>AVERAGE(C38:C42)</f>
        <v>8.4199900000000007E-4</v>
      </c>
      <c r="E7">
        <v>8.7215199999999999</v>
      </c>
      <c r="F7">
        <v>0.179397</v>
      </c>
      <c r="G7" t="s">
        <v>79</v>
      </c>
      <c r="H7">
        <v>1.070432E-2</v>
      </c>
      <c r="I7">
        <f t="shared" si="0"/>
        <v>7.724734598278542</v>
      </c>
      <c r="K7">
        <v>19.697399999999998</v>
      </c>
      <c r="L7">
        <f t="shared" si="1"/>
        <v>5.7718544876048199</v>
      </c>
      <c r="M7" t="s">
        <v>66</v>
      </c>
      <c r="N7" s="6">
        <v>4.9336999999999999E-5</v>
      </c>
      <c r="O7">
        <f>N7/$B$16*100</f>
        <v>0.23832073654956537</v>
      </c>
      <c r="Q7" s="6">
        <v>6.8425999999999998E-5</v>
      </c>
      <c r="R7">
        <f>Q7/SUM($Q$4:$Q$7)*100</f>
        <v>3.2261674817291567E-4</v>
      </c>
    </row>
    <row r="8" spans="1:18">
      <c r="A8" t="s">
        <v>54</v>
      </c>
      <c r="B8">
        <f>AVERAGE(B44:B48)</f>
        <v>0.12421160000000001</v>
      </c>
      <c r="C8">
        <f>AVERAGE(C44:C48)</f>
        <v>8.8839539999999997E-4</v>
      </c>
      <c r="E8">
        <v>106.044</v>
      </c>
      <c r="F8">
        <v>0.22862499999999999</v>
      </c>
      <c r="G8" t="s">
        <v>80</v>
      </c>
      <c r="H8">
        <v>3.4496720000000002E-2</v>
      </c>
      <c r="I8">
        <f t="shared" si="0"/>
        <v>24.894435752212875</v>
      </c>
      <c r="K8">
        <v>23.410260000000001</v>
      </c>
      <c r="L8">
        <f t="shared" si="1"/>
        <v>6.8598197851998552</v>
      </c>
    </row>
    <row r="9" spans="1:18">
      <c r="G9" t="s">
        <v>81</v>
      </c>
      <c r="H9">
        <v>5.296878E-2</v>
      </c>
      <c r="I9">
        <f t="shared" si="0"/>
        <v>38.224732397256851</v>
      </c>
      <c r="K9">
        <v>93.508099999999999</v>
      </c>
      <c r="L9">
        <f t="shared" si="1"/>
        <v>27.40032423631547</v>
      </c>
    </row>
    <row r="10" spans="1:18">
      <c r="B10" t="s">
        <v>73</v>
      </c>
      <c r="E10" t="s">
        <v>60</v>
      </c>
      <c r="G10" t="s">
        <v>82</v>
      </c>
      <c r="H10">
        <v>2.1985099999999999E-3</v>
      </c>
      <c r="I10">
        <f t="shared" si="0"/>
        <v>1.5865469512926889</v>
      </c>
      <c r="K10">
        <v>5.7505639999999998</v>
      </c>
      <c r="L10">
        <f t="shared" si="1"/>
        <v>1.6850659797566545</v>
      </c>
    </row>
    <row r="11" spans="1:18">
      <c r="A11" t="s">
        <v>49</v>
      </c>
      <c r="B11" t="s">
        <v>55</v>
      </c>
      <c r="C11" t="s">
        <v>6</v>
      </c>
      <c r="E11" t="s">
        <v>58</v>
      </c>
      <c r="F11" t="s">
        <v>59</v>
      </c>
    </row>
    <row r="12" spans="1:18">
      <c r="A12" t="s">
        <v>50</v>
      </c>
      <c r="B12">
        <f>B4/6</f>
        <v>2.0348599999999998E-2</v>
      </c>
      <c r="C12">
        <f t="shared" ref="C12:C16" si="2">C4/6</f>
        <v>3.0359433333333334E-4</v>
      </c>
      <c r="E12">
        <f t="shared" ref="E12:F16" si="3">E4/5</f>
        <v>17.530059999999999</v>
      </c>
      <c r="F12">
        <f t="shared" si="3"/>
        <v>8.3844600000000005E-2</v>
      </c>
    </row>
    <row r="13" spans="1:18">
      <c r="A13" t="s">
        <v>51</v>
      </c>
      <c r="B13">
        <f t="shared" ref="B13" si="4">B5/6</f>
        <v>0.13769920000000002</v>
      </c>
      <c r="C13">
        <f t="shared" si="2"/>
        <v>4.5529666666666658E-3</v>
      </c>
      <c r="E13">
        <f t="shared" si="3"/>
        <v>341.26400000000001</v>
      </c>
      <c r="F13">
        <f t="shared" si="3"/>
        <v>2.9238600000000003</v>
      </c>
      <c r="H13">
        <v>1.09129E-2</v>
      </c>
      <c r="I13">
        <f>AVERAGE(H13,H15,H17,H19,H21,H23,H25,H27,H29,H31,H33,H35,H37,H39,H41,H43,H45,H47,H49,H51,H53,H55,H57,H59,H61,H63,H65,H67,H69,H71)</f>
        <v>1.070432E-2</v>
      </c>
      <c r="K13">
        <v>19.935500000000001</v>
      </c>
      <c r="L13">
        <f>AVERAGE(K13,K15,K17,K19,K21,K23,K25,K27,K29,K31,K33,K35,K37,K39,K41,K43,K45,K47,K49,K51,K53,K55,K57,K59,K61,K63,K65,K67,K69,K71)</f>
        <v>19.697400000000002</v>
      </c>
      <c r="N13" s="6">
        <v>4.8875799999999997E-5</v>
      </c>
      <c r="O13">
        <f>AVERAGE(N13:N42)</f>
        <v>4.9336753333333326E-5</v>
      </c>
      <c r="Q13" s="6">
        <v>5.8889399999999999E-5</v>
      </c>
      <c r="R13">
        <f>AVERAGE(Q13:Q17)</f>
        <v>6.8426139999999995E-5</v>
      </c>
    </row>
    <row r="14" spans="1:18">
      <c r="A14" t="s">
        <v>52</v>
      </c>
      <c r="B14">
        <f t="shared" ref="B14" si="5">B6/6</f>
        <v>1.5439113333333334E-3</v>
      </c>
      <c r="C14">
        <f t="shared" si="2"/>
        <v>1.5358139999999999E-4</v>
      </c>
      <c r="E14">
        <f t="shared" si="3"/>
        <v>2.1462599999999998</v>
      </c>
      <c r="F14">
        <f t="shared" si="3"/>
        <v>4.9364000000000005E-2</v>
      </c>
      <c r="H14">
        <v>2.29597E-3</v>
      </c>
      <c r="I14">
        <f>AVERAGE(H14,H16,H18,H20,H22,H24,H26,H28,H30,H32,H34,H36,H38,H40,H42,H44,H46,H48,H50,H52,H54,H56,H58,H60,H62,H64,H66,H68,H70,H72)</f>
        <v>2.1985126666666664E-3</v>
      </c>
      <c r="K14">
        <v>6.2203299999999997</v>
      </c>
      <c r="L14">
        <f>AVERAGE(K14,K16,K18,K20,K22,K24,K26,K28,K30,K32,K34,K36,K38,K40,K42,K44,K46,K48,K50,K52,K54,K56,K58,K60,K62,K64,K66,K68,K70,K72)</f>
        <v>5.7505639999999998</v>
      </c>
      <c r="N14" s="6">
        <v>6.38962E-5</v>
      </c>
      <c r="Q14" s="6">
        <v>7.8916499999999996E-5</v>
      </c>
    </row>
    <row r="15" spans="1:18">
      <c r="A15" t="s">
        <v>53</v>
      </c>
      <c r="B15">
        <f t="shared" ref="B15" si="6">B7/6</f>
        <v>1.329104E-3</v>
      </c>
      <c r="C15">
        <f t="shared" si="2"/>
        <v>1.4033316666666669E-4</v>
      </c>
      <c r="E15">
        <f t="shared" si="3"/>
        <v>1.7443040000000001</v>
      </c>
      <c r="F15">
        <f t="shared" si="3"/>
        <v>3.5879399999999999E-2</v>
      </c>
      <c r="H15">
        <v>1.0596E-2</v>
      </c>
      <c r="K15">
        <v>20.160900000000002</v>
      </c>
      <c r="N15" s="6">
        <v>4.8160600000000001E-5</v>
      </c>
      <c r="Q15" s="6">
        <v>8.7022799999999996E-5</v>
      </c>
    </row>
    <row r="16" spans="1:18">
      <c r="A16" t="s">
        <v>54</v>
      </c>
      <c r="B16">
        <f t="shared" ref="B16" si="7">B8/6</f>
        <v>2.0701933333333335E-2</v>
      </c>
      <c r="C16">
        <f t="shared" si="2"/>
        <v>1.4806589999999999E-4</v>
      </c>
      <c r="E16">
        <f t="shared" si="3"/>
        <v>21.2088</v>
      </c>
      <c r="F16">
        <f t="shared" si="3"/>
        <v>4.5725000000000002E-2</v>
      </c>
      <c r="H16">
        <v>2.0680400000000002E-3</v>
      </c>
      <c r="K16">
        <v>5.6306500000000002</v>
      </c>
      <c r="N16" s="6">
        <v>4.1007999999999998E-5</v>
      </c>
      <c r="Q16" s="6">
        <v>4.8160600000000001E-5</v>
      </c>
    </row>
    <row r="17" spans="2:17">
      <c r="H17">
        <v>1.08261E-2</v>
      </c>
      <c r="K17">
        <v>19.254799999999999</v>
      </c>
      <c r="N17" s="6">
        <v>4.3869000000000003E-5</v>
      </c>
      <c r="Q17" s="6">
        <v>6.9141399999999995E-5</v>
      </c>
    </row>
    <row r="18" spans="2:17">
      <c r="H18">
        <v>2.2931100000000001E-3</v>
      </c>
      <c r="K18">
        <v>5.94557</v>
      </c>
      <c r="N18" s="6">
        <v>4.00543E-5</v>
      </c>
    </row>
    <row r="19" spans="2:17">
      <c r="H19">
        <v>1.05679E-2</v>
      </c>
      <c r="K19">
        <v>19.633500000000002</v>
      </c>
      <c r="N19" s="6">
        <v>5.2928900000000001E-5</v>
      </c>
    </row>
    <row r="20" spans="2:17">
      <c r="B20">
        <v>0.12275999999999999</v>
      </c>
      <c r="C20">
        <v>1.76859E-3</v>
      </c>
      <c r="H20">
        <v>2.0639899999999999E-3</v>
      </c>
      <c r="K20">
        <v>5.93825</v>
      </c>
      <c r="N20" s="6">
        <v>7.3909800000000002E-5</v>
      </c>
    </row>
    <row r="21" spans="2:17">
      <c r="B21">
        <v>0.121657</v>
      </c>
      <c r="C21">
        <v>1.8277199999999999E-3</v>
      </c>
      <c r="H21">
        <v>1.0808E-2</v>
      </c>
      <c r="K21">
        <v>19.502300000000002</v>
      </c>
      <c r="N21" s="6">
        <v>3.5047499999999999E-5</v>
      </c>
    </row>
    <row r="22" spans="2:17">
      <c r="B22">
        <v>0.12152399999999999</v>
      </c>
      <c r="C22">
        <v>1.82128E-3</v>
      </c>
      <c r="H22">
        <v>2.29597E-3</v>
      </c>
      <c r="K22">
        <v>5.0180199999999999</v>
      </c>
      <c r="N22" s="6">
        <v>4.5061100000000001E-5</v>
      </c>
    </row>
    <row r="23" spans="2:17">
      <c r="B23">
        <v>0.12164</v>
      </c>
      <c r="C23">
        <v>1.7950500000000001E-3</v>
      </c>
      <c r="H23">
        <v>1.0623E-2</v>
      </c>
      <c r="L23">
        <v>51.032200000000003</v>
      </c>
      <c r="N23" s="6">
        <v>4.79221E-5</v>
      </c>
    </row>
    <row r="24" spans="2:17">
      <c r="B24">
        <v>0.122877</v>
      </c>
      <c r="C24">
        <v>1.8951899999999999E-3</v>
      </c>
      <c r="H24">
        <v>2.0730499999999999E-3</v>
      </c>
      <c r="L24">
        <v>51.419600000000003</v>
      </c>
      <c r="N24" s="6">
        <v>3.6001199999999997E-5</v>
      </c>
    </row>
    <row r="25" spans="2:17">
      <c r="H25">
        <v>1.0822099999999999E-2</v>
      </c>
      <c r="L25">
        <v>45.6327</v>
      </c>
      <c r="N25" s="6">
        <v>4.2915299999999999E-5</v>
      </c>
    </row>
    <row r="26" spans="2:17">
      <c r="B26">
        <v>0.82776899999999998</v>
      </c>
      <c r="C26">
        <v>2.7384499999999999E-2</v>
      </c>
      <c r="H26">
        <v>2.2940600000000001E-3</v>
      </c>
      <c r="L26">
        <v>45.5854</v>
      </c>
      <c r="N26" s="6">
        <v>3.3855400000000001E-5</v>
      </c>
    </row>
    <row r="27" spans="2:17">
      <c r="B27">
        <v>0.82511500000000004</v>
      </c>
      <c r="C27">
        <v>2.7247E-2</v>
      </c>
      <c r="H27">
        <v>1.0600999999999999E-2</v>
      </c>
      <c r="L27">
        <v>49.703699999999998</v>
      </c>
      <c r="N27" s="6">
        <v>3.3140199999999998E-5</v>
      </c>
    </row>
    <row r="28" spans="2:17">
      <c r="B28">
        <v>0.82740899999999995</v>
      </c>
      <c r="C28">
        <v>2.73101E-2</v>
      </c>
      <c r="H28">
        <v>2.1271699999999998E-3</v>
      </c>
      <c r="N28" s="6">
        <v>4.6014799999999999E-5</v>
      </c>
    </row>
    <row r="29" spans="2:17">
      <c r="B29">
        <v>0.82318199999999997</v>
      </c>
      <c r="C29">
        <v>2.7354699999999999E-2</v>
      </c>
      <c r="H29">
        <v>1.0898100000000001E-2</v>
      </c>
      <c r="L29">
        <f>AVERAGE(L23:L27)</f>
        <v>48.674719999999994</v>
      </c>
      <c r="N29">
        <v>1.4805800000000001E-4</v>
      </c>
    </row>
    <row r="30" spans="2:17">
      <c r="B30">
        <v>0.82750100000000004</v>
      </c>
      <c r="C30">
        <v>2.72927E-2</v>
      </c>
      <c r="H30">
        <v>2.27904E-3</v>
      </c>
      <c r="N30" s="6">
        <v>5.1975299999999997E-5</v>
      </c>
    </row>
    <row r="31" spans="2:17">
      <c r="H31">
        <v>1.06509E-2</v>
      </c>
      <c r="N31" s="6">
        <v>3.9100600000000003E-5</v>
      </c>
    </row>
    <row r="32" spans="2:17">
      <c r="B32">
        <v>9.1590899999999999E-3</v>
      </c>
      <c r="C32">
        <v>8.9788400000000005E-4</v>
      </c>
      <c r="H32">
        <v>2.08092E-3</v>
      </c>
      <c r="N32" s="6">
        <v>3.9100600000000003E-5</v>
      </c>
    </row>
    <row r="33" spans="2:14">
      <c r="B33">
        <v>9.2520699999999994E-3</v>
      </c>
      <c r="C33">
        <v>8.9550000000000003E-4</v>
      </c>
      <c r="H33">
        <v>1.07229E-2</v>
      </c>
      <c r="N33" s="6">
        <v>4.1007999999999998E-5</v>
      </c>
    </row>
    <row r="34" spans="2:14">
      <c r="B34">
        <v>9.2201200000000001E-3</v>
      </c>
      <c r="C34">
        <v>9.0789799999999997E-4</v>
      </c>
      <c r="H34">
        <v>2.27809E-3</v>
      </c>
      <c r="N34" s="6">
        <v>6.0081499999999997E-5</v>
      </c>
    </row>
    <row r="35" spans="2:14">
      <c r="B35">
        <v>9.4020400000000004E-3</v>
      </c>
      <c r="C35">
        <v>1.02878E-3</v>
      </c>
      <c r="H35">
        <v>1.06699E-2</v>
      </c>
      <c r="N35" s="6">
        <v>4.8875799999999997E-5</v>
      </c>
    </row>
    <row r="36" spans="2:14">
      <c r="B36">
        <v>9.2840200000000005E-3</v>
      </c>
      <c r="C36">
        <v>8.7737999999999998E-4</v>
      </c>
      <c r="H36">
        <v>2.0849699999999998E-3</v>
      </c>
      <c r="N36" s="6">
        <v>4.6968500000000003E-5</v>
      </c>
    </row>
    <row r="37" spans="2:14">
      <c r="H37">
        <v>1.08211E-2</v>
      </c>
      <c r="N37" s="6">
        <v>5.10216E-5</v>
      </c>
    </row>
    <row r="38" spans="2:14">
      <c r="B38">
        <v>7.9748600000000003E-3</v>
      </c>
      <c r="C38">
        <v>8.3804099999999998E-4</v>
      </c>
      <c r="H38">
        <v>2.2940600000000001E-3</v>
      </c>
      <c r="N38" s="6">
        <v>4.1007999999999998E-5</v>
      </c>
    </row>
    <row r="39" spans="2:14">
      <c r="B39">
        <v>7.8949899999999993E-3</v>
      </c>
      <c r="C39">
        <v>8.3780300000000003E-4</v>
      </c>
      <c r="H39">
        <v>1.0643E-2</v>
      </c>
      <c r="N39" s="6">
        <v>5.5074700000000003E-5</v>
      </c>
    </row>
    <row r="40" spans="2:14">
      <c r="B40">
        <v>8.0170599999999995E-3</v>
      </c>
      <c r="C40">
        <v>8.4209400000000005E-4</v>
      </c>
      <c r="H40">
        <v>2.0790100000000001E-3</v>
      </c>
      <c r="N40" s="6">
        <v>4.8160600000000001E-5</v>
      </c>
    </row>
    <row r="41" spans="2:14">
      <c r="B41">
        <v>7.9710500000000004E-3</v>
      </c>
      <c r="C41">
        <v>8.4400199999999995E-4</v>
      </c>
      <c r="H41">
        <v>1.0730999999999999E-2</v>
      </c>
      <c r="N41" s="6">
        <v>4.1007999999999998E-5</v>
      </c>
    </row>
    <row r="42" spans="2:14">
      <c r="B42">
        <v>8.0151600000000003E-3</v>
      </c>
      <c r="C42">
        <v>8.4805500000000001E-4</v>
      </c>
      <c r="H42">
        <v>2.3260099999999999E-3</v>
      </c>
      <c r="N42" s="6">
        <v>3.6001199999999997E-5</v>
      </c>
    </row>
    <row r="43" spans="2:14">
      <c r="H43">
        <v>1.05541E-2</v>
      </c>
    </row>
    <row r="44" spans="2:14">
      <c r="B44">
        <v>0.12619900000000001</v>
      </c>
      <c r="C44">
        <v>8.8906300000000005E-4</v>
      </c>
      <c r="H44">
        <v>2.08807E-3</v>
      </c>
    </row>
    <row r="45" spans="2:14">
      <c r="B45">
        <v>0.124226</v>
      </c>
      <c r="C45">
        <v>8.6402899999999999E-4</v>
      </c>
      <c r="H45">
        <v>1.0726899999999999E-2</v>
      </c>
    </row>
    <row r="46" spans="2:14">
      <c r="B46">
        <v>0.123193</v>
      </c>
      <c r="C46">
        <v>8.7308899999999996E-4</v>
      </c>
      <c r="H46">
        <v>2.2809499999999999E-3</v>
      </c>
    </row>
    <row r="47" spans="2:14">
      <c r="B47">
        <v>0.12363200000000001</v>
      </c>
      <c r="C47">
        <v>9.17912E-4</v>
      </c>
      <c r="H47">
        <v>1.0632000000000001E-2</v>
      </c>
    </row>
    <row r="48" spans="2:14">
      <c r="B48">
        <v>0.123808</v>
      </c>
      <c r="C48">
        <v>8.9788400000000005E-4</v>
      </c>
      <c r="H48">
        <v>2.08902E-3</v>
      </c>
    </row>
    <row r="49" spans="8:8">
      <c r="H49">
        <v>1.0840900000000001E-2</v>
      </c>
    </row>
    <row r="50" spans="8:8">
      <c r="H50">
        <v>2.3000199999999998E-3</v>
      </c>
    </row>
    <row r="51" spans="8:8">
      <c r="H51">
        <v>1.0825899999999999E-2</v>
      </c>
    </row>
    <row r="52" spans="8:8">
      <c r="H52">
        <v>2.0811599999999999E-3</v>
      </c>
    </row>
    <row r="53" spans="8:8">
      <c r="H53">
        <v>1.0726899999999999E-2</v>
      </c>
    </row>
    <row r="54" spans="8:8">
      <c r="H54">
        <v>2.4690599999999999E-3</v>
      </c>
    </row>
    <row r="55" spans="8:8">
      <c r="H55">
        <v>1.0555999999999999E-2</v>
      </c>
    </row>
    <row r="56" spans="8:8">
      <c r="H56">
        <v>2.08092E-3</v>
      </c>
    </row>
    <row r="57" spans="8:8">
      <c r="H57">
        <v>1.0655899999999999E-2</v>
      </c>
    </row>
    <row r="58" spans="8:8">
      <c r="H58">
        <v>2.2850000000000001E-3</v>
      </c>
    </row>
    <row r="59" spans="8:8">
      <c r="H59">
        <v>1.05751E-2</v>
      </c>
    </row>
    <row r="60" spans="8:8">
      <c r="H60">
        <v>2.1579300000000002E-3</v>
      </c>
    </row>
    <row r="61" spans="8:8">
      <c r="H61">
        <v>1.08171E-2</v>
      </c>
    </row>
    <row r="62" spans="8:8">
      <c r="H62">
        <v>2.3710699999999999E-3</v>
      </c>
    </row>
    <row r="63" spans="8:8">
      <c r="H63">
        <v>1.0592900000000001E-2</v>
      </c>
    </row>
    <row r="64" spans="8:8">
      <c r="H64">
        <v>2.0739999999999999E-3</v>
      </c>
    </row>
    <row r="65" spans="8:8">
      <c r="H65">
        <v>1.0721E-2</v>
      </c>
    </row>
    <row r="66" spans="8:8">
      <c r="H66">
        <v>2.2971599999999999E-3</v>
      </c>
    </row>
    <row r="67" spans="8:8">
      <c r="H67">
        <v>1.05679E-2</v>
      </c>
    </row>
    <row r="68" spans="8:8">
      <c r="H68">
        <v>2.0749599999999998E-3</v>
      </c>
    </row>
    <row r="69" spans="8:8">
      <c r="H69">
        <v>1.0819199999999999E-2</v>
      </c>
    </row>
    <row r="70" spans="8:8">
      <c r="H70">
        <v>2.2997899999999999E-3</v>
      </c>
    </row>
    <row r="71" spans="8:8">
      <c r="H71">
        <v>1.06239E-2</v>
      </c>
    </row>
    <row r="72" spans="8:8">
      <c r="H72">
        <v>2.07281E-3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kddevin</cp:lastModifiedBy>
  <cp:lastPrinted>2011-02-23T23:39:48Z</cp:lastPrinted>
  <dcterms:created xsi:type="dcterms:W3CDTF">2010-05-04T16:35:40Z</dcterms:created>
  <dcterms:modified xsi:type="dcterms:W3CDTF">2011-02-23T23:40:10Z</dcterms:modified>
</cp:coreProperties>
</file>