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erardo\Desktop\V 2023\"/>
    </mc:Choice>
  </mc:AlternateContent>
  <xr:revisionPtr revIDLastSave="0" documentId="13_ncr:1_{7CD05F1B-48FA-4DD7-9BCD-F20F3DDB6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C87" i="1"/>
  <c r="C88" i="1"/>
  <c r="C89" i="1"/>
  <c r="C90" i="1"/>
  <c r="C91" i="1"/>
  <c r="C92" i="1"/>
  <c r="C93" i="1"/>
  <c r="C127" i="1"/>
  <c r="D127" i="1" s="1"/>
  <c r="E127" i="1" s="1"/>
  <c r="B127" i="1"/>
  <c r="C126" i="1"/>
  <c r="D126" i="1" s="1"/>
  <c r="E126" i="1" s="1"/>
  <c r="B126" i="1"/>
  <c r="C125" i="1"/>
  <c r="D125" i="1" s="1"/>
  <c r="E125" i="1" s="1"/>
  <c r="B125" i="1"/>
  <c r="C124" i="1"/>
  <c r="D124" i="1" s="1"/>
  <c r="E124" i="1" s="1"/>
  <c r="B124" i="1"/>
  <c r="C123" i="1"/>
  <c r="D123" i="1" s="1"/>
  <c r="E123" i="1" s="1"/>
  <c r="B123" i="1"/>
  <c r="C122" i="1"/>
  <c r="D122" i="1" s="1"/>
  <c r="E122" i="1" s="1"/>
  <c r="B122" i="1"/>
  <c r="C121" i="1"/>
  <c r="D121" i="1" s="1"/>
  <c r="E121" i="1" s="1"/>
  <c r="B121" i="1"/>
  <c r="C120" i="1"/>
  <c r="D120" i="1" s="1"/>
  <c r="E120" i="1" s="1"/>
  <c r="B120" i="1"/>
  <c r="C119" i="1"/>
  <c r="D119" i="1" s="1"/>
  <c r="E119" i="1" s="1"/>
  <c r="B119" i="1"/>
  <c r="C118" i="1"/>
  <c r="D118" i="1" s="1"/>
  <c r="E118" i="1" s="1"/>
  <c r="B118" i="1"/>
  <c r="C117" i="1"/>
  <c r="D117" i="1" s="1"/>
  <c r="E117" i="1" s="1"/>
  <c r="B117" i="1"/>
  <c r="C116" i="1"/>
  <c r="D116" i="1" s="1"/>
  <c r="E116" i="1" s="1"/>
  <c r="B116" i="1"/>
  <c r="C115" i="1"/>
  <c r="D115" i="1" s="1"/>
  <c r="E115" i="1" s="1"/>
  <c r="B115" i="1"/>
  <c r="C114" i="1"/>
  <c r="D114" i="1" s="1"/>
  <c r="E114" i="1" s="1"/>
  <c r="B114" i="1"/>
  <c r="C113" i="1"/>
  <c r="D113" i="1" s="1"/>
  <c r="E113" i="1" s="1"/>
  <c r="B113" i="1"/>
  <c r="C112" i="1"/>
  <c r="D112" i="1" s="1"/>
  <c r="E112" i="1" s="1"/>
  <c r="B112" i="1"/>
  <c r="C111" i="1"/>
  <c r="D111" i="1" s="1"/>
  <c r="E111" i="1" s="1"/>
  <c r="C110" i="1"/>
  <c r="D110" i="1" s="1"/>
  <c r="E110" i="1" s="1"/>
  <c r="B110" i="1"/>
  <c r="C109" i="1"/>
  <c r="D109" i="1" s="1"/>
  <c r="E109" i="1" s="1"/>
  <c r="B109" i="1"/>
  <c r="B111" i="1"/>
  <c r="D103" i="1"/>
  <c r="D102" i="1"/>
  <c r="D101" i="1"/>
  <c r="D100" i="1"/>
  <c r="D99" i="1"/>
  <c r="D98" i="1"/>
  <c r="D97" i="1"/>
  <c r="D96" i="1"/>
  <c r="D95" i="1"/>
  <c r="D94" i="1"/>
  <c r="B69" i="1"/>
  <c r="B72" i="1" s="1"/>
  <c r="B75" i="1" s="1"/>
  <c r="C69" i="1"/>
  <c r="C72" i="1" s="1"/>
  <c r="C75" i="1" s="1"/>
  <c r="D69" i="1"/>
  <c r="D72" i="1" s="1"/>
  <c r="D75" i="1" s="1"/>
  <c r="E69" i="1"/>
  <c r="E72" i="1" s="1"/>
  <c r="E75" i="1" s="1"/>
  <c r="F69" i="1"/>
  <c r="F72" i="1" s="1"/>
  <c r="F75" i="1" s="1"/>
  <c r="G69" i="1"/>
  <c r="G72" i="1" s="1"/>
  <c r="G75" i="1" s="1"/>
  <c r="H69" i="1"/>
  <c r="H72" i="1" s="1"/>
  <c r="H75" i="1" s="1"/>
  <c r="I69" i="1"/>
  <c r="I72" i="1" s="1"/>
  <c r="I75" i="1" s="1"/>
  <c r="J69" i="1"/>
  <c r="J72" i="1" s="1"/>
  <c r="J75" i="1" s="1"/>
  <c r="K69" i="1"/>
  <c r="K72" i="1" s="1"/>
  <c r="K75" i="1" s="1"/>
  <c r="L69" i="1"/>
  <c r="L72" i="1" s="1"/>
  <c r="L75" i="1" s="1"/>
  <c r="M69" i="1"/>
  <c r="M72" i="1" s="1"/>
  <c r="M75" i="1" s="1"/>
  <c r="N69" i="1"/>
  <c r="N72" i="1" s="1"/>
  <c r="N75" i="1" s="1"/>
  <c r="O69" i="1"/>
  <c r="O72" i="1" s="1"/>
  <c r="O75" i="1" s="1"/>
  <c r="P69" i="1"/>
  <c r="P72" i="1" s="1"/>
  <c r="P75" i="1" s="1"/>
  <c r="Q69" i="1"/>
  <c r="Q72" i="1" s="1"/>
  <c r="Q75" i="1" s="1"/>
  <c r="R69" i="1"/>
  <c r="R72" i="1" s="1"/>
  <c r="R75" i="1" s="1"/>
  <c r="S69" i="1"/>
  <c r="S72" i="1" s="1"/>
  <c r="S75" i="1" s="1"/>
  <c r="U69" i="1"/>
  <c r="U72" i="1" s="1"/>
  <c r="U75" i="1" s="1"/>
  <c r="V69" i="1"/>
  <c r="V72" i="1" s="1"/>
  <c r="V75" i="1" s="1"/>
  <c r="W69" i="1"/>
  <c r="W72" i="1" s="1"/>
  <c r="W75" i="1" s="1"/>
  <c r="X69" i="1"/>
  <c r="X72" i="1" s="1"/>
  <c r="X75" i="1" s="1"/>
  <c r="Y69" i="1"/>
  <c r="Y72" i="1" s="1"/>
  <c r="Y75" i="1" s="1"/>
  <c r="Z69" i="1"/>
  <c r="Z72" i="1" s="1"/>
  <c r="Z75" i="1" s="1"/>
  <c r="AA69" i="1"/>
  <c r="AA72" i="1" s="1"/>
  <c r="AA75" i="1" s="1"/>
  <c r="AB69" i="1"/>
  <c r="AB72" i="1" s="1"/>
  <c r="AB75" i="1" s="1"/>
  <c r="AC69" i="1"/>
  <c r="AC72" i="1" s="1"/>
  <c r="AC75" i="1" s="1"/>
  <c r="AD69" i="1"/>
  <c r="AD72" i="1" s="1"/>
  <c r="AD75" i="1" s="1"/>
  <c r="AE69" i="1"/>
  <c r="AE72" i="1" s="1"/>
  <c r="AE75" i="1" s="1"/>
  <c r="AF69" i="1"/>
  <c r="AF72" i="1" s="1"/>
  <c r="AF75" i="1" s="1"/>
  <c r="AG69" i="1"/>
  <c r="AG72" i="1" s="1"/>
  <c r="AG75" i="1" s="1"/>
  <c r="AH69" i="1"/>
  <c r="AH72" i="1" s="1"/>
  <c r="AH75" i="1" s="1"/>
  <c r="AI69" i="1"/>
  <c r="AI72" i="1" s="1"/>
  <c r="AI75" i="1" s="1"/>
  <c r="AJ69" i="1"/>
  <c r="AJ72" i="1" s="1"/>
  <c r="AJ75" i="1" s="1"/>
  <c r="AK69" i="1"/>
  <c r="AK72" i="1" s="1"/>
  <c r="AK75" i="1" s="1"/>
  <c r="A69" i="1"/>
  <c r="A72" i="1" s="1"/>
  <c r="A75" i="1" s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66" i="1"/>
  <c r="E129" i="1" l="1"/>
  <c r="C94" i="1" a="1"/>
  <c r="C94" i="1" s="1"/>
  <c r="D85" i="1" a="1"/>
  <c r="D78" i="1"/>
  <c r="A78" i="1"/>
  <c r="A80" i="1" l="1"/>
  <c r="D85" i="1"/>
  <c r="U85" i="1" s="1"/>
  <c r="U91" i="1"/>
  <c r="U87" i="1"/>
  <c r="U86" i="1"/>
  <c r="U93" i="1"/>
  <c r="U92" i="1"/>
  <c r="U89" i="1"/>
  <c r="U88" i="1"/>
  <c r="U90" i="1"/>
  <c r="U97" i="1"/>
  <c r="U98" i="1"/>
  <c r="U102" i="1"/>
  <c r="U96" i="1"/>
  <c r="U100" i="1"/>
  <c r="U101" i="1"/>
  <c r="U95" i="1"/>
  <c r="U99" i="1"/>
  <c r="U103" i="1"/>
  <c r="U94" i="1" l="1"/>
  <c r="V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<sst xmlns="http://schemas.openxmlformats.org/spreadsheetml/2006/main" count="58" uniqueCount="40">
  <si>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Average</t>
  </si>
  <si>
    <t>DEVst</t>
  </si>
  <si>
    <t>Incertezza</t>
  </si>
  <si>
    <t>K = 3</t>
  </si>
  <si>
    <t>MAX Salita</t>
  </si>
  <si>
    <t>MAX Discesa</t>
  </si>
  <si>
    <t>Incertezza composta</t>
  </si>
  <si>
    <t>STDEV</t>
  </si>
  <si>
    <t>INC</t>
  </si>
  <si>
    <t>k=3</t>
  </si>
  <si>
    <t>MAX UNC</t>
  </si>
  <si>
    <t xml:space="preserve">Mean </t>
  </si>
  <si>
    <t>Mean</t>
  </si>
  <si>
    <t xml:space="preserve">Hysteresis amplitude (Mean up- Mean down) </t>
  </si>
  <si>
    <r>
      <t xml:space="preserve">down </t>
    </r>
    <r>
      <rPr>
        <b/>
        <sz val="11"/>
        <color theme="5"/>
        <rFont val="Calibri"/>
        <family val="2"/>
        <scheme val="minor"/>
      </rPr>
      <t>(orange)</t>
    </r>
  </si>
  <si>
    <r>
      <t xml:space="preserve">up </t>
    </r>
    <r>
      <rPr>
        <b/>
        <sz val="11"/>
        <color theme="8"/>
        <rFont val="Calibri"/>
        <family val="2"/>
        <scheme val="minor"/>
      </rPr>
      <t>(blue)</t>
    </r>
  </si>
  <si>
    <t>x axis real values</t>
  </si>
  <si>
    <t>y axis measured angles</t>
  </si>
  <si>
    <t>Maximum of the hysteresis</t>
  </si>
  <si>
    <t>Legend</t>
  </si>
  <si>
    <t>The average was performed on 60 measurements instead of 30, thus considering both the uphill and downhill ones, creating the actual calibration curve</t>
  </si>
  <si>
    <t>0 gradi</t>
  </si>
  <si>
    <t>10 gradi</t>
  </si>
  <si>
    <t>20 gradi</t>
  </si>
  <si>
    <t>30 gradi</t>
  </si>
  <si>
    <t>40 gradi</t>
  </si>
  <si>
    <t>50 gradi</t>
  </si>
  <si>
    <t>60 gradi</t>
  </si>
  <si>
    <t>70 gradi</t>
  </si>
  <si>
    <t>80 gradi</t>
  </si>
  <si>
    <t>90 gradi</t>
  </si>
  <si>
    <t>-10 gradi</t>
  </si>
  <si>
    <t>-20 gradi</t>
  </si>
  <si>
    <t>-30 gradi</t>
  </si>
  <si>
    <t>-40 gradi</t>
  </si>
  <si>
    <t>-50 gradi</t>
  </si>
  <si>
    <t>-60 gradi</t>
  </si>
  <si>
    <t>-70 gradi</t>
  </si>
  <si>
    <t>-80 gradi</t>
  </si>
  <si>
    <t>-90 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</si>
</sst>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5" borderId="0" xfId="0" applyNumberFormat="1" applyFill="1"/>
    <xf numFmtId="2" fontId="0" fillId="6" borderId="0" xfId="0" applyNumberFormat="1" applyFill="1"/>
    <xf numFmtId="2" fontId="1" fillId="7" borderId="0" xfId="0" applyNumberFormat="1" applyFont="1" applyFill="1"/>
    <xf numFmtId="0" fontId="1" fillId="8" borderId="0" xfId="0" applyFont="1" applyFill="1"/>
    <xf numFmtId="0" fontId="0" fillId="8" borderId="0" xfId="0" applyFill="1"/>
    <xf numFmtId="2" fontId="0" fillId="8" borderId="0" xfId="0" applyNumberFormat="1" applyFill="1"/>
    <xf numFmtId="0" fontId="5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Hysteresis curve(pitch)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Sheet1!$B$85:$B$103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Sheet1!$C$85:$C$103</c:f>
              <c:numCache>
                <c:formatCode>0.00</c:formatCode>
                <c:ptCount val="19"/>
                <c:pt idx="0">
                  <c:v>-85.100366666666645</c:v>
                </c:pt>
                <c:pt idx="1">
                  <c:v>-82.393900000000016</c:v>
                </c:pt>
                <c:pt idx="2">
                  <c:v>-72.981833333333327</c:v>
                </c:pt>
                <c:pt idx="3">
                  <c:v>-61.651499999999984</c:v>
                </c:pt>
                <c:pt idx="4">
                  <c:v>-52.944266666666664</c:v>
                </c:pt>
                <c:pt idx="5">
                  <c:v>-41.880966666666659</c:v>
                </c:pt>
                <c:pt idx="6">
                  <c:v>-28.559033333333325</c:v>
                </c:pt>
                <c:pt idx="7">
                  <c:v>-17.875833333333333</c:v>
                </c:pt>
                <c:pt idx="8">
                  <c:v>-7.5303666666666667</c:v>
                </c:pt>
                <c:pt idx="9">
                  <c:v>0.73879999999999979</c:v>
                </c:pt>
                <c:pt idx="10">
                  <c:v>10.680133333333329</c:v>
                </c:pt>
                <c:pt idx="11">
                  <c:v>20.19403333333333</c:v>
                </c:pt>
                <c:pt idx="12">
                  <c:v>30.817566666666679</c:v>
                </c:pt>
                <c:pt idx="13">
                  <c:v>39.866166666666665</c:v>
                </c:pt>
                <c:pt idx="14">
                  <c:v>49.178633333333345</c:v>
                </c:pt>
                <c:pt idx="15">
                  <c:v>60.199266666666674</c:v>
                </c:pt>
                <c:pt idx="16">
                  <c:v>69.335266666666655</c:v>
                </c:pt>
                <c:pt idx="17">
                  <c:v>82.200433333333336</c:v>
                </c:pt>
                <c:pt idx="18">
                  <c:v>87.970133333333322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43D0-A805-19C2406FB6A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Sheet1!$B$85:$B$103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Sheet1!$D$85:$D$103</c:f>
              <c:numCache>
                <c:formatCode>0.00</c:formatCode>
                <c:ptCount val="19"/>
                <c:pt idx="0">
                  <c:v>-85.100366666666645</c:v>
                </c:pt>
                <c:pt idx="1">
                  <c:v>-76.388133333333343</c:v>
                </c:pt>
                <c:pt idx="2">
                  <c:v>-66.085700000000003</c:v>
                </c:pt>
                <c:pt idx="3">
                  <c:v>-56.338400000000014</c:v>
                </c:pt>
                <c:pt idx="4">
                  <c:v>-46.420100000000019</c:v>
                </c:pt>
                <c:pt idx="5">
                  <c:v>-37.395266666666664</c:v>
                </c:pt>
                <c:pt idx="6">
                  <c:v>-26.395266666666664</c:v>
                </c:pt>
                <c:pt idx="7">
                  <c:v>-16.359533333333328</c:v>
                </c:pt>
                <c:pt idx="8">
                  <c:v>-7.0077666666666669</c:v>
                </c:pt>
                <c:pt idx="9">
                  <c:v>-1.0861333333333332</c:v>
                </c:pt>
                <c:pt idx="10">
                  <c:v>8.6631333333333327</c:v>
                </c:pt>
                <c:pt idx="11">
                  <c:v>18.543933333333332</c:v>
                </c:pt>
                <c:pt idx="12">
                  <c:v>28.822466666666667</c:v>
                </c:pt>
                <c:pt idx="13">
                  <c:v>38.352799999999995</c:v>
                </c:pt>
                <c:pt idx="14">
                  <c:v>48.453499999999984</c:v>
                </c:pt>
                <c:pt idx="15">
                  <c:v>58.371399999999994</c:v>
                </c:pt>
                <c:pt idx="16">
                  <c:v>68.802233333333319</c:v>
                </c:pt>
                <c:pt idx="17">
                  <c:v>80.264033333333344</c:v>
                </c:pt>
                <c:pt idx="18">
                  <c:v>87.970133333333322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95-43D0-A805-19C2406FB6A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Sheet1!$B$85:$B$103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Sheet1!$E$85:$E$103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43D0-A805-19C2406FB6A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Sheet1!$B$85:$B$103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Sheet1!$F$85:$F$103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43D0-A805-19C2406FB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514544"/>
        <c:axId val="1761515024"/>
      </c:scatterChart>
      <c:valAx>
        <c:axId val="176151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15024"/>
        <c:crosses val="autoZero"/>
        <c:crossBetween val="midCat"/>
      </c:valAx>
      <c:valAx>
        <c:axId val="17615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1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Calibration</a:t>
            </a:r>
            <a:r>
              <a:rPr lang="it-IT" b="1" baseline="0"/>
              <a:t> curve(pitch)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2682947537254E-2"/>
          <c:y val="0.11334947492903708"/>
          <c:w val="0.91562236728895241"/>
          <c:h val="0.83442471043308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02301426694616"/>
                  <c:y val="3.46412399289437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0.981x + 0.5245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0.9994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Sheet1!$A$109:$A$127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Sheet1!$B$109:$B$127</c:f>
              <c:numCache>
                <c:formatCode>0.00</c:formatCode>
                <c:ptCount val="19"/>
                <c:pt idx="0">
                  <c:v>-85.100366666666645</c:v>
                </c:pt>
                <c:pt idx="1">
                  <c:v>-79.391016666666658</c:v>
                </c:pt>
                <c:pt idx="2">
                  <c:v>-69.533766666666679</c:v>
                </c:pt>
                <c:pt idx="3">
                  <c:v>-58.994949999999989</c:v>
                </c:pt>
                <c:pt idx="4">
                  <c:v>-49.682183333333334</c:v>
                </c:pt>
                <c:pt idx="5">
                  <c:v>-39.638116666666669</c:v>
                </c:pt>
                <c:pt idx="6">
                  <c:v>-27.477149999999995</c:v>
                </c:pt>
                <c:pt idx="7">
                  <c:v>-17.117683333333336</c:v>
                </c:pt>
                <c:pt idx="8">
                  <c:v>-7.269066666666669</c:v>
                </c:pt>
                <c:pt idx="9">
                  <c:v>-0.17366666666666672</c:v>
                </c:pt>
                <c:pt idx="10">
                  <c:v>9.6716333333333306</c:v>
                </c:pt>
                <c:pt idx="11">
                  <c:v>19.368983333333322</c:v>
                </c:pt>
                <c:pt idx="12">
                  <c:v>29.820016666666675</c:v>
                </c:pt>
                <c:pt idx="13">
                  <c:v>39.109483333333337</c:v>
                </c:pt>
                <c:pt idx="14">
                  <c:v>48.816066666666678</c:v>
                </c:pt>
                <c:pt idx="15">
                  <c:v>59.285333333333341</c:v>
                </c:pt>
                <c:pt idx="16">
                  <c:v>69.068750000000009</c:v>
                </c:pt>
                <c:pt idx="17">
                  <c:v>81.232233333333312</c:v>
                </c:pt>
                <c:pt idx="18">
                  <c:v>87.970133333333322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D-423C-839F-B8DC0A8F6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933343"/>
        <c:axId val="1202933823"/>
      </c:scatterChart>
      <c:valAx>
        <c:axId val="120293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33823"/>
        <c:crosses val="autoZero"/>
        <c:crossBetween val="midCat"/>
      </c:valAx>
      <c:valAx>
        <c:axId val="12029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3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82</xdr:row>
      <xdr:rowOff>109979</xdr:rowOff>
    </xdr:from>
    <xdr:to>
      <xdr:col>16</xdr:col>
      <xdr:colOff>369217</xdr:colOff>
      <xdr:row>103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DE598F-ADC7-E68A-2322-620E8E374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168348</xdr:colOff>
      <xdr:row>107</xdr:row>
      <xdr:rowOff>154113</xdr:rowOff>
    </xdr:from>
    <xdr:to>
      <xdr:col>21</xdr:col>
      <xdr:colOff>436652</xdr:colOff>
      <xdr:row>132</xdr:row>
      <xdr:rowOff>25685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19332-8776-A35F-0E6C-18C01D829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9"/>
  <sheetViews>
    <sheetView tabSelected="1" zoomScale="80" zoomScaleNormal="80" workbookViewId="0">
      <selection activeCell="A66" sqref="A66"/>
    </sheetView>
  </sheetViews>
  <sheetFormatPr defaultRowHeight="15" x14ac:dyDescent="0.25"/>
  <cols>
    <col min="1" max="37" width="15.7109375" customWidth="1"/>
  </cols>
  <sheetData>
    <row r="1" spans="1:3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U1" s="17" t="s">
        <v>31</v>
      </c>
      <c r="V1" s="17" t="s">
        <v>32</v>
      </c>
      <c r="W1" s="17" t="s">
        <v>33</v>
      </c>
      <c r="X1" s="17" t="s">
        <v>34</v>
      </c>
      <c r="Y1" s="17" t="s">
        <v>35</v>
      </c>
      <c r="Z1" s="17" t="s">
        <v>36</v>
      </c>
      <c r="AA1" s="17" t="s">
        <v>37</v>
      </c>
      <c r="AB1" s="17" t="s">
        <v>38</v>
      </c>
      <c r="AC1" s="17" t="s">
        <v>39</v>
      </c>
      <c r="AD1" s="17" t="s">
        <v>38</v>
      </c>
      <c r="AE1" s="17" t="s">
        <v>37</v>
      </c>
      <c r="AF1" s="17" t="s">
        <v>36</v>
      </c>
      <c r="AG1" s="17" t="s">
        <v>35</v>
      </c>
      <c r="AH1" s="17" t="s">
        <v>34</v>
      </c>
      <c r="AI1" s="17" t="s">
        <v>33</v>
      </c>
      <c r="AJ1" s="17" t="s">
        <v>32</v>
      </c>
      <c r="AK1" s="17" t="s">
        <v>31</v>
      </c>
    </row>
    <row r="3" spans="1:37" x14ac:dyDescent="0.25">
      <c r="A3">
        <v>1.6639999999999999</v>
      </c>
      <c r="B3">
        <v>10.675000000000001</v>
      </c>
      <c r="C3">
        <v>20.433</v>
      </c>
      <c r="D3">
        <v>30.867999999999999</v>
      </c>
      <c r="E3">
        <v>40.232999999999997</v>
      </c>
      <c r="F3">
        <v>47.189</v>
      </c>
      <c r="G3">
        <v>60.819000000000003</v>
      </c>
      <c r="H3">
        <v>71.007000000000005</v>
      </c>
      <c r="I3">
        <v>81.968000000000004</v>
      </c>
      <c r="J3">
        <v>88.269000000000005</v>
      </c>
      <c r="K3">
        <v>77.739999999999995</v>
      </c>
      <c r="L3">
        <v>66.522000000000006</v>
      </c>
      <c r="M3">
        <v>57.283999999999999</v>
      </c>
      <c r="N3">
        <v>46.337000000000003</v>
      </c>
      <c r="O3">
        <v>39.847999999999999</v>
      </c>
      <c r="P3">
        <v>26.86</v>
      </c>
      <c r="Q3">
        <v>19.05</v>
      </c>
      <c r="R3">
        <v>8.8670000000000009</v>
      </c>
      <c r="S3">
        <v>-0.71099999999999997</v>
      </c>
      <c r="U3">
        <v>-8.3710000000000004</v>
      </c>
      <c r="V3">
        <v>-18.617999999999999</v>
      </c>
      <c r="W3">
        <v>-28.530999999999999</v>
      </c>
      <c r="X3">
        <v>-40.47</v>
      </c>
      <c r="Y3">
        <v>-53.215000000000003</v>
      </c>
      <c r="Z3">
        <v>-59.329000000000001</v>
      </c>
      <c r="AA3">
        <v>-73.078000000000003</v>
      </c>
      <c r="AB3">
        <v>-81.61</v>
      </c>
      <c r="AC3">
        <v>-86.328999999999994</v>
      </c>
      <c r="AD3">
        <v>-72.878</v>
      </c>
      <c r="AE3">
        <v>-68.938999999999993</v>
      </c>
      <c r="AF3">
        <v>-55.389000000000003</v>
      </c>
      <c r="AG3">
        <v>-46.298999999999999</v>
      </c>
      <c r="AH3">
        <v>-37.619999999999997</v>
      </c>
      <c r="AI3">
        <v>-26.789000000000001</v>
      </c>
      <c r="AJ3">
        <v>-15.313000000000001</v>
      </c>
      <c r="AK3">
        <v>-7.0810000000000004</v>
      </c>
    </row>
    <row r="4" spans="1:37" x14ac:dyDescent="0.25">
      <c r="A4">
        <v>1.383</v>
      </c>
      <c r="B4">
        <v>10.677</v>
      </c>
      <c r="C4">
        <v>20.571000000000002</v>
      </c>
      <c r="D4">
        <v>30.294</v>
      </c>
      <c r="E4">
        <v>40.232999999999997</v>
      </c>
      <c r="F4">
        <v>47.189</v>
      </c>
      <c r="G4">
        <v>60.628999999999998</v>
      </c>
      <c r="H4">
        <v>71.899000000000001</v>
      </c>
      <c r="I4">
        <v>81.183000000000007</v>
      </c>
      <c r="J4">
        <v>87.718000000000004</v>
      </c>
      <c r="K4">
        <v>79.588999999999999</v>
      </c>
      <c r="L4">
        <v>66.228999999999999</v>
      </c>
      <c r="M4">
        <v>57.667000000000002</v>
      </c>
      <c r="N4">
        <v>46.335999999999999</v>
      </c>
      <c r="O4">
        <v>39.401000000000003</v>
      </c>
      <c r="P4">
        <v>27.713999999999999</v>
      </c>
      <c r="Q4">
        <v>17.585000000000001</v>
      </c>
      <c r="R4">
        <v>8.86</v>
      </c>
      <c r="S4">
        <v>-0.69299999999999995</v>
      </c>
      <c r="U4">
        <v>-8.3109999999999999</v>
      </c>
      <c r="V4">
        <v>-18.216000000000001</v>
      </c>
      <c r="W4">
        <v>-28.518999999999998</v>
      </c>
      <c r="X4">
        <v>-40.643999999999998</v>
      </c>
      <c r="Y4">
        <v>-53.215000000000003</v>
      </c>
      <c r="Z4">
        <v>-61.816000000000003</v>
      </c>
      <c r="AA4">
        <v>-72.986000000000004</v>
      </c>
      <c r="AB4">
        <v>-81.671000000000006</v>
      </c>
      <c r="AC4">
        <v>-86.179000000000002</v>
      </c>
      <c r="AD4">
        <v>-72.863</v>
      </c>
      <c r="AE4">
        <v>-67.896000000000001</v>
      </c>
      <c r="AF4">
        <v>-55.640999999999998</v>
      </c>
      <c r="AG4">
        <v>-45.651000000000003</v>
      </c>
      <c r="AH4">
        <v>-37.627000000000002</v>
      </c>
      <c r="AI4">
        <v>-26.35</v>
      </c>
      <c r="AJ4">
        <v>-15.211</v>
      </c>
      <c r="AK4">
        <v>-7.165</v>
      </c>
    </row>
    <row r="5" spans="1:37" x14ac:dyDescent="0.25">
      <c r="A5">
        <v>1.369</v>
      </c>
      <c r="B5">
        <v>11.871</v>
      </c>
      <c r="C5">
        <v>20.433</v>
      </c>
      <c r="D5">
        <v>30.364999999999998</v>
      </c>
      <c r="E5">
        <v>41.71</v>
      </c>
      <c r="F5">
        <v>48.03</v>
      </c>
      <c r="G5">
        <v>62.081000000000003</v>
      </c>
      <c r="H5">
        <v>71.007000000000005</v>
      </c>
      <c r="I5">
        <v>82.016999999999996</v>
      </c>
      <c r="J5">
        <v>87.709000000000003</v>
      </c>
      <c r="K5">
        <v>79.584000000000003</v>
      </c>
      <c r="L5">
        <v>67.206999999999994</v>
      </c>
      <c r="M5">
        <v>57.53</v>
      </c>
      <c r="N5">
        <v>48.731000000000002</v>
      </c>
      <c r="O5">
        <v>39.524000000000001</v>
      </c>
      <c r="P5">
        <v>27.24</v>
      </c>
      <c r="Q5">
        <v>16.873999999999999</v>
      </c>
      <c r="R5">
        <v>8.1739999999999995</v>
      </c>
      <c r="S5">
        <v>-0.71099999999999997</v>
      </c>
      <c r="U5">
        <v>-7.9119999999999999</v>
      </c>
      <c r="V5">
        <v>-18.902000000000001</v>
      </c>
      <c r="W5">
        <v>-27.545000000000002</v>
      </c>
      <c r="X5">
        <v>-42.31</v>
      </c>
      <c r="Y5">
        <v>-53.215000000000003</v>
      </c>
      <c r="Z5">
        <v>-60.786000000000001</v>
      </c>
      <c r="AA5">
        <v>-72.891999999999996</v>
      </c>
      <c r="AB5">
        <v>-80.125</v>
      </c>
      <c r="AC5">
        <v>-84.631</v>
      </c>
      <c r="AD5">
        <v>-76.858000000000004</v>
      </c>
      <c r="AE5">
        <v>-66.703000000000003</v>
      </c>
      <c r="AF5">
        <v>-55.698999999999998</v>
      </c>
      <c r="AG5">
        <v>-46.587000000000003</v>
      </c>
      <c r="AH5">
        <v>-37.963999999999999</v>
      </c>
      <c r="AI5">
        <v>-26.35</v>
      </c>
      <c r="AJ5">
        <v>-15.211</v>
      </c>
      <c r="AK5">
        <v>-7.1680000000000001</v>
      </c>
    </row>
    <row r="6" spans="1:37" x14ac:dyDescent="0.25">
      <c r="A6">
        <v>0.82599999999999996</v>
      </c>
      <c r="B6">
        <v>11.871</v>
      </c>
      <c r="C6">
        <v>20.617000000000001</v>
      </c>
      <c r="D6">
        <v>30.364999999999998</v>
      </c>
      <c r="E6">
        <v>39.017000000000003</v>
      </c>
      <c r="F6">
        <v>49.268000000000001</v>
      </c>
      <c r="G6">
        <v>62.081000000000003</v>
      </c>
      <c r="H6">
        <v>69.918000000000006</v>
      </c>
      <c r="I6">
        <v>82.706000000000003</v>
      </c>
      <c r="J6">
        <v>87.918000000000006</v>
      </c>
      <c r="K6">
        <v>79.959999999999994</v>
      </c>
      <c r="L6">
        <v>66.992000000000004</v>
      </c>
      <c r="M6">
        <v>56.932000000000002</v>
      </c>
      <c r="N6">
        <v>48.91</v>
      </c>
      <c r="O6">
        <v>38.741</v>
      </c>
      <c r="P6">
        <v>28.175000000000001</v>
      </c>
      <c r="Q6">
        <v>18.21</v>
      </c>
      <c r="R6">
        <v>7.907</v>
      </c>
      <c r="S6">
        <v>-0.71399999999999997</v>
      </c>
      <c r="U6">
        <v>-7.9189999999999996</v>
      </c>
      <c r="V6">
        <v>-18.495000000000001</v>
      </c>
      <c r="W6">
        <v>-28.654</v>
      </c>
      <c r="X6">
        <v>-42.692</v>
      </c>
      <c r="Y6">
        <v>-52.283000000000001</v>
      </c>
      <c r="Z6">
        <v>-60.064</v>
      </c>
      <c r="AA6">
        <v>-72.727000000000004</v>
      </c>
      <c r="AB6">
        <v>-80.338999999999999</v>
      </c>
      <c r="AC6">
        <v>-85.944000000000003</v>
      </c>
      <c r="AD6">
        <v>-76.183000000000007</v>
      </c>
      <c r="AE6">
        <v>-66.757000000000005</v>
      </c>
      <c r="AF6">
        <v>-55.911000000000001</v>
      </c>
      <c r="AG6">
        <v>-46.628999999999998</v>
      </c>
      <c r="AH6">
        <v>-37.988999999999997</v>
      </c>
      <c r="AI6">
        <v>-26.620999999999999</v>
      </c>
      <c r="AJ6">
        <v>-15.487</v>
      </c>
      <c r="AK6">
        <v>-7.1680000000000001</v>
      </c>
    </row>
    <row r="7" spans="1:37" x14ac:dyDescent="0.25">
      <c r="A7">
        <v>0.83399999999999996</v>
      </c>
      <c r="B7">
        <v>11.87</v>
      </c>
      <c r="C7">
        <v>20.757999999999999</v>
      </c>
      <c r="D7">
        <v>30.364999999999998</v>
      </c>
      <c r="E7">
        <v>40.985999999999997</v>
      </c>
      <c r="F7">
        <v>49.094000000000001</v>
      </c>
      <c r="G7">
        <v>60.055999999999997</v>
      </c>
      <c r="H7">
        <v>69.786000000000001</v>
      </c>
      <c r="I7">
        <v>82.066999999999993</v>
      </c>
      <c r="J7">
        <v>88.891000000000005</v>
      </c>
      <c r="K7">
        <v>80.474999999999994</v>
      </c>
      <c r="L7">
        <v>67.197000000000003</v>
      </c>
      <c r="M7">
        <v>56.930999999999997</v>
      </c>
      <c r="N7">
        <v>48.91</v>
      </c>
      <c r="O7">
        <v>37.624000000000002</v>
      </c>
      <c r="P7">
        <v>28.710999999999999</v>
      </c>
      <c r="Q7">
        <v>18.21</v>
      </c>
      <c r="R7">
        <v>7.907</v>
      </c>
      <c r="S7">
        <v>-2.1240000000000001</v>
      </c>
      <c r="U7">
        <v>-7.4790000000000001</v>
      </c>
      <c r="V7">
        <v>-17.945</v>
      </c>
      <c r="W7">
        <v>-29.053999999999998</v>
      </c>
      <c r="X7">
        <v>-43.003999999999998</v>
      </c>
      <c r="Y7">
        <v>-52.683</v>
      </c>
      <c r="Z7">
        <v>-60.646000000000001</v>
      </c>
      <c r="AA7">
        <v>-72.552999999999997</v>
      </c>
      <c r="AB7">
        <v>-80.388000000000005</v>
      </c>
      <c r="AC7">
        <v>-86.932000000000002</v>
      </c>
      <c r="AD7">
        <v>-76.766000000000005</v>
      </c>
      <c r="AE7">
        <v>-66.775000000000006</v>
      </c>
      <c r="AF7">
        <v>-56.256</v>
      </c>
      <c r="AG7">
        <v>-45.651000000000003</v>
      </c>
      <c r="AH7">
        <v>-37.988999999999997</v>
      </c>
      <c r="AI7">
        <v>-26.620999999999999</v>
      </c>
      <c r="AJ7">
        <v>-15.509</v>
      </c>
      <c r="AK7">
        <v>-6.9749999999999996</v>
      </c>
    </row>
    <row r="8" spans="1:37" x14ac:dyDescent="0.25">
      <c r="A8">
        <v>0.84399999999999997</v>
      </c>
      <c r="B8">
        <v>11.366</v>
      </c>
      <c r="C8">
        <v>20.853000000000002</v>
      </c>
      <c r="D8">
        <v>30.597999999999999</v>
      </c>
      <c r="E8">
        <v>40.975999999999999</v>
      </c>
      <c r="F8">
        <v>49.103000000000002</v>
      </c>
      <c r="G8">
        <v>59.591999999999999</v>
      </c>
      <c r="H8">
        <v>69.83</v>
      </c>
      <c r="I8">
        <v>81.292000000000002</v>
      </c>
      <c r="J8">
        <v>88.19</v>
      </c>
      <c r="K8">
        <v>80.450999999999993</v>
      </c>
      <c r="L8">
        <v>67.197000000000003</v>
      </c>
      <c r="M8">
        <v>56.819000000000003</v>
      </c>
      <c r="N8">
        <v>48.502000000000002</v>
      </c>
      <c r="O8">
        <v>38.128</v>
      </c>
      <c r="P8">
        <v>28.710999999999999</v>
      </c>
      <c r="Q8">
        <v>18.073</v>
      </c>
      <c r="R8">
        <v>7.5250000000000004</v>
      </c>
      <c r="S8">
        <v>-2.1589999999999998</v>
      </c>
      <c r="U8">
        <v>-7.2039999999999997</v>
      </c>
      <c r="V8">
        <v>-17.324000000000002</v>
      </c>
      <c r="W8">
        <v>-29.053999999999998</v>
      </c>
      <c r="X8">
        <v>-42.988999999999997</v>
      </c>
      <c r="Y8">
        <v>-52.472999999999999</v>
      </c>
      <c r="Z8">
        <v>-61.582999999999998</v>
      </c>
      <c r="AA8">
        <v>-72.828999999999994</v>
      </c>
      <c r="AB8">
        <v>-80.984999999999999</v>
      </c>
      <c r="AC8">
        <v>-84.477999999999994</v>
      </c>
      <c r="AD8">
        <v>-76.784999999999997</v>
      </c>
      <c r="AE8">
        <v>-66.575000000000003</v>
      </c>
      <c r="AF8">
        <v>-56.131999999999998</v>
      </c>
      <c r="AG8">
        <v>-45.610999999999997</v>
      </c>
      <c r="AH8">
        <v>-37.555999999999997</v>
      </c>
      <c r="AI8">
        <v>-26.56</v>
      </c>
      <c r="AJ8">
        <v>-15.016999999999999</v>
      </c>
      <c r="AK8">
        <v>-7.1260000000000003</v>
      </c>
    </row>
    <row r="9" spans="1:37" x14ac:dyDescent="0.25">
      <c r="A9">
        <v>1.5389999999999999</v>
      </c>
      <c r="B9">
        <v>11.414999999999999</v>
      </c>
      <c r="C9">
        <v>20.757000000000001</v>
      </c>
      <c r="D9">
        <v>30.466000000000001</v>
      </c>
      <c r="E9">
        <v>39.271999999999998</v>
      </c>
      <c r="F9">
        <v>49.357999999999997</v>
      </c>
      <c r="G9">
        <v>59.725000000000001</v>
      </c>
      <c r="H9">
        <v>68.358000000000004</v>
      </c>
      <c r="I9">
        <v>82.727999999999994</v>
      </c>
      <c r="J9">
        <v>89.293000000000006</v>
      </c>
      <c r="K9">
        <v>80.716999999999999</v>
      </c>
      <c r="L9">
        <v>70.137</v>
      </c>
      <c r="M9">
        <v>56.512</v>
      </c>
      <c r="N9">
        <v>47.892000000000003</v>
      </c>
      <c r="O9">
        <v>38.393999999999998</v>
      </c>
      <c r="P9">
        <v>28.710999999999999</v>
      </c>
      <c r="Q9">
        <v>18.073</v>
      </c>
      <c r="R9">
        <v>7.6020000000000003</v>
      </c>
      <c r="S9">
        <v>-2.1240000000000001</v>
      </c>
      <c r="U9">
        <v>-7.3680000000000003</v>
      </c>
      <c r="V9">
        <v>-17.419</v>
      </c>
      <c r="W9">
        <v>-30.11</v>
      </c>
      <c r="X9">
        <v>-42.988999999999997</v>
      </c>
      <c r="Y9">
        <v>-52.408000000000001</v>
      </c>
      <c r="Z9">
        <v>-60.932000000000002</v>
      </c>
      <c r="AA9">
        <v>-72.444000000000003</v>
      </c>
      <c r="AB9">
        <v>-80.81</v>
      </c>
      <c r="AC9">
        <v>-84.32</v>
      </c>
      <c r="AD9">
        <v>-76.2</v>
      </c>
      <c r="AE9">
        <v>-65.436000000000007</v>
      </c>
      <c r="AF9">
        <v>-57.817</v>
      </c>
      <c r="AG9">
        <v>-46.834000000000003</v>
      </c>
      <c r="AH9">
        <v>-37.545000000000002</v>
      </c>
      <c r="AI9">
        <v>-26.815999999999999</v>
      </c>
      <c r="AJ9">
        <v>-14.737</v>
      </c>
      <c r="AK9">
        <v>-6.8369999999999997</v>
      </c>
    </row>
    <row r="10" spans="1:37" x14ac:dyDescent="0.25">
      <c r="A10">
        <v>1.5509999999999999</v>
      </c>
      <c r="B10">
        <v>10.55</v>
      </c>
      <c r="C10">
        <v>20.757999999999999</v>
      </c>
      <c r="D10">
        <v>30.350999999999999</v>
      </c>
      <c r="E10">
        <v>39.200000000000003</v>
      </c>
      <c r="F10">
        <v>49.859000000000002</v>
      </c>
      <c r="G10">
        <v>59.72</v>
      </c>
      <c r="H10">
        <v>69.834000000000003</v>
      </c>
      <c r="I10">
        <v>81.284000000000006</v>
      </c>
      <c r="J10">
        <v>89.033000000000001</v>
      </c>
      <c r="K10">
        <v>80.778999999999996</v>
      </c>
      <c r="L10">
        <v>70.137</v>
      </c>
      <c r="M10">
        <v>56.63</v>
      </c>
      <c r="N10">
        <v>47.618000000000002</v>
      </c>
      <c r="O10">
        <v>38.054000000000002</v>
      </c>
      <c r="P10">
        <v>28.710999999999999</v>
      </c>
      <c r="Q10">
        <v>18.209</v>
      </c>
      <c r="R10">
        <v>7.6580000000000004</v>
      </c>
      <c r="S10">
        <v>-1.411</v>
      </c>
      <c r="U10">
        <v>-7.1970000000000001</v>
      </c>
      <c r="V10">
        <v>-17.591000000000001</v>
      </c>
      <c r="W10">
        <v>-30.11</v>
      </c>
      <c r="X10">
        <v>-43.003999999999998</v>
      </c>
      <c r="Y10">
        <v>-51.851999999999997</v>
      </c>
      <c r="Z10">
        <v>-62.201000000000001</v>
      </c>
      <c r="AA10">
        <v>-70.522000000000006</v>
      </c>
      <c r="AB10">
        <v>-81.536000000000001</v>
      </c>
      <c r="AC10">
        <v>-85.322999999999993</v>
      </c>
      <c r="AD10">
        <v>-75.608000000000004</v>
      </c>
      <c r="AE10">
        <v>-65.369</v>
      </c>
      <c r="AF10">
        <v>-57.817</v>
      </c>
      <c r="AG10">
        <v>-44.347000000000001</v>
      </c>
      <c r="AH10">
        <v>-36.872</v>
      </c>
      <c r="AI10">
        <v>-26.808</v>
      </c>
      <c r="AJ10">
        <v>-14.737</v>
      </c>
      <c r="AK10">
        <v>-6.9160000000000004</v>
      </c>
    </row>
    <row r="11" spans="1:37" x14ac:dyDescent="0.25">
      <c r="A11">
        <v>1.556</v>
      </c>
      <c r="B11">
        <v>10.413</v>
      </c>
      <c r="C11">
        <v>20.757999999999999</v>
      </c>
      <c r="D11">
        <v>30.667000000000002</v>
      </c>
      <c r="E11">
        <v>39.301000000000002</v>
      </c>
      <c r="F11">
        <v>49.555</v>
      </c>
      <c r="G11">
        <v>59.573999999999998</v>
      </c>
      <c r="H11">
        <v>68.727000000000004</v>
      </c>
      <c r="I11">
        <v>81.253</v>
      </c>
      <c r="J11">
        <v>89.706000000000003</v>
      </c>
      <c r="K11">
        <v>80.653000000000006</v>
      </c>
      <c r="L11">
        <v>70.397000000000006</v>
      </c>
      <c r="M11">
        <v>57.453000000000003</v>
      </c>
      <c r="N11">
        <v>46.926000000000002</v>
      </c>
      <c r="O11">
        <v>38.064</v>
      </c>
      <c r="P11">
        <v>29.556999999999999</v>
      </c>
      <c r="Q11">
        <v>18.736000000000001</v>
      </c>
      <c r="R11">
        <v>7.7370000000000001</v>
      </c>
      <c r="S11">
        <v>-1.268</v>
      </c>
      <c r="U11">
        <v>-6.8810000000000002</v>
      </c>
      <c r="V11">
        <v>-17.917000000000002</v>
      </c>
      <c r="W11">
        <v>-28.84</v>
      </c>
      <c r="X11">
        <v>-41.302999999999997</v>
      </c>
      <c r="Y11">
        <v>-52.753999999999998</v>
      </c>
      <c r="Z11">
        <v>-62.201000000000001</v>
      </c>
      <c r="AA11">
        <v>-72.701999999999998</v>
      </c>
      <c r="AB11">
        <v>-83.611000000000004</v>
      </c>
      <c r="AC11">
        <v>-85.271000000000001</v>
      </c>
      <c r="AD11">
        <v>-75.575000000000003</v>
      </c>
      <c r="AE11">
        <v>-65.138000000000005</v>
      </c>
      <c r="AF11">
        <v>-55.427</v>
      </c>
      <c r="AG11">
        <v>-44.502000000000002</v>
      </c>
      <c r="AH11">
        <v>-36.79</v>
      </c>
      <c r="AI11">
        <v>-26.815999999999999</v>
      </c>
      <c r="AJ11">
        <v>-15.167</v>
      </c>
      <c r="AK11">
        <v>-7.06</v>
      </c>
    </row>
    <row r="12" spans="1:37" x14ac:dyDescent="0.25">
      <c r="A12">
        <v>0.27200000000000002</v>
      </c>
      <c r="B12">
        <v>10.413</v>
      </c>
      <c r="C12">
        <v>20.826000000000001</v>
      </c>
      <c r="D12">
        <v>30.715</v>
      </c>
      <c r="E12">
        <v>39.216999999999999</v>
      </c>
      <c r="F12">
        <v>49.273000000000003</v>
      </c>
      <c r="G12">
        <v>59.573999999999998</v>
      </c>
      <c r="H12">
        <v>70.040000000000006</v>
      </c>
      <c r="I12">
        <v>81.253</v>
      </c>
      <c r="J12">
        <v>88.918000000000006</v>
      </c>
      <c r="K12">
        <v>80.251999999999995</v>
      </c>
      <c r="L12">
        <v>70.397000000000006</v>
      </c>
      <c r="M12">
        <v>57.462000000000003</v>
      </c>
      <c r="N12">
        <v>46.923999999999999</v>
      </c>
      <c r="O12">
        <v>38.404000000000003</v>
      </c>
      <c r="P12">
        <v>30.35</v>
      </c>
      <c r="Q12">
        <v>18.736000000000001</v>
      </c>
      <c r="R12">
        <v>6.8319999999999999</v>
      </c>
      <c r="S12">
        <v>-0.97699999999999998</v>
      </c>
      <c r="U12">
        <v>-7.1020000000000003</v>
      </c>
      <c r="V12">
        <v>-18.312999999999999</v>
      </c>
      <c r="W12">
        <v>-28.827999999999999</v>
      </c>
      <c r="X12">
        <v>-42.271999999999998</v>
      </c>
      <c r="Y12">
        <v>-53.097999999999999</v>
      </c>
      <c r="Z12">
        <v>-62.401000000000003</v>
      </c>
      <c r="AA12">
        <v>-71.349999999999994</v>
      </c>
      <c r="AB12">
        <v>-81.233000000000004</v>
      </c>
      <c r="AC12">
        <v>-85.769000000000005</v>
      </c>
      <c r="AD12">
        <v>-75.320999999999998</v>
      </c>
      <c r="AE12">
        <v>-64.659000000000006</v>
      </c>
      <c r="AF12">
        <v>-55.427</v>
      </c>
      <c r="AG12">
        <v>-46.789000000000001</v>
      </c>
      <c r="AH12">
        <v>-36.814999999999998</v>
      </c>
      <c r="AI12">
        <v>-26.372</v>
      </c>
      <c r="AJ12">
        <v>-15.432</v>
      </c>
      <c r="AK12">
        <v>-7.032</v>
      </c>
    </row>
    <row r="13" spans="1:37" x14ac:dyDescent="0.25">
      <c r="A13">
        <v>0.27</v>
      </c>
      <c r="B13">
        <v>10.366</v>
      </c>
      <c r="C13">
        <v>20.503</v>
      </c>
      <c r="D13">
        <v>30.484000000000002</v>
      </c>
      <c r="E13">
        <v>38.933</v>
      </c>
      <c r="F13">
        <v>49.131</v>
      </c>
      <c r="G13">
        <v>60.155000000000001</v>
      </c>
      <c r="H13">
        <v>68.543999999999997</v>
      </c>
      <c r="I13">
        <v>81.221000000000004</v>
      </c>
      <c r="J13">
        <v>87.954999999999998</v>
      </c>
      <c r="K13">
        <v>80.350999999999999</v>
      </c>
      <c r="L13">
        <v>70.138999999999996</v>
      </c>
      <c r="M13">
        <v>57.462000000000003</v>
      </c>
      <c r="N13">
        <v>45.767000000000003</v>
      </c>
      <c r="O13">
        <v>37.777999999999999</v>
      </c>
      <c r="P13">
        <v>30.349</v>
      </c>
      <c r="Q13">
        <v>18.635000000000002</v>
      </c>
      <c r="R13">
        <v>6.9429999999999996</v>
      </c>
      <c r="S13">
        <v>-0.56599999999999995</v>
      </c>
      <c r="U13">
        <v>-7.1109999999999998</v>
      </c>
      <c r="V13">
        <v>-18.064</v>
      </c>
      <c r="W13">
        <v>-28.347999999999999</v>
      </c>
      <c r="X13">
        <v>-41.439</v>
      </c>
      <c r="Y13">
        <v>-53.783000000000001</v>
      </c>
      <c r="Z13">
        <v>-63.148000000000003</v>
      </c>
      <c r="AA13">
        <v>-71.349999999999994</v>
      </c>
      <c r="AB13">
        <v>-83.501000000000005</v>
      </c>
      <c r="AC13">
        <v>-86.015000000000001</v>
      </c>
      <c r="AD13">
        <v>-75.587999999999994</v>
      </c>
      <c r="AE13">
        <v>-65.92</v>
      </c>
      <c r="AF13">
        <v>-55.255000000000003</v>
      </c>
      <c r="AG13">
        <v>-46.845999999999997</v>
      </c>
      <c r="AH13">
        <v>-37.121000000000002</v>
      </c>
      <c r="AI13">
        <v>-27.47</v>
      </c>
      <c r="AJ13">
        <v>-16.170000000000002</v>
      </c>
      <c r="AK13">
        <v>-7.032</v>
      </c>
    </row>
    <row r="14" spans="1:37" x14ac:dyDescent="0.25">
      <c r="A14">
        <v>0.29699999999999999</v>
      </c>
      <c r="B14">
        <v>10.294</v>
      </c>
      <c r="C14">
        <v>20.823</v>
      </c>
      <c r="D14">
        <v>30.436</v>
      </c>
      <c r="E14">
        <v>38.731999999999999</v>
      </c>
      <c r="F14">
        <v>50.750999999999998</v>
      </c>
      <c r="G14">
        <v>60.048000000000002</v>
      </c>
      <c r="H14">
        <v>68.915000000000006</v>
      </c>
      <c r="I14">
        <v>81.207999999999998</v>
      </c>
      <c r="J14">
        <v>87.935000000000002</v>
      </c>
      <c r="K14">
        <v>80.174000000000007</v>
      </c>
      <c r="L14">
        <v>69.278999999999996</v>
      </c>
      <c r="M14">
        <v>57.682000000000002</v>
      </c>
      <c r="N14">
        <v>48.622999999999998</v>
      </c>
      <c r="O14">
        <v>37.112000000000002</v>
      </c>
      <c r="P14">
        <v>29.177</v>
      </c>
      <c r="Q14">
        <v>18.914999999999999</v>
      </c>
      <c r="R14">
        <v>7.0529999999999999</v>
      </c>
      <c r="S14">
        <v>-0.56000000000000005</v>
      </c>
      <c r="U14">
        <v>-7.1280000000000001</v>
      </c>
      <c r="V14">
        <v>-17.760000000000002</v>
      </c>
      <c r="W14">
        <v>-29.145</v>
      </c>
      <c r="X14">
        <v>-41.067</v>
      </c>
      <c r="Y14">
        <v>-53.783000000000001</v>
      </c>
      <c r="Z14">
        <v>-63.148000000000003</v>
      </c>
      <c r="AA14">
        <v>-72.626999999999995</v>
      </c>
      <c r="AB14">
        <v>-83.447999999999993</v>
      </c>
      <c r="AC14">
        <v>-86.900999999999996</v>
      </c>
      <c r="AD14">
        <v>-75.784000000000006</v>
      </c>
      <c r="AE14">
        <v>-66.417000000000002</v>
      </c>
      <c r="AF14">
        <v>-54.939</v>
      </c>
      <c r="AG14">
        <v>-47.085000000000001</v>
      </c>
      <c r="AH14">
        <v>-38.07</v>
      </c>
      <c r="AI14">
        <v>-27.35</v>
      </c>
      <c r="AJ14">
        <v>-16.533999999999999</v>
      </c>
      <c r="AK14">
        <v>-6.9279999999999999</v>
      </c>
    </row>
    <row r="15" spans="1:37" x14ac:dyDescent="0.25">
      <c r="A15">
        <v>1.246</v>
      </c>
      <c r="B15">
        <v>10.706</v>
      </c>
      <c r="C15">
        <v>20.965</v>
      </c>
      <c r="D15">
        <v>31.507000000000001</v>
      </c>
      <c r="E15">
        <v>38.770000000000003</v>
      </c>
      <c r="F15">
        <v>50.481000000000002</v>
      </c>
      <c r="G15">
        <v>60.048000000000002</v>
      </c>
      <c r="H15">
        <v>68.543999999999997</v>
      </c>
      <c r="I15">
        <v>81.953000000000003</v>
      </c>
      <c r="J15">
        <v>87.927999999999997</v>
      </c>
      <c r="K15">
        <v>80.097999999999999</v>
      </c>
      <c r="L15">
        <v>68.195999999999998</v>
      </c>
      <c r="M15">
        <v>57.679000000000002</v>
      </c>
      <c r="N15">
        <v>48.622999999999998</v>
      </c>
      <c r="O15">
        <v>37.779000000000003</v>
      </c>
      <c r="P15">
        <v>28.727</v>
      </c>
      <c r="Q15">
        <v>18.635999999999999</v>
      </c>
      <c r="R15">
        <v>7.444</v>
      </c>
      <c r="S15">
        <v>-0.99199999999999999</v>
      </c>
      <c r="U15">
        <v>-7.13</v>
      </c>
      <c r="V15">
        <v>-17.52</v>
      </c>
      <c r="W15">
        <v>-29.951000000000001</v>
      </c>
      <c r="X15">
        <v>-41.149000000000001</v>
      </c>
      <c r="Y15">
        <v>-53.487000000000002</v>
      </c>
      <c r="Z15">
        <v>-61.146000000000001</v>
      </c>
      <c r="AA15">
        <v>-72.319999999999993</v>
      </c>
      <c r="AB15">
        <v>-84.415000000000006</v>
      </c>
      <c r="AC15">
        <v>-86.406000000000006</v>
      </c>
      <c r="AD15">
        <v>-76.11</v>
      </c>
      <c r="AE15">
        <v>-66.147000000000006</v>
      </c>
      <c r="AF15">
        <v>-54.927999999999997</v>
      </c>
      <c r="AG15">
        <v>-47.177</v>
      </c>
      <c r="AH15">
        <v>-37.512</v>
      </c>
      <c r="AI15">
        <v>-28.353999999999999</v>
      </c>
      <c r="AJ15">
        <v>-16.800999999999998</v>
      </c>
      <c r="AK15">
        <v>-7.2539999999999996</v>
      </c>
    </row>
    <row r="16" spans="1:37" x14ac:dyDescent="0.25">
      <c r="A16">
        <v>1.246</v>
      </c>
      <c r="B16">
        <v>10.82</v>
      </c>
      <c r="C16">
        <v>19.617999999999999</v>
      </c>
      <c r="D16">
        <v>30.6</v>
      </c>
      <c r="E16">
        <v>39.03</v>
      </c>
      <c r="F16">
        <v>51.207999999999998</v>
      </c>
      <c r="G16">
        <v>60.036000000000001</v>
      </c>
      <c r="H16">
        <v>68.912000000000006</v>
      </c>
      <c r="I16">
        <v>82.704999999999998</v>
      </c>
      <c r="J16">
        <v>86.364000000000004</v>
      </c>
      <c r="K16">
        <v>79.997</v>
      </c>
      <c r="L16">
        <v>67.906000000000006</v>
      </c>
      <c r="M16">
        <v>58.456000000000003</v>
      </c>
      <c r="N16">
        <v>49.776000000000003</v>
      </c>
      <c r="O16">
        <v>37.948999999999998</v>
      </c>
      <c r="P16">
        <v>28.516999999999999</v>
      </c>
      <c r="Q16">
        <v>18.649999999999999</v>
      </c>
      <c r="R16">
        <v>7.66</v>
      </c>
      <c r="S16">
        <v>-1.4119999999999999</v>
      </c>
      <c r="U16">
        <v>-6.8570000000000002</v>
      </c>
      <c r="V16">
        <v>-17.434999999999999</v>
      </c>
      <c r="W16">
        <v>-30.349</v>
      </c>
      <c r="X16">
        <v>-41.87</v>
      </c>
      <c r="Y16">
        <v>-53.219000000000001</v>
      </c>
      <c r="Z16">
        <v>-59.816000000000003</v>
      </c>
      <c r="AA16">
        <v>-72.188999999999993</v>
      </c>
      <c r="AB16">
        <v>-83.399000000000001</v>
      </c>
      <c r="AC16">
        <v>-86.363</v>
      </c>
      <c r="AD16">
        <v>-76.180000000000007</v>
      </c>
      <c r="AE16">
        <v>-66.147000000000006</v>
      </c>
      <c r="AF16">
        <v>-55.008000000000003</v>
      </c>
      <c r="AG16">
        <v>-47.186999999999998</v>
      </c>
      <c r="AH16">
        <v>-37.683999999999997</v>
      </c>
      <c r="AI16">
        <v>-27.35</v>
      </c>
      <c r="AJ16">
        <v>-18.277999999999999</v>
      </c>
      <c r="AK16">
        <v>-7.4240000000000004</v>
      </c>
    </row>
    <row r="17" spans="1:37" x14ac:dyDescent="0.25">
      <c r="A17">
        <v>1.246</v>
      </c>
      <c r="B17">
        <v>10.82</v>
      </c>
      <c r="C17">
        <v>19.75</v>
      </c>
      <c r="D17">
        <v>30.137</v>
      </c>
      <c r="E17">
        <v>39.328000000000003</v>
      </c>
      <c r="F17">
        <v>51.207999999999998</v>
      </c>
      <c r="G17">
        <v>60.002000000000002</v>
      </c>
      <c r="H17">
        <v>68.658000000000001</v>
      </c>
      <c r="I17">
        <v>83.870999999999995</v>
      </c>
      <c r="J17">
        <v>87.063999999999993</v>
      </c>
      <c r="K17">
        <v>82.909000000000006</v>
      </c>
      <c r="L17">
        <v>67.072000000000003</v>
      </c>
      <c r="M17">
        <v>58.113999999999997</v>
      </c>
      <c r="N17">
        <v>48.622999999999998</v>
      </c>
      <c r="O17">
        <v>37.776000000000003</v>
      </c>
      <c r="P17">
        <v>28.390999999999998</v>
      </c>
      <c r="Q17">
        <v>18.914000000000001</v>
      </c>
      <c r="R17">
        <v>9.2959999999999994</v>
      </c>
      <c r="S17">
        <v>-1.5629999999999999</v>
      </c>
      <c r="U17">
        <v>-6.8570000000000002</v>
      </c>
      <c r="V17">
        <v>-17.425999999999998</v>
      </c>
      <c r="W17">
        <v>-30.241</v>
      </c>
      <c r="X17">
        <v>-41.567</v>
      </c>
      <c r="Y17">
        <v>-52.639000000000003</v>
      </c>
      <c r="Z17">
        <v>-59.542000000000002</v>
      </c>
      <c r="AA17">
        <v>-73.153999999999996</v>
      </c>
      <c r="AB17">
        <v>-83.399000000000001</v>
      </c>
      <c r="AC17">
        <v>-85.887</v>
      </c>
      <c r="AD17">
        <v>-77.942999999999998</v>
      </c>
      <c r="AE17">
        <v>-66.885000000000005</v>
      </c>
      <c r="AF17">
        <v>-55.561999999999998</v>
      </c>
      <c r="AG17">
        <v>-47.973999999999997</v>
      </c>
      <c r="AH17">
        <v>-37.673999999999999</v>
      </c>
      <c r="AI17">
        <v>-27.611000000000001</v>
      </c>
      <c r="AJ17">
        <v>-18.321999999999999</v>
      </c>
      <c r="AK17">
        <v>-7.7539999999999996</v>
      </c>
    </row>
    <row r="18" spans="1:37" x14ac:dyDescent="0.25">
      <c r="A18">
        <v>1.2430000000000001</v>
      </c>
      <c r="B18">
        <v>10.314</v>
      </c>
      <c r="C18">
        <v>20.132999999999999</v>
      </c>
      <c r="D18">
        <v>31.058</v>
      </c>
      <c r="E18">
        <v>39.109000000000002</v>
      </c>
      <c r="F18">
        <v>50.322000000000003</v>
      </c>
      <c r="G18">
        <v>59.975000000000001</v>
      </c>
      <c r="H18">
        <v>68.811999999999998</v>
      </c>
      <c r="I18">
        <v>83.9</v>
      </c>
      <c r="J18">
        <v>87.021000000000001</v>
      </c>
      <c r="K18">
        <v>83.567999999999998</v>
      </c>
      <c r="L18">
        <v>66.858000000000004</v>
      </c>
      <c r="M18">
        <v>57.750999999999998</v>
      </c>
      <c r="N18">
        <v>48.713999999999999</v>
      </c>
      <c r="O18">
        <v>37.024999999999999</v>
      </c>
      <c r="P18">
        <v>28.728000000000002</v>
      </c>
      <c r="Q18">
        <v>18.649999999999999</v>
      </c>
      <c r="R18">
        <v>9.4280000000000008</v>
      </c>
      <c r="S18">
        <v>-1.5529999999999999</v>
      </c>
      <c r="U18">
        <v>-7.1870000000000003</v>
      </c>
      <c r="V18">
        <v>-17.459</v>
      </c>
      <c r="W18">
        <v>-30.196000000000002</v>
      </c>
      <c r="X18">
        <v>-41.530999999999999</v>
      </c>
      <c r="Y18">
        <v>-52.685000000000002</v>
      </c>
      <c r="Z18">
        <v>-59.457999999999998</v>
      </c>
      <c r="AA18">
        <v>-73.153999999999996</v>
      </c>
      <c r="AB18">
        <v>-82.442999999999998</v>
      </c>
      <c r="AC18">
        <v>-84.759</v>
      </c>
      <c r="AD18">
        <v>-75.634</v>
      </c>
      <c r="AE18">
        <v>-65.664000000000001</v>
      </c>
      <c r="AF18">
        <v>-55.561999999999998</v>
      </c>
      <c r="AG18">
        <v>-47.844000000000001</v>
      </c>
      <c r="AH18">
        <v>-37.249000000000002</v>
      </c>
      <c r="AI18">
        <v>-27.478000000000002</v>
      </c>
      <c r="AJ18">
        <v>-18.291</v>
      </c>
      <c r="AK18">
        <v>-7.7690000000000001</v>
      </c>
    </row>
    <row r="19" spans="1:37" x14ac:dyDescent="0.25">
      <c r="A19">
        <v>1.2430000000000001</v>
      </c>
      <c r="B19">
        <v>10.314</v>
      </c>
      <c r="C19">
        <v>19.75</v>
      </c>
      <c r="D19">
        <v>30.591999999999999</v>
      </c>
      <c r="E19">
        <v>39.408000000000001</v>
      </c>
      <c r="F19">
        <v>49.253</v>
      </c>
      <c r="G19">
        <v>60.134999999999998</v>
      </c>
      <c r="H19">
        <v>69.024000000000001</v>
      </c>
      <c r="I19">
        <v>82.602000000000004</v>
      </c>
      <c r="J19">
        <v>87.021000000000001</v>
      </c>
      <c r="K19">
        <v>82.933999999999997</v>
      </c>
      <c r="L19">
        <v>66.572999999999993</v>
      </c>
      <c r="M19">
        <v>58.095999999999997</v>
      </c>
      <c r="N19">
        <v>49.957000000000001</v>
      </c>
      <c r="O19">
        <v>38.487000000000002</v>
      </c>
      <c r="P19">
        <v>28.643000000000001</v>
      </c>
      <c r="Q19">
        <v>17.978000000000002</v>
      </c>
      <c r="R19">
        <v>9.4369999999999994</v>
      </c>
      <c r="S19">
        <v>-1.391</v>
      </c>
      <c r="U19">
        <v>-7.1109999999999998</v>
      </c>
      <c r="V19">
        <v>-17.678999999999998</v>
      </c>
      <c r="W19">
        <v>-30.425000000000001</v>
      </c>
      <c r="X19">
        <v>-41.845999999999997</v>
      </c>
      <c r="Y19">
        <v>-52.011000000000003</v>
      </c>
      <c r="Z19">
        <v>-60.186999999999998</v>
      </c>
      <c r="AA19">
        <v>-73.436000000000007</v>
      </c>
      <c r="AB19">
        <v>-81.319999999999993</v>
      </c>
      <c r="AC19">
        <v>-84.090999999999994</v>
      </c>
      <c r="AD19">
        <v>-77.887</v>
      </c>
      <c r="AE19">
        <v>-64.442999999999998</v>
      </c>
      <c r="AF19">
        <v>-56.442</v>
      </c>
      <c r="AG19">
        <v>-48.868000000000002</v>
      </c>
      <c r="AH19">
        <v>-36.786000000000001</v>
      </c>
      <c r="AI19">
        <v>-27.436</v>
      </c>
      <c r="AJ19">
        <v>-18.335000000000001</v>
      </c>
      <c r="AK19">
        <v>-7.7519999999999998</v>
      </c>
    </row>
    <row r="20" spans="1:37" x14ac:dyDescent="0.25">
      <c r="A20">
        <v>0.83699999999999997</v>
      </c>
      <c r="B20">
        <v>9.6649999999999991</v>
      </c>
      <c r="C20">
        <v>20.132999999999999</v>
      </c>
      <c r="D20">
        <v>30.331</v>
      </c>
      <c r="E20">
        <v>39.402000000000001</v>
      </c>
      <c r="F20">
        <v>47.595999999999997</v>
      </c>
      <c r="G20">
        <v>60.134999999999998</v>
      </c>
      <c r="H20">
        <v>68.936999999999998</v>
      </c>
      <c r="I20">
        <v>80.474999999999994</v>
      </c>
      <c r="J20">
        <v>87.013000000000005</v>
      </c>
      <c r="K20">
        <v>83.067999999999998</v>
      </c>
      <c r="L20">
        <v>66.864000000000004</v>
      </c>
      <c r="M20">
        <v>58.555999999999997</v>
      </c>
      <c r="N20">
        <v>48.69</v>
      </c>
      <c r="O20">
        <v>38.552</v>
      </c>
      <c r="P20">
        <v>28.736999999999998</v>
      </c>
      <c r="Q20">
        <v>17.978999999999999</v>
      </c>
      <c r="R20">
        <v>9.43</v>
      </c>
      <c r="S20">
        <v>-0.85299999999999998</v>
      </c>
      <c r="U20">
        <v>-8.266</v>
      </c>
      <c r="V20">
        <v>-17.545000000000002</v>
      </c>
      <c r="W20">
        <v>-29.678999999999998</v>
      </c>
      <c r="X20">
        <v>-41.076000000000001</v>
      </c>
      <c r="Y20">
        <v>-52.423999999999999</v>
      </c>
      <c r="Z20">
        <v>-60.137999999999998</v>
      </c>
      <c r="AA20">
        <v>-73.966999999999999</v>
      </c>
      <c r="AB20">
        <v>-81.376000000000005</v>
      </c>
      <c r="AC20">
        <v>-83.123000000000005</v>
      </c>
      <c r="AD20">
        <v>-78.034999999999997</v>
      </c>
      <c r="AE20">
        <v>-67.472999999999999</v>
      </c>
      <c r="AF20">
        <v>-57.692999999999998</v>
      </c>
      <c r="AG20">
        <v>-46.984999999999999</v>
      </c>
      <c r="AH20">
        <v>-36.786000000000001</v>
      </c>
      <c r="AI20">
        <v>-25.5</v>
      </c>
      <c r="AJ20">
        <v>-17.375</v>
      </c>
      <c r="AK20">
        <v>-7.4740000000000002</v>
      </c>
    </row>
    <row r="21" spans="1:37" x14ac:dyDescent="0.25">
      <c r="A21">
        <v>0.83699999999999997</v>
      </c>
      <c r="B21">
        <v>10.319000000000001</v>
      </c>
      <c r="C21">
        <v>20.687000000000001</v>
      </c>
      <c r="D21">
        <v>30.33</v>
      </c>
      <c r="E21">
        <v>39.316000000000003</v>
      </c>
      <c r="F21">
        <v>47.155999999999999</v>
      </c>
      <c r="G21">
        <v>59.939</v>
      </c>
      <c r="H21">
        <v>69.036000000000001</v>
      </c>
      <c r="I21">
        <v>80.459999999999994</v>
      </c>
      <c r="J21">
        <v>87.242999999999995</v>
      </c>
      <c r="K21">
        <v>83.103999999999999</v>
      </c>
      <c r="L21">
        <v>69.846999999999994</v>
      </c>
      <c r="M21">
        <v>59.892000000000003</v>
      </c>
      <c r="N21">
        <v>48.685000000000002</v>
      </c>
      <c r="O21">
        <v>38.091000000000001</v>
      </c>
      <c r="P21">
        <v>29.288</v>
      </c>
      <c r="Q21">
        <v>17.716999999999999</v>
      </c>
      <c r="R21">
        <v>9.98</v>
      </c>
      <c r="S21">
        <v>-0.85499999999999998</v>
      </c>
      <c r="U21">
        <v>-8.0359999999999996</v>
      </c>
      <c r="V21">
        <v>-18.693000000000001</v>
      </c>
      <c r="W21">
        <v>-28.067</v>
      </c>
      <c r="X21">
        <v>-41.069000000000003</v>
      </c>
      <c r="Y21">
        <v>-52.725999999999999</v>
      </c>
      <c r="Z21">
        <v>-62.341000000000001</v>
      </c>
      <c r="AA21">
        <v>-73.966999999999999</v>
      </c>
      <c r="AB21">
        <v>-81.497</v>
      </c>
      <c r="AC21">
        <v>-83.201999999999998</v>
      </c>
      <c r="AD21">
        <v>-77.899000000000001</v>
      </c>
      <c r="AE21">
        <v>-65.900000000000006</v>
      </c>
      <c r="AF21">
        <v>-57.819000000000003</v>
      </c>
      <c r="AG21">
        <v>-46.957000000000001</v>
      </c>
      <c r="AH21">
        <v>-36.786000000000001</v>
      </c>
      <c r="AI21">
        <v>-25.495000000000001</v>
      </c>
      <c r="AJ21">
        <v>-16.443000000000001</v>
      </c>
      <c r="AK21">
        <v>-7.165</v>
      </c>
    </row>
    <row r="22" spans="1:37" x14ac:dyDescent="0.25">
      <c r="A22">
        <v>0.16400000000000001</v>
      </c>
      <c r="B22">
        <v>10.275</v>
      </c>
      <c r="C22">
        <v>20.687000000000001</v>
      </c>
      <c r="D22">
        <v>31.984999999999999</v>
      </c>
      <c r="E22">
        <v>38.183</v>
      </c>
      <c r="F22">
        <v>48.337000000000003</v>
      </c>
      <c r="G22">
        <v>59.488999999999997</v>
      </c>
      <c r="H22">
        <v>69.545000000000002</v>
      </c>
      <c r="I22">
        <v>80.528999999999996</v>
      </c>
      <c r="J22">
        <v>87.611000000000004</v>
      </c>
      <c r="K22">
        <v>79.846000000000004</v>
      </c>
      <c r="L22">
        <v>69.846999999999994</v>
      </c>
      <c r="M22">
        <v>60.8</v>
      </c>
      <c r="N22">
        <v>49.308999999999997</v>
      </c>
      <c r="O22">
        <v>37.505000000000003</v>
      </c>
      <c r="P22">
        <v>28.335000000000001</v>
      </c>
      <c r="Q22">
        <v>17.716999999999999</v>
      </c>
      <c r="R22">
        <v>9.984</v>
      </c>
      <c r="S22">
        <v>-0.58399999999999996</v>
      </c>
      <c r="U22">
        <v>-7.1109999999999998</v>
      </c>
      <c r="V22">
        <v>-18.332000000000001</v>
      </c>
      <c r="W22">
        <v>-28.146000000000001</v>
      </c>
      <c r="X22">
        <v>-41.878999999999998</v>
      </c>
      <c r="Y22">
        <v>-52.685000000000002</v>
      </c>
      <c r="Z22">
        <v>-63.384999999999998</v>
      </c>
      <c r="AA22">
        <v>-73.83</v>
      </c>
      <c r="AB22">
        <v>-80.697000000000003</v>
      </c>
      <c r="AC22">
        <v>-83.965999999999994</v>
      </c>
      <c r="AD22">
        <v>-77.668999999999997</v>
      </c>
      <c r="AE22">
        <v>-66.340999999999994</v>
      </c>
      <c r="AF22">
        <v>-57.936</v>
      </c>
      <c r="AG22">
        <v>-46.451999999999998</v>
      </c>
      <c r="AH22">
        <v>-36.786000000000001</v>
      </c>
      <c r="AI22">
        <v>-25.117999999999999</v>
      </c>
      <c r="AJ22">
        <v>-16.326000000000001</v>
      </c>
      <c r="AK22">
        <v>-6.8739999999999997</v>
      </c>
    </row>
    <row r="23" spans="1:37" x14ac:dyDescent="0.25">
      <c r="A23">
        <v>0.159</v>
      </c>
      <c r="B23">
        <v>9.1020000000000003</v>
      </c>
      <c r="C23">
        <v>20.56</v>
      </c>
      <c r="D23">
        <v>31.254999999999999</v>
      </c>
      <c r="E23">
        <v>40.118000000000002</v>
      </c>
      <c r="F23">
        <v>48.43</v>
      </c>
      <c r="G23">
        <v>60.195</v>
      </c>
      <c r="H23">
        <v>69.81</v>
      </c>
      <c r="I23">
        <v>81.581000000000003</v>
      </c>
      <c r="J23">
        <v>87.634</v>
      </c>
      <c r="K23">
        <v>79.846000000000004</v>
      </c>
      <c r="L23">
        <v>69.846999999999994</v>
      </c>
      <c r="M23">
        <v>60.87</v>
      </c>
      <c r="N23">
        <v>49.308999999999997</v>
      </c>
      <c r="O23">
        <v>38.750999999999998</v>
      </c>
      <c r="P23">
        <v>28.454999999999998</v>
      </c>
      <c r="Q23">
        <v>19.306999999999999</v>
      </c>
      <c r="R23">
        <v>9.9849999999999994</v>
      </c>
      <c r="S23">
        <v>-0.58899999999999997</v>
      </c>
      <c r="U23">
        <v>-8.1579999999999995</v>
      </c>
      <c r="V23">
        <v>-18.07</v>
      </c>
      <c r="W23">
        <v>-27.169</v>
      </c>
      <c r="X23">
        <v>-42.026000000000003</v>
      </c>
      <c r="Y23">
        <v>-53.026000000000003</v>
      </c>
      <c r="Z23">
        <v>-62.381999999999998</v>
      </c>
      <c r="AA23">
        <v>-74.212999999999994</v>
      </c>
      <c r="AB23">
        <v>-83.123999999999995</v>
      </c>
      <c r="AC23">
        <v>-83.98</v>
      </c>
      <c r="AD23">
        <v>-78.147000000000006</v>
      </c>
      <c r="AE23">
        <v>-66.340999999999994</v>
      </c>
      <c r="AF23">
        <v>-58.113999999999997</v>
      </c>
      <c r="AG23">
        <v>-47.180999999999997</v>
      </c>
      <c r="AH23">
        <v>-37.787999999999997</v>
      </c>
      <c r="AI23">
        <v>-24.940999999999999</v>
      </c>
      <c r="AJ23">
        <v>-16.227</v>
      </c>
      <c r="AK23">
        <v>-6.952</v>
      </c>
    </row>
    <row r="24" spans="1:37" x14ac:dyDescent="0.25">
      <c r="A24">
        <v>0.158</v>
      </c>
      <c r="B24">
        <v>10.404999999999999</v>
      </c>
      <c r="C24">
        <v>20.687000000000001</v>
      </c>
      <c r="D24">
        <v>31.484000000000002</v>
      </c>
      <c r="E24">
        <v>40.198</v>
      </c>
      <c r="F24">
        <v>48.948999999999998</v>
      </c>
      <c r="G24">
        <v>59.427999999999997</v>
      </c>
      <c r="H24">
        <v>69.442999999999998</v>
      </c>
      <c r="I24">
        <v>81.572000000000003</v>
      </c>
      <c r="J24">
        <v>87.488</v>
      </c>
      <c r="K24">
        <v>79.882000000000005</v>
      </c>
      <c r="L24">
        <v>70.171999999999997</v>
      </c>
      <c r="M24">
        <v>60.640999999999998</v>
      </c>
      <c r="N24">
        <v>48.820999999999998</v>
      </c>
      <c r="O24">
        <v>37.573</v>
      </c>
      <c r="P24">
        <v>29.408000000000001</v>
      </c>
      <c r="Q24">
        <v>19.702999999999999</v>
      </c>
      <c r="R24">
        <v>10.234</v>
      </c>
      <c r="S24">
        <v>-1.2789999999999999</v>
      </c>
      <c r="U24">
        <v>-7.3710000000000004</v>
      </c>
      <c r="V24">
        <v>-17.684000000000001</v>
      </c>
      <c r="W24">
        <v>-26.923999999999999</v>
      </c>
      <c r="X24">
        <v>-41.424999999999997</v>
      </c>
      <c r="Y24">
        <v>-53.914999999999999</v>
      </c>
      <c r="Z24">
        <v>-61.244</v>
      </c>
      <c r="AA24">
        <v>-73.796999999999997</v>
      </c>
      <c r="AB24">
        <v>-83.123999999999995</v>
      </c>
      <c r="AC24">
        <v>-84.061999999999998</v>
      </c>
      <c r="AD24">
        <v>-77.73</v>
      </c>
      <c r="AE24">
        <v>-66.069000000000003</v>
      </c>
      <c r="AF24">
        <v>-57.741</v>
      </c>
      <c r="AG24">
        <v>-45.598999999999997</v>
      </c>
      <c r="AH24">
        <v>-38.448</v>
      </c>
      <c r="AI24">
        <v>-24.940999999999999</v>
      </c>
      <c r="AJ24">
        <v>-16.227</v>
      </c>
      <c r="AK24">
        <v>-5.9249999999999998</v>
      </c>
    </row>
    <row r="25" spans="1:37" x14ac:dyDescent="0.25">
      <c r="A25">
        <v>0.42799999999999999</v>
      </c>
      <c r="B25">
        <v>10.381</v>
      </c>
      <c r="C25">
        <v>20.513999999999999</v>
      </c>
      <c r="D25">
        <v>30.908999999999999</v>
      </c>
      <c r="E25">
        <v>40.966999999999999</v>
      </c>
      <c r="F25">
        <v>48.43</v>
      </c>
      <c r="G25">
        <v>59.295000000000002</v>
      </c>
      <c r="H25">
        <v>68.686999999999998</v>
      </c>
      <c r="I25">
        <v>81.581000000000003</v>
      </c>
      <c r="J25">
        <v>87.474000000000004</v>
      </c>
      <c r="K25">
        <v>79.882000000000005</v>
      </c>
      <c r="L25">
        <v>70.155000000000001</v>
      </c>
      <c r="M25">
        <v>59.396999999999998</v>
      </c>
      <c r="N25">
        <v>49.491999999999997</v>
      </c>
      <c r="O25">
        <v>37.14</v>
      </c>
      <c r="P25">
        <v>29.283999999999999</v>
      </c>
      <c r="Q25">
        <v>20.048999999999999</v>
      </c>
      <c r="R25">
        <v>9.9420000000000002</v>
      </c>
      <c r="S25">
        <v>-1.2789999999999999</v>
      </c>
      <c r="U25">
        <v>-7.258</v>
      </c>
      <c r="V25">
        <v>-17.942</v>
      </c>
      <c r="W25">
        <v>-26.8</v>
      </c>
      <c r="X25">
        <v>-41.691000000000003</v>
      </c>
      <c r="Y25">
        <v>-53.744</v>
      </c>
      <c r="Z25">
        <v>-61.244</v>
      </c>
      <c r="AA25">
        <v>-74.340999999999994</v>
      </c>
      <c r="AB25">
        <v>-82.655000000000001</v>
      </c>
      <c r="AC25">
        <v>-84.301000000000002</v>
      </c>
      <c r="AD25">
        <v>-77.757999999999996</v>
      </c>
      <c r="AE25">
        <v>-66.049000000000007</v>
      </c>
      <c r="AF25">
        <v>-57.265000000000001</v>
      </c>
      <c r="AG25">
        <v>-45.503</v>
      </c>
      <c r="AH25">
        <v>-38.338000000000001</v>
      </c>
      <c r="AI25">
        <v>-25.044</v>
      </c>
      <c r="AJ25">
        <v>-16.449000000000002</v>
      </c>
      <c r="AK25">
        <v>-6.9610000000000003</v>
      </c>
    </row>
    <row r="26" spans="1:37" x14ac:dyDescent="0.25">
      <c r="A26">
        <v>0.41199999999999998</v>
      </c>
      <c r="B26">
        <v>10.381</v>
      </c>
      <c r="C26">
        <v>18.849</v>
      </c>
      <c r="D26">
        <v>31.408999999999999</v>
      </c>
      <c r="E26">
        <v>40.049999999999997</v>
      </c>
      <c r="F26">
        <v>49.134999999999998</v>
      </c>
      <c r="G26">
        <v>59.427999999999997</v>
      </c>
      <c r="H26">
        <v>68.641999999999996</v>
      </c>
      <c r="I26">
        <v>81.581000000000003</v>
      </c>
      <c r="J26">
        <v>87.617999999999995</v>
      </c>
      <c r="K26">
        <v>79.789000000000001</v>
      </c>
      <c r="L26">
        <v>70.456000000000003</v>
      </c>
      <c r="M26">
        <v>59.417000000000002</v>
      </c>
      <c r="N26">
        <v>48.747999999999998</v>
      </c>
      <c r="O26">
        <v>38.146000000000001</v>
      </c>
      <c r="P26">
        <v>29.199000000000002</v>
      </c>
      <c r="Q26">
        <v>19.706</v>
      </c>
      <c r="R26">
        <v>9.673</v>
      </c>
      <c r="S26">
        <v>-0.57699999999999996</v>
      </c>
      <c r="U26">
        <v>-7.5250000000000004</v>
      </c>
      <c r="V26">
        <v>-17.942</v>
      </c>
      <c r="W26">
        <v>-26.8</v>
      </c>
      <c r="X26">
        <v>-41.756999999999998</v>
      </c>
      <c r="Y26">
        <v>-53.664000000000001</v>
      </c>
      <c r="Z26">
        <v>-61.037999999999997</v>
      </c>
      <c r="AA26">
        <v>-73.98</v>
      </c>
      <c r="AB26">
        <v>-82.253</v>
      </c>
      <c r="AC26">
        <v>-84.301000000000002</v>
      </c>
      <c r="AD26">
        <v>-77.73</v>
      </c>
      <c r="AE26">
        <v>-65.31</v>
      </c>
      <c r="AF26">
        <v>-57.265000000000001</v>
      </c>
      <c r="AG26">
        <v>-45.212000000000003</v>
      </c>
      <c r="AH26">
        <v>-38.012999999999998</v>
      </c>
      <c r="AI26">
        <v>-25.175000000000001</v>
      </c>
      <c r="AJ26">
        <v>-16.507000000000001</v>
      </c>
      <c r="AK26">
        <v>-6.9610000000000003</v>
      </c>
    </row>
    <row r="27" spans="1:37" x14ac:dyDescent="0.25">
      <c r="A27">
        <v>0.42099999999999999</v>
      </c>
      <c r="B27">
        <v>10.736000000000001</v>
      </c>
      <c r="C27">
        <v>18.329999999999998</v>
      </c>
      <c r="D27">
        <v>31.411000000000001</v>
      </c>
      <c r="E27">
        <v>40.707999999999998</v>
      </c>
      <c r="F27">
        <v>48.834000000000003</v>
      </c>
      <c r="G27">
        <v>61.222000000000001</v>
      </c>
      <c r="H27">
        <v>68.685000000000002</v>
      </c>
      <c r="I27">
        <v>82.71</v>
      </c>
      <c r="J27">
        <v>89.129000000000005</v>
      </c>
      <c r="K27">
        <v>78.781999999999996</v>
      </c>
      <c r="L27">
        <v>70.456000000000003</v>
      </c>
      <c r="M27">
        <v>57.540999999999997</v>
      </c>
      <c r="N27">
        <v>48.747999999999998</v>
      </c>
      <c r="O27">
        <v>38.595999999999997</v>
      </c>
      <c r="P27">
        <v>29.62</v>
      </c>
      <c r="Q27">
        <v>18.446000000000002</v>
      </c>
      <c r="R27">
        <v>9.06</v>
      </c>
      <c r="S27">
        <v>-1.552</v>
      </c>
      <c r="U27">
        <v>-7.5250000000000004</v>
      </c>
      <c r="V27">
        <v>-17.942</v>
      </c>
      <c r="W27">
        <v>-27.689</v>
      </c>
      <c r="X27">
        <v>-41.756999999999998</v>
      </c>
      <c r="Y27">
        <v>-53.664000000000001</v>
      </c>
      <c r="Z27">
        <v>-61.037999999999997</v>
      </c>
      <c r="AA27">
        <v>-73.11</v>
      </c>
      <c r="AB27">
        <v>-82.936000000000007</v>
      </c>
      <c r="AC27">
        <v>-84.652000000000001</v>
      </c>
      <c r="AD27">
        <v>-77.980999999999995</v>
      </c>
      <c r="AE27">
        <v>-64.784000000000006</v>
      </c>
      <c r="AF27">
        <v>-53.856000000000002</v>
      </c>
      <c r="AG27">
        <v>-45.463000000000001</v>
      </c>
      <c r="AH27">
        <v>-37.817999999999998</v>
      </c>
      <c r="AI27">
        <v>-25.960999999999999</v>
      </c>
      <c r="AJ27">
        <v>-17.050999999999998</v>
      </c>
      <c r="AK27">
        <v>-6.718</v>
      </c>
    </row>
    <row r="28" spans="1:37" x14ac:dyDescent="0.25">
      <c r="A28">
        <v>0.28100000000000003</v>
      </c>
      <c r="B28">
        <v>11.000999999999999</v>
      </c>
      <c r="C28">
        <v>18.324000000000002</v>
      </c>
      <c r="D28">
        <v>30.538</v>
      </c>
      <c r="E28">
        <v>40.561999999999998</v>
      </c>
      <c r="F28">
        <v>48.747999999999998</v>
      </c>
      <c r="G28">
        <v>59.563000000000002</v>
      </c>
      <c r="H28">
        <v>68.269000000000005</v>
      </c>
      <c r="I28">
        <v>82.840999999999994</v>
      </c>
      <c r="J28">
        <v>89.337999999999994</v>
      </c>
      <c r="K28">
        <v>78.796000000000006</v>
      </c>
      <c r="L28">
        <v>70.192999999999998</v>
      </c>
      <c r="M28">
        <v>59.993000000000002</v>
      </c>
      <c r="N28">
        <v>49.408000000000001</v>
      </c>
      <c r="O28">
        <v>38.81</v>
      </c>
      <c r="P28">
        <v>29.321000000000002</v>
      </c>
      <c r="Q28">
        <v>18.446000000000002</v>
      </c>
      <c r="R28">
        <v>9.7509999999999994</v>
      </c>
      <c r="S28">
        <v>-0.71399999999999997</v>
      </c>
      <c r="U28">
        <v>-7.5650000000000004</v>
      </c>
      <c r="V28">
        <v>-17.812999999999999</v>
      </c>
      <c r="W28">
        <v>-27.073</v>
      </c>
      <c r="X28">
        <v>-42.698999999999998</v>
      </c>
      <c r="Y28">
        <v>-53.298999999999999</v>
      </c>
      <c r="Z28">
        <v>-63.896999999999998</v>
      </c>
      <c r="AA28">
        <v>-72.819999999999993</v>
      </c>
      <c r="AB28">
        <v>-82.974999999999994</v>
      </c>
      <c r="AC28">
        <v>-84.944999999999993</v>
      </c>
      <c r="AD28">
        <v>-76.725999999999999</v>
      </c>
      <c r="AE28">
        <v>-64.899000000000001</v>
      </c>
      <c r="AF28">
        <v>-53.804000000000002</v>
      </c>
      <c r="AG28">
        <v>-45.17</v>
      </c>
      <c r="AH28">
        <v>-36.610999999999997</v>
      </c>
      <c r="AI28">
        <v>-25.702999999999999</v>
      </c>
      <c r="AJ28">
        <v>-16.91</v>
      </c>
      <c r="AK28">
        <v>-6.5759999999999996</v>
      </c>
    </row>
    <row r="29" spans="1:37" x14ac:dyDescent="0.25">
      <c r="A29">
        <v>0.27600000000000002</v>
      </c>
      <c r="B29">
        <v>11.000999999999999</v>
      </c>
      <c r="C29">
        <v>18.324000000000002</v>
      </c>
      <c r="D29">
        <v>31.074999999999999</v>
      </c>
      <c r="E29">
        <v>40.826000000000001</v>
      </c>
      <c r="F29">
        <v>50.048000000000002</v>
      </c>
      <c r="G29">
        <v>62.755000000000003</v>
      </c>
      <c r="H29">
        <v>68.314999999999998</v>
      </c>
      <c r="I29">
        <v>84.936000000000007</v>
      </c>
      <c r="J29">
        <v>89.447999999999993</v>
      </c>
      <c r="K29">
        <v>79.046999999999997</v>
      </c>
      <c r="L29">
        <v>69.162999999999997</v>
      </c>
      <c r="M29">
        <v>59.396000000000001</v>
      </c>
      <c r="N29">
        <v>48.697000000000003</v>
      </c>
      <c r="O29">
        <v>39.158000000000001</v>
      </c>
      <c r="P29">
        <v>28.834</v>
      </c>
      <c r="Q29">
        <v>18.716000000000001</v>
      </c>
      <c r="R29">
        <v>8.9600000000000009</v>
      </c>
      <c r="S29">
        <v>-0.70799999999999996</v>
      </c>
      <c r="U29">
        <v>-7.4169999999999998</v>
      </c>
      <c r="V29">
        <v>-17.809999999999999</v>
      </c>
      <c r="W29">
        <v>-26.673999999999999</v>
      </c>
      <c r="X29">
        <v>-43.182000000000002</v>
      </c>
      <c r="Y29">
        <v>-52.552999999999997</v>
      </c>
      <c r="Z29">
        <v>-64.153000000000006</v>
      </c>
      <c r="AA29">
        <v>-73.063999999999993</v>
      </c>
      <c r="AB29">
        <v>-84.259</v>
      </c>
      <c r="AC29">
        <v>-85.215999999999994</v>
      </c>
      <c r="AD29">
        <v>-75.483999999999995</v>
      </c>
      <c r="AE29">
        <v>-64.885000000000005</v>
      </c>
      <c r="AF29">
        <v>-54.441000000000003</v>
      </c>
      <c r="AG29">
        <v>-46.432000000000002</v>
      </c>
      <c r="AH29">
        <v>-36.814999999999998</v>
      </c>
      <c r="AI29">
        <v>-26.268999999999998</v>
      </c>
      <c r="AJ29">
        <v>-17.050999999999998</v>
      </c>
      <c r="AK29">
        <v>-6.5670000000000002</v>
      </c>
    </row>
    <row r="30" spans="1:37" x14ac:dyDescent="0.25">
      <c r="A30">
        <v>-0.14799999999999999</v>
      </c>
      <c r="B30">
        <v>10.786</v>
      </c>
      <c r="C30">
        <v>19.670000000000002</v>
      </c>
      <c r="D30">
        <v>31.420999999999999</v>
      </c>
      <c r="E30">
        <v>40.569000000000003</v>
      </c>
      <c r="F30">
        <v>48.832000000000001</v>
      </c>
      <c r="G30">
        <v>59.758000000000003</v>
      </c>
      <c r="H30">
        <v>70.504000000000005</v>
      </c>
      <c r="I30">
        <v>84.808000000000007</v>
      </c>
      <c r="J30">
        <v>88.010999999999996</v>
      </c>
      <c r="K30">
        <v>78.811000000000007</v>
      </c>
      <c r="L30">
        <v>70.206000000000003</v>
      </c>
      <c r="M30">
        <v>59.393999999999998</v>
      </c>
      <c r="N30">
        <v>48.313000000000002</v>
      </c>
      <c r="O30">
        <v>39.244999999999997</v>
      </c>
      <c r="P30">
        <v>28.834</v>
      </c>
      <c r="Q30">
        <v>18.402000000000001</v>
      </c>
      <c r="R30">
        <v>9.3879999999999999</v>
      </c>
      <c r="S30">
        <v>-0.70699999999999996</v>
      </c>
      <c r="U30">
        <v>-7.9749999999999996</v>
      </c>
      <c r="V30">
        <v>-17.46</v>
      </c>
      <c r="W30">
        <v>-26.614999999999998</v>
      </c>
      <c r="X30">
        <v>-42.097999999999999</v>
      </c>
      <c r="Y30">
        <v>-52.552999999999997</v>
      </c>
      <c r="Z30">
        <v>-63.981000000000002</v>
      </c>
      <c r="AA30">
        <v>-73.036000000000001</v>
      </c>
      <c r="AB30">
        <v>-84.21</v>
      </c>
      <c r="AC30">
        <v>-85.215999999999994</v>
      </c>
      <c r="AD30">
        <v>-75.286000000000001</v>
      </c>
      <c r="AE30">
        <v>-64.885000000000005</v>
      </c>
      <c r="AF30">
        <v>-58.475999999999999</v>
      </c>
      <c r="AG30">
        <v>-45.258000000000003</v>
      </c>
      <c r="AH30">
        <v>-36.81</v>
      </c>
      <c r="AI30">
        <v>-26.268999999999998</v>
      </c>
      <c r="AJ30">
        <v>-16.847000000000001</v>
      </c>
      <c r="AK30">
        <v>-6.5670000000000002</v>
      </c>
    </row>
    <row r="31" spans="1:37" x14ac:dyDescent="0.25">
      <c r="A31">
        <v>-0.12</v>
      </c>
      <c r="B31">
        <v>10.787000000000001</v>
      </c>
      <c r="C31">
        <v>19.670000000000002</v>
      </c>
      <c r="D31">
        <v>31.628</v>
      </c>
      <c r="E31">
        <v>41.029000000000003</v>
      </c>
      <c r="F31">
        <v>50.554000000000002</v>
      </c>
      <c r="G31">
        <v>60.55</v>
      </c>
      <c r="H31">
        <v>70.759</v>
      </c>
      <c r="I31">
        <v>82.811999999999998</v>
      </c>
      <c r="J31">
        <v>87.081999999999994</v>
      </c>
      <c r="K31">
        <v>77.763000000000005</v>
      </c>
      <c r="L31">
        <v>69.162000000000006</v>
      </c>
      <c r="M31">
        <v>59.393999999999998</v>
      </c>
      <c r="N31">
        <v>48.866</v>
      </c>
      <c r="O31">
        <v>39.332000000000001</v>
      </c>
      <c r="P31">
        <v>29.253</v>
      </c>
      <c r="Q31">
        <v>18.975000000000001</v>
      </c>
      <c r="R31">
        <v>8.5869999999999997</v>
      </c>
      <c r="S31">
        <v>-1.2649999999999999</v>
      </c>
      <c r="U31">
        <v>-7.9749999999999996</v>
      </c>
      <c r="V31">
        <v>-17.545999999999999</v>
      </c>
      <c r="W31">
        <v>-27.798999999999999</v>
      </c>
      <c r="X31">
        <v>-41.811999999999998</v>
      </c>
      <c r="Y31">
        <v>-52.484999999999999</v>
      </c>
      <c r="Z31">
        <v>-63.29</v>
      </c>
      <c r="AA31">
        <v>-73.266999999999996</v>
      </c>
      <c r="AB31">
        <v>-84.21</v>
      </c>
      <c r="AC31">
        <v>-85.05</v>
      </c>
      <c r="AD31">
        <v>-75.518000000000001</v>
      </c>
      <c r="AE31">
        <v>-66.533000000000001</v>
      </c>
      <c r="AF31">
        <v>-58.265000000000001</v>
      </c>
      <c r="AG31">
        <v>-46.332000000000001</v>
      </c>
      <c r="AH31">
        <v>-36.81</v>
      </c>
      <c r="AI31">
        <v>-26.145</v>
      </c>
      <c r="AJ31">
        <v>-16.295999999999999</v>
      </c>
      <c r="AK31">
        <v>-6.5819999999999999</v>
      </c>
    </row>
    <row r="32" spans="1:37" x14ac:dyDescent="0.25">
      <c r="A32">
        <v>-0.17</v>
      </c>
      <c r="B32">
        <v>10.81</v>
      </c>
      <c r="C32">
        <v>21.08</v>
      </c>
      <c r="D32">
        <v>30.882999999999999</v>
      </c>
      <c r="E32">
        <v>40.601999999999997</v>
      </c>
      <c r="F32">
        <v>50.037999999999997</v>
      </c>
      <c r="G32">
        <v>59.970999999999997</v>
      </c>
      <c r="H32">
        <v>67.611000000000004</v>
      </c>
      <c r="I32">
        <v>84.915999999999997</v>
      </c>
      <c r="J32">
        <v>87.081999999999994</v>
      </c>
      <c r="K32">
        <v>79.073999999999998</v>
      </c>
      <c r="L32">
        <v>69.263999999999996</v>
      </c>
      <c r="M32">
        <v>59.390999999999998</v>
      </c>
      <c r="N32">
        <v>49.35</v>
      </c>
      <c r="O32">
        <v>39.597000000000001</v>
      </c>
      <c r="P32">
        <v>28.834</v>
      </c>
      <c r="Q32">
        <v>19.021000000000001</v>
      </c>
      <c r="R32">
        <v>8.59</v>
      </c>
      <c r="S32">
        <v>-0.69299999999999995</v>
      </c>
      <c r="U32">
        <v>-8.6039999999999992</v>
      </c>
      <c r="V32">
        <v>-17.413</v>
      </c>
      <c r="W32">
        <v>-29.436</v>
      </c>
      <c r="X32">
        <v>-41.811999999999998</v>
      </c>
      <c r="Y32">
        <v>-52.786999999999999</v>
      </c>
      <c r="Z32">
        <v>-63.01</v>
      </c>
      <c r="AA32">
        <v>-73.75</v>
      </c>
      <c r="AB32">
        <v>-84.268000000000001</v>
      </c>
      <c r="AC32">
        <v>-85.399000000000001</v>
      </c>
      <c r="AD32">
        <v>-75.518000000000001</v>
      </c>
      <c r="AE32">
        <v>-67.231999999999999</v>
      </c>
      <c r="AF32">
        <v>-58.265000000000001</v>
      </c>
      <c r="AG32">
        <v>-48.177999999999997</v>
      </c>
      <c r="AH32">
        <v>-37.186</v>
      </c>
      <c r="AI32">
        <v>-26.145</v>
      </c>
      <c r="AJ32">
        <v>-16.524999999999999</v>
      </c>
      <c r="AK32">
        <v>-6.47</v>
      </c>
    </row>
    <row r="65" spans="1:37" x14ac:dyDescent="0.25">
      <c r="A65" t="s">
        <v>0</v>
      </c>
    </row>
    <row r="66" spans="1:37" x14ac:dyDescent="0.25">
      <c r="A66" s="9">
        <f t="shared" ref="A66:S66" si="0">AVERAGE(A3:A32)</f>
        <v>0.73879999999999979</v>
      </c>
      <c r="B66" s="9">
        <f t="shared" si="0"/>
        <v>10.680133333333329</v>
      </c>
      <c r="C66" s="9">
        <f t="shared" si="0"/>
        <v>20.19403333333333</v>
      </c>
      <c r="D66" s="9">
        <f t="shared" si="0"/>
        <v>30.817566666666679</v>
      </c>
      <c r="E66" s="9">
        <f t="shared" si="0"/>
        <v>39.866166666666665</v>
      </c>
      <c r="F66" s="9">
        <f t="shared" si="0"/>
        <v>49.178633333333345</v>
      </c>
      <c r="G66" s="9">
        <f t="shared" si="0"/>
        <v>60.199266666666674</v>
      </c>
      <c r="H66" s="9">
        <f t="shared" si="0"/>
        <v>69.335266666666655</v>
      </c>
      <c r="I66" s="9">
        <f t="shared" si="0"/>
        <v>82.200433333333336</v>
      </c>
      <c r="J66" s="9">
        <f t="shared" si="0"/>
        <v>87.970133333333322</v>
      </c>
      <c r="K66" s="9">
        <f t="shared" si="0"/>
        <v>80.264033333333344</v>
      </c>
      <c r="L66" s="9">
        <f t="shared" si="0"/>
        <v>68.802233333333319</v>
      </c>
      <c r="M66" s="9">
        <f t="shared" si="0"/>
        <v>58.371399999999994</v>
      </c>
      <c r="N66" s="9">
        <f t="shared" si="0"/>
        <v>48.453499999999984</v>
      </c>
      <c r="O66" s="9">
        <f t="shared" si="0"/>
        <v>38.352799999999995</v>
      </c>
      <c r="P66" s="9">
        <f t="shared" si="0"/>
        <v>28.822466666666667</v>
      </c>
      <c r="Q66" s="9">
        <f t="shared" si="0"/>
        <v>18.543933333333332</v>
      </c>
      <c r="R66" s="9">
        <f t="shared" si="0"/>
        <v>8.6631333333333327</v>
      </c>
      <c r="S66" s="9">
        <f t="shared" si="0"/>
        <v>-1.0861333333333332</v>
      </c>
      <c r="U66">
        <f t="shared" ref="U66:AK66" si="1">AVERAGE(U3:U32)</f>
        <v>-7.5303666666666667</v>
      </c>
      <c r="V66">
        <f t="shared" si="1"/>
        <v>-17.875833333333333</v>
      </c>
      <c r="W66">
        <f t="shared" si="1"/>
        <v>-28.559033333333325</v>
      </c>
      <c r="X66">
        <f t="shared" si="1"/>
        <v>-41.880966666666659</v>
      </c>
      <c r="Y66">
        <f t="shared" si="1"/>
        <v>-52.944266666666664</v>
      </c>
      <c r="Z66">
        <f t="shared" si="1"/>
        <v>-61.651499999999984</v>
      </c>
      <c r="AA66">
        <f t="shared" si="1"/>
        <v>-72.981833333333327</v>
      </c>
      <c r="AB66">
        <f t="shared" si="1"/>
        <v>-82.393900000000016</v>
      </c>
      <c r="AC66">
        <f t="shared" si="1"/>
        <v>-85.100366666666645</v>
      </c>
      <c r="AD66">
        <f t="shared" si="1"/>
        <v>-76.388133333333343</v>
      </c>
      <c r="AE66">
        <f t="shared" si="1"/>
        <v>-66.085700000000003</v>
      </c>
      <c r="AF66">
        <f t="shared" si="1"/>
        <v>-56.338400000000014</v>
      </c>
      <c r="AG66">
        <f t="shared" si="1"/>
        <v>-46.420100000000019</v>
      </c>
      <c r="AH66">
        <f t="shared" si="1"/>
        <v>-37.395266666666664</v>
      </c>
      <c r="AI66">
        <f t="shared" si="1"/>
        <v>-26.395266666666664</v>
      </c>
      <c r="AJ66">
        <f t="shared" si="1"/>
        <v>-16.359533333333328</v>
      </c>
      <c r="AK66">
        <f t="shared" si="1"/>
        <v>-7.0077666666666669</v>
      </c>
    </row>
    <row r="67" spans="1:37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37" x14ac:dyDescent="0.25">
      <c r="A68" s="9" t="s">
        <v>1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37" x14ac:dyDescent="0.25">
      <c r="A69" s="9">
        <f t="shared" ref="A69:S69" si="2">STDEV(A3:A32)</f>
        <v>0.57768673052156039</v>
      </c>
      <c r="B69" s="9">
        <f t="shared" si="2"/>
        <v>0.59586678292090212</v>
      </c>
      <c r="C69" s="9">
        <f t="shared" si="2"/>
        <v>0.80806894052653577</v>
      </c>
      <c r="D69" s="9">
        <f t="shared" si="2"/>
        <v>0.49193437208308771</v>
      </c>
      <c r="E69" s="9">
        <f t="shared" si="2"/>
        <v>0.88699745687670717</v>
      </c>
      <c r="F69" s="9">
        <f t="shared" si="2"/>
        <v>1.1128303921124707</v>
      </c>
      <c r="G69" s="9">
        <f t="shared" si="2"/>
        <v>0.83831390439312903</v>
      </c>
      <c r="H69" s="9">
        <f t="shared" si="2"/>
        <v>0.98004542235809611</v>
      </c>
      <c r="I69" s="9">
        <f t="shared" si="2"/>
        <v>1.2633084829084726</v>
      </c>
      <c r="J69" s="9">
        <f t="shared" si="2"/>
        <v>0.87855511213439108</v>
      </c>
      <c r="K69" s="9">
        <f t="shared" si="2"/>
        <v>1.5045671271930285</v>
      </c>
      <c r="L69" s="9">
        <f t="shared" si="2"/>
        <v>1.5195206976460409</v>
      </c>
      <c r="M69" s="9">
        <f t="shared" si="2"/>
        <v>1.295920458393476</v>
      </c>
      <c r="N69" s="9">
        <f t="shared" si="2"/>
        <v>1.0413949116780647</v>
      </c>
      <c r="O69" s="9">
        <f t="shared" si="2"/>
        <v>0.77500133036593233</v>
      </c>
      <c r="P69" s="9">
        <f t="shared" si="2"/>
        <v>0.74455206313101063</v>
      </c>
      <c r="Q69" s="9">
        <f t="shared" si="2"/>
        <v>0.67368072522540667</v>
      </c>
      <c r="R69" s="9">
        <f t="shared" si="2"/>
        <v>1.0444711822615045</v>
      </c>
      <c r="S69" s="9">
        <f t="shared" si="2"/>
        <v>0.49132324729584465</v>
      </c>
      <c r="U69">
        <f t="shared" ref="U69:AK69" si="3">STDEV(U3:U32)</f>
        <v>0.49798293028032048</v>
      </c>
      <c r="V69">
        <f t="shared" si="3"/>
        <v>0.42574916391545947</v>
      </c>
      <c r="W69">
        <f t="shared" si="3"/>
        <v>1.247306269480378</v>
      </c>
      <c r="X69">
        <f t="shared" si="3"/>
        <v>0.73026095871002972</v>
      </c>
      <c r="Y69">
        <f t="shared" si="3"/>
        <v>0.55628626551030613</v>
      </c>
      <c r="Z69">
        <f t="shared" si="3"/>
        <v>1.432929763420578</v>
      </c>
      <c r="AA69">
        <f t="shared" si="3"/>
        <v>0.86900343570343119</v>
      </c>
      <c r="AB69">
        <f t="shared" si="3"/>
        <v>1.3426778787955413</v>
      </c>
      <c r="AC69">
        <f t="shared" si="3"/>
        <v>1.0233389057843718</v>
      </c>
      <c r="AD69">
        <f t="shared" si="3"/>
        <v>1.3836254658993006</v>
      </c>
      <c r="AE69">
        <f t="shared" si="3"/>
        <v>1.0286741097830392</v>
      </c>
      <c r="AF69">
        <f t="shared" si="3"/>
        <v>1.4113483550528352</v>
      </c>
      <c r="AG69">
        <f t="shared" si="3"/>
        <v>1.0750531133631132</v>
      </c>
      <c r="AH69">
        <f t="shared" si="3"/>
        <v>0.54965173508782539</v>
      </c>
      <c r="AI69">
        <f t="shared" si="3"/>
        <v>0.89006744933618176</v>
      </c>
      <c r="AJ69">
        <f t="shared" si="3"/>
        <v>1.0606896823759766</v>
      </c>
      <c r="AK69">
        <f t="shared" si="3"/>
        <v>0.39990108115963341</v>
      </c>
    </row>
    <row r="70" spans="1:37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37" x14ac:dyDescent="0.25">
      <c r="A71" s="9" t="s">
        <v>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37" x14ac:dyDescent="0.25">
      <c r="A72" s="9">
        <f>A69/SQRT(30)</f>
        <v>0.10547068449268891</v>
      </c>
      <c r="B72" s="9">
        <f t="shared" ref="B72:AK72" si="4">B69/SQRT(30)</f>
        <v>0.10878989275793738</v>
      </c>
      <c r="C72" s="9">
        <f t="shared" si="4"/>
        <v>0.14753252891522806</v>
      </c>
      <c r="D72" s="9">
        <f t="shared" si="4"/>
        <v>8.9814517467348934E-2</v>
      </c>
      <c r="E72" s="9">
        <f t="shared" si="4"/>
        <v>0.16194283852702945</v>
      </c>
      <c r="F72" s="9">
        <f t="shared" si="4"/>
        <v>0.20317410281243975</v>
      </c>
      <c r="G72" s="9">
        <f t="shared" si="4"/>
        <v>0.15305447856878199</v>
      </c>
      <c r="H72" s="9">
        <f t="shared" si="4"/>
        <v>0.17893099506840238</v>
      </c>
      <c r="I72" s="9">
        <f t="shared" si="4"/>
        <v>0.23064751772553335</v>
      </c>
      <c r="J72" s="9">
        <f t="shared" si="4"/>
        <v>0.16040148430916223</v>
      </c>
      <c r="K72" s="9">
        <f t="shared" si="4"/>
        <v>0.27469511828145537</v>
      </c>
      <c r="L72" s="9">
        <f t="shared" si="4"/>
        <v>0.27742525423224124</v>
      </c>
      <c r="M72" s="9">
        <f t="shared" si="4"/>
        <v>0.23660162259818063</v>
      </c>
      <c r="N72" s="9">
        <f t="shared" si="4"/>
        <v>0.19013182813239207</v>
      </c>
      <c r="O72" s="9">
        <f t="shared" si="4"/>
        <v>0.14149523691264487</v>
      </c>
      <c r="P72" s="9">
        <f t="shared" si="4"/>
        <v>0.13593598673795501</v>
      </c>
      <c r="Q72" s="9">
        <f t="shared" si="4"/>
        <v>0.12299670992079827</v>
      </c>
      <c r="R72" s="9">
        <f t="shared" si="4"/>
        <v>0.1906934757295719</v>
      </c>
      <c r="S72" s="9">
        <f t="shared" si="4"/>
        <v>8.9702941856874399E-2</v>
      </c>
      <c r="U72">
        <f t="shared" si="4"/>
        <v>9.0918828055684658E-2</v>
      </c>
      <c r="V72">
        <f t="shared" si="4"/>
        <v>7.7730806971820554E-2</v>
      </c>
      <c r="W72">
        <f t="shared" si="4"/>
        <v>0.2277259266373402</v>
      </c>
      <c r="X72">
        <f t="shared" si="4"/>
        <v>0.13332679998361066</v>
      </c>
      <c r="Y72">
        <f t="shared" si="4"/>
        <v>0.10156351201676758</v>
      </c>
      <c r="Z72">
        <f t="shared" si="4"/>
        <v>0.26161598491533056</v>
      </c>
      <c r="AA72">
        <f t="shared" si="4"/>
        <v>0.15865759476141983</v>
      </c>
      <c r="AB72">
        <f t="shared" si="4"/>
        <v>0.24513832055983512</v>
      </c>
      <c r="AC72">
        <f t="shared" si="4"/>
        <v>0.18683526755691812</v>
      </c>
      <c r="AD72">
        <f t="shared" si="4"/>
        <v>0.25261429293721399</v>
      </c>
      <c r="AE72">
        <f t="shared" si="4"/>
        <v>0.18780933808323874</v>
      </c>
      <c r="AF72">
        <f t="shared" si="4"/>
        <v>0.25767577685341603</v>
      </c>
      <c r="AG72">
        <f t="shared" si="4"/>
        <v>0.19627694690171188</v>
      </c>
      <c r="AH72">
        <f t="shared" si="4"/>
        <v>0.10035221802648525</v>
      </c>
      <c r="AI72">
        <f t="shared" si="4"/>
        <v>0.16250333990083779</v>
      </c>
      <c r="AJ72">
        <f t="shared" si="4"/>
        <v>0.19365455518343741</v>
      </c>
      <c r="AK72">
        <f t="shared" si="4"/>
        <v>7.3011614307278469E-2</v>
      </c>
    </row>
    <row r="73" spans="1:37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37" x14ac:dyDescent="0.25">
      <c r="A74" s="9" t="s">
        <v>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37" x14ac:dyDescent="0.25">
      <c r="A75" s="9">
        <f t="shared" ref="A75:S75" si="5">A72*3</f>
        <v>0.31641205347806672</v>
      </c>
      <c r="B75" s="9">
        <f t="shared" si="5"/>
        <v>0.32636967827381214</v>
      </c>
      <c r="C75" s="9">
        <f t="shared" si="5"/>
        <v>0.44259758674568417</v>
      </c>
      <c r="D75" s="9">
        <f t="shared" si="5"/>
        <v>0.26944355240204682</v>
      </c>
      <c r="E75" s="9">
        <f t="shared" si="5"/>
        <v>0.48582851558108836</v>
      </c>
      <c r="F75" s="9">
        <f t="shared" si="5"/>
        <v>0.60952230843731925</v>
      </c>
      <c r="G75" s="9">
        <f t="shared" si="5"/>
        <v>0.45916343570634599</v>
      </c>
      <c r="H75" s="9">
        <f t="shared" si="5"/>
        <v>0.53679298520520713</v>
      </c>
      <c r="I75" s="9">
        <f t="shared" si="5"/>
        <v>0.69194255317660003</v>
      </c>
      <c r="J75" s="9">
        <f t="shared" si="5"/>
        <v>0.4812044529274867</v>
      </c>
      <c r="K75" s="9">
        <f t="shared" si="5"/>
        <v>0.82408535484436607</v>
      </c>
      <c r="L75" s="9">
        <f t="shared" si="5"/>
        <v>0.83227576269672365</v>
      </c>
      <c r="M75" s="9">
        <f t="shared" si="5"/>
        <v>0.70980486779454188</v>
      </c>
      <c r="N75" s="9">
        <f t="shared" si="5"/>
        <v>0.57039548439717624</v>
      </c>
      <c r="O75" s="9">
        <f t="shared" si="5"/>
        <v>0.42448571073793462</v>
      </c>
      <c r="P75" s="9">
        <f t="shared" si="5"/>
        <v>0.40780796021386501</v>
      </c>
      <c r="Q75" s="9">
        <f t="shared" si="5"/>
        <v>0.36899012976239481</v>
      </c>
      <c r="R75" s="9">
        <f t="shared" si="5"/>
        <v>0.57208042718871566</v>
      </c>
      <c r="S75" s="9">
        <f t="shared" si="5"/>
        <v>0.26910882557062321</v>
      </c>
      <c r="U75">
        <f t="shared" ref="U75:AK75" si="6">U72*3</f>
        <v>0.272756484167054</v>
      </c>
      <c r="V75">
        <f t="shared" si="6"/>
        <v>0.23319242091546166</v>
      </c>
      <c r="W75">
        <f t="shared" si="6"/>
        <v>0.68317777991202067</v>
      </c>
      <c r="X75">
        <f t="shared" si="6"/>
        <v>0.39998039995083201</v>
      </c>
      <c r="Y75">
        <f t="shared" si="6"/>
        <v>0.30469053605030272</v>
      </c>
      <c r="Z75">
        <f t="shared" si="6"/>
        <v>0.78484795474599167</v>
      </c>
      <c r="AA75">
        <f t="shared" si="6"/>
        <v>0.47597278428425949</v>
      </c>
      <c r="AB75">
        <f t="shared" si="6"/>
        <v>0.73541496167950537</v>
      </c>
      <c r="AC75">
        <f t="shared" si="6"/>
        <v>0.56050580267075434</v>
      </c>
      <c r="AD75">
        <f t="shared" si="6"/>
        <v>0.75784287881164203</v>
      </c>
      <c r="AE75">
        <f t="shared" si="6"/>
        <v>0.56342801424971622</v>
      </c>
      <c r="AF75">
        <f t="shared" si="6"/>
        <v>0.77302733056024808</v>
      </c>
      <c r="AG75">
        <f t="shared" si="6"/>
        <v>0.58883084070513569</v>
      </c>
      <c r="AH75">
        <f t="shared" si="6"/>
        <v>0.30105665407945575</v>
      </c>
      <c r="AI75">
        <f t="shared" si="6"/>
        <v>0.4875100197025134</v>
      </c>
      <c r="AJ75">
        <f t="shared" si="6"/>
        <v>0.5809636655503122</v>
      </c>
      <c r="AK75">
        <f t="shared" si="6"/>
        <v>0.21903484292183539</v>
      </c>
    </row>
    <row r="77" spans="1:37" x14ac:dyDescent="0.25">
      <c r="A77" t="s">
        <v>4</v>
      </c>
      <c r="D77" t="s">
        <v>5</v>
      </c>
    </row>
    <row r="78" spans="1:37" x14ac:dyDescent="0.25">
      <c r="A78" s="9">
        <f>MAX(A75:J75,U75:AC75)</f>
        <v>0.78484795474599167</v>
      </c>
      <c r="B78" s="9"/>
      <c r="C78" s="9"/>
      <c r="D78" s="9">
        <f>MAX(J75:S75,AC75:AK75)</f>
        <v>0.83227576269672365</v>
      </c>
    </row>
    <row r="79" spans="1:37" x14ac:dyDescent="0.25">
      <c r="A79" s="9" t="s">
        <v>6</v>
      </c>
      <c r="B79" s="9"/>
      <c r="C79" s="9"/>
      <c r="D79" s="9"/>
      <c r="H79" s="16" t="s">
        <v>19</v>
      </c>
    </row>
    <row r="80" spans="1:37" x14ac:dyDescent="0.25">
      <c r="A80" s="9">
        <f>SQRT(A78^2+D78^2)</f>
        <v>1.1439708288419679</v>
      </c>
      <c r="B80" s="9"/>
      <c r="C80" s="9"/>
      <c r="D80" s="9"/>
      <c r="H80" s="16" t="s">
        <v>17</v>
      </c>
    </row>
    <row r="81" spans="2:22" x14ac:dyDescent="0.25">
      <c r="H81" s="16" t="s">
        <v>16</v>
      </c>
    </row>
    <row r="83" spans="2:22" x14ac:dyDescent="0.25">
      <c r="B83" s="5"/>
      <c r="C83" s="6" t="s">
        <v>11</v>
      </c>
      <c r="D83" s="6" t="s">
        <v>12</v>
      </c>
    </row>
    <row r="84" spans="2:22" x14ac:dyDescent="0.25">
      <c r="B84" s="5"/>
      <c r="C84" s="6" t="s">
        <v>15</v>
      </c>
      <c r="D84" s="6" t="s">
        <v>14</v>
      </c>
      <c r="U84" s="4" t="s">
        <v>13</v>
      </c>
      <c r="V84" s="4" t="s">
        <v>18</v>
      </c>
    </row>
    <row r="85" spans="2:22" x14ac:dyDescent="0.25">
      <c r="B85" s="5">
        <v>-90</v>
      </c>
      <c r="C85" s="7">
        <f>AVERAGE(AC3:AC32)</f>
        <v>-85.100366666666645</v>
      </c>
      <c r="D85" s="7" cm="1">
        <f t="array" ref="D85:D93">TRANSPOSE(AC66:AK66)</f>
        <v>-85.100366666666645</v>
      </c>
      <c r="T85" s="3">
        <v>-90</v>
      </c>
      <c r="U85" s="8">
        <f t="shared" ref="U85:U102" si="7">ABS(C85-D85)</f>
        <v>0</v>
      </c>
      <c r="V85" s="8">
        <f>MAX(U85:U103)</f>
        <v>6.8961333333333243</v>
      </c>
    </row>
    <row r="86" spans="2:22" x14ac:dyDescent="0.25">
      <c r="B86" s="5">
        <v>-80</v>
      </c>
      <c r="C86" s="7">
        <f>AVERAGE(AB3:AB32)</f>
        <v>-82.393900000000016</v>
      </c>
      <c r="D86" s="7">
        <v>-76.388133333333343</v>
      </c>
      <c r="T86" s="3">
        <v>-80</v>
      </c>
      <c r="U86" s="8">
        <f t="shared" si="7"/>
        <v>6.0057666666666734</v>
      </c>
      <c r="V86" s="9"/>
    </row>
    <row r="87" spans="2:22" x14ac:dyDescent="0.25">
      <c r="B87" s="5">
        <v>-70</v>
      </c>
      <c r="C87" s="7">
        <f>AVERAGE(AA3:AA32)</f>
        <v>-72.981833333333327</v>
      </c>
      <c r="D87" s="7">
        <v>-66.085700000000003</v>
      </c>
      <c r="T87" s="3">
        <v>-70</v>
      </c>
      <c r="U87" s="8">
        <f t="shared" si="7"/>
        <v>6.8961333333333243</v>
      </c>
      <c r="V87" s="9"/>
    </row>
    <row r="88" spans="2:22" x14ac:dyDescent="0.25">
      <c r="B88" s="5">
        <v>-60</v>
      </c>
      <c r="C88" s="7">
        <f>AVERAGE(Z3:Z32)</f>
        <v>-61.651499999999984</v>
      </c>
      <c r="D88" s="7">
        <v>-56.338400000000014</v>
      </c>
      <c r="T88" s="3">
        <v>-60</v>
      </c>
      <c r="U88" s="8">
        <f t="shared" si="7"/>
        <v>5.3130999999999702</v>
      </c>
      <c r="V88" s="9"/>
    </row>
    <row r="89" spans="2:22" x14ac:dyDescent="0.25">
      <c r="B89" s="5">
        <v>-50</v>
      </c>
      <c r="C89" s="7">
        <f>AVERAGE(Y3:Y32)</f>
        <v>-52.944266666666664</v>
      </c>
      <c r="D89" s="7">
        <v>-46.420100000000019</v>
      </c>
      <c r="T89" s="3">
        <v>-50</v>
      </c>
      <c r="U89" s="8">
        <f t="shared" si="7"/>
        <v>6.5241666666666447</v>
      </c>
      <c r="V89" s="9"/>
    </row>
    <row r="90" spans="2:22" x14ac:dyDescent="0.25">
      <c r="B90" s="5">
        <v>-40</v>
      </c>
      <c r="C90" s="7">
        <f>AVERAGE(X3:X32)</f>
        <v>-41.880966666666659</v>
      </c>
      <c r="D90" s="7">
        <v>-37.395266666666664</v>
      </c>
      <c r="T90" s="3">
        <v>-40</v>
      </c>
      <c r="U90" s="8">
        <f t="shared" si="7"/>
        <v>4.4856999999999942</v>
      </c>
      <c r="V90" s="9"/>
    </row>
    <row r="91" spans="2:22" x14ac:dyDescent="0.25">
      <c r="B91" s="5">
        <v>-30</v>
      </c>
      <c r="C91" s="7">
        <f>AVERAGE(W3:W32)</f>
        <v>-28.559033333333325</v>
      </c>
      <c r="D91" s="7">
        <v>-26.395266666666664</v>
      </c>
      <c r="T91" s="3">
        <v>-30</v>
      </c>
      <c r="U91" s="8">
        <f>ABS(C91-D91)</f>
        <v>2.1637666666666604</v>
      </c>
      <c r="V91" s="9"/>
    </row>
    <row r="92" spans="2:22" x14ac:dyDescent="0.25">
      <c r="B92" s="5">
        <v>-20</v>
      </c>
      <c r="C92" s="7">
        <f>AVERAGE(V3:V32)</f>
        <v>-17.875833333333333</v>
      </c>
      <c r="D92" s="7">
        <v>-16.359533333333328</v>
      </c>
      <c r="T92" s="3">
        <v>-20</v>
      </c>
      <c r="U92" s="8">
        <f t="shared" si="7"/>
        <v>1.5163000000000046</v>
      </c>
      <c r="V92" s="9"/>
    </row>
    <row r="93" spans="2:22" x14ac:dyDescent="0.25">
      <c r="B93" s="5">
        <v>-10</v>
      </c>
      <c r="C93" s="7">
        <f>AVERAGE(U3:U32)</f>
        <v>-7.5303666666666667</v>
      </c>
      <c r="D93" s="7">
        <v>-7.0077666666666669</v>
      </c>
      <c r="T93" s="3">
        <v>-10</v>
      </c>
      <c r="U93" s="8">
        <f t="shared" si="7"/>
        <v>0.52259999999999973</v>
      </c>
      <c r="V93" s="9"/>
    </row>
    <row r="94" spans="2:22" x14ac:dyDescent="0.25">
      <c r="B94" s="5">
        <v>0</v>
      </c>
      <c r="C94" s="7" cm="1">
        <f t="array" ref="C94:C103">TRANSPOSE(A66:J66)</f>
        <v>0.73879999999999979</v>
      </c>
      <c r="D94" s="7">
        <f>AVERAGE(S3:S32)</f>
        <v>-1.0861333333333332</v>
      </c>
      <c r="T94" s="3">
        <v>0</v>
      </c>
      <c r="U94" s="8">
        <f t="shared" si="7"/>
        <v>1.8249333333333331</v>
      </c>
      <c r="V94" s="9"/>
    </row>
    <row r="95" spans="2:22" x14ac:dyDescent="0.25">
      <c r="B95" s="5">
        <v>10</v>
      </c>
      <c r="C95" s="7">
        <v>10.680133333333329</v>
      </c>
      <c r="D95" s="7">
        <f>AVERAGE(R3:R32)</f>
        <v>8.6631333333333327</v>
      </c>
      <c r="T95" s="3">
        <v>10</v>
      </c>
      <c r="U95" s="8">
        <f t="shared" si="7"/>
        <v>2.0169999999999959</v>
      </c>
      <c r="V95" s="9"/>
    </row>
    <row r="96" spans="2:22" x14ac:dyDescent="0.25">
      <c r="B96" s="5">
        <v>20</v>
      </c>
      <c r="C96" s="7">
        <v>20.19403333333333</v>
      </c>
      <c r="D96" s="7">
        <f>AVERAGE(Q3:Q32)</f>
        <v>18.543933333333332</v>
      </c>
      <c r="T96" s="3">
        <v>20</v>
      </c>
      <c r="U96" s="8">
        <f t="shared" si="7"/>
        <v>1.6500999999999983</v>
      </c>
      <c r="V96" s="9"/>
    </row>
    <row r="97" spans="1:22" x14ac:dyDescent="0.25">
      <c r="B97" s="5">
        <v>30</v>
      </c>
      <c r="C97" s="7">
        <v>30.817566666666679</v>
      </c>
      <c r="D97" s="7">
        <f>AVERAGE(P3:P32)</f>
        <v>28.822466666666667</v>
      </c>
      <c r="T97" s="3">
        <v>30</v>
      </c>
      <c r="U97" s="8">
        <f t="shared" si="7"/>
        <v>1.9951000000000114</v>
      </c>
      <c r="V97" s="9"/>
    </row>
    <row r="98" spans="1:22" x14ac:dyDescent="0.25">
      <c r="B98" s="5">
        <v>40</v>
      </c>
      <c r="C98" s="7">
        <v>39.866166666666665</v>
      </c>
      <c r="D98" s="7">
        <f>AVERAGE(O3:O32)</f>
        <v>38.352799999999995</v>
      </c>
      <c r="T98" s="3">
        <v>40</v>
      </c>
      <c r="U98" s="8">
        <f t="shared" si="7"/>
        <v>1.5133666666666699</v>
      </c>
      <c r="V98" s="9"/>
    </row>
    <row r="99" spans="1:22" x14ac:dyDescent="0.25">
      <c r="B99" s="5">
        <v>50</v>
      </c>
      <c r="C99" s="7">
        <v>49.178633333333345</v>
      </c>
      <c r="D99" s="7">
        <f>AVERAGE(N3:N32)</f>
        <v>48.453499999999984</v>
      </c>
      <c r="T99" s="3">
        <v>50</v>
      </c>
      <c r="U99" s="8">
        <f t="shared" si="7"/>
        <v>0.7251333333333605</v>
      </c>
      <c r="V99" s="9"/>
    </row>
    <row r="100" spans="1:22" x14ac:dyDescent="0.25">
      <c r="B100" s="5">
        <v>60</v>
      </c>
      <c r="C100" s="7">
        <v>60.199266666666674</v>
      </c>
      <c r="D100" s="7">
        <f>AVERAGE(M3:M32)</f>
        <v>58.371399999999994</v>
      </c>
      <c r="T100" s="3">
        <v>60</v>
      </c>
      <c r="U100" s="8">
        <f t="shared" si="7"/>
        <v>1.8278666666666794</v>
      </c>
      <c r="V100" s="9"/>
    </row>
    <row r="101" spans="1:22" x14ac:dyDescent="0.25">
      <c r="B101" s="5">
        <v>70</v>
      </c>
      <c r="C101" s="7">
        <v>69.335266666666655</v>
      </c>
      <c r="D101" s="7">
        <f>AVERAGE(L3:L32)</f>
        <v>68.802233333333319</v>
      </c>
      <c r="T101" s="3">
        <v>70</v>
      </c>
      <c r="U101" s="8">
        <f t="shared" si="7"/>
        <v>0.53303333333333569</v>
      </c>
      <c r="V101" s="9"/>
    </row>
    <row r="102" spans="1:22" x14ac:dyDescent="0.25">
      <c r="B102" s="5">
        <v>80</v>
      </c>
      <c r="C102" s="7">
        <v>82.200433333333336</v>
      </c>
      <c r="D102" s="7">
        <f>AVERAGE(K3:K32)</f>
        <v>80.264033333333344</v>
      </c>
      <c r="T102" s="3">
        <v>80</v>
      </c>
      <c r="U102" s="8">
        <f t="shared" si="7"/>
        <v>1.9363999999999919</v>
      </c>
      <c r="V102" s="9"/>
    </row>
    <row r="103" spans="1:22" x14ac:dyDescent="0.25">
      <c r="B103" s="5">
        <v>90</v>
      </c>
      <c r="C103" s="7">
        <v>87.970133333333322</v>
      </c>
      <c r="D103" s="7">
        <f>AVERAGE(J3:J32)</f>
        <v>87.970133333333322</v>
      </c>
      <c r="T103" s="3">
        <v>90</v>
      </c>
      <c r="U103" s="8">
        <f t="shared" ref="U103" si="8">ABS(C103-D103)</f>
        <v>0</v>
      </c>
      <c r="V103" s="9"/>
    </row>
    <row r="106" spans="1:22" x14ac:dyDescent="0.25">
      <c r="L106" s="2"/>
    </row>
    <row r="107" spans="1:22" x14ac:dyDescent="0.25">
      <c r="L107" s="1" t="s">
        <v>20</v>
      </c>
    </row>
    <row r="108" spans="1:22" x14ac:dyDescent="0.25">
      <c r="A108" s="13" t="s">
        <v>12</v>
      </c>
      <c r="B108" s="13"/>
      <c r="C108" s="13" t="s">
        <v>7</v>
      </c>
      <c r="D108" s="13" t="s">
        <v>8</v>
      </c>
      <c r="E108" s="13" t="s">
        <v>9</v>
      </c>
      <c r="F108" s="13"/>
      <c r="G108" s="13"/>
      <c r="H108" s="13"/>
    </row>
    <row r="109" spans="1:22" x14ac:dyDescent="0.25">
      <c r="A109" s="5">
        <v>-90</v>
      </c>
      <c r="B109" s="7">
        <f>AVERAGE(AC3:AC32)</f>
        <v>-85.100366666666645</v>
      </c>
      <c r="C109" s="10">
        <f>STDEV(AC3:AC32)</f>
        <v>1.0233389057843718</v>
      </c>
      <c r="D109" s="11">
        <f>C109/SQRT(60)</f>
        <v>0.13211248465429976</v>
      </c>
      <c r="E109" s="12">
        <f>D109*3</f>
        <v>0.39633745396289927</v>
      </c>
    </row>
    <row r="110" spans="1:22" x14ac:dyDescent="0.25">
      <c r="A110" s="5">
        <v>-80</v>
      </c>
      <c r="B110" s="7">
        <f>AVERAGE(AB3:AB32,AD3:AD32)</f>
        <v>-79.391016666666658</v>
      </c>
      <c r="C110" s="10">
        <f>STDEV(AB3:AB32,AD3:AD32)</f>
        <v>3.3162092790968964</v>
      </c>
      <c r="D110" s="11">
        <f t="shared" ref="D110:D127" si="9">C110/SQRT(60)</f>
        <v>0.42812077701602613</v>
      </c>
      <c r="E110" s="12">
        <f t="shared" ref="E110:E127" si="10">D110*3</f>
        <v>1.2843623310480785</v>
      </c>
    </row>
    <row r="111" spans="1:22" x14ac:dyDescent="0.25">
      <c r="A111" s="5">
        <v>-70</v>
      </c>
      <c r="B111" s="7">
        <f>AVERAGE(AA3:AA32,AE3:AE32)</f>
        <v>-69.533766666666679</v>
      </c>
      <c r="C111" s="10">
        <f>STDEV(AA3:AA32,AE3:AE32)</f>
        <v>3.6030509875949615</v>
      </c>
      <c r="D111" s="11">
        <f t="shared" si="9"/>
        <v>0.46515188234971572</v>
      </c>
      <c r="E111" s="12">
        <f t="shared" si="10"/>
        <v>1.3954556470491473</v>
      </c>
    </row>
    <row r="112" spans="1:22" x14ac:dyDescent="0.25">
      <c r="A112" s="5">
        <v>-60</v>
      </c>
      <c r="B112" s="7">
        <f>AVERAGE(Z3:Z32,AF3:AF32)</f>
        <v>-58.994949999999989</v>
      </c>
      <c r="C112" s="10">
        <f>STDEV(Z3:Z32,AF3:AF32)</f>
        <v>3.0274060017038584</v>
      </c>
      <c r="D112" s="11">
        <f t="shared" si="9"/>
        <v>0.39083643422691422</v>
      </c>
      <c r="E112" s="12">
        <f t="shared" si="10"/>
        <v>1.1725093026807427</v>
      </c>
    </row>
    <row r="113" spans="1:5" x14ac:dyDescent="0.25">
      <c r="A113" s="5">
        <v>-50</v>
      </c>
      <c r="B113" s="7">
        <f>AVERAGE(Y3:Y32,AG3:AG32)</f>
        <v>-49.682183333333334</v>
      </c>
      <c r="C113" s="10">
        <f>STDEV(Y3:Y32,AG3:AG32)</f>
        <v>3.3973116864121793</v>
      </c>
      <c r="D113" s="11">
        <f t="shared" si="9"/>
        <v>0.43859105277834015</v>
      </c>
      <c r="E113" s="12">
        <f t="shared" si="10"/>
        <v>1.3157731583350205</v>
      </c>
    </row>
    <row r="114" spans="1:5" x14ac:dyDescent="0.25">
      <c r="A114" s="5">
        <v>-40</v>
      </c>
      <c r="B114" s="7">
        <f>AVERAGE(X3:X32,AH3:AH32)</f>
        <v>-39.638116666666669</v>
      </c>
      <c r="C114" s="10">
        <f>STDEV(X3:X32,AH3:AH32)</f>
        <v>2.3507990426024428</v>
      </c>
      <c r="D114" s="11">
        <f t="shared" si="9"/>
        <v>0.30348685140932002</v>
      </c>
      <c r="E114" s="12">
        <f t="shared" si="10"/>
        <v>0.91046055422796002</v>
      </c>
    </row>
    <row r="115" spans="1:5" x14ac:dyDescent="0.25">
      <c r="A115" s="5">
        <v>-30</v>
      </c>
      <c r="B115" s="7">
        <f>AVERAGE(W3:W32,AI3:AI32)</f>
        <v>-27.477149999999995</v>
      </c>
      <c r="C115" s="10">
        <f>STDEV(W3:W32,AI3:AI32)</f>
        <v>1.5311460737475513</v>
      </c>
      <c r="D115" s="11">
        <f t="shared" si="9"/>
        <v>0.19767010814117131</v>
      </c>
      <c r="E115" s="12">
        <f t="shared" si="10"/>
        <v>0.59301032442351387</v>
      </c>
    </row>
    <row r="116" spans="1:5" x14ac:dyDescent="0.25">
      <c r="A116" s="5">
        <v>-20</v>
      </c>
      <c r="B116" s="7">
        <f>AVERAGE(V3:V32,AJ3:AJ32)</f>
        <v>-17.117683333333336</v>
      </c>
      <c r="C116" s="10">
        <f>STDEV(V3:V32,AJ3:AJ32)</f>
        <v>1.1075312979725227</v>
      </c>
      <c r="D116" s="11">
        <f t="shared" si="9"/>
        <v>0.14298167574836881</v>
      </c>
      <c r="E116" s="12">
        <f t="shared" si="10"/>
        <v>0.42894502724510641</v>
      </c>
    </row>
    <row r="117" spans="1:5" x14ac:dyDescent="0.25">
      <c r="A117" s="5">
        <v>-10</v>
      </c>
      <c r="B117" s="7">
        <f>AVERAGE(U3:U32,AK3:AK32)</f>
        <v>-7.269066666666669</v>
      </c>
      <c r="C117" s="10">
        <f>STDEV(U3:U32,AK3:AK32)</f>
        <v>0.51954983339284311</v>
      </c>
      <c r="D117" s="11">
        <f t="shared" si="9"/>
        <v>6.7073595075177309E-2</v>
      </c>
      <c r="E117" s="12">
        <f t="shared" si="10"/>
        <v>0.20122078522553194</v>
      </c>
    </row>
    <row r="118" spans="1:5" x14ac:dyDescent="0.25">
      <c r="A118" s="5">
        <v>0</v>
      </c>
      <c r="B118" s="7">
        <f>AVERAGE(A3:A32,S3:S32)</f>
        <v>-0.17366666666666672</v>
      </c>
      <c r="C118" s="10">
        <f>STDEV(A3:A32,S3:S32)</f>
        <v>1.0627292919754301</v>
      </c>
      <c r="D118" s="11">
        <f t="shared" si="9"/>
        <v>0.13719776164492134</v>
      </c>
      <c r="E118" s="12">
        <f t="shared" si="10"/>
        <v>0.41159328493476399</v>
      </c>
    </row>
    <row r="119" spans="1:5" x14ac:dyDescent="0.25">
      <c r="A119" s="5">
        <v>10</v>
      </c>
      <c r="B119" s="7">
        <f>AVERAGE(B3:B32,R3:R32)</f>
        <v>9.6716333333333306</v>
      </c>
      <c r="C119" s="10">
        <f>STDEV(B3:B32,R3:R32)</f>
        <v>1.3210016482965647</v>
      </c>
      <c r="D119" s="11">
        <f t="shared" si="9"/>
        <v>0.17054057947217141</v>
      </c>
      <c r="E119" s="12">
        <f t="shared" si="10"/>
        <v>0.51162173841651426</v>
      </c>
    </row>
    <row r="120" spans="1:5" x14ac:dyDescent="0.25">
      <c r="A120" s="5">
        <v>20</v>
      </c>
      <c r="B120" s="7">
        <f>AVERAGE(C3:C32,Q3:Q32)</f>
        <v>19.368983333333322</v>
      </c>
      <c r="C120" s="10">
        <f>STDEV(C3:C32,Q3:Q32)</f>
        <v>1.1118793296870442</v>
      </c>
      <c r="D120" s="11">
        <f t="shared" si="9"/>
        <v>0.14354300422900626</v>
      </c>
      <c r="E120" s="12">
        <f t="shared" si="10"/>
        <v>0.43062901268701881</v>
      </c>
    </row>
    <row r="121" spans="1:5" x14ac:dyDescent="0.25">
      <c r="A121" s="5">
        <v>30</v>
      </c>
      <c r="B121" s="7">
        <f>AVERAGE(D3:D32,P3:P32)</f>
        <v>29.820016666666675</v>
      </c>
      <c r="C121" s="10">
        <f>STDEV(D3:D32,P3:P32)</f>
        <v>1.1846526987546464</v>
      </c>
      <c r="D121" s="11">
        <f t="shared" si="9"/>
        <v>0.15293800577721392</v>
      </c>
      <c r="E121" s="12">
        <f t="shared" si="10"/>
        <v>0.45881401733164173</v>
      </c>
    </row>
    <row r="122" spans="1:5" x14ac:dyDescent="0.25">
      <c r="A122" s="5">
        <v>40</v>
      </c>
      <c r="B122" s="7">
        <f>AVERAGE(E3:E32,O3:O32)</f>
        <v>39.109483333333337</v>
      </c>
      <c r="C122" s="10">
        <f>STDEV(E3:E32,O3:O32)</f>
        <v>1.124372027998132</v>
      </c>
      <c r="D122" s="11">
        <f t="shared" si="9"/>
        <v>0.1451558046459408</v>
      </c>
      <c r="E122" s="12">
        <f t="shared" si="10"/>
        <v>0.4354674139378224</v>
      </c>
    </row>
    <row r="123" spans="1:5" x14ac:dyDescent="0.25">
      <c r="A123" s="5">
        <v>50</v>
      </c>
      <c r="B123" s="7">
        <f>AVERAGE(F3:F32,N3:N32)</f>
        <v>48.816066666666678</v>
      </c>
      <c r="C123" s="10">
        <f>STDEV(F3:F32,N3:N32)</f>
        <v>1.1293557915709298</v>
      </c>
      <c r="D123" s="11">
        <f t="shared" si="9"/>
        <v>0.14579920575657018</v>
      </c>
      <c r="E123" s="12">
        <f t="shared" si="10"/>
        <v>0.43739761726971055</v>
      </c>
    </row>
    <row r="124" spans="1:5" x14ac:dyDescent="0.25">
      <c r="A124" s="5">
        <v>60</v>
      </c>
      <c r="B124" s="7">
        <f>AVERAGE(G3:G32,M3:M32)</f>
        <v>59.285333333333341</v>
      </c>
      <c r="C124" s="10">
        <f>STDEV(G3:G32,M3:M32)</f>
        <v>1.4213843176745242</v>
      </c>
      <c r="D124" s="11">
        <f t="shared" si="9"/>
        <v>0.18349992636379417</v>
      </c>
      <c r="E124" s="12">
        <f t="shared" si="10"/>
        <v>0.55049977909138248</v>
      </c>
    </row>
    <row r="125" spans="1:5" x14ac:dyDescent="0.25">
      <c r="A125" s="5">
        <v>70</v>
      </c>
      <c r="B125" s="7">
        <f>AVERAGE(H3:H32,L3:L32)</f>
        <v>69.068750000000009</v>
      </c>
      <c r="C125" s="10">
        <f>STDEV(H3:H32,L3:L32)</f>
        <v>1.2958565078676925</v>
      </c>
      <c r="D125" s="11">
        <f t="shared" si="9"/>
        <v>0.16729435580153579</v>
      </c>
      <c r="E125" s="12">
        <f t="shared" si="10"/>
        <v>0.50188306740460731</v>
      </c>
    </row>
    <row r="126" spans="1:5" x14ac:dyDescent="0.25">
      <c r="A126" s="5">
        <v>80</v>
      </c>
      <c r="B126" s="7">
        <f>AVERAGE(I3:I32,K3:K32)</f>
        <v>81.232233333333312</v>
      </c>
      <c r="C126" s="10">
        <f>STDEV(I3:I32,K3:K32)</f>
        <v>1.6883204006175019</v>
      </c>
      <c r="D126" s="11">
        <f t="shared" si="9"/>
        <v>0.21796122648846064</v>
      </c>
      <c r="E126" s="12">
        <f t="shared" si="10"/>
        <v>0.65388367946538195</v>
      </c>
    </row>
    <row r="127" spans="1:5" x14ac:dyDescent="0.25">
      <c r="A127" s="5">
        <v>90</v>
      </c>
      <c r="B127" s="7">
        <f>AVERAGE(J3:J32)</f>
        <v>87.970133333333322</v>
      </c>
      <c r="C127" s="10">
        <f>STDEV(J3:J32)</f>
        <v>0.87855511213439108</v>
      </c>
      <c r="D127" s="11">
        <f t="shared" si="9"/>
        <v>0.11342097726739621</v>
      </c>
      <c r="E127" s="12">
        <f t="shared" si="10"/>
        <v>0.34026293180218864</v>
      </c>
    </row>
    <row r="128" spans="1:5" x14ac:dyDescent="0.25">
      <c r="E128" s="14" t="s">
        <v>10</v>
      </c>
    </row>
    <row r="129" spans="5:5" x14ac:dyDescent="0.25">
      <c r="E129" s="15">
        <f>MAX(E109:E127)</f>
        <v>1.3954556470491473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Manganiello</dc:creator>
  <cp:lastModifiedBy>Gerardo Manganiello</cp:lastModifiedBy>
  <dcterms:created xsi:type="dcterms:W3CDTF">2015-06-05T18:17:20Z</dcterms:created>
  <dcterms:modified xsi:type="dcterms:W3CDTF">2024-09-22T17:13:10Z</dcterms:modified>
</cp:coreProperties>
</file>