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erardo\Desktop\V 2023\"/>
    </mc:Choice>
  </mc:AlternateContent>
  <xr:revisionPtr revIDLastSave="0" documentId="13_ncr:1_{E3016CDB-C7A3-433E-BD59-B25EB2EEB4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8" i="1" l="1"/>
  <c r="E128" i="1" s="1"/>
  <c r="D118" i="1"/>
  <c r="E118" i="1" s="1"/>
  <c r="D116" i="1"/>
  <c r="E116" i="1" s="1"/>
  <c r="C128" i="1"/>
  <c r="C127" i="1"/>
  <c r="D127" i="1" s="1"/>
  <c r="E127" i="1" s="1"/>
  <c r="C126" i="1"/>
  <c r="D126" i="1" s="1"/>
  <c r="E126" i="1" s="1"/>
  <c r="C125" i="1"/>
  <c r="D125" i="1" s="1"/>
  <c r="E125" i="1" s="1"/>
  <c r="C124" i="1"/>
  <c r="D124" i="1" s="1"/>
  <c r="E124" i="1" s="1"/>
  <c r="C123" i="1"/>
  <c r="D123" i="1" s="1"/>
  <c r="E123" i="1" s="1"/>
  <c r="C122" i="1"/>
  <c r="D122" i="1" s="1"/>
  <c r="E122" i="1" s="1"/>
  <c r="C121" i="1"/>
  <c r="D121" i="1" s="1"/>
  <c r="E121" i="1" s="1"/>
  <c r="C120" i="1"/>
  <c r="D120" i="1" s="1"/>
  <c r="E120" i="1" s="1"/>
  <c r="C119" i="1"/>
  <c r="D119" i="1" s="1"/>
  <c r="E119" i="1" s="1"/>
  <c r="C118" i="1"/>
  <c r="C117" i="1"/>
  <c r="D117" i="1" s="1"/>
  <c r="E117" i="1" s="1"/>
  <c r="C116" i="1"/>
  <c r="C115" i="1"/>
  <c r="D115" i="1" s="1"/>
  <c r="E115" i="1" s="1"/>
  <c r="C114" i="1"/>
  <c r="D114" i="1" s="1"/>
  <c r="E114" i="1" s="1"/>
  <c r="C113" i="1"/>
  <c r="D113" i="1" s="1"/>
  <c r="E113" i="1" s="1"/>
  <c r="C112" i="1"/>
  <c r="D112" i="1" s="1"/>
  <c r="E112" i="1" s="1"/>
  <c r="C111" i="1"/>
  <c r="D111" i="1" s="1"/>
  <c r="E111" i="1" s="1"/>
  <c r="C110" i="1"/>
  <c r="D110" i="1" s="1"/>
  <c r="E110" i="1" s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E106" i="1"/>
  <c r="E105" i="1"/>
  <c r="E104" i="1"/>
  <c r="E103" i="1"/>
  <c r="E102" i="1"/>
  <c r="E101" i="1"/>
  <c r="E100" i="1"/>
  <c r="E99" i="1"/>
  <c r="E98" i="1"/>
  <c r="E97" i="1"/>
  <c r="D96" i="1"/>
  <c r="D95" i="1"/>
  <c r="D94" i="1"/>
  <c r="D93" i="1"/>
  <c r="D92" i="1"/>
  <c r="D91" i="1"/>
  <c r="D90" i="1"/>
  <c r="D89" i="1"/>
  <c r="D88" i="1"/>
  <c r="T80" i="1"/>
  <c r="B74" i="1"/>
  <c r="B77" i="1" s="1"/>
  <c r="B80" i="1" s="1"/>
  <c r="C74" i="1"/>
  <c r="C77" i="1" s="1"/>
  <c r="C80" i="1" s="1"/>
  <c r="D74" i="1"/>
  <c r="D77" i="1" s="1"/>
  <c r="D80" i="1" s="1"/>
  <c r="E74" i="1"/>
  <c r="E77" i="1" s="1"/>
  <c r="E80" i="1" s="1"/>
  <c r="F74" i="1"/>
  <c r="F77" i="1" s="1"/>
  <c r="F80" i="1" s="1"/>
  <c r="G74" i="1"/>
  <c r="G77" i="1" s="1"/>
  <c r="G80" i="1" s="1"/>
  <c r="H74" i="1"/>
  <c r="H77" i="1" s="1"/>
  <c r="H80" i="1" s="1"/>
  <c r="I74" i="1"/>
  <c r="I77" i="1" s="1"/>
  <c r="I80" i="1" s="1"/>
  <c r="J74" i="1"/>
  <c r="J77" i="1" s="1"/>
  <c r="J80" i="1" s="1"/>
  <c r="K74" i="1"/>
  <c r="K77" i="1" s="1"/>
  <c r="K80" i="1" s="1"/>
  <c r="L74" i="1"/>
  <c r="L77" i="1" s="1"/>
  <c r="L80" i="1" s="1"/>
  <c r="M74" i="1"/>
  <c r="M77" i="1" s="1"/>
  <c r="M80" i="1" s="1"/>
  <c r="N74" i="1"/>
  <c r="N77" i="1" s="1"/>
  <c r="N80" i="1" s="1"/>
  <c r="O74" i="1"/>
  <c r="O77" i="1" s="1"/>
  <c r="O80" i="1" s="1"/>
  <c r="P74" i="1"/>
  <c r="P77" i="1" s="1"/>
  <c r="P80" i="1" s="1"/>
  <c r="Q74" i="1"/>
  <c r="Q77" i="1" s="1"/>
  <c r="Q80" i="1" s="1"/>
  <c r="R74" i="1"/>
  <c r="R77" i="1" s="1"/>
  <c r="R80" i="1" s="1"/>
  <c r="S74" i="1"/>
  <c r="S77" i="1" s="1"/>
  <c r="S80" i="1" s="1"/>
  <c r="U74" i="1"/>
  <c r="U77" i="1" s="1"/>
  <c r="U80" i="1" s="1"/>
  <c r="V74" i="1"/>
  <c r="V77" i="1" s="1"/>
  <c r="V80" i="1" s="1"/>
  <c r="W74" i="1"/>
  <c r="W77" i="1" s="1"/>
  <c r="W80" i="1" s="1"/>
  <c r="X74" i="1"/>
  <c r="X77" i="1" s="1"/>
  <c r="X80" i="1" s="1"/>
  <c r="Y74" i="1"/>
  <c r="Y77" i="1" s="1"/>
  <c r="Y80" i="1" s="1"/>
  <c r="Z74" i="1"/>
  <c r="Z77" i="1" s="1"/>
  <c r="Z80" i="1" s="1"/>
  <c r="AA74" i="1"/>
  <c r="AA77" i="1" s="1"/>
  <c r="AA80" i="1" s="1"/>
  <c r="AB74" i="1"/>
  <c r="AB77" i="1" s="1"/>
  <c r="AB80" i="1" s="1"/>
  <c r="AC74" i="1"/>
  <c r="AC77" i="1" s="1"/>
  <c r="AC80" i="1" s="1"/>
  <c r="AD74" i="1"/>
  <c r="AD77" i="1" s="1"/>
  <c r="AD80" i="1" s="1"/>
  <c r="AE74" i="1"/>
  <c r="AE77" i="1" s="1"/>
  <c r="AE80" i="1" s="1"/>
  <c r="AF74" i="1"/>
  <c r="AF77" i="1" s="1"/>
  <c r="AF80" i="1" s="1"/>
  <c r="AG74" i="1"/>
  <c r="AG77" i="1" s="1"/>
  <c r="AG80" i="1" s="1"/>
  <c r="AH74" i="1"/>
  <c r="AH77" i="1" s="1"/>
  <c r="AH80" i="1" s="1"/>
  <c r="AI74" i="1"/>
  <c r="AI77" i="1" s="1"/>
  <c r="AI80" i="1" s="1"/>
  <c r="AJ74" i="1"/>
  <c r="AJ77" i="1" s="1"/>
  <c r="AJ80" i="1" s="1"/>
  <c r="AK74" i="1"/>
  <c r="AK77" i="1" s="1"/>
  <c r="AK80" i="1" s="1"/>
  <c r="AL72" i="1"/>
  <c r="AL75" i="1" s="1"/>
  <c r="AL78" i="1" s="1"/>
  <c r="A74" i="1"/>
  <c r="A77" i="1" s="1"/>
  <c r="A80" i="1" s="1"/>
  <c r="AL69" i="1"/>
  <c r="B71" i="1"/>
  <c r="C71" i="1"/>
  <c r="D71" i="1"/>
  <c r="E71" i="1"/>
  <c r="F71" i="1"/>
  <c r="G71" i="1"/>
  <c r="D97" i="1" s="1" a="1"/>
  <c r="H71" i="1"/>
  <c r="I71" i="1"/>
  <c r="J71" i="1"/>
  <c r="K71" i="1"/>
  <c r="L71" i="1"/>
  <c r="M71" i="1"/>
  <c r="N71" i="1"/>
  <c r="O71" i="1"/>
  <c r="P71" i="1"/>
  <c r="Q71" i="1"/>
  <c r="R71" i="1"/>
  <c r="S71" i="1"/>
  <c r="U71" i="1"/>
  <c r="V71" i="1"/>
  <c r="W71" i="1"/>
  <c r="X71" i="1"/>
  <c r="Y71" i="1"/>
  <c r="Z71" i="1"/>
  <c r="AA71" i="1"/>
  <c r="AB71" i="1"/>
  <c r="AC71" i="1"/>
  <c r="E88" i="1" s="1" a="1"/>
  <c r="AD71" i="1"/>
  <c r="AE71" i="1"/>
  <c r="AF71" i="1"/>
  <c r="AG71" i="1"/>
  <c r="AH71" i="1"/>
  <c r="AI71" i="1"/>
  <c r="AJ71" i="1"/>
  <c r="AK71" i="1"/>
  <c r="A71" i="1"/>
  <c r="D97" i="1" l="1"/>
  <c r="S97" i="1" s="1"/>
  <c r="S105" i="1"/>
  <c r="S106" i="1"/>
  <c r="S104" i="1"/>
  <c r="S98" i="1"/>
  <c r="S99" i="1"/>
  <c r="S100" i="1"/>
  <c r="S101" i="1"/>
  <c r="S102" i="1"/>
  <c r="S103" i="1"/>
  <c r="S91" i="1"/>
  <c r="E130" i="1"/>
  <c r="S93" i="1"/>
  <c r="E88" i="1"/>
  <c r="S88" i="1" s="1"/>
  <c r="T88" i="1" s="1"/>
  <c r="S92" i="1"/>
  <c r="S94" i="1"/>
  <c r="S90" i="1"/>
  <c r="S95" i="1"/>
  <c r="C83" i="1"/>
  <c r="S96" i="1"/>
  <c r="S89" i="1"/>
  <c r="A83" i="1"/>
  <c r="A8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<sst xmlns="http://schemas.openxmlformats.org/spreadsheetml/2006/main" count="58" uniqueCount="39">
  <si>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AVERAGE</t>
  </si>
  <si>
    <t>STDEV</t>
  </si>
  <si>
    <t>Incertezza</t>
  </si>
  <si>
    <t>K = 3</t>
  </si>
  <si>
    <t>MAX SALITA</t>
  </si>
  <si>
    <t>MAX DISCESA</t>
  </si>
  <si>
    <t>INC COMPO</t>
  </si>
  <si>
    <t>INC</t>
  </si>
  <si>
    <t>k=3</t>
  </si>
  <si>
    <t>MAX UNC</t>
  </si>
  <si>
    <t xml:space="preserve">Mean </t>
  </si>
  <si>
    <t>Mean</t>
  </si>
  <si>
    <r>
      <t xml:space="preserve">up </t>
    </r>
    <r>
      <rPr>
        <b/>
        <sz val="11"/>
        <color theme="8"/>
        <rFont val="Calibri"/>
        <family val="2"/>
        <scheme val="minor"/>
      </rPr>
      <t>(blue)</t>
    </r>
  </si>
  <si>
    <r>
      <t xml:space="preserve">down </t>
    </r>
    <r>
      <rPr>
        <b/>
        <sz val="11"/>
        <color theme="5"/>
        <rFont val="Calibri"/>
        <family val="2"/>
        <scheme val="minor"/>
      </rPr>
      <t>(orange)</t>
    </r>
  </si>
  <si>
    <t xml:space="preserve">Hysteresis amplitude (Mean up- Mean down) </t>
  </si>
  <si>
    <t>Maximum of the hysteresis</t>
  </si>
  <si>
    <t>The average was performed on 60 measurements instead of 30, thus considering both the uphill and downhill ones, creating the actual calibration curve</t>
  </si>
  <si>
    <t>Legend</t>
  </si>
  <si>
    <t>y axis measured angles</t>
  </si>
  <si>
    <t>x axis real values</t>
  </si>
  <si>
    <t>0 gradi</t>
  </si>
  <si>
    <t>10 gradi</t>
  </si>
  <si>
    <t>20 gradi</t>
  </si>
  <si>
    <t>30 gradi</t>
  </si>
  <si>
    <t>40 gradi</t>
  </si>
  <si>
    <t>50 gradi</t>
  </si>
  <si>
    <t>60 gradi</t>
  </si>
  <si>
    <t>70 gradi</t>
  </si>
  <si>
    <t>80 gradi</t>
  </si>
  <si>
    <t>90 gradi</t>
  </si>
  <si>
    <t>-10 gradi</t>
  </si>
  <si>
    <t>-20 gradi</t>
  </si>
  <si>
    <t>-30 gradi</t>
  </si>
  <si>
    <t>-40 gradi</t>
  </si>
  <si>
    <t>-50 gradi</t>
  </si>
  <si>
    <t>-60 gradi</t>
  </si>
  <si>
    <t>-70 gradi</t>
  </si>
  <si>
    <t>-80 gradi</t>
  </si>
  <si>
    <t>-90 gradi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</si>
</sst>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2" borderId="0" xfId="0" applyFill="1"/>
    <xf numFmtId="2" fontId="0" fillId="0" borderId="0" xfId="0" applyNumberFormat="1"/>
    <xf numFmtId="2" fontId="0" fillId="4" borderId="0" xfId="0" applyNumberFormat="1" applyFill="1"/>
    <xf numFmtId="2" fontId="0" fillId="5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5" fillId="4" borderId="0" xfId="0" applyNumberFormat="1" applyFont="1" applyFill="1"/>
    <xf numFmtId="0" fontId="5" fillId="6" borderId="0" xfId="0" applyFont="1" applyFill="1"/>
    <xf numFmtId="0" fontId="1" fillId="9" borderId="0" xfId="0" applyFont="1" applyFill="1"/>
    <xf numFmtId="0" fontId="4" fillId="0" borderId="0" xfId="0" applyFont="1"/>
    <xf numFmtId="0" fontId="0" fillId="0" borderId="0" xfId="0" quotePrefix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Hysteresis curve(roll)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588840537843874E-2"/>
          <c:y val="1.81201256134749E-2"/>
          <c:w val="0.91190755712354021"/>
          <c:h val="0.7661136394718738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Sheet1!$C$88:$C$106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Sheet1!$D$88:$D$106</c:f>
              <c:numCache>
                <c:formatCode>0.00</c:formatCode>
                <c:ptCount val="19"/>
                <c:pt idx="0">
                  <c:v>-87.226033333333334</c:v>
                </c:pt>
                <c:pt idx="1">
                  <c:v>-78.639933333333332</c:v>
                </c:pt>
                <c:pt idx="2">
                  <c:v>-68.005066666666679</c:v>
                </c:pt>
                <c:pt idx="3">
                  <c:v>-57.853066666666663</c:v>
                </c:pt>
                <c:pt idx="4">
                  <c:v>-46.7547</c:v>
                </c:pt>
                <c:pt idx="5">
                  <c:v>-36.741800000000012</c:v>
                </c:pt>
                <c:pt idx="6">
                  <c:v>-26.477566666666664</c:v>
                </c:pt>
                <c:pt idx="7">
                  <c:v>-16.871633333333332</c:v>
                </c:pt>
                <c:pt idx="8">
                  <c:v>-7.2096999999999998</c:v>
                </c:pt>
                <c:pt idx="9">
                  <c:v>1.8163333333333336</c:v>
                </c:pt>
                <c:pt idx="10">
                  <c:v>11.7037</c:v>
                </c:pt>
                <c:pt idx="11">
                  <c:v>21.311</c:v>
                </c:pt>
                <c:pt idx="12">
                  <c:v>30.712833333333336</c:v>
                </c:pt>
                <c:pt idx="13">
                  <c:v>40.087033333333331</c:v>
                </c:pt>
                <c:pt idx="14">
                  <c:v>49.713933333333323</c:v>
                </c:pt>
                <c:pt idx="15">
                  <c:v>59.73803333333332</c:v>
                </c:pt>
                <c:pt idx="16">
                  <c:v>69.832400000000007</c:v>
                </c:pt>
                <c:pt idx="17">
                  <c:v>78.200433333333351</c:v>
                </c:pt>
                <c:pt idx="18">
                  <c:v>86.002500000000012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F4-4034-9B65-2C7FEBB9110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Sheet1!$C$88:$C$106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Sheet1!$E$88:$E$106</c:f>
              <c:numCache>
                <c:formatCode>0.00</c:formatCode>
                <c:ptCount val="19"/>
                <c:pt idx="0">
                  <c:v>-87.226033333333334</c:v>
                </c:pt>
                <c:pt idx="1">
                  <c:v>-80.43246666666667</c:v>
                </c:pt>
                <c:pt idx="2">
                  <c:v>-69.380766666666673</c:v>
                </c:pt>
                <c:pt idx="3">
                  <c:v>-57.894966666666669</c:v>
                </c:pt>
                <c:pt idx="4">
                  <c:v>-47.020633333333315</c:v>
                </c:pt>
                <c:pt idx="5">
                  <c:v>-37.392833333333343</c:v>
                </c:pt>
                <c:pt idx="6">
                  <c:v>-27.470233333333329</c:v>
                </c:pt>
                <c:pt idx="7">
                  <c:v>-16.743999999999996</c:v>
                </c:pt>
                <c:pt idx="8">
                  <c:v>-7.5135666666666658</c:v>
                </c:pt>
                <c:pt idx="9">
                  <c:v>4.2206000000000001</c:v>
                </c:pt>
                <c:pt idx="10">
                  <c:v>13.599533333333335</c:v>
                </c:pt>
                <c:pt idx="11">
                  <c:v>23.190866666666668</c:v>
                </c:pt>
                <c:pt idx="12">
                  <c:v>32.236699999999999</c:v>
                </c:pt>
                <c:pt idx="13">
                  <c:v>42.810666666666656</c:v>
                </c:pt>
                <c:pt idx="14">
                  <c:v>51.44816666666668</c:v>
                </c:pt>
                <c:pt idx="15">
                  <c:v>62.337599999999988</c:v>
                </c:pt>
                <c:pt idx="16">
                  <c:v>71.422899999999984</c:v>
                </c:pt>
                <c:pt idx="17">
                  <c:v>80.398966666666666</c:v>
                </c:pt>
                <c:pt idx="18">
                  <c:v>86.002500000000012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F4-4034-9B65-2C7FEBB91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669999"/>
        <c:axId val="1205678639"/>
      </c:scatterChart>
      <c:valAx>
        <c:axId val="120566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78639"/>
        <c:crosses val="autoZero"/>
        <c:crossBetween val="midCat"/>
      </c:valAx>
      <c:valAx>
        <c:axId val="120567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669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Calibration</a:t>
            </a:r>
            <a:r>
              <a:rPr lang="it-IT" b="1" baseline="0"/>
              <a:t> curve (roll)</a:t>
            </a:r>
            <a:endParaRPr lang="it-IT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545327262733222E-2"/>
          <c:y val="1.6945714438414333E-2"/>
          <c:w val="0.93404066681672182"/>
          <c:h val="0.8516310447529139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8074391266172252"/>
                  <c:y val="2.122960909468284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0.9813x + 1.5772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0.9994</a:t>
                    </a:r>
                    <a:endParaRPr lang="en-US" sz="1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Sheet1!$A$110:$A$128</c:f>
              <c:numCache>
                <c:formatCode>General</c:formatCode>
                <c:ptCount val="19"/>
                <c:pt idx="0">
                  <c:v>-90</c:v>
                </c:pt>
                <c:pt idx="1">
                  <c:v>-80</c:v>
                </c:pt>
                <c:pt idx="2">
                  <c:v>-70</c:v>
                </c:pt>
                <c:pt idx="3">
                  <c:v>-60</c:v>
                </c:pt>
                <c:pt idx="4">
                  <c:v>-50</c:v>
                </c:pt>
                <c:pt idx="5">
                  <c:v>-40</c:v>
                </c:pt>
                <c:pt idx="6">
                  <c:v>-30</c:v>
                </c:pt>
                <c:pt idx="7">
                  <c:v>-20</c:v>
                </c:pt>
                <c:pt idx="8">
                  <c:v>-10</c:v>
                </c:pt>
                <c:pt idx="9">
                  <c:v>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Sheet1!$B$110:$B$128</c:f>
              <c:numCache>
                <c:formatCode>0.00</c:formatCode>
                <c:ptCount val="19"/>
                <c:pt idx="0">
                  <c:v>-87.226033333333334</c:v>
                </c:pt>
                <c:pt idx="1">
                  <c:v>-79.53619999999998</c:v>
                </c:pt>
                <c:pt idx="2">
                  <c:v>-68.692916666666662</c:v>
                </c:pt>
                <c:pt idx="3">
                  <c:v>-57.874016666666662</c:v>
                </c:pt>
                <c:pt idx="4">
                  <c:v>-46.88766666666664</c:v>
                </c:pt>
                <c:pt idx="5">
                  <c:v>-37.067316666666677</c:v>
                </c:pt>
                <c:pt idx="6">
                  <c:v>-26.9739</c:v>
                </c:pt>
                <c:pt idx="7">
                  <c:v>-16.80781666666666</c:v>
                </c:pt>
                <c:pt idx="8">
                  <c:v>-7.3616333333333355</c:v>
                </c:pt>
                <c:pt idx="9">
                  <c:v>3.0184666666666664</c:v>
                </c:pt>
                <c:pt idx="10">
                  <c:v>12.651616666666671</c:v>
                </c:pt>
                <c:pt idx="11">
                  <c:v>22.250933333333339</c:v>
                </c:pt>
                <c:pt idx="12">
                  <c:v>31.474766666666664</c:v>
                </c:pt>
                <c:pt idx="13">
                  <c:v>41.44885</c:v>
                </c:pt>
                <c:pt idx="14">
                  <c:v>50.581049999999983</c:v>
                </c:pt>
                <c:pt idx="15">
                  <c:v>61.037816666666679</c:v>
                </c:pt>
                <c:pt idx="16">
                  <c:v>70.627650000000003</c:v>
                </c:pt>
                <c:pt idx="17">
                  <c:v>79.29970000000003</c:v>
                </c:pt>
                <c:pt idx="18">
                  <c:v>86.002500000000012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8-45AC-A0A1-F89DFED5E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820319"/>
        <c:axId val="1491838079"/>
      </c:scatterChart>
      <c:valAx>
        <c:axId val="149182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38079"/>
        <c:crosses val="autoZero"/>
        <c:crossBetween val="midCat"/>
      </c:valAx>
      <c:valAx>
        <c:axId val="149183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20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282777</xdr:colOff>
      <xdr:row>84</xdr:row>
      <xdr:rowOff>116158</xdr:rowOff>
    </xdr:from>
    <xdr:to>
      <xdr:col>16</xdr:col>
      <xdr:colOff>278780</xdr:colOff>
      <xdr:row>106</xdr:row>
      <xdr:rowOff>50273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FA9B59-433E-D0CC-737D-20BBAE049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37798</xdr:colOff>
      <xdr:row>109</xdr:row>
      <xdr:rowOff>15362</xdr:rowOff>
    </xdr:from>
    <xdr:to>
      <xdr:col>20</xdr:col>
      <xdr:colOff>420874</xdr:colOff>
      <xdr:row>129</xdr:row>
      <xdr:rowOff>98274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E6F1FA-9568-FF2A-F6FF-62FCCC694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0"/>
  <sheetViews>
    <sheetView tabSelected="1" topLeftCell="A67" zoomScale="80" zoomScaleNormal="80" workbookViewId="0">
      <selection activeCell="G115" sqref="G115"/>
    </sheetView>
  </sheetViews>
  <sheetFormatPr defaultRowHeight="15" x14ac:dyDescent="0.25"/>
  <cols>
    <col min="1" max="37" width="15.7109375" customWidth="1"/>
    <col min="38" max="38" width="10.7109375" bestFit="1" customWidth="1"/>
  </cols>
  <sheetData>
    <row r="1" spans="1:3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  <c r="R1" t="s">
        <v>21</v>
      </c>
      <c r="S1" t="s">
        <v>20</v>
      </c>
      <c r="U1" s="18" t="s">
        <v>30</v>
      </c>
      <c r="V1" s="18" t="s">
        <v>31</v>
      </c>
      <c r="W1" s="18" t="s">
        <v>32</v>
      </c>
      <c r="X1" s="18" t="s">
        <v>33</v>
      </c>
      <c r="Y1" s="18" t="s">
        <v>34</v>
      </c>
      <c r="Z1" s="18" t="s">
        <v>35</v>
      </c>
      <c r="AA1" s="18" t="s">
        <v>36</v>
      </c>
      <c r="AB1" s="18" t="s">
        <v>37</v>
      </c>
      <c r="AC1" s="18" t="s">
        <v>38</v>
      </c>
      <c r="AD1" s="18" t="s">
        <v>37</v>
      </c>
      <c r="AE1" s="18" t="s">
        <v>36</v>
      </c>
      <c r="AF1" s="18" t="s">
        <v>35</v>
      </c>
      <c r="AG1" s="18" t="s">
        <v>34</v>
      </c>
      <c r="AH1" s="18" t="s">
        <v>33</v>
      </c>
      <c r="AI1" s="18" t="s">
        <v>32</v>
      </c>
      <c r="AJ1" s="18" t="s">
        <v>31</v>
      </c>
      <c r="AK1" s="18" t="s">
        <v>30</v>
      </c>
    </row>
    <row r="3" spans="1:37" x14ac:dyDescent="0.25">
      <c r="A3">
        <v>1.976</v>
      </c>
      <c r="B3">
        <v>11.491</v>
      </c>
      <c r="C3">
        <v>21.442</v>
      </c>
      <c r="D3">
        <v>30.890999999999998</v>
      </c>
      <c r="E3">
        <v>39.677</v>
      </c>
      <c r="F3">
        <v>51.064999999999998</v>
      </c>
      <c r="G3">
        <v>57.875999999999998</v>
      </c>
      <c r="H3">
        <v>66.766999999999996</v>
      </c>
      <c r="I3">
        <v>76.052999999999997</v>
      </c>
      <c r="J3">
        <v>85.539000000000001</v>
      </c>
      <c r="K3">
        <v>81.593999999999994</v>
      </c>
      <c r="L3">
        <v>72.322000000000003</v>
      </c>
      <c r="M3">
        <v>62.28</v>
      </c>
      <c r="N3">
        <v>51.112000000000002</v>
      </c>
      <c r="O3">
        <v>41.988999999999997</v>
      </c>
      <c r="P3">
        <v>32.505000000000003</v>
      </c>
      <c r="Q3">
        <v>23.128</v>
      </c>
      <c r="R3">
        <v>13.259</v>
      </c>
      <c r="S3">
        <v>4.2430000000000003</v>
      </c>
      <c r="U3">
        <v>-8.0820000000000007</v>
      </c>
      <c r="V3">
        <v>-16.663</v>
      </c>
      <c r="W3">
        <v>-27.503</v>
      </c>
      <c r="X3">
        <v>-36.225999999999999</v>
      </c>
      <c r="Y3">
        <v>-46.570999999999998</v>
      </c>
      <c r="Z3">
        <v>-59.871000000000002</v>
      </c>
      <c r="AA3">
        <v>-66.692999999999998</v>
      </c>
      <c r="AB3">
        <v>-76.816999999999993</v>
      </c>
      <c r="AC3">
        <v>-86.927999999999997</v>
      </c>
      <c r="AD3">
        <v>-80.349999999999994</v>
      </c>
      <c r="AE3">
        <v>-66.480999999999995</v>
      </c>
      <c r="AF3">
        <v>-60.335999999999999</v>
      </c>
      <c r="AG3">
        <v>-46.218000000000004</v>
      </c>
      <c r="AH3">
        <v>-38.835999999999999</v>
      </c>
      <c r="AI3">
        <v>-26.466000000000001</v>
      </c>
      <c r="AJ3">
        <v>-16.904</v>
      </c>
      <c r="AK3">
        <v>-7.835</v>
      </c>
    </row>
    <row r="4" spans="1:37" x14ac:dyDescent="0.25">
      <c r="A4">
        <v>1.92</v>
      </c>
      <c r="B4">
        <v>11.887</v>
      </c>
      <c r="C4">
        <v>21.442</v>
      </c>
      <c r="D4">
        <v>31.140999999999998</v>
      </c>
      <c r="E4">
        <v>38.85</v>
      </c>
      <c r="F4">
        <v>50.279000000000003</v>
      </c>
      <c r="G4">
        <v>58.177</v>
      </c>
      <c r="H4">
        <v>67.643000000000001</v>
      </c>
      <c r="I4">
        <v>76.201999999999998</v>
      </c>
      <c r="J4">
        <v>86.179000000000002</v>
      </c>
      <c r="K4">
        <v>77.17</v>
      </c>
      <c r="L4">
        <v>69.864999999999995</v>
      </c>
      <c r="M4">
        <v>62.048999999999999</v>
      </c>
      <c r="N4">
        <v>51.095999999999997</v>
      </c>
      <c r="O4">
        <v>41.808</v>
      </c>
      <c r="P4">
        <v>31.018999999999998</v>
      </c>
      <c r="Q4">
        <v>23.09</v>
      </c>
      <c r="R4">
        <v>12.965999999999999</v>
      </c>
      <c r="S4">
        <v>4.2430000000000003</v>
      </c>
      <c r="U4">
        <v>-8.2149999999999999</v>
      </c>
      <c r="V4">
        <v>-17.821000000000002</v>
      </c>
      <c r="W4">
        <v>-27.506</v>
      </c>
      <c r="X4">
        <v>-35.280999999999999</v>
      </c>
      <c r="Y4">
        <v>-46.99</v>
      </c>
      <c r="Z4">
        <v>-59.488999999999997</v>
      </c>
      <c r="AA4">
        <v>-66.692999999999998</v>
      </c>
      <c r="AB4">
        <v>-76.760000000000005</v>
      </c>
      <c r="AC4">
        <v>-87.518000000000001</v>
      </c>
      <c r="AD4">
        <v>-80.19</v>
      </c>
      <c r="AE4">
        <v>-67.558999999999997</v>
      </c>
      <c r="AF4">
        <v>-61.030999999999999</v>
      </c>
      <c r="AG4">
        <v>-46.218000000000004</v>
      </c>
      <c r="AH4">
        <v>-38.835999999999999</v>
      </c>
      <c r="AI4">
        <v>-28.009</v>
      </c>
      <c r="AJ4">
        <v>-17.736000000000001</v>
      </c>
      <c r="AK4">
        <v>-7.835</v>
      </c>
    </row>
    <row r="5" spans="1:37" x14ac:dyDescent="0.25">
      <c r="A5">
        <v>1.6950000000000001</v>
      </c>
      <c r="B5">
        <v>11.36</v>
      </c>
      <c r="C5">
        <v>20.952999999999999</v>
      </c>
      <c r="D5">
        <v>31.129000000000001</v>
      </c>
      <c r="E5">
        <v>38.838000000000001</v>
      </c>
      <c r="F5">
        <v>50.045000000000002</v>
      </c>
      <c r="G5">
        <v>57.197000000000003</v>
      </c>
      <c r="H5">
        <v>69.364000000000004</v>
      </c>
      <c r="I5">
        <v>76.576999999999998</v>
      </c>
      <c r="J5">
        <v>84.83</v>
      </c>
      <c r="K5">
        <v>76.894999999999996</v>
      </c>
      <c r="L5">
        <v>69.756</v>
      </c>
      <c r="M5">
        <v>60.853999999999999</v>
      </c>
      <c r="N5">
        <v>50.962000000000003</v>
      </c>
      <c r="O5">
        <v>41.639000000000003</v>
      </c>
      <c r="P5">
        <v>30.7</v>
      </c>
      <c r="Q5">
        <v>23.734000000000002</v>
      </c>
      <c r="R5">
        <v>13.664999999999999</v>
      </c>
      <c r="S5">
        <v>3.1240000000000001</v>
      </c>
      <c r="U5">
        <v>-7.5739999999999998</v>
      </c>
      <c r="V5">
        <v>-16.747</v>
      </c>
      <c r="W5">
        <v>-26.472999999999999</v>
      </c>
      <c r="X5">
        <v>-36.225999999999999</v>
      </c>
      <c r="Y5">
        <v>-47.789000000000001</v>
      </c>
      <c r="Z5">
        <v>-60.744</v>
      </c>
      <c r="AA5">
        <v>-66.823999999999998</v>
      </c>
      <c r="AB5">
        <v>-74.847999999999999</v>
      </c>
      <c r="AC5">
        <v>-87.611000000000004</v>
      </c>
      <c r="AD5">
        <v>-80.447000000000003</v>
      </c>
      <c r="AE5">
        <v>-66.709999999999994</v>
      </c>
      <c r="AF5">
        <v>-61.030999999999999</v>
      </c>
      <c r="AG5">
        <v>-46.734999999999999</v>
      </c>
      <c r="AH5">
        <v>-39.819000000000003</v>
      </c>
      <c r="AI5">
        <v>-28.009</v>
      </c>
      <c r="AJ5">
        <v>-17.736000000000001</v>
      </c>
      <c r="AK5">
        <v>-7.06</v>
      </c>
    </row>
    <row r="6" spans="1:37" x14ac:dyDescent="0.25">
      <c r="A6">
        <v>1.663</v>
      </c>
      <c r="B6">
        <v>11.367000000000001</v>
      </c>
      <c r="C6">
        <v>21.050999999999998</v>
      </c>
      <c r="D6">
        <v>31.129000000000001</v>
      </c>
      <c r="E6">
        <v>38.85</v>
      </c>
      <c r="F6">
        <v>48.601999999999997</v>
      </c>
      <c r="G6">
        <v>57.197000000000003</v>
      </c>
      <c r="H6">
        <v>69.364000000000004</v>
      </c>
      <c r="I6">
        <v>77.852999999999994</v>
      </c>
      <c r="J6">
        <v>85.356999999999999</v>
      </c>
      <c r="K6">
        <v>76.498000000000005</v>
      </c>
      <c r="L6">
        <v>69.756</v>
      </c>
      <c r="M6">
        <v>60.725999999999999</v>
      </c>
      <c r="N6">
        <v>51.521000000000001</v>
      </c>
      <c r="O6">
        <v>42.037999999999997</v>
      </c>
      <c r="P6">
        <v>30.7</v>
      </c>
      <c r="Q6">
        <v>24.093</v>
      </c>
      <c r="R6">
        <v>13.394</v>
      </c>
      <c r="S6">
        <v>2.94</v>
      </c>
      <c r="U6">
        <v>-7.8070000000000004</v>
      </c>
      <c r="V6">
        <v>-17.181000000000001</v>
      </c>
      <c r="W6">
        <v>-27.169</v>
      </c>
      <c r="X6">
        <v>-36.225999999999999</v>
      </c>
      <c r="Y6">
        <v>-47.789000000000001</v>
      </c>
      <c r="Z6">
        <v>-60.905000000000001</v>
      </c>
      <c r="AA6">
        <v>-67.146000000000001</v>
      </c>
      <c r="AB6">
        <v>-75.061000000000007</v>
      </c>
      <c r="AC6">
        <v>-87.44</v>
      </c>
      <c r="AD6">
        <v>-80.488</v>
      </c>
      <c r="AE6">
        <v>-66.742999999999995</v>
      </c>
      <c r="AF6">
        <v>-60.006</v>
      </c>
      <c r="AG6">
        <v>-45.777000000000001</v>
      </c>
      <c r="AH6">
        <v>-39.923999999999999</v>
      </c>
      <c r="AI6">
        <v>-26.946999999999999</v>
      </c>
      <c r="AJ6">
        <v>-16.792000000000002</v>
      </c>
      <c r="AK6">
        <v>-5.5670000000000002</v>
      </c>
    </row>
    <row r="7" spans="1:37" x14ac:dyDescent="0.25">
      <c r="A7">
        <v>1.9410000000000001</v>
      </c>
      <c r="B7">
        <v>11.55</v>
      </c>
      <c r="C7">
        <v>20.395</v>
      </c>
      <c r="D7">
        <v>31.129000000000001</v>
      </c>
      <c r="E7">
        <v>39.225999999999999</v>
      </c>
      <c r="F7">
        <v>48.006999999999998</v>
      </c>
      <c r="G7">
        <v>58.4</v>
      </c>
      <c r="H7">
        <v>70.364000000000004</v>
      </c>
      <c r="I7">
        <v>77.8</v>
      </c>
      <c r="J7">
        <v>85.483000000000004</v>
      </c>
      <c r="K7">
        <v>76.498000000000005</v>
      </c>
      <c r="L7">
        <v>72.433000000000007</v>
      </c>
      <c r="M7">
        <v>60.375999999999998</v>
      </c>
      <c r="N7">
        <v>51.521000000000001</v>
      </c>
      <c r="O7">
        <v>42.170999999999999</v>
      </c>
      <c r="P7">
        <v>30.669</v>
      </c>
      <c r="Q7">
        <v>23.966000000000001</v>
      </c>
      <c r="R7">
        <v>13.26</v>
      </c>
      <c r="S7">
        <v>2.883</v>
      </c>
      <c r="U7">
        <v>-7.2960000000000003</v>
      </c>
      <c r="V7">
        <v>-17.954000000000001</v>
      </c>
      <c r="W7">
        <v>-26.042999999999999</v>
      </c>
      <c r="X7">
        <v>-36.561999999999998</v>
      </c>
      <c r="Y7">
        <v>-47.573</v>
      </c>
      <c r="Z7">
        <v>-58.94</v>
      </c>
      <c r="AA7">
        <v>-67.09</v>
      </c>
      <c r="AB7">
        <v>-75.016999999999996</v>
      </c>
      <c r="AC7">
        <v>-87.206000000000003</v>
      </c>
      <c r="AD7">
        <v>-79.923000000000002</v>
      </c>
      <c r="AE7">
        <v>-66.742999999999995</v>
      </c>
      <c r="AF7">
        <v>-57.179000000000002</v>
      </c>
      <c r="AG7">
        <v>-46.180999999999997</v>
      </c>
      <c r="AH7">
        <v>-39.106999999999999</v>
      </c>
      <c r="AI7">
        <v>-27.692</v>
      </c>
      <c r="AJ7">
        <v>-16.207999999999998</v>
      </c>
      <c r="AK7">
        <v>-6.7240000000000002</v>
      </c>
    </row>
    <row r="8" spans="1:37" x14ac:dyDescent="0.25">
      <c r="A8">
        <v>1.8859999999999999</v>
      </c>
      <c r="B8">
        <v>11.654999999999999</v>
      </c>
      <c r="C8">
        <v>20.263999999999999</v>
      </c>
      <c r="D8">
        <v>29.984000000000002</v>
      </c>
      <c r="E8">
        <v>39.231999999999999</v>
      </c>
      <c r="F8">
        <v>48.006999999999998</v>
      </c>
      <c r="G8">
        <v>59.396000000000001</v>
      </c>
      <c r="H8">
        <v>68.519000000000005</v>
      </c>
      <c r="I8">
        <v>79.605000000000004</v>
      </c>
      <c r="J8">
        <v>85.447999999999993</v>
      </c>
      <c r="K8">
        <v>76.769000000000005</v>
      </c>
      <c r="L8">
        <v>68.617999999999995</v>
      </c>
      <c r="M8">
        <v>60.643999999999998</v>
      </c>
      <c r="N8">
        <v>50.923000000000002</v>
      </c>
      <c r="O8">
        <v>42.442</v>
      </c>
      <c r="P8">
        <v>31.587</v>
      </c>
      <c r="Q8">
        <v>23.908000000000001</v>
      </c>
      <c r="R8">
        <v>13.1</v>
      </c>
      <c r="S8">
        <v>2.851</v>
      </c>
      <c r="U8">
        <v>-6.5529999999999999</v>
      </c>
      <c r="V8">
        <v>-17.954000000000001</v>
      </c>
      <c r="W8">
        <v>-26.044</v>
      </c>
      <c r="X8">
        <v>-36.984999999999999</v>
      </c>
      <c r="Y8">
        <v>-46.939</v>
      </c>
      <c r="Z8">
        <v>-58.265000000000001</v>
      </c>
      <c r="AA8">
        <v>-67.38</v>
      </c>
      <c r="AB8">
        <v>-77.603999999999999</v>
      </c>
      <c r="AC8">
        <v>-85.521000000000001</v>
      </c>
      <c r="AD8">
        <v>-80.488</v>
      </c>
      <c r="AE8">
        <v>-66.959999999999994</v>
      </c>
      <c r="AF8">
        <v>-58.643000000000001</v>
      </c>
      <c r="AG8">
        <v>-46.180999999999997</v>
      </c>
      <c r="AH8">
        <v>-38.252000000000002</v>
      </c>
      <c r="AI8">
        <v>-26.242999999999999</v>
      </c>
      <c r="AJ8">
        <v>-15.933999999999999</v>
      </c>
      <c r="AK8">
        <v>-6.3170000000000002</v>
      </c>
    </row>
    <row r="9" spans="1:37" x14ac:dyDescent="0.25">
      <c r="A9">
        <v>2.1539999999999999</v>
      </c>
      <c r="B9">
        <v>11.654999999999999</v>
      </c>
      <c r="C9">
        <v>20.263999999999999</v>
      </c>
      <c r="D9">
        <v>29.542000000000002</v>
      </c>
      <c r="E9">
        <v>39.225999999999999</v>
      </c>
      <c r="F9">
        <v>49.548000000000002</v>
      </c>
      <c r="G9">
        <v>59.374000000000002</v>
      </c>
      <c r="H9">
        <v>70.385000000000005</v>
      </c>
      <c r="I9">
        <v>79.498000000000005</v>
      </c>
      <c r="J9">
        <v>86.686999999999998</v>
      </c>
      <c r="K9">
        <v>78.8</v>
      </c>
      <c r="L9">
        <v>68.617999999999995</v>
      </c>
      <c r="M9">
        <v>61.183999999999997</v>
      </c>
      <c r="N9">
        <v>50.923000000000002</v>
      </c>
      <c r="O9">
        <v>42.072000000000003</v>
      </c>
      <c r="P9">
        <v>32.21</v>
      </c>
      <c r="Q9">
        <v>23.908000000000001</v>
      </c>
      <c r="R9">
        <v>12.879</v>
      </c>
      <c r="S9">
        <v>3.7850000000000001</v>
      </c>
      <c r="U9">
        <v>-6.649</v>
      </c>
      <c r="V9">
        <v>-17.954000000000001</v>
      </c>
      <c r="W9">
        <v>-26.23</v>
      </c>
      <c r="X9">
        <v>-38.198999999999998</v>
      </c>
      <c r="Y9">
        <v>-45.603999999999999</v>
      </c>
      <c r="Z9">
        <v>-57.966000000000001</v>
      </c>
      <c r="AA9">
        <v>-67.113</v>
      </c>
      <c r="AB9">
        <v>-78.260999999999996</v>
      </c>
      <c r="AC9">
        <v>-88.847999999999999</v>
      </c>
      <c r="AD9">
        <v>-79.501000000000005</v>
      </c>
      <c r="AE9">
        <v>-66.831000000000003</v>
      </c>
      <c r="AF9">
        <v>-55.706000000000003</v>
      </c>
      <c r="AG9">
        <v>-46.180999999999997</v>
      </c>
      <c r="AH9">
        <v>-38.091999999999999</v>
      </c>
      <c r="AI9">
        <v>-27.329000000000001</v>
      </c>
      <c r="AJ9">
        <v>-15.598000000000001</v>
      </c>
      <c r="AK9">
        <v>-6.8470000000000004</v>
      </c>
    </row>
    <row r="10" spans="1:37" x14ac:dyDescent="0.25">
      <c r="A10">
        <v>2.1429999999999998</v>
      </c>
      <c r="B10">
        <v>11.917999999999999</v>
      </c>
      <c r="C10">
        <v>20.920999999999999</v>
      </c>
      <c r="D10">
        <v>29.100999999999999</v>
      </c>
      <c r="E10">
        <v>39.424999999999997</v>
      </c>
      <c r="F10">
        <v>49.612000000000002</v>
      </c>
      <c r="G10">
        <v>59.554000000000002</v>
      </c>
      <c r="H10">
        <v>70.891999999999996</v>
      </c>
      <c r="I10">
        <v>79.233999999999995</v>
      </c>
      <c r="J10">
        <v>87.299000000000007</v>
      </c>
      <c r="K10">
        <v>81.334999999999994</v>
      </c>
      <c r="L10">
        <v>74.201999999999998</v>
      </c>
      <c r="M10">
        <v>60.776000000000003</v>
      </c>
      <c r="N10">
        <v>51.893999999999998</v>
      </c>
      <c r="O10">
        <v>42.616999999999997</v>
      </c>
      <c r="P10">
        <v>32.158000000000001</v>
      </c>
      <c r="Q10">
        <v>22.539000000000001</v>
      </c>
      <c r="R10">
        <v>12.878</v>
      </c>
      <c r="S10">
        <v>3.823</v>
      </c>
      <c r="U10">
        <v>-6.9610000000000003</v>
      </c>
      <c r="V10">
        <v>-17.146000000000001</v>
      </c>
      <c r="W10">
        <v>-26.289000000000001</v>
      </c>
      <c r="X10">
        <v>-36.706000000000003</v>
      </c>
      <c r="Y10">
        <v>-45.798000000000002</v>
      </c>
      <c r="Z10">
        <v>-56.298999999999999</v>
      </c>
      <c r="AA10">
        <v>-67.457999999999998</v>
      </c>
      <c r="AB10">
        <v>-78.215000000000003</v>
      </c>
      <c r="AC10">
        <v>-87.688999999999993</v>
      </c>
      <c r="AD10">
        <v>-79.376000000000005</v>
      </c>
      <c r="AE10">
        <v>-61.987000000000002</v>
      </c>
      <c r="AF10">
        <v>-55.231999999999999</v>
      </c>
      <c r="AG10">
        <v>-46.945999999999998</v>
      </c>
      <c r="AH10">
        <v>-36.619999999999997</v>
      </c>
      <c r="AI10">
        <v>-27.026</v>
      </c>
      <c r="AJ10">
        <v>-15.863</v>
      </c>
      <c r="AK10">
        <v>-7.1310000000000002</v>
      </c>
    </row>
    <row r="11" spans="1:37" x14ac:dyDescent="0.25">
      <c r="A11">
        <v>2.1429999999999998</v>
      </c>
      <c r="B11">
        <v>11.917999999999999</v>
      </c>
      <c r="C11">
        <v>21.170999999999999</v>
      </c>
      <c r="D11">
        <v>29.216000000000001</v>
      </c>
      <c r="E11">
        <v>39.414999999999999</v>
      </c>
      <c r="F11">
        <v>49.863</v>
      </c>
      <c r="G11">
        <v>59.619</v>
      </c>
      <c r="H11">
        <v>71.019000000000005</v>
      </c>
      <c r="I11">
        <v>78.918999999999997</v>
      </c>
      <c r="J11">
        <v>87.424999999999997</v>
      </c>
      <c r="K11">
        <v>81.180000000000007</v>
      </c>
      <c r="L11">
        <v>72.016000000000005</v>
      </c>
      <c r="M11">
        <v>62.603000000000002</v>
      </c>
      <c r="N11">
        <v>51.433</v>
      </c>
      <c r="O11">
        <v>42.887999999999998</v>
      </c>
      <c r="P11">
        <v>32.158000000000001</v>
      </c>
      <c r="Q11">
        <v>23.288</v>
      </c>
      <c r="R11">
        <v>13.063000000000001</v>
      </c>
      <c r="S11">
        <v>5.1630000000000003</v>
      </c>
      <c r="U11">
        <v>-6.6849999999999996</v>
      </c>
      <c r="V11">
        <v>-16.888000000000002</v>
      </c>
      <c r="W11">
        <v>-26.225999999999999</v>
      </c>
      <c r="X11">
        <v>-36.387</v>
      </c>
      <c r="Y11">
        <v>-46.875</v>
      </c>
      <c r="Z11">
        <v>-55.741999999999997</v>
      </c>
      <c r="AA11">
        <v>-67.503</v>
      </c>
      <c r="AB11">
        <v>-79.094999999999999</v>
      </c>
      <c r="AC11">
        <v>-87.688999999999993</v>
      </c>
      <c r="AD11">
        <v>-80.231999999999999</v>
      </c>
      <c r="AE11">
        <v>-66.885000000000005</v>
      </c>
      <c r="AF11">
        <v>-55.238</v>
      </c>
      <c r="AG11">
        <v>-46.942999999999998</v>
      </c>
      <c r="AH11">
        <v>-36.456000000000003</v>
      </c>
      <c r="AI11">
        <v>-27.524999999999999</v>
      </c>
      <c r="AJ11">
        <v>-17.189</v>
      </c>
      <c r="AK11">
        <v>-7.4059999999999997</v>
      </c>
    </row>
    <row r="12" spans="1:37" x14ac:dyDescent="0.25">
      <c r="A12">
        <v>2.2599999999999998</v>
      </c>
      <c r="B12">
        <v>11.385999999999999</v>
      </c>
      <c r="C12">
        <v>20.773</v>
      </c>
      <c r="D12">
        <v>29.425000000000001</v>
      </c>
      <c r="E12">
        <v>39.097999999999999</v>
      </c>
      <c r="F12">
        <v>50.716999999999999</v>
      </c>
      <c r="G12">
        <v>60.055</v>
      </c>
      <c r="H12">
        <v>70.391999999999996</v>
      </c>
      <c r="I12">
        <v>78.918999999999997</v>
      </c>
      <c r="J12">
        <v>87.046000000000006</v>
      </c>
      <c r="K12">
        <v>81.180000000000007</v>
      </c>
      <c r="L12">
        <v>68.766999999999996</v>
      </c>
      <c r="M12">
        <v>62.978000000000002</v>
      </c>
      <c r="N12">
        <v>50.673000000000002</v>
      </c>
      <c r="O12">
        <v>42.716000000000001</v>
      </c>
      <c r="P12">
        <v>32.292999999999999</v>
      </c>
      <c r="Q12">
        <v>23.655999999999999</v>
      </c>
      <c r="R12">
        <v>13.06</v>
      </c>
      <c r="S12">
        <v>3.8780000000000001</v>
      </c>
      <c r="U12">
        <v>-7.133</v>
      </c>
      <c r="V12">
        <v>-16.206</v>
      </c>
      <c r="W12">
        <v>-26.045999999999999</v>
      </c>
      <c r="X12">
        <v>-35.354999999999997</v>
      </c>
      <c r="Y12">
        <v>-47.691000000000003</v>
      </c>
      <c r="Z12">
        <v>-56.412999999999997</v>
      </c>
      <c r="AA12">
        <v>-67.503</v>
      </c>
      <c r="AB12">
        <v>-79.799000000000007</v>
      </c>
      <c r="AC12">
        <v>-85.510999999999996</v>
      </c>
      <c r="AD12">
        <v>-80.352000000000004</v>
      </c>
      <c r="AE12">
        <v>-69.918999999999997</v>
      </c>
      <c r="AF12">
        <v>-57.771999999999998</v>
      </c>
      <c r="AG12">
        <v>-45.07</v>
      </c>
      <c r="AH12">
        <v>-36.456000000000003</v>
      </c>
      <c r="AI12">
        <v>-27.524000000000001</v>
      </c>
      <c r="AJ12">
        <v>-16.992999999999999</v>
      </c>
      <c r="AK12">
        <v>-7.4009999999999998</v>
      </c>
    </row>
    <row r="13" spans="1:37" x14ac:dyDescent="0.25">
      <c r="A13">
        <v>2.266</v>
      </c>
      <c r="B13">
        <v>11.839</v>
      </c>
      <c r="C13">
        <v>20.765999999999998</v>
      </c>
      <c r="D13">
        <v>29.771999999999998</v>
      </c>
      <c r="E13">
        <v>38.694000000000003</v>
      </c>
      <c r="F13">
        <v>49.942</v>
      </c>
      <c r="G13">
        <v>60.523000000000003</v>
      </c>
      <c r="H13">
        <v>71.156999999999996</v>
      </c>
      <c r="I13">
        <v>79.040000000000006</v>
      </c>
      <c r="J13">
        <v>87.376000000000005</v>
      </c>
      <c r="K13">
        <v>80.710999999999999</v>
      </c>
      <c r="L13">
        <v>71.385000000000005</v>
      </c>
      <c r="M13">
        <v>61.447000000000003</v>
      </c>
      <c r="N13">
        <v>51.753</v>
      </c>
      <c r="O13">
        <v>42.75</v>
      </c>
      <c r="P13">
        <v>32.106000000000002</v>
      </c>
      <c r="Q13">
        <v>22.532</v>
      </c>
      <c r="R13">
        <v>13.884</v>
      </c>
      <c r="S13">
        <v>4.7009999999999996</v>
      </c>
      <c r="U13">
        <v>-6.4260000000000002</v>
      </c>
      <c r="V13">
        <v>-16.206</v>
      </c>
      <c r="W13">
        <v>-26.106000000000002</v>
      </c>
      <c r="X13">
        <v>-35.753999999999998</v>
      </c>
      <c r="Y13">
        <v>-47.587000000000003</v>
      </c>
      <c r="Z13">
        <v>-55.591999999999999</v>
      </c>
      <c r="AA13">
        <v>-67.936000000000007</v>
      </c>
      <c r="AB13">
        <v>-79.777000000000001</v>
      </c>
      <c r="AC13">
        <v>-87.539000000000001</v>
      </c>
      <c r="AD13">
        <v>-80.203999999999994</v>
      </c>
      <c r="AE13">
        <v>-69.903999999999996</v>
      </c>
      <c r="AF13">
        <v>-56.265000000000001</v>
      </c>
      <c r="AG13">
        <v>-45.07</v>
      </c>
      <c r="AH13">
        <v>-36.456000000000003</v>
      </c>
      <c r="AI13">
        <v>-27.4</v>
      </c>
      <c r="AJ13">
        <v>-16.102</v>
      </c>
      <c r="AK13">
        <v>-7.4950000000000001</v>
      </c>
    </row>
    <row r="14" spans="1:37" x14ac:dyDescent="0.25">
      <c r="A14">
        <v>2.2719999999999998</v>
      </c>
      <c r="B14">
        <v>11.65</v>
      </c>
      <c r="C14">
        <v>20.765999999999998</v>
      </c>
      <c r="D14">
        <v>29.771999999999998</v>
      </c>
      <c r="E14">
        <v>39.118000000000002</v>
      </c>
      <c r="F14">
        <v>48.792999999999999</v>
      </c>
      <c r="G14">
        <v>60.523000000000003</v>
      </c>
      <c r="H14">
        <v>70.786000000000001</v>
      </c>
      <c r="I14">
        <v>79.102000000000004</v>
      </c>
      <c r="J14">
        <v>86.978999999999999</v>
      </c>
      <c r="K14">
        <v>80.724000000000004</v>
      </c>
      <c r="L14">
        <v>71.56</v>
      </c>
      <c r="M14">
        <v>61.447000000000003</v>
      </c>
      <c r="N14">
        <v>49.197000000000003</v>
      </c>
      <c r="O14">
        <v>43.235999999999997</v>
      </c>
      <c r="P14">
        <v>31.675000000000001</v>
      </c>
      <c r="Q14">
        <v>23.297999999999998</v>
      </c>
      <c r="R14">
        <v>13.884</v>
      </c>
      <c r="S14">
        <v>4.7089999999999996</v>
      </c>
      <c r="U14">
        <v>-6.1440000000000001</v>
      </c>
      <c r="V14">
        <v>-16.079999999999998</v>
      </c>
      <c r="W14">
        <v>-26.106000000000002</v>
      </c>
      <c r="X14">
        <v>-35.356000000000002</v>
      </c>
      <c r="Y14">
        <v>-48.055999999999997</v>
      </c>
      <c r="Z14">
        <v>-56.171999999999997</v>
      </c>
      <c r="AA14">
        <v>-67.094999999999999</v>
      </c>
      <c r="AB14">
        <v>-79.83</v>
      </c>
      <c r="AC14">
        <v>-84.774000000000001</v>
      </c>
      <c r="AD14">
        <v>-80.528000000000006</v>
      </c>
      <c r="AE14">
        <v>-69.807000000000002</v>
      </c>
      <c r="AF14">
        <v>-58.076999999999998</v>
      </c>
      <c r="AG14">
        <v>-45.567999999999998</v>
      </c>
      <c r="AH14">
        <v>-36.374000000000002</v>
      </c>
      <c r="AI14">
        <v>-25.509</v>
      </c>
      <c r="AJ14">
        <v>-15.164</v>
      </c>
      <c r="AK14">
        <v>-7.4969999999999999</v>
      </c>
    </row>
    <row r="15" spans="1:37" x14ac:dyDescent="0.25">
      <c r="A15">
        <v>2.2719999999999998</v>
      </c>
      <c r="B15">
        <v>10.577</v>
      </c>
      <c r="C15">
        <v>22.081</v>
      </c>
      <c r="D15">
        <v>29.244</v>
      </c>
      <c r="E15">
        <v>39.122</v>
      </c>
      <c r="F15">
        <v>49.600999999999999</v>
      </c>
      <c r="G15">
        <v>60.421999999999997</v>
      </c>
      <c r="H15">
        <v>70.453000000000003</v>
      </c>
      <c r="I15">
        <v>79.102000000000004</v>
      </c>
      <c r="J15">
        <v>86.183000000000007</v>
      </c>
      <c r="K15">
        <v>80.724000000000004</v>
      </c>
      <c r="L15">
        <v>71.694999999999993</v>
      </c>
      <c r="M15">
        <v>63.597000000000001</v>
      </c>
      <c r="N15">
        <v>48.893999999999998</v>
      </c>
      <c r="O15">
        <v>43.11</v>
      </c>
      <c r="P15">
        <v>31.672999999999998</v>
      </c>
      <c r="Q15">
        <v>23.295999999999999</v>
      </c>
      <c r="R15">
        <v>13.811999999999999</v>
      </c>
      <c r="S15">
        <v>4.6360000000000001</v>
      </c>
      <c r="U15">
        <v>-6.2910000000000004</v>
      </c>
      <c r="V15">
        <v>-16.206</v>
      </c>
      <c r="W15">
        <v>-25.745999999999999</v>
      </c>
      <c r="X15">
        <v>-35.356000000000002</v>
      </c>
      <c r="Y15">
        <v>-47.567999999999998</v>
      </c>
      <c r="Z15">
        <v>-56.639000000000003</v>
      </c>
      <c r="AA15">
        <v>-68.015000000000001</v>
      </c>
      <c r="AB15">
        <v>-79.878</v>
      </c>
      <c r="AC15">
        <v>-84.594999999999999</v>
      </c>
      <c r="AD15">
        <v>-81.091999999999999</v>
      </c>
      <c r="AE15">
        <v>-71.323999999999998</v>
      </c>
      <c r="AF15">
        <v>-58.076999999999998</v>
      </c>
      <c r="AG15">
        <v>-45.567999999999998</v>
      </c>
      <c r="AH15">
        <v>-36.456000000000003</v>
      </c>
      <c r="AI15">
        <v>-25.824000000000002</v>
      </c>
      <c r="AJ15">
        <v>-15.164</v>
      </c>
      <c r="AK15">
        <v>-8.6199999999999992</v>
      </c>
    </row>
    <row r="16" spans="1:37" x14ac:dyDescent="0.25">
      <c r="A16">
        <v>0.97799999999999998</v>
      </c>
      <c r="B16">
        <v>11.7</v>
      </c>
      <c r="C16">
        <v>21.721</v>
      </c>
      <c r="D16">
        <v>30.282</v>
      </c>
      <c r="E16">
        <v>39.122999999999998</v>
      </c>
      <c r="F16">
        <v>49.412999999999997</v>
      </c>
      <c r="G16">
        <v>60.523000000000003</v>
      </c>
      <c r="H16">
        <v>67.626000000000005</v>
      </c>
      <c r="I16">
        <v>77.866</v>
      </c>
      <c r="J16">
        <v>85.953999999999994</v>
      </c>
      <c r="K16">
        <v>81.045000000000002</v>
      </c>
      <c r="L16">
        <v>71.56</v>
      </c>
      <c r="M16">
        <v>62.231000000000002</v>
      </c>
      <c r="N16">
        <v>51.600999999999999</v>
      </c>
      <c r="O16">
        <v>43.11</v>
      </c>
      <c r="P16">
        <v>32.889000000000003</v>
      </c>
      <c r="Q16">
        <v>23.295999999999999</v>
      </c>
      <c r="R16">
        <v>14.372999999999999</v>
      </c>
      <c r="S16">
        <v>4.2990000000000004</v>
      </c>
      <c r="U16">
        <v>-7.258</v>
      </c>
      <c r="V16">
        <v>-15.321</v>
      </c>
      <c r="W16">
        <v>-26.167000000000002</v>
      </c>
      <c r="X16">
        <v>-36.881999999999998</v>
      </c>
      <c r="Y16">
        <v>-46.981000000000002</v>
      </c>
      <c r="Z16">
        <v>-58.776000000000003</v>
      </c>
      <c r="AA16">
        <v>-68.789000000000001</v>
      </c>
      <c r="AB16">
        <v>-78.064999999999998</v>
      </c>
      <c r="AC16">
        <v>-87.262</v>
      </c>
      <c r="AD16">
        <v>-82.314999999999998</v>
      </c>
      <c r="AE16">
        <v>-71.191999999999993</v>
      </c>
      <c r="AF16">
        <v>-58.076999999999998</v>
      </c>
      <c r="AG16">
        <v>-45.572000000000003</v>
      </c>
      <c r="AH16">
        <v>-36.537999999999997</v>
      </c>
      <c r="AI16">
        <v>-26.113</v>
      </c>
      <c r="AJ16">
        <v>-15.23</v>
      </c>
      <c r="AK16">
        <v>-8.6519999999999992</v>
      </c>
    </row>
    <row r="17" spans="1:37" x14ac:dyDescent="0.25">
      <c r="A17">
        <v>2.5350000000000001</v>
      </c>
      <c r="B17">
        <v>12.234999999999999</v>
      </c>
      <c r="C17">
        <v>21.076000000000001</v>
      </c>
      <c r="D17">
        <v>30.62</v>
      </c>
      <c r="E17">
        <v>40.302</v>
      </c>
      <c r="F17">
        <v>49.412999999999997</v>
      </c>
      <c r="G17">
        <v>60.613999999999997</v>
      </c>
      <c r="H17">
        <v>70.682000000000002</v>
      </c>
      <c r="I17">
        <v>79.215999999999994</v>
      </c>
      <c r="J17">
        <v>85.088999999999999</v>
      </c>
      <c r="K17">
        <v>81.045000000000002</v>
      </c>
      <c r="L17">
        <v>71.334000000000003</v>
      </c>
      <c r="M17">
        <v>62.231000000000002</v>
      </c>
      <c r="N17">
        <v>51.518999999999998</v>
      </c>
      <c r="O17">
        <v>42.811</v>
      </c>
      <c r="P17">
        <v>33.378</v>
      </c>
      <c r="Q17">
        <v>22.696000000000002</v>
      </c>
      <c r="R17">
        <v>14.045999999999999</v>
      </c>
      <c r="S17">
        <v>4.7069999999999999</v>
      </c>
      <c r="U17">
        <v>-6.1529999999999996</v>
      </c>
      <c r="V17">
        <v>-15.393000000000001</v>
      </c>
      <c r="W17">
        <v>-26.169</v>
      </c>
      <c r="X17">
        <v>-37.133000000000003</v>
      </c>
      <c r="Y17">
        <v>-46.447000000000003</v>
      </c>
      <c r="Z17">
        <v>-58.210999999999999</v>
      </c>
      <c r="AA17">
        <v>-69.897000000000006</v>
      </c>
      <c r="AB17">
        <v>-78.064999999999998</v>
      </c>
      <c r="AC17">
        <v>-86.747</v>
      </c>
      <c r="AD17">
        <v>-82.137</v>
      </c>
      <c r="AE17">
        <v>-71.28</v>
      </c>
      <c r="AF17">
        <v>-56.35</v>
      </c>
      <c r="AG17">
        <v>-45.877000000000002</v>
      </c>
      <c r="AH17">
        <v>-36.564999999999998</v>
      </c>
      <c r="AI17">
        <v>-27.419</v>
      </c>
      <c r="AJ17">
        <v>-18.824000000000002</v>
      </c>
      <c r="AK17">
        <v>-9.0329999999999995</v>
      </c>
    </row>
    <row r="18" spans="1:37" x14ac:dyDescent="0.25">
      <c r="A18">
        <v>0.96399999999999997</v>
      </c>
      <c r="B18">
        <v>12.36</v>
      </c>
      <c r="C18">
        <v>21.722000000000001</v>
      </c>
      <c r="D18">
        <v>29.251999999999999</v>
      </c>
      <c r="E18">
        <v>40.299999999999997</v>
      </c>
      <c r="F18">
        <v>49.822000000000003</v>
      </c>
      <c r="G18">
        <v>59.863</v>
      </c>
      <c r="H18">
        <v>69.387</v>
      </c>
      <c r="I18">
        <v>79.156000000000006</v>
      </c>
      <c r="J18">
        <v>84.325000000000003</v>
      </c>
      <c r="K18">
        <v>81.004000000000005</v>
      </c>
      <c r="L18">
        <v>71.468999999999994</v>
      </c>
      <c r="M18">
        <v>61.970999999999997</v>
      </c>
      <c r="N18">
        <v>51.587000000000003</v>
      </c>
      <c r="O18">
        <v>43.457999999999998</v>
      </c>
      <c r="P18">
        <v>33.378</v>
      </c>
      <c r="Q18">
        <v>22.591000000000001</v>
      </c>
      <c r="R18">
        <v>13.257</v>
      </c>
      <c r="S18">
        <v>4.2969999999999997</v>
      </c>
      <c r="U18">
        <v>-6.2359999999999998</v>
      </c>
      <c r="V18">
        <v>-15.39</v>
      </c>
      <c r="W18">
        <v>-26.169</v>
      </c>
      <c r="X18">
        <v>-37.119999999999997</v>
      </c>
      <c r="Y18">
        <v>-46.134</v>
      </c>
      <c r="Z18">
        <v>-58.125999999999998</v>
      </c>
      <c r="AA18">
        <v>-68.816999999999993</v>
      </c>
      <c r="AB18">
        <v>-78.123999999999995</v>
      </c>
      <c r="AC18">
        <v>-84.915000000000006</v>
      </c>
      <c r="AD18">
        <v>-82.772999999999996</v>
      </c>
      <c r="AE18">
        <v>-70.77</v>
      </c>
      <c r="AF18">
        <v>-57.784999999999997</v>
      </c>
      <c r="AG18">
        <v>-46.642000000000003</v>
      </c>
      <c r="AH18">
        <v>-36.649000000000001</v>
      </c>
      <c r="AI18">
        <v>-27.541</v>
      </c>
      <c r="AJ18">
        <v>-18.824000000000002</v>
      </c>
      <c r="AK18">
        <v>-8.9969999999999999</v>
      </c>
    </row>
    <row r="19" spans="1:37" x14ac:dyDescent="0.25">
      <c r="A19">
        <v>0.96099999999999997</v>
      </c>
      <c r="B19">
        <v>12.236000000000001</v>
      </c>
      <c r="C19">
        <v>21.722000000000001</v>
      </c>
      <c r="D19">
        <v>29.585999999999999</v>
      </c>
      <c r="E19">
        <v>40.302</v>
      </c>
      <c r="F19">
        <v>50.125</v>
      </c>
      <c r="G19">
        <v>60.569000000000003</v>
      </c>
      <c r="H19">
        <v>69.430999999999997</v>
      </c>
      <c r="I19">
        <v>79.296000000000006</v>
      </c>
      <c r="J19">
        <v>83.802000000000007</v>
      </c>
      <c r="K19">
        <v>80.822999999999993</v>
      </c>
      <c r="L19">
        <v>71.468999999999994</v>
      </c>
      <c r="M19">
        <v>61.177999999999997</v>
      </c>
      <c r="N19">
        <v>52.168999999999997</v>
      </c>
      <c r="O19">
        <v>44.198</v>
      </c>
      <c r="P19">
        <v>33.655000000000001</v>
      </c>
      <c r="Q19">
        <v>22.696000000000002</v>
      </c>
      <c r="R19">
        <v>13.324</v>
      </c>
      <c r="S19">
        <v>3.8959999999999999</v>
      </c>
      <c r="U19">
        <v>-7.9109999999999996</v>
      </c>
      <c r="V19">
        <v>-15.686</v>
      </c>
      <c r="W19">
        <v>-25.986000000000001</v>
      </c>
      <c r="X19">
        <v>-38.594000000000001</v>
      </c>
      <c r="Y19">
        <v>-46.539000000000001</v>
      </c>
      <c r="Z19">
        <v>-56.072000000000003</v>
      </c>
      <c r="AA19">
        <v>-68.777000000000001</v>
      </c>
      <c r="AB19">
        <v>-77.911000000000001</v>
      </c>
      <c r="AC19">
        <v>-87.62</v>
      </c>
      <c r="AD19">
        <v>-82.649000000000001</v>
      </c>
      <c r="AE19">
        <v>-70.754999999999995</v>
      </c>
      <c r="AF19">
        <v>-57.164000000000001</v>
      </c>
      <c r="AG19">
        <v>-46.923999999999999</v>
      </c>
      <c r="AH19">
        <v>-38.167000000000002</v>
      </c>
      <c r="AI19">
        <v>-28.61</v>
      </c>
      <c r="AJ19">
        <v>-18.835000000000001</v>
      </c>
      <c r="AK19">
        <v>-8.9689999999999994</v>
      </c>
    </row>
    <row r="20" spans="1:37" x14ac:dyDescent="0.25">
      <c r="A20">
        <v>0.95199999999999996</v>
      </c>
      <c r="B20">
        <v>12.239000000000001</v>
      </c>
      <c r="C20">
        <v>21.722000000000001</v>
      </c>
      <c r="D20">
        <v>31.657</v>
      </c>
      <c r="E20">
        <v>40.737000000000002</v>
      </c>
      <c r="F20">
        <v>50.116</v>
      </c>
      <c r="G20">
        <v>61.119</v>
      </c>
      <c r="H20">
        <v>71.228999999999999</v>
      </c>
      <c r="I20">
        <v>77.923000000000002</v>
      </c>
      <c r="J20">
        <v>84.372</v>
      </c>
      <c r="K20">
        <v>80.906000000000006</v>
      </c>
      <c r="L20">
        <v>70.569999999999993</v>
      </c>
      <c r="M20">
        <v>61.505000000000003</v>
      </c>
      <c r="N20">
        <v>54.287999999999997</v>
      </c>
      <c r="O20">
        <v>43.462000000000003</v>
      </c>
      <c r="P20">
        <v>33.381999999999998</v>
      </c>
      <c r="Q20">
        <v>22.594999999999999</v>
      </c>
      <c r="R20">
        <v>13.256</v>
      </c>
      <c r="S20">
        <v>3.8959999999999999</v>
      </c>
      <c r="U20">
        <v>-8.1219999999999999</v>
      </c>
      <c r="V20">
        <v>-16.641999999999999</v>
      </c>
      <c r="W20">
        <v>-25.741</v>
      </c>
      <c r="X20">
        <v>-38.484999999999999</v>
      </c>
      <c r="Y20">
        <v>-46.624000000000002</v>
      </c>
      <c r="Z20">
        <v>-58.125999999999998</v>
      </c>
      <c r="AA20">
        <v>-70.093000000000004</v>
      </c>
      <c r="AB20">
        <v>-77.561999999999998</v>
      </c>
      <c r="AC20">
        <v>-87.983000000000004</v>
      </c>
      <c r="AD20">
        <v>-82.649000000000001</v>
      </c>
      <c r="AE20">
        <v>-74.754000000000005</v>
      </c>
      <c r="AF20">
        <v>-57.991</v>
      </c>
      <c r="AG20">
        <v>-46.642000000000003</v>
      </c>
      <c r="AH20">
        <v>-39.545999999999999</v>
      </c>
      <c r="AI20">
        <v>-28.61</v>
      </c>
      <c r="AJ20">
        <v>-16.655999999999999</v>
      </c>
      <c r="AK20">
        <v>-9</v>
      </c>
    </row>
    <row r="21" spans="1:37" x14ac:dyDescent="0.25">
      <c r="A21">
        <v>3.3250000000000002</v>
      </c>
      <c r="B21">
        <v>12.122999999999999</v>
      </c>
      <c r="C21">
        <v>21.725999999999999</v>
      </c>
      <c r="D21">
        <v>31.303999999999998</v>
      </c>
      <c r="E21">
        <v>40.941000000000003</v>
      </c>
      <c r="F21">
        <v>51.103000000000002</v>
      </c>
      <c r="G21">
        <v>61.119</v>
      </c>
      <c r="H21">
        <v>71.122</v>
      </c>
      <c r="I21">
        <v>77.923000000000002</v>
      </c>
      <c r="J21">
        <v>84.822000000000003</v>
      </c>
      <c r="K21">
        <v>80.885000000000005</v>
      </c>
      <c r="L21">
        <v>70.569999999999993</v>
      </c>
      <c r="M21">
        <v>61.392000000000003</v>
      </c>
      <c r="N21">
        <v>52.857999999999997</v>
      </c>
      <c r="O21">
        <v>43.98</v>
      </c>
      <c r="P21">
        <v>33.031999999999996</v>
      </c>
      <c r="Q21">
        <v>21.962</v>
      </c>
      <c r="R21">
        <v>13.19</v>
      </c>
      <c r="S21">
        <v>4.3929999999999998</v>
      </c>
      <c r="U21">
        <v>-8.0500000000000007</v>
      </c>
      <c r="V21">
        <v>-16.984999999999999</v>
      </c>
      <c r="W21">
        <v>-25.978000000000002</v>
      </c>
      <c r="X21">
        <v>-38.125999999999998</v>
      </c>
      <c r="Y21">
        <v>-46.71</v>
      </c>
      <c r="Z21">
        <v>-57.787999999999997</v>
      </c>
      <c r="AA21">
        <v>-67.483999999999995</v>
      </c>
      <c r="AB21">
        <v>-77.292000000000002</v>
      </c>
      <c r="AC21">
        <v>-87.703000000000003</v>
      </c>
      <c r="AD21">
        <v>-82.227000000000004</v>
      </c>
      <c r="AE21">
        <v>-74.885000000000005</v>
      </c>
      <c r="AF21">
        <v>-57.921999999999997</v>
      </c>
      <c r="AG21">
        <v>-47.976999999999997</v>
      </c>
      <c r="AH21">
        <v>-37.746000000000002</v>
      </c>
      <c r="AI21">
        <v>-28.164999999999999</v>
      </c>
      <c r="AJ21">
        <v>-15.394</v>
      </c>
      <c r="AK21">
        <v>-8.4440000000000008</v>
      </c>
    </row>
    <row r="22" spans="1:37" x14ac:dyDescent="0.25">
      <c r="A22">
        <v>0.82</v>
      </c>
      <c r="B22">
        <v>11.951000000000001</v>
      </c>
      <c r="C22">
        <v>21.777999999999999</v>
      </c>
      <c r="D22">
        <v>29.843</v>
      </c>
      <c r="E22">
        <v>40.427999999999997</v>
      </c>
      <c r="F22">
        <v>50.280999999999999</v>
      </c>
      <c r="G22">
        <v>59.463999999999999</v>
      </c>
      <c r="H22">
        <v>69.5</v>
      </c>
      <c r="I22">
        <v>77.798000000000002</v>
      </c>
      <c r="J22">
        <v>85.323999999999998</v>
      </c>
      <c r="K22">
        <v>82.040999999999997</v>
      </c>
      <c r="L22">
        <v>70.349000000000004</v>
      </c>
      <c r="M22">
        <v>62.220999999999997</v>
      </c>
      <c r="N22">
        <v>52.823</v>
      </c>
      <c r="O22">
        <v>42.813000000000002</v>
      </c>
      <c r="P22">
        <v>32.195999999999998</v>
      </c>
      <c r="Q22">
        <v>24.265999999999998</v>
      </c>
      <c r="R22">
        <v>13.053000000000001</v>
      </c>
      <c r="S22">
        <v>4.3970000000000002</v>
      </c>
      <c r="U22">
        <v>-7.827</v>
      </c>
      <c r="V22">
        <v>-17.259</v>
      </c>
      <c r="W22">
        <v>-26.213999999999999</v>
      </c>
      <c r="X22">
        <v>-37.741</v>
      </c>
      <c r="Y22">
        <v>-47.125</v>
      </c>
      <c r="Z22">
        <v>-55.393000000000001</v>
      </c>
      <c r="AA22">
        <v>-66.897999999999996</v>
      </c>
      <c r="AB22">
        <v>-77.658000000000001</v>
      </c>
      <c r="AC22">
        <v>-87.703000000000003</v>
      </c>
      <c r="AD22">
        <v>-82.186000000000007</v>
      </c>
      <c r="AE22">
        <v>-70.507999999999996</v>
      </c>
      <c r="AF22">
        <v>-57.970999999999997</v>
      </c>
      <c r="AG22">
        <v>-47.210999999999999</v>
      </c>
      <c r="AH22">
        <v>-39.81</v>
      </c>
      <c r="AI22">
        <v>-27.193999999999999</v>
      </c>
      <c r="AJ22">
        <v>-15.266999999999999</v>
      </c>
      <c r="AK22">
        <v>-7.8029999999999999</v>
      </c>
    </row>
    <row r="23" spans="1:37" x14ac:dyDescent="0.25">
      <c r="A23">
        <v>2.0939999999999999</v>
      </c>
      <c r="B23">
        <v>10.884</v>
      </c>
      <c r="C23">
        <v>21.727</v>
      </c>
      <c r="D23">
        <v>31.071000000000002</v>
      </c>
      <c r="E23">
        <v>41.036000000000001</v>
      </c>
      <c r="F23">
        <v>49.872</v>
      </c>
      <c r="G23">
        <v>61.143999999999998</v>
      </c>
      <c r="H23">
        <v>69.191000000000003</v>
      </c>
      <c r="I23">
        <v>77.463999999999999</v>
      </c>
      <c r="J23">
        <v>85.393000000000001</v>
      </c>
      <c r="K23">
        <v>82.022000000000006</v>
      </c>
      <c r="L23">
        <v>72.555000000000007</v>
      </c>
      <c r="M23">
        <v>62.82</v>
      </c>
      <c r="N23">
        <v>51.747</v>
      </c>
      <c r="O23">
        <v>42.283999999999999</v>
      </c>
      <c r="P23">
        <v>32.195999999999998</v>
      </c>
      <c r="Q23">
        <v>24.04</v>
      </c>
      <c r="R23">
        <v>12.859</v>
      </c>
      <c r="S23">
        <v>4.4050000000000002</v>
      </c>
      <c r="U23">
        <v>-7.827</v>
      </c>
      <c r="V23">
        <v>-17.454000000000001</v>
      </c>
      <c r="W23">
        <v>-25.2</v>
      </c>
      <c r="X23">
        <v>-37.521999999999998</v>
      </c>
      <c r="Y23">
        <v>-47.113999999999997</v>
      </c>
      <c r="Z23">
        <v>-56.7</v>
      </c>
      <c r="AA23">
        <v>-67.433000000000007</v>
      </c>
      <c r="AB23">
        <v>-77.456000000000003</v>
      </c>
      <c r="AC23">
        <v>-87.602999999999994</v>
      </c>
      <c r="AD23">
        <v>-79.864999999999995</v>
      </c>
      <c r="AE23">
        <v>-70.527000000000001</v>
      </c>
      <c r="AF23">
        <v>-57.402000000000001</v>
      </c>
      <c r="AG23">
        <v>-47.210999999999999</v>
      </c>
      <c r="AH23">
        <v>-35.692999999999998</v>
      </c>
      <c r="AI23">
        <v>-28.158999999999999</v>
      </c>
      <c r="AJ23">
        <v>-15.507</v>
      </c>
      <c r="AK23">
        <v>-8.06</v>
      </c>
    </row>
    <row r="24" spans="1:37" x14ac:dyDescent="0.25">
      <c r="A24">
        <v>1.103</v>
      </c>
      <c r="B24">
        <v>11.19</v>
      </c>
      <c r="C24">
        <v>21.728000000000002</v>
      </c>
      <c r="D24">
        <v>31.204999999999998</v>
      </c>
      <c r="E24">
        <v>41.569000000000003</v>
      </c>
      <c r="F24">
        <v>51.276000000000003</v>
      </c>
      <c r="G24">
        <v>59.53</v>
      </c>
      <c r="H24">
        <v>68.941000000000003</v>
      </c>
      <c r="I24">
        <v>77.257000000000005</v>
      </c>
      <c r="J24">
        <v>86.85</v>
      </c>
      <c r="K24">
        <v>81.754000000000005</v>
      </c>
      <c r="L24">
        <v>72.555000000000007</v>
      </c>
      <c r="M24">
        <v>64.073999999999998</v>
      </c>
      <c r="N24">
        <v>51.511000000000003</v>
      </c>
      <c r="O24">
        <v>42.283999999999999</v>
      </c>
      <c r="P24">
        <v>32.063000000000002</v>
      </c>
      <c r="Q24">
        <v>25.175000000000001</v>
      </c>
      <c r="R24">
        <v>12.859</v>
      </c>
      <c r="S24">
        <v>4.3970000000000002</v>
      </c>
      <c r="U24">
        <v>-7.9489999999999998</v>
      </c>
      <c r="V24">
        <v>-17.954999999999998</v>
      </c>
      <c r="W24">
        <v>-27.17</v>
      </c>
      <c r="X24">
        <v>-36.963000000000001</v>
      </c>
      <c r="Y24">
        <v>-46.712000000000003</v>
      </c>
      <c r="Z24">
        <v>-58.265000000000001</v>
      </c>
      <c r="AA24">
        <v>-67.433000000000007</v>
      </c>
      <c r="AB24">
        <v>-78.790000000000006</v>
      </c>
      <c r="AC24">
        <v>-88.986999999999995</v>
      </c>
      <c r="AD24">
        <v>-79.930999999999997</v>
      </c>
      <c r="AE24">
        <v>-70.527000000000001</v>
      </c>
      <c r="AF24">
        <v>-57.628999999999998</v>
      </c>
      <c r="AG24">
        <v>-47.210999999999999</v>
      </c>
      <c r="AH24">
        <v>-36.743000000000002</v>
      </c>
      <c r="AI24">
        <v>-27.125</v>
      </c>
      <c r="AJ24">
        <v>-16.103000000000002</v>
      </c>
      <c r="AK24">
        <v>-7.4029999999999996</v>
      </c>
    </row>
    <row r="25" spans="1:37" x14ac:dyDescent="0.25">
      <c r="A25">
        <v>1.9530000000000001</v>
      </c>
      <c r="B25">
        <v>11.948</v>
      </c>
      <c r="C25">
        <v>21.183</v>
      </c>
      <c r="D25">
        <v>31.204999999999998</v>
      </c>
      <c r="E25">
        <v>41.518999999999998</v>
      </c>
      <c r="F25">
        <v>47.87</v>
      </c>
      <c r="G25">
        <v>58.805</v>
      </c>
      <c r="H25">
        <v>68.762</v>
      </c>
      <c r="I25">
        <v>77.424000000000007</v>
      </c>
      <c r="J25">
        <v>86.96</v>
      </c>
      <c r="K25">
        <v>82.102999999999994</v>
      </c>
      <c r="L25">
        <v>75.808000000000007</v>
      </c>
      <c r="M25">
        <v>63.973999999999997</v>
      </c>
      <c r="N25">
        <v>51.511000000000003</v>
      </c>
      <c r="O25">
        <v>41.68</v>
      </c>
      <c r="P25">
        <v>31.707999999999998</v>
      </c>
      <c r="Q25">
        <v>23.742000000000001</v>
      </c>
      <c r="R25">
        <v>12.795</v>
      </c>
      <c r="S25">
        <v>4.41</v>
      </c>
      <c r="U25">
        <v>-7.016</v>
      </c>
      <c r="V25">
        <v>-17.242999999999999</v>
      </c>
      <c r="W25">
        <v>-27.577000000000002</v>
      </c>
      <c r="X25">
        <v>-37.743000000000002</v>
      </c>
      <c r="Y25">
        <v>-46.712000000000003</v>
      </c>
      <c r="Z25">
        <v>-58.265000000000001</v>
      </c>
      <c r="AA25">
        <v>-67.489999999999995</v>
      </c>
      <c r="AB25">
        <v>-79.138000000000005</v>
      </c>
      <c r="AC25">
        <v>-88.971999999999994</v>
      </c>
      <c r="AD25">
        <v>-79.930999999999997</v>
      </c>
      <c r="AE25">
        <v>-70.075999999999993</v>
      </c>
      <c r="AF25">
        <v>-57.277000000000001</v>
      </c>
      <c r="AG25">
        <v>-47.508000000000003</v>
      </c>
      <c r="AH25">
        <v>-36.752000000000002</v>
      </c>
      <c r="AI25">
        <v>-27.119</v>
      </c>
      <c r="AJ25">
        <v>-16.14</v>
      </c>
      <c r="AK25">
        <v>-8.6560000000000006</v>
      </c>
    </row>
    <row r="26" spans="1:37" x14ac:dyDescent="0.25">
      <c r="A26">
        <v>1.9319999999999999</v>
      </c>
      <c r="B26">
        <v>10.736000000000001</v>
      </c>
      <c r="C26">
        <v>21.039000000000001</v>
      </c>
      <c r="D26">
        <v>31.934999999999999</v>
      </c>
      <c r="E26">
        <v>40.963999999999999</v>
      </c>
      <c r="F26">
        <v>49.066000000000003</v>
      </c>
      <c r="G26">
        <v>59.725999999999999</v>
      </c>
      <c r="H26">
        <v>68.825999999999993</v>
      </c>
      <c r="I26">
        <v>77.382000000000005</v>
      </c>
      <c r="J26">
        <v>87.019000000000005</v>
      </c>
      <c r="K26">
        <v>80.302999999999997</v>
      </c>
      <c r="L26">
        <v>73.100999999999999</v>
      </c>
      <c r="M26">
        <v>64.013000000000005</v>
      </c>
      <c r="N26">
        <v>51.323</v>
      </c>
      <c r="O26">
        <v>41.79</v>
      </c>
      <c r="P26">
        <v>32.063000000000002</v>
      </c>
      <c r="Q26">
        <v>23.829000000000001</v>
      </c>
      <c r="R26">
        <v>12.795</v>
      </c>
      <c r="S26">
        <v>5.109</v>
      </c>
      <c r="U26">
        <v>-7.0709999999999997</v>
      </c>
      <c r="V26">
        <v>-16.661999999999999</v>
      </c>
      <c r="W26">
        <v>-27.437000000000001</v>
      </c>
      <c r="X26">
        <v>-36.972999999999999</v>
      </c>
      <c r="Y26">
        <v>-46.402000000000001</v>
      </c>
      <c r="Z26">
        <v>-57.868000000000002</v>
      </c>
      <c r="AA26">
        <v>-69.88</v>
      </c>
      <c r="AB26">
        <v>-79.159000000000006</v>
      </c>
      <c r="AC26">
        <v>-88.730999999999995</v>
      </c>
      <c r="AD26">
        <v>-77.328000000000003</v>
      </c>
      <c r="AE26">
        <v>-69.941000000000003</v>
      </c>
      <c r="AF26">
        <v>-57.267000000000003</v>
      </c>
      <c r="AG26">
        <v>-48.780999999999999</v>
      </c>
      <c r="AH26">
        <v>-36.421999999999997</v>
      </c>
      <c r="AI26">
        <v>-27.303999999999998</v>
      </c>
      <c r="AJ26">
        <v>-17</v>
      </c>
      <c r="AK26">
        <v>-6.4989999999999997</v>
      </c>
    </row>
    <row r="27" spans="1:37" x14ac:dyDescent="0.25">
      <c r="A27">
        <v>1.9259999999999999</v>
      </c>
      <c r="B27">
        <v>10.736000000000001</v>
      </c>
      <c r="C27">
        <v>21.041</v>
      </c>
      <c r="D27">
        <v>32.17</v>
      </c>
      <c r="E27">
        <v>40.963999999999999</v>
      </c>
      <c r="F27">
        <v>49.624000000000002</v>
      </c>
      <c r="G27">
        <v>60.938000000000002</v>
      </c>
      <c r="H27">
        <v>68.864999999999995</v>
      </c>
      <c r="I27">
        <v>77.421000000000006</v>
      </c>
      <c r="J27">
        <v>87.036000000000001</v>
      </c>
      <c r="K27">
        <v>80.224999999999994</v>
      </c>
      <c r="L27">
        <v>72.093000000000004</v>
      </c>
      <c r="M27">
        <v>63.911999999999999</v>
      </c>
      <c r="N27">
        <v>52.037999999999997</v>
      </c>
      <c r="O27">
        <v>42.328000000000003</v>
      </c>
      <c r="P27">
        <v>32.055</v>
      </c>
      <c r="Q27">
        <v>22.460999999999999</v>
      </c>
      <c r="R27">
        <v>13.128</v>
      </c>
      <c r="S27">
        <v>3.6389999999999998</v>
      </c>
      <c r="U27">
        <v>-7.54</v>
      </c>
      <c r="V27">
        <v>-16.706</v>
      </c>
      <c r="W27">
        <v>-27.564</v>
      </c>
      <c r="X27">
        <v>-36.32</v>
      </c>
      <c r="Y27">
        <v>-46.402000000000001</v>
      </c>
      <c r="Z27">
        <v>-58.591000000000001</v>
      </c>
      <c r="AA27">
        <v>-70.102999999999994</v>
      </c>
      <c r="AB27">
        <v>-82.429000000000002</v>
      </c>
      <c r="AC27">
        <v>-87.962000000000003</v>
      </c>
      <c r="AD27">
        <v>-77.293999999999997</v>
      </c>
      <c r="AE27">
        <v>-70.588999999999999</v>
      </c>
      <c r="AF27">
        <v>-60.281999999999996</v>
      </c>
      <c r="AG27">
        <v>-50.003999999999998</v>
      </c>
      <c r="AH27">
        <v>-35.685000000000002</v>
      </c>
      <c r="AI27">
        <v>-27.673999999999999</v>
      </c>
      <c r="AJ27">
        <v>-17.861000000000001</v>
      </c>
      <c r="AK27">
        <v>-6.4989999999999997</v>
      </c>
    </row>
    <row r="28" spans="1:37" x14ac:dyDescent="0.25">
      <c r="A28">
        <v>1.788</v>
      </c>
      <c r="B28">
        <v>11.840999999999999</v>
      </c>
      <c r="C28">
        <v>21.111000000000001</v>
      </c>
      <c r="D28">
        <v>32.027999999999999</v>
      </c>
      <c r="E28">
        <v>41.247</v>
      </c>
      <c r="F28">
        <v>49.898000000000003</v>
      </c>
      <c r="G28">
        <v>59.936999999999998</v>
      </c>
      <c r="H28">
        <v>68.825999999999993</v>
      </c>
      <c r="I28">
        <v>77.421000000000006</v>
      </c>
      <c r="J28">
        <v>86.924999999999997</v>
      </c>
      <c r="K28">
        <v>81.290000000000006</v>
      </c>
      <c r="L28">
        <v>71.972999999999999</v>
      </c>
      <c r="M28">
        <v>63.91</v>
      </c>
      <c r="N28">
        <v>52.024999999999999</v>
      </c>
      <c r="O28">
        <v>42.695</v>
      </c>
      <c r="P28">
        <v>32.4</v>
      </c>
      <c r="Q28">
        <v>22.841000000000001</v>
      </c>
      <c r="R28">
        <v>15.018000000000001</v>
      </c>
      <c r="S28">
        <v>3.6389999999999998</v>
      </c>
      <c r="U28">
        <v>-7.4820000000000002</v>
      </c>
      <c r="V28">
        <v>-16.693999999999999</v>
      </c>
      <c r="W28">
        <v>-27.815999999999999</v>
      </c>
      <c r="X28">
        <v>-36.32</v>
      </c>
      <c r="Y28">
        <v>-46.103000000000002</v>
      </c>
      <c r="Z28">
        <v>-58.563000000000002</v>
      </c>
      <c r="AA28">
        <v>-68.238</v>
      </c>
      <c r="AB28">
        <v>-82.46</v>
      </c>
      <c r="AC28">
        <v>-89.95</v>
      </c>
      <c r="AD28">
        <v>-77.391999999999996</v>
      </c>
      <c r="AE28">
        <v>-70.412000000000006</v>
      </c>
      <c r="AF28">
        <v>-59.856000000000002</v>
      </c>
      <c r="AG28">
        <v>-49.671999999999997</v>
      </c>
      <c r="AH28">
        <v>-36.674999999999997</v>
      </c>
      <c r="AI28">
        <v>-27.673999999999999</v>
      </c>
      <c r="AJ28">
        <v>-17.861000000000001</v>
      </c>
      <c r="AK28">
        <v>-6.4989999999999997</v>
      </c>
    </row>
    <row r="29" spans="1:37" x14ac:dyDescent="0.25">
      <c r="A29">
        <v>1.794</v>
      </c>
      <c r="B29">
        <v>11.842000000000001</v>
      </c>
      <c r="C29">
        <v>21.109000000000002</v>
      </c>
      <c r="D29">
        <v>32.360999999999997</v>
      </c>
      <c r="E29">
        <v>40.505000000000003</v>
      </c>
      <c r="F29">
        <v>49.926000000000002</v>
      </c>
      <c r="G29">
        <v>59.972000000000001</v>
      </c>
      <c r="H29">
        <v>69.093000000000004</v>
      </c>
      <c r="I29">
        <v>77.701999999999998</v>
      </c>
      <c r="J29">
        <v>87.138000000000005</v>
      </c>
      <c r="K29">
        <v>82.096000000000004</v>
      </c>
      <c r="L29">
        <v>72.337999999999994</v>
      </c>
      <c r="M29">
        <v>63.847999999999999</v>
      </c>
      <c r="N29">
        <v>51.584000000000003</v>
      </c>
      <c r="O29">
        <v>43.962000000000003</v>
      </c>
      <c r="P29">
        <v>32.395000000000003</v>
      </c>
      <c r="Q29">
        <v>21.317</v>
      </c>
      <c r="R29">
        <v>15.018000000000001</v>
      </c>
      <c r="S29">
        <v>4.91</v>
      </c>
      <c r="U29">
        <v>-7.4260000000000002</v>
      </c>
      <c r="V29">
        <v>-18.379000000000001</v>
      </c>
      <c r="W29">
        <v>-27.818000000000001</v>
      </c>
      <c r="X29">
        <v>-36.323</v>
      </c>
      <c r="Y29">
        <v>-45.801000000000002</v>
      </c>
      <c r="Z29">
        <v>-58.350999999999999</v>
      </c>
      <c r="AA29">
        <v>-68.238</v>
      </c>
      <c r="AB29">
        <v>-80.132000000000005</v>
      </c>
      <c r="AC29">
        <v>-87.201999999999998</v>
      </c>
      <c r="AD29">
        <v>-77.234999999999999</v>
      </c>
      <c r="AE29">
        <v>-70.400000000000006</v>
      </c>
      <c r="AF29">
        <v>-58.008000000000003</v>
      </c>
      <c r="AG29">
        <v>-49.561999999999998</v>
      </c>
      <c r="AH29">
        <v>-36.674999999999997</v>
      </c>
      <c r="AI29">
        <v>-28.343</v>
      </c>
      <c r="AJ29">
        <v>-17.687999999999999</v>
      </c>
      <c r="AK29">
        <v>-7.4889999999999999</v>
      </c>
    </row>
    <row r="30" spans="1:37" x14ac:dyDescent="0.25">
      <c r="A30">
        <v>1.77</v>
      </c>
      <c r="B30">
        <v>11.975</v>
      </c>
      <c r="C30">
        <v>22.007999999999999</v>
      </c>
      <c r="D30">
        <v>31.759</v>
      </c>
      <c r="E30">
        <v>40.167999999999999</v>
      </c>
      <c r="F30">
        <v>49.926000000000002</v>
      </c>
      <c r="G30">
        <v>60.070999999999998</v>
      </c>
      <c r="H30">
        <v>69.334000000000003</v>
      </c>
      <c r="I30">
        <v>78.677000000000007</v>
      </c>
      <c r="J30">
        <v>87.004999999999995</v>
      </c>
      <c r="K30">
        <v>81.364999999999995</v>
      </c>
      <c r="L30">
        <v>71</v>
      </c>
      <c r="M30">
        <v>62.417999999999999</v>
      </c>
      <c r="N30">
        <v>51.323999999999998</v>
      </c>
      <c r="O30">
        <v>43.984999999999999</v>
      </c>
      <c r="P30">
        <v>32.395000000000003</v>
      </c>
      <c r="Q30">
        <v>22.678000000000001</v>
      </c>
      <c r="R30">
        <v>15.172000000000001</v>
      </c>
      <c r="S30">
        <v>5.117</v>
      </c>
      <c r="U30">
        <v>-7.3159999999999998</v>
      </c>
      <c r="V30">
        <v>-17.61</v>
      </c>
      <c r="W30">
        <v>-25.981000000000002</v>
      </c>
      <c r="X30">
        <v>-36.152999999999999</v>
      </c>
      <c r="Y30">
        <v>-46.305</v>
      </c>
      <c r="Z30">
        <v>-57.744</v>
      </c>
      <c r="AA30">
        <v>-68.23</v>
      </c>
      <c r="AB30">
        <v>-82.38</v>
      </c>
      <c r="AC30">
        <v>-85.475999999999999</v>
      </c>
      <c r="AD30">
        <v>-81.191999999999993</v>
      </c>
      <c r="AE30">
        <v>-69.364999999999995</v>
      </c>
      <c r="AF30">
        <v>-59.848999999999997</v>
      </c>
      <c r="AG30">
        <v>-49.664999999999999</v>
      </c>
      <c r="AH30">
        <v>-35.755000000000003</v>
      </c>
      <c r="AI30">
        <v>-28.343</v>
      </c>
      <c r="AJ30">
        <v>-17.181000000000001</v>
      </c>
      <c r="AK30">
        <v>-5.7809999999999997</v>
      </c>
    </row>
    <row r="31" spans="1:37" x14ac:dyDescent="0.25">
      <c r="A31">
        <v>1.496</v>
      </c>
      <c r="B31">
        <v>11.968999999999999</v>
      </c>
      <c r="C31">
        <v>22.007999999999999</v>
      </c>
      <c r="D31">
        <v>31.873000000000001</v>
      </c>
      <c r="E31">
        <v>41.125999999999998</v>
      </c>
      <c r="F31">
        <v>49.628</v>
      </c>
      <c r="G31">
        <v>60.232999999999997</v>
      </c>
      <c r="H31">
        <v>73.543999999999997</v>
      </c>
      <c r="I31">
        <v>79.174999999999997</v>
      </c>
      <c r="J31">
        <v>85.721000000000004</v>
      </c>
      <c r="K31">
        <v>81.442999999999998</v>
      </c>
      <c r="L31">
        <v>72.215999999999994</v>
      </c>
      <c r="M31">
        <v>62.417999999999999</v>
      </c>
      <c r="N31">
        <v>50.859000000000002</v>
      </c>
      <c r="O31">
        <v>44.002000000000002</v>
      </c>
      <c r="P31">
        <v>33.372</v>
      </c>
      <c r="Q31">
        <v>22.423999999999999</v>
      </c>
      <c r="R31">
        <v>15.291</v>
      </c>
      <c r="S31">
        <v>4.7679999999999998</v>
      </c>
      <c r="U31">
        <v>-7.2430000000000003</v>
      </c>
      <c r="V31">
        <v>-16.407</v>
      </c>
      <c r="W31">
        <v>-26.100999999999999</v>
      </c>
      <c r="X31">
        <v>-35.808</v>
      </c>
      <c r="Y31">
        <v>-45.801000000000002</v>
      </c>
      <c r="Z31">
        <v>-58.588000000000001</v>
      </c>
      <c r="AA31">
        <v>-67.959000000000003</v>
      </c>
      <c r="AB31">
        <v>-81.778000000000006</v>
      </c>
      <c r="AC31">
        <v>-85.691000000000003</v>
      </c>
      <c r="AD31">
        <v>-81.33</v>
      </c>
      <c r="AE31">
        <v>-69.257999999999996</v>
      </c>
      <c r="AF31">
        <v>-57.777000000000001</v>
      </c>
      <c r="AG31">
        <v>-47.74</v>
      </c>
      <c r="AH31">
        <v>-36.78</v>
      </c>
      <c r="AI31">
        <v>-28.867999999999999</v>
      </c>
      <c r="AJ31">
        <v>-17.385000000000002</v>
      </c>
      <c r="AK31">
        <v>-6.944</v>
      </c>
    </row>
    <row r="32" spans="1:37" x14ac:dyDescent="0.25">
      <c r="A32">
        <v>1.508</v>
      </c>
      <c r="B32">
        <v>12.893000000000001</v>
      </c>
      <c r="C32">
        <v>22.62</v>
      </c>
      <c r="D32">
        <v>31.759</v>
      </c>
      <c r="E32">
        <v>42.609000000000002</v>
      </c>
      <c r="F32">
        <v>49.978000000000002</v>
      </c>
      <c r="G32">
        <v>60.201000000000001</v>
      </c>
      <c r="H32">
        <v>73.507999999999996</v>
      </c>
      <c r="I32">
        <v>79.007999999999996</v>
      </c>
      <c r="J32">
        <v>84.509</v>
      </c>
      <c r="K32">
        <v>81.540999999999997</v>
      </c>
      <c r="L32">
        <v>70.733999999999995</v>
      </c>
      <c r="M32">
        <v>65.051000000000002</v>
      </c>
      <c r="N32">
        <v>50.776000000000003</v>
      </c>
      <c r="O32">
        <v>44.002000000000002</v>
      </c>
      <c r="P32">
        <v>33.091000000000001</v>
      </c>
      <c r="Q32">
        <v>22.681000000000001</v>
      </c>
      <c r="R32">
        <v>15.448</v>
      </c>
      <c r="S32">
        <v>5.36</v>
      </c>
      <c r="U32">
        <v>-6.048</v>
      </c>
      <c r="V32">
        <v>-17.356999999999999</v>
      </c>
      <c r="W32">
        <v>-25.751999999999999</v>
      </c>
      <c r="X32">
        <v>-37.429000000000002</v>
      </c>
      <c r="Y32">
        <v>-45.899000000000001</v>
      </c>
      <c r="Z32">
        <v>-57.128</v>
      </c>
      <c r="AA32">
        <v>-69.944000000000003</v>
      </c>
      <c r="AB32">
        <v>-79.837000000000003</v>
      </c>
      <c r="AC32">
        <v>-87.405000000000001</v>
      </c>
      <c r="AD32">
        <v>-81.369</v>
      </c>
      <c r="AE32">
        <v>-68.331000000000003</v>
      </c>
      <c r="AF32">
        <v>-53.649000000000001</v>
      </c>
      <c r="AG32">
        <v>-47.764000000000003</v>
      </c>
      <c r="AH32">
        <v>-37.9</v>
      </c>
      <c r="AI32">
        <v>-28.343</v>
      </c>
      <c r="AJ32">
        <v>-17.181000000000001</v>
      </c>
      <c r="AK32">
        <v>-6.944</v>
      </c>
    </row>
    <row r="69" spans="1:38" x14ac:dyDescent="0.25">
      <c r="AL69" s="7" t="e">
        <f t="shared" ref="U69:AL71" si="0">AVERAGE(AL1:AL30)</f>
        <v>#DIV/0!</v>
      </c>
    </row>
    <row r="70" spans="1:38" x14ac:dyDescent="0.25">
      <c r="A70" t="s">
        <v>0</v>
      </c>
      <c r="AL70" s="7"/>
    </row>
    <row r="71" spans="1:38" x14ac:dyDescent="0.25">
      <c r="A71" s="7">
        <f>AVERAGE(A3:A32)</f>
        <v>1.8163333333333336</v>
      </c>
      <c r="B71" s="7">
        <f t="shared" ref="B71:S71" si="1">AVERAGE(B3:B32)</f>
        <v>11.7037</v>
      </c>
      <c r="C71" s="7">
        <f t="shared" si="1"/>
        <v>21.311</v>
      </c>
      <c r="D71" s="7">
        <f t="shared" si="1"/>
        <v>30.712833333333336</v>
      </c>
      <c r="E71" s="7">
        <f t="shared" si="1"/>
        <v>40.087033333333331</v>
      </c>
      <c r="F71" s="7">
        <f t="shared" si="1"/>
        <v>49.713933333333323</v>
      </c>
      <c r="G71" s="7">
        <f t="shared" si="1"/>
        <v>59.73803333333332</v>
      </c>
      <c r="H71" s="7">
        <f t="shared" si="1"/>
        <v>69.832400000000007</v>
      </c>
      <c r="I71" s="7">
        <f t="shared" si="1"/>
        <v>78.200433333333351</v>
      </c>
      <c r="J71" s="7">
        <f t="shared" si="1"/>
        <v>86.002500000000012</v>
      </c>
      <c r="K71" s="7">
        <f t="shared" si="1"/>
        <v>80.398966666666666</v>
      </c>
      <c r="L71" s="7">
        <f t="shared" si="1"/>
        <v>71.422899999999984</v>
      </c>
      <c r="M71" s="7">
        <f t="shared" si="1"/>
        <v>62.337599999999988</v>
      </c>
      <c r="N71" s="7">
        <f t="shared" si="1"/>
        <v>51.44816666666668</v>
      </c>
      <c r="O71" s="7">
        <f t="shared" si="1"/>
        <v>42.810666666666656</v>
      </c>
      <c r="P71" s="7">
        <f t="shared" si="1"/>
        <v>32.236699999999999</v>
      </c>
      <c r="Q71" s="7">
        <f t="shared" si="1"/>
        <v>23.190866666666668</v>
      </c>
      <c r="R71" s="7">
        <f t="shared" si="1"/>
        <v>13.599533333333335</v>
      </c>
      <c r="S71" s="7">
        <f t="shared" si="1"/>
        <v>4.2206000000000001</v>
      </c>
      <c r="T71" s="7"/>
      <c r="U71" s="7">
        <f t="shared" si="0"/>
        <v>-7.2096999999999998</v>
      </c>
      <c r="V71" s="7">
        <f t="shared" si="0"/>
        <v>-16.871633333333332</v>
      </c>
      <c r="W71" s="7">
        <f t="shared" si="0"/>
        <v>-26.477566666666664</v>
      </c>
      <c r="X71" s="7">
        <f t="shared" si="0"/>
        <v>-36.741800000000012</v>
      </c>
      <c r="Y71" s="7">
        <f t="shared" si="0"/>
        <v>-46.7547</v>
      </c>
      <c r="Z71" s="7">
        <f t="shared" si="0"/>
        <v>-57.853066666666663</v>
      </c>
      <c r="AA71" s="7">
        <f t="shared" si="0"/>
        <v>-68.005066666666679</v>
      </c>
      <c r="AB71" s="7">
        <f t="shared" si="0"/>
        <v>-78.639933333333332</v>
      </c>
      <c r="AC71" s="7">
        <f t="shared" si="0"/>
        <v>-87.226033333333334</v>
      </c>
      <c r="AD71" s="7">
        <f t="shared" si="0"/>
        <v>-80.43246666666667</v>
      </c>
      <c r="AE71" s="7">
        <f t="shared" si="0"/>
        <v>-69.380766666666673</v>
      </c>
      <c r="AF71" s="7">
        <f t="shared" si="0"/>
        <v>-57.894966666666669</v>
      </c>
      <c r="AG71" s="7">
        <f t="shared" si="0"/>
        <v>-47.020633333333315</v>
      </c>
      <c r="AH71" s="7">
        <f t="shared" si="0"/>
        <v>-37.392833333333343</v>
      </c>
      <c r="AI71" s="7">
        <f t="shared" si="0"/>
        <v>-27.470233333333329</v>
      </c>
      <c r="AJ71" s="7">
        <f t="shared" si="0"/>
        <v>-16.743999999999996</v>
      </c>
      <c r="AK71" s="7">
        <f t="shared" si="0"/>
        <v>-7.5135666666666658</v>
      </c>
      <c r="AL71" s="7"/>
    </row>
    <row r="72" spans="1:3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 t="e">
        <f t="shared" ref="B72:AL74" si="2">STDEV(AL1:AL30)</f>
        <v>#DIV/0!</v>
      </c>
    </row>
    <row r="73" spans="1:38" x14ac:dyDescent="0.25">
      <c r="A73" s="7" t="s">
        <v>1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spans="1:38" x14ac:dyDescent="0.25">
      <c r="A74" s="7">
        <f>STDEV(A3:A32)</f>
        <v>0.54963783269207012</v>
      </c>
      <c r="B74" s="7">
        <f t="shared" si="2"/>
        <v>0.51884408328381326</v>
      </c>
      <c r="C74" s="7">
        <f t="shared" si="2"/>
        <v>0.5664825529163463</v>
      </c>
      <c r="D74" s="7">
        <f t="shared" si="2"/>
        <v>1.0317026463931904</v>
      </c>
      <c r="E74" s="7">
        <f t="shared" si="2"/>
        <v>1.0283666152702053</v>
      </c>
      <c r="F74" s="7">
        <f t="shared" si="2"/>
        <v>0.84211510939494849</v>
      </c>
      <c r="G74" s="7">
        <f t="shared" si="2"/>
        <v>1.077676315147496</v>
      </c>
      <c r="H74" s="7">
        <f t="shared" si="2"/>
        <v>1.5074859775181297</v>
      </c>
      <c r="I74" s="7">
        <f t="shared" si="2"/>
        <v>1.0030958177264175</v>
      </c>
      <c r="J74" s="7">
        <f t="shared" si="2"/>
        <v>1.0718637571040002</v>
      </c>
      <c r="K74" s="7">
        <f t="shared" si="2"/>
        <v>1.7781281029708489</v>
      </c>
      <c r="L74" s="7">
        <f t="shared" si="2"/>
        <v>1.5634843128575775</v>
      </c>
      <c r="M74" s="7">
        <f t="shared" si="2"/>
        <v>1.252125629920356</v>
      </c>
      <c r="N74" s="7">
        <f t="shared" si="2"/>
        <v>0.97655125342949156</v>
      </c>
      <c r="O74" s="7">
        <f t="shared" si="2"/>
        <v>0.7868972387598121</v>
      </c>
      <c r="P74" s="7">
        <f t="shared" si="2"/>
        <v>0.81541637978016679</v>
      </c>
      <c r="Q74" s="7">
        <f t="shared" si="2"/>
        <v>0.79628039305750586</v>
      </c>
      <c r="R74" s="7">
        <f t="shared" si="2"/>
        <v>0.82457866914515532</v>
      </c>
      <c r="S74" s="7">
        <f t="shared" si="2"/>
        <v>0.68145982248051307</v>
      </c>
      <c r="T74" s="7"/>
      <c r="U74" s="7">
        <f t="shared" si="2"/>
        <v>0.66968197032569898</v>
      </c>
      <c r="V74" s="7">
        <f t="shared" si="2"/>
        <v>0.83111800412553305</v>
      </c>
      <c r="W74" s="7">
        <f t="shared" si="2"/>
        <v>0.72957548749531276</v>
      </c>
      <c r="X74" s="7">
        <f t="shared" si="2"/>
        <v>0.94045412361299685</v>
      </c>
      <c r="Y74" s="7">
        <f t="shared" si="2"/>
        <v>0.67985805567196789</v>
      </c>
      <c r="Z74" s="7">
        <f t="shared" si="2"/>
        <v>1.420812539100204</v>
      </c>
      <c r="AA74" s="7">
        <f t="shared" si="2"/>
        <v>1.0715629234210073</v>
      </c>
      <c r="AB74" s="7">
        <f t="shared" si="2"/>
        <v>2.0184353949725913</v>
      </c>
      <c r="AC74" s="7">
        <f t="shared" si="2"/>
        <v>1.3265667505550405</v>
      </c>
      <c r="AD74" s="7">
        <f t="shared" si="2"/>
        <v>1.5860099954751634</v>
      </c>
      <c r="AE74" s="7">
        <f t="shared" si="2"/>
        <v>2.5583185707013518</v>
      </c>
      <c r="AF74" s="7">
        <f t="shared" si="2"/>
        <v>1.7452025765891275</v>
      </c>
      <c r="AG74" s="7">
        <f t="shared" si="2"/>
        <v>1.3819928759568192</v>
      </c>
      <c r="AH74" s="7">
        <f t="shared" si="2"/>
        <v>1.3244322422713124</v>
      </c>
      <c r="AI74" s="7">
        <f t="shared" si="2"/>
        <v>0.83616759924251305</v>
      </c>
      <c r="AJ74" s="7">
        <f t="shared" si="2"/>
        <v>1.1230144163412796</v>
      </c>
      <c r="AK74" s="7">
        <f t="shared" si="2"/>
        <v>0.97439872470804412</v>
      </c>
      <c r="AL74" s="7"/>
    </row>
    <row r="75" spans="1:3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 t="e">
        <f t="shared" ref="B75:AL77" si="3">AL72/SQRT(30)</f>
        <v>#DIV/0!</v>
      </c>
    </row>
    <row r="76" spans="1:38" x14ac:dyDescent="0.25">
      <c r="A76" s="7" t="s">
        <v>2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spans="1:38" x14ac:dyDescent="0.25">
      <c r="A77" s="7">
        <f>A74/SQRT(30)</f>
        <v>0.10034967980789908</v>
      </c>
      <c r="B77" s="7">
        <f t="shared" si="3"/>
        <v>9.4727536080877861E-2</v>
      </c>
      <c r="C77" s="7">
        <f t="shared" si="3"/>
        <v>0.1034250908884656</v>
      </c>
      <c r="D77" s="7">
        <f t="shared" si="3"/>
        <v>0.18836227068910877</v>
      </c>
      <c r="E77" s="7">
        <f t="shared" si="3"/>
        <v>0.18775319752290937</v>
      </c>
      <c r="F77" s="7">
        <f t="shared" si="3"/>
        <v>0.15374848047718132</v>
      </c>
      <c r="G77" s="7">
        <f t="shared" si="3"/>
        <v>0.19675587583177662</v>
      </c>
      <c r="H77" s="7">
        <f t="shared" si="3"/>
        <v>0.27522802500313515</v>
      </c>
      <c r="I77" s="7">
        <f t="shared" si="3"/>
        <v>0.18313940223594979</v>
      </c>
      <c r="J77" s="7">
        <f t="shared" si="3"/>
        <v>0.19569465277936637</v>
      </c>
      <c r="K77" s="7">
        <f t="shared" si="3"/>
        <v>0.32464029071033423</v>
      </c>
      <c r="L77" s="7">
        <f t="shared" si="3"/>
        <v>0.28545187548585321</v>
      </c>
      <c r="M77" s="7">
        <f t="shared" si="3"/>
        <v>0.22860581744591485</v>
      </c>
      <c r="N77" s="7">
        <f t="shared" si="3"/>
        <v>0.17829305002109225</v>
      </c>
      <c r="O77" s="7">
        <f t="shared" si="3"/>
        <v>0.14366712270242588</v>
      </c>
      <c r="P77" s="7">
        <f t="shared" si="3"/>
        <v>0.14887398165493226</v>
      </c>
      <c r="Q77" s="7">
        <f t="shared" si="3"/>
        <v>0.145380244458892</v>
      </c>
      <c r="R77" s="7">
        <f t="shared" si="3"/>
        <v>0.15054677917613021</v>
      </c>
      <c r="S77" s="7">
        <f t="shared" si="3"/>
        <v>0.12441697226868104</v>
      </c>
      <c r="T77" s="7"/>
      <c r="U77" s="7">
        <f t="shared" si="3"/>
        <v>0.1222666405006302</v>
      </c>
      <c r="V77" s="7">
        <f t="shared" si="3"/>
        <v>0.15174069293607539</v>
      </c>
      <c r="W77" s="7">
        <f t="shared" si="3"/>
        <v>0.13320165063467035</v>
      </c>
      <c r="X77" s="7">
        <f t="shared" si="3"/>
        <v>0.17170264593386342</v>
      </c>
      <c r="Y77" s="7">
        <f t="shared" si="3"/>
        <v>0.12412453099771328</v>
      </c>
      <c r="Z77" s="7">
        <f t="shared" si="3"/>
        <v>0.25940369255045753</v>
      </c>
      <c r="AA77" s="7">
        <f t="shared" si="3"/>
        <v>0.1956397283146222</v>
      </c>
      <c r="AB77" s="7">
        <f t="shared" si="3"/>
        <v>0.36851419889777925</v>
      </c>
      <c r="AC77" s="7">
        <f t="shared" si="3"/>
        <v>0.2421968444384415</v>
      </c>
      <c r="AD77" s="7">
        <f t="shared" si="3"/>
        <v>0.28956448365013782</v>
      </c>
      <c r="AE77" s="7">
        <f t="shared" si="3"/>
        <v>0.46708293015250185</v>
      </c>
      <c r="AF77" s="7">
        <f t="shared" si="3"/>
        <v>0.31862893953800081</v>
      </c>
      <c r="AG77" s="7">
        <f t="shared" si="3"/>
        <v>0.25231622415766292</v>
      </c>
      <c r="AH77" s="7">
        <f t="shared" si="3"/>
        <v>0.24180713832638168</v>
      </c>
      <c r="AI77" s="7">
        <f t="shared" si="3"/>
        <v>0.15266261865335468</v>
      </c>
      <c r="AJ77" s="7">
        <f t="shared" si="3"/>
        <v>0.20503344274453902</v>
      </c>
      <c r="AK77" s="7">
        <f t="shared" si="3"/>
        <v>0.17790005384228741</v>
      </c>
      <c r="AL77" s="7"/>
    </row>
    <row r="78" spans="1:3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 t="e">
        <f t="shared" ref="B78:AL80" si="4">AL75*3</f>
        <v>#DIV/0!</v>
      </c>
    </row>
    <row r="79" spans="1:38" x14ac:dyDescent="0.25">
      <c r="A79" s="7" t="s">
        <v>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</row>
    <row r="80" spans="1:38" x14ac:dyDescent="0.25">
      <c r="A80" s="7">
        <f>A77*3</f>
        <v>0.30104903942369721</v>
      </c>
      <c r="B80" s="7">
        <f t="shared" si="4"/>
        <v>0.28418260824263358</v>
      </c>
      <c r="C80" s="7">
        <f t="shared" si="4"/>
        <v>0.31027527266539678</v>
      </c>
      <c r="D80" s="7">
        <f t="shared" si="4"/>
        <v>0.56508681206732625</v>
      </c>
      <c r="E80" s="7">
        <f t="shared" si="4"/>
        <v>0.56325959256872804</v>
      </c>
      <c r="F80" s="7">
        <f t="shared" si="4"/>
        <v>0.46124544143154395</v>
      </c>
      <c r="G80" s="7">
        <f t="shared" si="4"/>
        <v>0.59026762749532979</v>
      </c>
      <c r="H80" s="7">
        <f t="shared" si="4"/>
        <v>0.82568407500940544</v>
      </c>
      <c r="I80" s="7">
        <f t="shared" si="4"/>
        <v>0.54941820670784935</v>
      </c>
      <c r="J80" s="7">
        <f t="shared" si="4"/>
        <v>0.58708395833809912</v>
      </c>
      <c r="K80" s="7">
        <f t="shared" si="4"/>
        <v>0.97392087213100265</v>
      </c>
      <c r="L80" s="7">
        <f t="shared" si="4"/>
        <v>0.85635562645755958</v>
      </c>
      <c r="M80" s="7">
        <f t="shared" si="4"/>
        <v>0.68581745233774449</v>
      </c>
      <c r="N80" s="7">
        <f t="shared" si="4"/>
        <v>0.5348791500632768</v>
      </c>
      <c r="O80" s="7">
        <f t="shared" si="4"/>
        <v>0.43100136810727763</v>
      </c>
      <c r="P80" s="7">
        <f t="shared" si="4"/>
        <v>0.44662194496479679</v>
      </c>
      <c r="Q80" s="7">
        <f t="shared" si="4"/>
        <v>0.43614073337667603</v>
      </c>
      <c r="R80" s="7">
        <f t="shared" si="4"/>
        <v>0.45164033752839061</v>
      </c>
      <c r="S80" s="7">
        <f t="shared" si="4"/>
        <v>0.37325091680604311</v>
      </c>
      <c r="T80" s="7">
        <f t="shared" si="4"/>
        <v>0</v>
      </c>
      <c r="U80" s="7">
        <f t="shared" si="4"/>
        <v>0.36679992150189061</v>
      </c>
      <c r="V80" s="7">
        <f t="shared" si="4"/>
        <v>0.45522207880822618</v>
      </c>
      <c r="W80" s="7">
        <f t="shared" si="4"/>
        <v>0.39960495190401102</v>
      </c>
      <c r="X80" s="7">
        <f t="shared" si="4"/>
        <v>0.51510793780159025</v>
      </c>
      <c r="Y80" s="7">
        <f t="shared" si="4"/>
        <v>0.37237359299313988</v>
      </c>
      <c r="Z80" s="7">
        <f t="shared" si="4"/>
        <v>0.77821107765137265</v>
      </c>
      <c r="AA80" s="7">
        <f t="shared" si="4"/>
        <v>0.58691918494386663</v>
      </c>
      <c r="AB80" s="7">
        <f t="shared" si="4"/>
        <v>1.1055425966933377</v>
      </c>
      <c r="AC80" s="7">
        <f t="shared" si="4"/>
        <v>0.72659053331532453</v>
      </c>
      <c r="AD80" s="7">
        <f t="shared" si="4"/>
        <v>0.86869345095041339</v>
      </c>
      <c r="AE80" s="7">
        <f t="shared" si="4"/>
        <v>1.4012487904575055</v>
      </c>
      <c r="AF80" s="7">
        <f t="shared" si="4"/>
        <v>0.95588681861400238</v>
      </c>
      <c r="AG80" s="7">
        <f t="shared" si="4"/>
        <v>0.7569486724729888</v>
      </c>
      <c r="AH80" s="7">
        <f t="shared" si="4"/>
        <v>0.72542141497914503</v>
      </c>
      <c r="AI80" s="7">
        <f t="shared" si="4"/>
        <v>0.45798785596006403</v>
      </c>
      <c r="AJ80" s="7">
        <f t="shared" si="4"/>
        <v>0.61510032823361704</v>
      </c>
      <c r="AK80" s="7">
        <f t="shared" si="4"/>
        <v>0.53370016152686217</v>
      </c>
    </row>
    <row r="82" spans="1:22" x14ac:dyDescent="0.25">
      <c r="A82" t="s">
        <v>4</v>
      </c>
      <c r="C82" t="s">
        <v>5</v>
      </c>
      <c r="K82" s="16" t="s">
        <v>17</v>
      </c>
    </row>
    <row r="83" spans="1:22" x14ac:dyDescent="0.25">
      <c r="A83" s="7">
        <f>MAX(A80:J80,U80:AC80)</f>
        <v>1.1055425966933377</v>
      </c>
      <c r="B83" s="7"/>
      <c r="C83" s="7">
        <f>MAX(J80:S80,AC80:AK80)</f>
        <v>1.4012487904575055</v>
      </c>
      <c r="K83" s="16" t="s">
        <v>18</v>
      </c>
    </row>
    <row r="84" spans="1:22" x14ac:dyDescent="0.25">
      <c r="A84" s="7"/>
      <c r="B84" s="7"/>
      <c r="C84" s="7"/>
      <c r="K84" s="16" t="s">
        <v>19</v>
      </c>
    </row>
    <row r="85" spans="1:22" x14ac:dyDescent="0.25">
      <c r="A85" s="7" t="s">
        <v>6</v>
      </c>
      <c r="B85" s="7"/>
      <c r="C85" s="7"/>
    </row>
    <row r="86" spans="1:22" x14ac:dyDescent="0.25">
      <c r="A86" s="7">
        <f>SQRT(A83^2+C83^2)</f>
        <v>1.7848592678029465</v>
      </c>
      <c r="B86" s="7"/>
      <c r="C86" s="8"/>
      <c r="D86" s="3" t="s">
        <v>10</v>
      </c>
      <c r="E86" s="3" t="s">
        <v>11</v>
      </c>
    </row>
    <row r="87" spans="1:22" x14ac:dyDescent="0.25">
      <c r="A87" s="7"/>
      <c r="B87" s="7"/>
      <c r="C87" s="8"/>
      <c r="D87" s="3" t="s">
        <v>12</v>
      </c>
      <c r="E87" s="3" t="s">
        <v>13</v>
      </c>
      <c r="R87" s="4"/>
      <c r="S87" s="5" t="s">
        <v>14</v>
      </c>
      <c r="T87" s="5" t="s">
        <v>15</v>
      </c>
      <c r="U87" s="4"/>
      <c r="V87" s="4"/>
    </row>
    <row r="88" spans="1:22" x14ac:dyDescent="0.25">
      <c r="C88" s="2">
        <v>-90</v>
      </c>
      <c r="D88" s="8">
        <f>AVERAGE(AC3:AC32)</f>
        <v>-87.226033333333334</v>
      </c>
      <c r="E88" s="8" cm="1">
        <f t="array" ref="E88:E96">TRANSPOSE(AC71:AK71)</f>
        <v>-87.226033333333334</v>
      </c>
      <c r="R88" s="4">
        <v>-90</v>
      </c>
      <c r="S88" s="9">
        <f>ABS(D88-E88)</f>
        <v>0</v>
      </c>
      <c r="T88" s="9">
        <f>MAX(S88:S106)</f>
        <v>2.7236333333333249</v>
      </c>
      <c r="U88" s="9"/>
      <c r="V88" s="4"/>
    </row>
    <row r="89" spans="1:22" x14ac:dyDescent="0.25">
      <c r="C89" s="2">
        <v>-80</v>
      </c>
      <c r="D89" s="8">
        <f>AVERAGE(AB3:AB32)</f>
        <v>-78.639933333333332</v>
      </c>
      <c r="E89" s="8">
        <v>-80.43246666666667</v>
      </c>
      <c r="R89" s="4">
        <v>-80</v>
      </c>
      <c r="S89" s="9">
        <f t="shared" ref="S89:S106" si="5">ABS(D89-E89)</f>
        <v>1.7925333333333384</v>
      </c>
      <c r="T89" s="9"/>
      <c r="U89" s="9"/>
      <c r="V89" s="4"/>
    </row>
    <row r="90" spans="1:22" x14ac:dyDescent="0.25">
      <c r="C90" s="2">
        <v>-70</v>
      </c>
      <c r="D90" s="8">
        <f>AVERAGE(AA3:AA32)</f>
        <v>-68.005066666666679</v>
      </c>
      <c r="E90" s="8">
        <v>-69.380766666666673</v>
      </c>
      <c r="R90" s="4">
        <v>-70</v>
      </c>
      <c r="S90" s="9">
        <f t="shared" si="5"/>
        <v>1.3756999999999948</v>
      </c>
      <c r="T90" s="9"/>
      <c r="U90" s="9"/>
      <c r="V90" s="4"/>
    </row>
    <row r="91" spans="1:22" x14ac:dyDescent="0.25">
      <c r="C91" s="2">
        <v>-60</v>
      </c>
      <c r="D91" s="8">
        <f>AVERAGE(Z3:Z32)</f>
        <v>-57.853066666666663</v>
      </c>
      <c r="E91" s="8">
        <v>-57.894966666666669</v>
      </c>
      <c r="R91" s="4">
        <v>-60</v>
      </c>
      <c r="S91" s="9">
        <f t="shared" si="5"/>
        <v>4.1900000000005377E-2</v>
      </c>
      <c r="T91" s="9"/>
      <c r="U91" s="9"/>
      <c r="V91" s="4"/>
    </row>
    <row r="92" spans="1:22" x14ac:dyDescent="0.25">
      <c r="C92" s="2">
        <v>-50</v>
      </c>
      <c r="D92" s="8">
        <f>AVERAGE(Y3:Y32)</f>
        <v>-46.7547</v>
      </c>
      <c r="E92" s="8">
        <v>-47.020633333333315</v>
      </c>
      <c r="R92" s="4">
        <v>-50</v>
      </c>
      <c r="S92" s="9">
        <f t="shared" si="5"/>
        <v>0.26593333333331515</v>
      </c>
      <c r="T92" s="9"/>
      <c r="U92" s="9"/>
      <c r="V92" s="4"/>
    </row>
    <row r="93" spans="1:22" x14ac:dyDescent="0.25">
      <c r="C93" s="2">
        <v>-40</v>
      </c>
      <c r="D93" s="8">
        <f>AVERAGE(X3:X32)</f>
        <v>-36.741800000000012</v>
      </c>
      <c r="E93" s="8">
        <v>-37.392833333333343</v>
      </c>
      <c r="R93" s="4">
        <v>-40</v>
      </c>
      <c r="S93" s="9">
        <f t="shared" si="5"/>
        <v>0.65103333333333069</v>
      </c>
      <c r="T93" s="9"/>
      <c r="U93" s="9"/>
      <c r="V93" s="4"/>
    </row>
    <row r="94" spans="1:22" x14ac:dyDescent="0.25">
      <c r="C94" s="2">
        <v>-30</v>
      </c>
      <c r="D94" s="8">
        <f>AVERAGE(W3:W32)</f>
        <v>-26.477566666666664</v>
      </c>
      <c r="E94" s="8">
        <v>-27.470233333333329</v>
      </c>
      <c r="R94" s="4">
        <v>-30</v>
      </c>
      <c r="S94" s="9">
        <f t="shared" si="5"/>
        <v>0.99266666666666481</v>
      </c>
      <c r="T94" s="9"/>
      <c r="U94" s="9"/>
      <c r="V94" s="4"/>
    </row>
    <row r="95" spans="1:22" x14ac:dyDescent="0.25">
      <c r="C95" s="2">
        <v>-20</v>
      </c>
      <c r="D95" s="8">
        <f>AVERAGE(V3:V32)</f>
        <v>-16.871633333333332</v>
      </c>
      <c r="E95" s="8">
        <v>-16.743999999999996</v>
      </c>
      <c r="R95" s="4">
        <v>-20</v>
      </c>
      <c r="S95" s="9">
        <f t="shared" si="5"/>
        <v>0.12763333333333549</v>
      </c>
      <c r="T95" s="9"/>
      <c r="U95" s="9"/>
      <c r="V95" s="4"/>
    </row>
    <row r="96" spans="1:22" x14ac:dyDescent="0.25">
      <c r="C96" s="2">
        <v>-10</v>
      </c>
      <c r="D96" s="8">
        <f>AVERAGE(U3:U32)</f>
        <v>-7.2096999999999998</v>
      </c>
      <c r="E96" s="8">
        <v>-7.5135666666666658</v>
      </c>
      <c r="R96" s="4">
        <v>-10</v>
      </c>
      <c r="S96" s="9">
        <f t="shared" si="5"/>
        <v>0.30386666666666606</v>
      </c>
      <c r="T96" s="9"/>
      <c r="U96" s="9"/>
      <c r="V96" s="4"/>
    </row>
    <row r="97" spans="1:22" x14ac:dyDescent="0.25">
      <c r="C97" s="2">
        <v>0</v>
      </c>
      <c r="D97" s="8" cm="1">
        <f t="array" ref="D97:D106">TRANSPOSE(A71:J71)</f>
        <v>1.8163333333333336</v>
      </c>
      <c r="E97" s="8">
        <f>AVERAGE(S3:S32)</f>
        <v>4.2206000000000001</v>
      </c>
      <c r="R97" s="4">
        <v>0</v>
      </c>
      <c r="S97" s="9">
        <f t="shared" si="5"/>
        <v>2.4042666666666666</v>
      </c>
      <c r="T97" s="9"/>
      <c r="U97" s="9"/>
      <c r="V97" s="4"/>
    </row>
    <row r="98" spans="1:22" x14ac:dyDescent="0.25">
      <c r="C98" s="2">
        <v>10</v>
      </c>
      <c r="D98" s="8">
        <v>11.7037</v>
      </c>
      <c r="E98" s="8">
        <f>AVERAGE(R3:R32)</f>
        <v>13.599533333333335</v>
      </c>
      <c r="R98" s="4">
        <v>10</v>
      </c>
      <c r="S98" s="9">
        <f t="shared" si="5"/>
        <v>1.8958333333333357</v>
      </c>
      <c r="T98" s="9"/>
      <c r="U98" s="9"/>
      <c r="V98" s="4"/>
    </row>
    <row r="99" spans="1:22" x14ac:dyDescent="0.25">
      <c r="C99" s="2">
        <v>20</v>
      </c>
      <c r="D99" s="8">
        <v>21.311</v>
      </c>
      <c r="E99" s="8">
        <f>AVERAGE(Q3:Q32)</f>
        <v>23.190866666666668</v>
      </c>
      <c r="R99" s="4">
        <v>20</v>
      </c>
      <c r="S99" s="9">
        <f t="shared" si="5"/>
        <v>1.8798666666666684</v>
      </c>
      <c r="T99" s="9"/>
      <c r="U99" s="9"/>
      <c r="V99" s="4"/>
    </row>
    <row r="100" spans="1:22" x14ac:dyDescent="0.25">
      <c r="C100" s="2">
        <v>30</v>
      </c>
      <c r="D100" s="8">
        <v>30.712833333333336</v>
      </c>
      <c r="E100" s="8">
        <f>AVERAGE(P3:P32)</f>
        <v>32.236699999999999</v>
      </c>
      <c r="R100" s="4">
        <v>30</v>
      </c>
      <c r="S100" s="9">
        <f t="shared" si="5"/>
        <v>1.5238666666666631</v>
      </c>
      <c r="T100" s="9"/>
      <c r="U100" s="9"/>
      <c r="V100" s="4"/>
    </row>
    <row r="101" spans="1:22" x14ac:dyDescent="0.25">
      <c r="C101" s="2">
        <v>40</v>
      </c>
      <c r="D101" s="8">
        <v>40.087033333333331</v>
      </c>
      <c r="E101" s="8">
        <f>AVERAGE(O3:O32)</f>
        <v>42.810666666666656</v>
      </c>
      <c r="R101" s="4">
        <v>40</v>
      </c>
      <c r="S101" s="9">
        <f t="shared" si="5"/>
        <v>2.7236333333333249</v>
      </c>
      <c r="T101" s="9"/>
      <c r="U101" s="9"/>
      <c r="V101" s="4"/>
    </row>
    <row r="102" spans="1:22" x14ac:dyDescent="0.25">
      <c r="C102" s="2">
        <v>50</v>
      </c>
      <c r="D102" s="8">
        <v>49.713933333333323</v>
      </c>
      <c r="E102" s="8">
        <f>AVERAGE(N3:N32)</f>
        <v>51.44816666666668</v>
      </c>
      <c r="R102" s="4">
        <v>50</v>
      </c>
      <c r="S102" s="9">
        <f t="shared" si="5"/>
        <v>1.7342333333333571</v>
      </c>
      <c r="T102" s="9"/>
      <c r="U102" s="9"/>
      <c r="V102" s="4"/>
    </row>
    <row r="103" spans="1:22" x14ac:dyDescent="0.25">
      <c r="C103" s="2">
        <v>60</v>
      </c>
      <c r="D103" s="8">
        <v>59.73803333333332</v>
      </c>
      <c r="E103" s="8">
        <f>AVERAGE(M3:M32)</f>
        <v>62.337599999999988</v>
      </c>
      <c r="R103" s="4">
        <v>60</v>
      </c>
      <c r="S103" s="9">
        <f t="shared" si="5"/>
        <v>2.5995666666666679</v>
      </c>
      <c r="T103" s="9"/>
      <c r="U103" s="9"/>
      <c r="V103" s="4"/>
    </row>
    <row r="104" spans="1:22" x14ac:dyDescent="0.25">
      <c r="C104" s="2">
        <v>70</v>
      </c>
      <c r="D104" s="8">
        <v>69.832400000000007</v>
      </c>
      <c r="E104" s="8">
        <f>AVERAGE(L3:L32)</f>
        <v>71.422899999999984</v>
      </c>
      <c r="R104" s="4">
        <v>70</v>
      </c>
      <c r="S104" s="9">
        <f t="shared" si="5"/>
        <v>1.5904999999999774</v>
      </c>
      <c r="T104" s="9"/>
      <c r="U104" s="9"/>
      <c r="V104" s="4"/>
    </row>
    <row r="105" spans="1:22" x14ac:dyDescent="0.25">
      <c r="C105" s="2">
        <v>80</v>
      </c>
      <c r="D105" s="8">
        <v>78.200433333333351</v>
      </c>
      <c r="E105" s="8">
        <f>AVERAGE(K3:K32)</f>
        <v>80.398966666666666</v>
      </c>
      <c r="R105" s="4">
        <v>80</v>
      </c>
      <c r="S105" s="9">
        <f t="shared" si="5"/>
        <v>2.1985333333333159</v>
      </c>
      <c r="T105" s="9"/>
      <c r="U105" s="9"/>
      <c r="V105" s="4"/>
    </row>
    <row r="106" spans="1:22" x14ac:dyDescent="0.25">
      <c r="C106" s="2">
        <v>90</v>
      </c>
      <c r="D106" s="8">
        <v>86.002500000000012</v>
      </c>
      <c r="E106" s="8">
        <f>AVERAGE(J3:J32)</f>
        <v>86.002500000000012</v>
      </c>
      <c r="R106" s="4">
        <v>90</v>
      </c>
      <c r="S106" s="9">
        <f t="shared" si="5"/>
        <v>0</v>
      </c>
      <c r="T106" s="9"/>
      <c r="U106" s="9"/>
      <c r="V106" s="4"/>
    </row>
    <row r="107" spans="1:22" x14ac:dyDescent="0.25">
      <c r="Q107" s="17"/>
    </row>
    <row r="109" spans="1:22" x14ac:dyDescent="0.25">
      <c r="A109" s="15"/>
      <c r="B109" s="15" t="s">
        <v>11</v>
      </c>
      <c r="C109" s="15" t="s">
        <v>1</v>
      </c>
      <c r="D109" s="15" t="s">
        <v>7</v>
      </c>
      <c r="E109" s="15" t="s">
        <v>8</v>
      </c>
      <c r="F109" s="15"/>
      <c r="G109" s="15"/>
      <c r="H109" s="15"/>
      <c r="K109" s="1" t="s">
        <v>16</v>
      </c>
    </row>
    <row r="110" spans="1:22" x14ac:dyDescent="0.25">
      <c r="A110" s="6">
        <v>-90</v>
      </c>
      <c r="B110" s="10">
        <f>AVERAGE(AC3:AC32)</f>
        <v>-87.226033333333334</v>
      </c>
      <c r="C110" s="11">
        <f>STDEV(AC3:AC32)</f>
        <v>1.3265667505550405</v>
      </c>
      <c r="D110" s="12">
        <f>C110/SQRT(60)</f>
        <v>0.17125903108440535</v>
      </c>
      <c r="E110" s="13">
        <f>D110*3</f>
        <v>0.51377709325321608</v>
      </c>
      <c r="F110" s="7"/>
    </row>
    <row r="111" spans="1:22" x14ac:dyDescent="0.25">
      <c r="A111" s="6">
        <v>-80</v>
      </c>
      <c r="B111" s="10">
        <f>AVERAGE(AB3:AB32,AD3:AD32)</f>
        <v>-79.53619999999998</v>
      </c>
      <c r="C111" s="11">
        <f>STDEV(AB3:AB32,AD3:AD32)</f>
        <v>2.0139067421560748</v>
      </c>
      <c r="D111" s="12">
        <f t="shared" ref="D111:D128" si="6">C111/SQRT(60)</f>
        <v>0.25999424243951041</v>
      </c>
      <c r="E111" s="13">
        <f t="shared" ref="E111:E128" si="7">D111*3</f>
        <v>0.77998272731853124</v>
      </c>
      <c r="F111" s="7"/>
    </row>
    <row r="112" spans="1:22" x14ac:dyDescent="0.25">
      <c r="A112" s="6">
        <v>-70</v>
      </c>
      <c r="B112" s="10">
        <f>AVERAGE(AA3:AA32,AE3:AE32)</f>
        <v>-68.692916666666662</v>
      </c>
      <c r="C112" s="11">
        <f>STDEV(AA3:AA32,AE3:AE32)</f>
        <v>2.0646017656112217</v>
      </c>
      <c r="D112" s="12">
        <f t="shared" si="6"/>
        <v>0.26653894182542298</v>
      </c>
      <c r="E112" s="13">
        <f t="shared" si="7"/>
        <v>0.799616825476269</v>
      </c>
      <c r="F112" s="7"/>
    </row>
    <row r="113" spans="1:6" x14ac:dyDescent="0.25">
      <c r="A113" s="6">
        <v>-60</v>
      </c>
      <c r="B113" s="10">
        <f>AVERAGE(Z3:Z32,AF3:AF32)</f>
        <v>-57.874016666666662</v>
      </c>
      <c r="C113" s="11">
        <f>STDEV(Z3:Z32,AF3:AF32)</f>
        <v>1.5778933766868057</v>
      </c>
      <c r="D113" s="12">
        <f t="shared" si="6"/>
        <v>0.20370515899996616</v>
      </c>
      <c r="E113" s="13">
        <f t="shared" si="7"/>
        <v>0.61111547699989854</v>
      </c>
      <c r="F113" s="7"/>
    </row>
    <row r="114" spans="1:6" x14ac:dyDescent="0.25">
      <c r="A114" s="6">
        <v>-50</v>
      </c>
      <c r="B114" s="10">
        <f>AVERAGE(Y3:Y32,AG3:AG32)</f>
        <v>-46.88766666666664</v>
      </c>
      <c r="C114" s="11">
        <f>STDEV(Y3:Y32,AG3:AG32)</f>
        <v>1.0880867622850146</v>
      </c>
      <c r="D114" s="12">
        <f t="shared" si="6"/>
        <v>0.14047139698528699</v>
      </c>
      <c r="E114" s="13">
        <f t="shared" si="7"/>
        <v>0.42141419095586097</v>
      </c>
      <c r="F114" s="7"/>
    </row>
    <row r="115" spans="1:6" x14ac:dyDescent="0.25">
      <c r="A115" s="6">
        <v>-40</v>
      </c>
      <c r="B115" s="10">
        <f>AVERAGE(X3:X32,AH3:AH32)</f>
        <v>-37.067316666666677</v>
      </c>
      <c r="C115" s="11">
        <f>STDEV(X3:X32,AH3:AH32)</f>
        <v>1.1851934904845731</v>
      </c>
      <c r="D115" s="12">
        <f t="shared" si="6"/>
        <v>0.15300782168933968</v>
      </c>
      <c r="E115" s="13">
        <f t="shared" si="7"/>
        <v>0.45902346506801905</v>
      </c>
      <c r="F115" s="7"/>
    </row>
    <row r="116" spans="1:6" x14ac:dyDescent="0.25">
      <c r="A116" s="6">
        <v>-30</v>
      </c>
      <c r="B116" s="10">
        <f>AVERAGE(W3:W32,AI3:AI32)</f>
        <v>-26.9739</v>
      </c>
      <c r="C116" s="11">
        <f>STDEV(W3:W32,AI3:AI32)</f>
        <v>0.925102370881282</v>
      </c>
      <c r="D116" s="12">
        <f t="shared" si="6"/>
        <v>0.11943020253200674</v>
      </c>
      <c r="E116" s="13">
        <f t="shared" si="7"/>
        <v>0.35829060759602022</v>
      </c>
      <c r="F116" s="7"/>
    </row>
    <row r="117" spans="1:6" x14ac:dyDescent="0.25">
      <c r="A117" s="6">
        <v>-20</v>
      </c>
      <c r="B117" s="10">
        <f>AVERAGE(V3:V32,AJ3:AJ32)</f>
        <v>-16.80781666666666</v>
      </c>
      <c r="C117" s="11">
        <f>STDEV(V3:V32,AJ3:AJ32)</f>
        <v>0.98161049770723219</v>
      </c>
      <c r="D117" s="12">
        <f t="shared" si="6"/>
        <v>0.1267253703360828</v>
      </c>
      <c r="E117" s="13">
        <f t="shared" si="7"/>
        <v>0.38017611100824844</v>
      </c>
      <c r="F117" s="7"/>
    </row>
    <row r="118" spans="1:6" x14ac:dyDescent="0.25">
      <c r="A118" s="6">
        <v>-10</v>
      </c>
      <c r="B118" s="10">
        <f>AVERAGE(U3:U32,AK3:AK32)</f>
        <v>-7.3616333333333355</v>
      </c>
      <c r="C118" s="11">
        <f>STDEV(U3:U32,AK3:AK32)</f>
        <v>0.84296592943729043</v>
      </c>
      <c r="D118" s="12">
        <f t="shared" si="6"/>
        <v>0.10882643353769607</v>
      </c>
      <c r="E118" s="13">
        <f t="shared" si="7"/>
        <v>0.32647930061308822</v>
      </c>
      <c r="F118" s="7"/>
    </row>
    <row r="119" spans="1:6" x14ac:dyDescent="0.25">
      <c r="A119" s="6">
        <v>0</v>
      </c>
      <c r="B119" s="10">
        <f>AVERAGE(A3:A32,S3:S32)</f>
        <v>3.0184666666666664</v>
      </c>
      <c r="C119" s="11">
        <f>STDEV(A3:A32,S3:S32)</f>
        <v>1.3588109266793813</v>
      </c>
      <c r="D119" s="12">
        <f t="shared" si="6"/>
        <v>0.17542173632246369</v>
      </c>
      <c r="E119" s="13">
        <f t="shared" si="7"/>
        <v>0.52626520896739104</v>
      </c>
      <c r="F119" s="7"/>
    </row>
    <row r="120" spans="1:6" x14ac:dyDescent="0.25">
      <c r="A120" s="6">
        <v>10</v>
      </c>
      <c r="B120" s="10">
        <f>AVERAGE(B3:B32,R3:R32)</f>
        <v>12.651616666666671</v>
      </c>
      <c r="C120" s="11">
        <f>STDEV(B3:B32,R3:R32)</f>
        <v>1.1748602959380965</v>
      </c>
      <c r="D120" s="12">
        <f t="shared" si="6"/>
        <v>0.15167381200961882</v>
      </c>
      <c r="E120" s="13">
        <f t="shared" si="7"/>
        <v>0.45502143602885647</v>
      </c>
      <c r="F120" s="7"/>
    </row>
    <row r="121" spans="1:6" x14ac:dyDescent="0.25">
      <c r="A121" s="6">
        <v>20</v>
      </c>
      <c r="B121" s="10">
        <f>AVERAGE(C3:C32,Q3:Q32)</f>
        <v>22.250933333333339</v>
      </c>
      <c r="C121" s="11">
        <f>STDEV(C3:C32,Q3:Q32)</f>
        <v>1.1695462232684872</v>
      </c>
      <c r="D121" s="12">
        <f t="shared" si="6"/>
        <v>0.1509877681779544</v>
      </c>
      <c r="E121" s="13">
        <f t="shared" si="7"/>
        <v>0.45296330453386319</v>
      </c>
      <c r="F121" s="7"/>
    </row>
    <row r="122" spans="1:6" x14ac:dyDescent="0.25">
      <c r="A122" s="6">
        <v>30</v>
      </c>
      <c r="B122" s="10">
        <f>AVERAGE(D3:D32,P3:P32)</f>
        <v>31.474766666666664</v>
      </c>
      <c r="C122" s="11">
        <f>STDEV(D3:D32,P3:P32)</f>
        <v>1.2001599945129726</v>
      </c>
      <c r="D122" s="12">
        <f t="shared" si="6"/>
        <v>0.15493998905110426</v>
      </c>
      <c r="E122" s="13">
        <f t="shared" si="7"/>
        <v>0.46481996715331275</v>
      </c>
      <c r="F122" s="7"/>
    </row>
    <row r="123" spans="1:6" x14ac:dyDescent="0.25">
      <c r="A123" s="6">
        <v>40</v>
      </c>
      <c r="B123" s="10">
        <f>AVERAGE(E3:E32,O3:O32)</f>
        <v>41.44885</v>
      </c>
      <c r="C123" s="11">
        <f>STDEV(E3:E32,O3:O32)</f>
        <v>1.6462504270748326</v>
      </c>
      <c r="D123" s="12">
        <f t="shared" si="6"/>
        <v>0.21253001625825579</v>
      </c>
      <c r="E123" s="13">
        <f t="shared" si="7"/>
        <v>0.63759004877476744</v>
      </c>
      <c r="F123" s="7"/>
    </row>
    <row r="124" spans="1:6" x14ac:dyDescent="0.25">
      <c r="A124" s="6">
        <v>50</v>
      </c>
      <c r="B124" s="10">
        <f>AVERAGE(F3:F32,N3:N32)</f>
        <v>50.581049999999983</v>
      </c>
      <c r="C124" s="11">
        <f>STDEV(F3:F32,N3:N32)</f>
        <v>1.2577554318193924</v>
      </c>
      <c r="D124" s="12">
        <f t="shared" si="6"/>
        <v>0.16237552803461416</v>
      </c>
      <c r="E124" s="13">
        <f t="shared" si="7"/>
        <v>0.48712658410384246</v>
      </c>
      <c r="F124" s="7"/>
    </row>
    <row r="125" spans="1:6" x14ac:dyDescent="0.25">
      <c r="A125" s="6">
        <v>60</v>
      </c>
      <c r="B125" s="10">
        <f>AVERAGE(G3:G32,M3:M32)</f>
        <v>61.037816666666679</v>
      </c>
      <c r="C125" s="11">
        <f>STDEV(G3:G32,M3:M32)</f>
        <v>1.7491554523048214</v>
      </c>
      <c r="D125" s="12">
        <f t="shared" si="6"/>
        <v>0.22581499789014917</v>
      </c>
      <c r="E125" s="13">
        <f t="shared" si="7"/>
        <v>0.67744499367044753</v>
      </c>
      <c r="F125" s="7"/>
    </row>
    <row r="126" spans="1:6" x14ac:dyDescent="0.25">
      <c r="A126" s="6">
        <v>70</v>
      </c>
      <c r="B126" s="10">
        <f>AVERAGE(H3:H32,L3:L32)</f>
        <v>70.627650000000003</v>
      </c>
      <c r="C126" s="11">
        <f>STDEV(H3:H32,L3:L32)</f>
        <v>1.7209490466560715</v>
      </c>
      <c r="D126" s="12">
        <f t="shared" si="6"/>
        <v>0.22217356657901652</v>
      </c>
      <c r="E126" s="13">
        <f t="shared" si="7"/>
        <v>0.66652069973704953</v>
      </c>
      <c r="F126" s="7"/>
    </row>
    <row r="127" spans="1:6" x14ac:dyDescent="0.25">
      <c r="A127" s="6">
        <v>80</v>
      </c>
      <c r="B127" s="10">
        <f>AVERAGE(I3:I32,K3:K32)</f>
        <v>79.29970000000003</v>
      </c>
      <c r="C127" s="11">
        <f>STDEV(I3:I32,K3:K32)</f>
        <v>1.8103914484470389</v>
      </c>
      <c r="D127" s="12">
        <f t="shared" si="6"/>
        <v>0.23372053099839016</v>
      </c>
      <c r="E127" s="13">
        <f t="shared" si="7"/>
        <v>0.70116159299517045</v>
      </c>
      <c r="F127" s="7"/>
    </row>
    <row r="128" spans="1:6" x14ac:dyDescent="0.25">
      <c r="A128" s="6">
        <v>90</v>
      </c>
      <c r="B128" s="10">
        <f>AVERAGE(J3:J32)</f>
        <v>86.002500000000012</v>
      </c>
      <c r="C128" s="11">
        <f>STDEV(J3:J32)</f>
        <v>1.0718637571040002</v>
      </c>
      <c r="D128" s="12">
        <f t="shared" si="6"/>
        <v>0.13837701602223682</v>
      </c>
      <c r="E128" s="13">
        <f t="shared" si="7"/>
        <v>0.41513104806671042</v>
      </c>
      <c r="F128" s="7"/>
    </row>
    <row r="129" spans="5:8" x14ac:dyDescent="0.25">
      <c r="E129" s="2" t="s">
        <v>9</v>
      </c>
      <c r="G129" s="19"/>
      <c r="H129" s="19"/>
    </row>
    <row r="130" spans="5:8" x14ac:dyDescent="0.25">
      <c r="E130" s="14">
        <f>MAX(E110:E128)</f>
        <v>0.799616825476269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Manganiello</dc:creator>
  <cp:lastModifiedBy>Gerardo Manganiello</cp:lastModifiedBy>
  <dcterms:created xsi:type="dcterms:W3CDTF">2015-06-05T18:17:20Z</dcterms:created>
  <dcterms:modified xsi:type="dcterms:W3CDTF">2024-09-22T17:50:21Z</dcterms:modified>
</cp:coreProperties>
</file>