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lumno\Desktop\"/>
    </mc:Choice>
  </mc:AlternateContent>
  <bookViews>
    <workbookView xWindow="0" yWindow="0" windowWidth="20490" windowHeight="7755" activeTab="2"/>
  </bookViews>
  <sheets>
    <sheet name="Problema1" sheetId="3" r:id="rId1"/>
    <sheet name="Problema2" sheetId="2" r:id="rId2"/>
    <sheet name="Problema3" sheetId="1" r:id="rId3"/>
  </sheets>
  <calcPr calcId="152511"/>
</workbook>
</file>

<file path=xl/calcChain.xml><?xml version="1.0" encoding="utf-8"?>
<calcChain xmlns="http://schemas.openxmlformats.org/spreadsheetml/2006/main">
  <c r="G18" i="1" l="1"/>
  <c r="E7" i="1" s="1"/>
  <c r="F7" i="1" s="1"/>
  <c r="G7" i="1" s="1"/>
  <c r="E13" i="1" l="1"/>
  <c r="F13" i="1" s="1"/>
  <c r="G13" i="1" s="1"/>
  <c r="E9" i="1"/>
  <c r="F9" i="1" s="1"/>
  <c r="G9" i="1" s="1"/>
  <c r="E16" i="1"/>
  <c r="F16" i="1" s="1"/>
  <c r="G16" i="1" s="1"/>
  <c r="E12" i="1"/>
  <c r="F12" i="1" s="1"/>
  <c r="G12" i="1" s="1"/>
  <c r="E15" i="1"/>
  <c r="F15" i="1" s="1"/>
  <c r="G15" i="1" s="1"/>
  <c r="E11" i="1"/>
  <c r="F11" i="1" s="1"/>
  <c r="G11" i="1" s="1"/>
  <c r="E14" i="1"/>
  <c r="F14" i="1" s="1"/>
  <c r="G14" i="1" s="1"/>
  <c r="E10" i="1"/>
  <c r="F10" i="1" s="1"/>
  <c r="G10" i="1" s="1"/>
  <c r="E8" i="1"/>
  <c r="F8" i="1" s="1"/>
  <c r="G8" i="1" s="1"/>
  <c r="H5" i="2"/>
  <c r="H6" i="2"/>
  <c r="H7" i="2"/>
  <c r="H8" i="2"/>
  <c r="H9" i="2"/>
  <c r="H4" i="2"/>
  <c r="G5" i="2"/>
  <c r="G6" i="2"/>
  <c r="G7" i="2"/>
  <c r="G8" i="2"/>
  <c r="G9" i="2"/>
  <c r="G4" i="2"/>
  <c r="F5" i="2"/>
  <c r="F6" i="2"/>
  <c r="F7" i="2"/>
  <c r="F8" i="2"/>
  <c r="F9" i="2"/>
  <c r="F4" i="2"/>
  <c r="E5" i="2"/>
  <c r="E6" i="2"/>
  <c r="E7" i="2"/>
  <c r="E8" i="2"/>
  <c r="E9" i="2"/>
  <c r="E4" i="2"/>
  <c r="E7" i="3"/>
  <c r="E5" i="3"/>
  <c r="E6" i="3"/>
  <c r="E8" i="3"/>
  <c r="E9" i="3"/>
  <c r="E4" i="3"/>
  <c r="D5" i="3"/>
  <c r="D6" i="3"/>
  <c r="D7" i="3"/>
  <c r="D8" i="3"/>
  <c r="D9" i="3"/>
  <c r="D4" i="3"/>
  <c r="A5" i="3" l="1"/>
  <c r="A6" i="3" s="1"/>
  <c r="A7" i="3" s="1"/>
  <c r="A8" i="3" s="1"/>
  <c r="A9" i="3" s="1"/>
</calcChain>
</file>

<file path=xl/sharedStrings.xml><?xml version="1.0" encoding="utf-8"?>
<sst xmlns="http://schemas.openxmlformats.org/spreadsheetml/2006/main" count="91" uniqueCount="66">
  <si>
    <t>Factura</t>
  </si>
  <si>
    <t>Cliente</t>
  </si>
  <si>
    <t>Importe</t>
  </si>
  <si>
    <t>Fecha de emisión</t>
  </si>
  <si>
    <t>Dias transcurridos</t>
  </si>
  <si>
    <t>Intereses moratorios</t>
  </si>
  <si>
    <t>Total a pagar</t>
  </si>
  <si>
    <t>Cuentas por Cobrar</t>
  </si>
  <si>
    <t>Construcción Industrial</t>
  </si>
  <si>
    <t>Maria Reynoso M.</t>
  </si>
  <si>
    <t>Estela Guerrero M.</t>
  </si>
  <si>
    <t>Jose Tobias G.</t>
  </si>
  <si>
    <t>Arturo Alvarado V.</t>
  </si>
  <si>
    <t>Hilda Masuttier V.</t>
  </si>
  <si>
    <t>Veronica Pena López</t>
  </si>
  <si>
    <t>José Luis Regalado</t>
  </si>
  <si>
    <t>Dulce Castillo M.</t>
  </si>
  <si>
    <t>Jaime Faulkner J.</t>
  </si>
  <si>
    <t>Silvia Cervantes S.</t>
  </si>
  <si>
    <t>Intereses Moratorios</t>
  </si>
  <si>
    <t>Mayor de 30 días y menor que 60 días</t>
  </si>
  <si>
    <t>Mayor o igual que 60 y menor que 90 días</t>
  </si>
  <si>
    <t>S/Importe</t>
  </si>
  <si>
    <t>Mayor o igual que 90 días</t>
  </si>
  <si>
    <t>No. de Empleado</t>
  </si>
  <si>
    <t>Nombre</t>
  </si>
  <si>
    <t>Tipo de Empleado</t>
  </si>
  <si>
    <t>Horas Trabajadas</t>
  </si>
  <si>
    <t>Sueldo total</t>
  </si>
  <si>
    <t>IMSS</t>
  </si>
  <si>
    <t>ISPT</t>
  </si>
  <si>
    <t>Total a Pagar</t>
  </si>
  <si>
    <t>A</t>
  </si>
  <si>
    <t>B</t>
  </si>
  <si>
    <t>C</t>
  </si>
  <si>
    <t>Salario Mínimo de Zona</t>
  </si>
  <si>
    <t>Veterinaria El Perrito</t>
  </si>
  <si>
    <t>No. Registro</t>
  </si>
  <si>
    <t>Raza</t>
  </si>
  <si>
    <t>Edad (meses)</t>
  </si>
  <si>
    <t>Categoría</t>
  </si>
  <si>
    <t>Tazas de alimento</t>
  </si>
  <si>
    <t>Collie</t>
  </si>
  <si>
    <t>Chihuahua</t>
  </si>
  <si>
    <t>Edad</t>
  </si>
  <si>
    <t>Tazas</t>
  </si>
  <si>
    <t xml:space="preserve">French Poodle </t>
  </si>
  <si>
    <t>Pequeña</t>
  </si>
  <si>
    <t>1-3 meses</t>
  </si>
  <si>
    <t xml:space="preserve">4-6 meses </t>
  </si>
  <si>
    <t xml:space="preserve">Pastor Alemán </t>
  </si>
  <si>
    <t>Mediana</t>
  </si>
  <si>
    <t>cualquier edad</t>
  </si>
  <si>
    <t>Grande</t>
  </si>
  <si>
    <t xml:space="preserve">San Bernardo </t>
  </si>
  <si>
    <t>Gran Danés</t>
  </si>
  <si>
    <t>Angelica Riaño S.</t>
  </si>
  <si>
    <t>Francisco J. Herrera P.</t>
  </si>
  <si>
    <t>Carlos R. Pacheco D.</t>
  </si>
  <si>
    <t>Luis Rodrigo Fernández</t>
  </si>
  <si>
    <t>Karen Noroña V.</t>
  </si>
  <si>
    <t>Melissa R. Terrazas C.</t>
  </si>
  <si>
    <t>Nómina Semanal</t>
  </si>
  <si>
    <t>Menor igual a 30 días</t>
  </si>
  <si>
    <t>Sueldo por hora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</si>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</sst>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</numFmts>
  <fonts count="13" x14ac:knownFonts="1">
    <font>
      <sz val="10"/>
      <name val="Arial"/>
    </font>
    <font>
      <sz val="10"/>
      <name val="Arial"/>
      <family val="2"/>
    </font>
    <font>
      <b/>
      <sz val="14"/>
      <color indexed="12"/>
      <name val="Arial"/>
      <family val="2"/>
    </font>
    <font>
      <b/>
      <sz val="12"/>
      <color indexed="20"/>
      <name val="Arial"/>
      <family val="2"/>
    </font>
    <font>
      <b/>
      <sz val="8"/>
      <color indexed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2"/>
      <color indexed="12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  <font>
      <b/>
      <sz val="10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24"/>
      </patternFill>
    </fill>
    <fill>
      <patternFill patternType="solid">
        <fgColor indexed="50"/>
        <bgColor indexed="24"/>
      </patternFill>
    </fill>
    <fill>
      <patternFill patternType="solid">
        <fgColor indexed="1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42">
    <xf numFmtId="0" fontId="0" fillId="0" borderId="0" xfId="0"/>
    <xf numFmtId="0" fontId="5" fillId="0" borderId="0" xfId="0" applyFont="1" applyAlignment="1">
      <alignment horizontal="center"/>
    </xf>
    <xf numFmtId="1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9" fillId="7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5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/>
    </xf>
    <xf numFmtId="44" fontId="0" fillId="0" borderId="1" xfId="2" applyNumberFormat="1" applyFont="1" applyBorder="1" applyAlignment="1">
      <alignment vertical="center"/>
    </xf>
    <xf numFmtId="44" fontId="0" fillId="0" borderId="1" xfId="0" applyNumberFormat="1" applyBorder="1" applyAlignment="1">
      <alignment vertical="center"/>
    </xf>
    <xf numFmtId="44" fontId="0" fillId="0" borderId="1" xfId="0" applyNumberFormat="1" applyBorder="1"/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9" fontId="0" fillId="0" borderId="1" xfId="0" applyNumberFormat="1" applyBorder="1" applyAlignment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9" fontId="0" fillId="6" borderId="1" xfId="0" applyNumberForma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14" fontId="7" fillId="2" borderId="1" xfId="0" applyNumberFormat="1" applyFont="1" applyFill="1" applyBorder="1" applyAlignment="1">
      <alignment vertical="center"/>
    </xf>
    <xf numFmtId="164" fontId="7" fillId="2" borderId="1" xfId="1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14" fontId="7" fillId="3" borderId="1" xfId="0" applyNumberFormat="1" applyFont="1" applyFill="1" applyBorder="1" applyAlignment="1">
      <alignment vertical="center"/>
    </xf>
    <xf numFmtId="164" fontId="7" fillId="3" borderId="1" xfId="1" applyFont="1" applyFill="1" applyBorder="1" applyAlignment="1">
      <alignment vertical="center"/>
    </xf>
    <xf numFmtId="0" fontId="11" fillId="7" borderId="1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44" fontId="7" fillId="2" borderId="1" xfId="0" applyNumberFormat="1" applyFont="1" applyFill="1" applyBorder="1" applyAlignment="1">
      <alignment horizontal="right" vertical="center"/>
    </xf>
    <xf numFmtId="44" fontId="7" fillId="3" borderId="1" xfId="0" applyNumberFormat="1" applyFont="1" applyFill="1" applyBorder="1" applyAlignment="1">
      <alignment horizontal="right" vertical="center"/>
    </xf>
    <xf numFmtId="0" fontId="12" fillId="8" borderId="1" xfId="0" applyFont="1" applyFill="1" applyBorder="1" applyAlignment="1">
      <alignment horizontal="center" vertical="center"/>
    </xf>
  </cellXfs>
  <cellStyles count="3">
    <cellStyle name="Millares" xfId="2" builtinId="3"/>
    <cellStyle name="Moneda" xfId="1" builtinId="4"/>
    <cellStyle name="Normal" xfId="0" builtinId="0"/>
  </cellStyles>
  <dxfs count="5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0</xdr:row>
      <xdr:rowOff>38100</xdr:rowOff>
    </xdr:from>
    <xdr:to>
      <xdr:col>4</xdr:col>
      <xdr:colOff>457200</xdr:colOff>
      <xdr:row>2</xdr:row>
      <xdr:rowOff>180975</xdr:rowOff>
    </xdr:to>
    <xdr:sp macro="" textlink="">
      <xdr:nvSpPr>
        <xdr:cNvPr id="1028" name="WordArt 4"/>
        <xdr:cNvSpPr>
          <a:spLocks noChangeArrowheads="1" noChangeShapeType="1" noTextEdit="1"/>
        </xdr:cNvSpPr>
      </xdr:nvSpPr>
      <xdr:spPr bwMode="auto">
        <a:xfrm>
          <a:off x="1943100" y="38100"/>
          <a:ext cx="1724025" cy="533400"/>
        </a:xfrm>
        <a:prstGeom prst="rect">
          <a:avLst/>
        </a:prstGeom>
      </xdr:spPr>
      <xdr:txBody>
        <a:bodyPr wrap="none" fromWordArt="1">
          <a:prstTxWarp prst="textTriangle">
            <a:avLst>
              <a:gd name="adj" fmla="val 50000"/>
            </a:avLst>
          </a:prstTxWarp>
          <a:scene3d>
            <a:camera prst="legacyObliqueTopLeft"/>
            <a:lightRig rig="legacyNormal3" dir="r"/>
          </a:scene3d>
          <a:sp3d extrusionH="201600" prstMaterial="legacyMatte">
            <a:extrusionClr>
              <a:srgbClr val="0066CC"/>
            </a:extrusionClr>
          </a:sp3d>
        </a:bodyPr>
        <a:lstStyle/>
        <a:p>
          <a:pPr algn="ctr" rtl="0"/>
          <a:r>
            <a:rPr lang="es-ES" sz="2800" kern="10" spc="0">
              <a:ln w="9525">
                <a:round/>
                <a:headEnd/>
                <a:tailEnd/>
              </a:ln>
              <a:gradFill rotWithShape="0">
                <a:gsLst>
                  <a:gs pos="0">
                    <a:srgbClr val="FFFFCC"/>
                  </a:gs>
                  <a:gs pos="100000">
                    <a:srgbClr val="FF9999"/>
                  </a:gs>
                </a:gsLst>
                <a:lin ang="5400000" scaled="1"/>
              </a:gradFill>
              <a:effectLst/>
              <a:latin typeface="Times New Roman"/>
              <a:cs typeface="Times New Roman"/>
            </a:rPr>
            <a:t>La Favorita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28575</xdr:rowOff>
        </xdr:from>
        <xdr:to>
          <xdr:col>1</xdr:col>
          <xdr:colOff>478340</xdr:colOff>
          <xdr:row>4</xdr:row>
          <xdr:rowOff>173182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171450</xdr:colOff>
          <xdr:row>0</xdr:row>
          <xdr:rowOff>142875</xdr:rowOff>
        </xdr:from>
        <xdr:to>
          <xdr:col>6</xdr:col>
          <xdr:colOff>752475</xdr:colOff>
          <xdr:row>4</xdr:row>
          <xdr:rowOff>190500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sqref="A1:G1"/>
    </sheetView>
  </sheetViews>
  <sheetFormatPr baseColWidth="10" defaultRowHeight="12.75" x14ac:dyDescent="0.2"/>
  <cols>
    <col min="1" max="1" width="8.42578125" customWidth="1"/>
    <col min="2" max="2" width="19.140625" customWidth="1"/>
    <col min="3" max="3" width="9.7109375" customWidth="1"/>
    <col min="5" max="5" width="10" customWidth="1"/>
    <col min="6" max="6" width="13" bestFit="1" customWidth="1"/>
  </cols>
  <sheetData>
    <row r="1" spans="1:7" ht="15.75" x14ac:dyDescent="0.2">
      <c r="A1" s="24" t="s">
        <v>36</v>
      </c>
      <c r="B1" s="24"/>
      <c r="C1" s="24"/>
      <c r="D1" s="24"/>
      <c r="E1" s="24"/>
      <c r="F1" s="24"/>
      <c r="G1" s="24"/>
    </row>
    <row r="3" spans="1:7" ht="24" x14ac:dyDescent="0.2">
      <c r="A3" s="5" t="s">
        <v>37</v>
      </c>
      <c r="B3" s="5" t="s">
        <v>38</v>
      </c>
      <c r="C3" s="5" t="s">
        <v>39</v>
      </c>
      <c r="D3" s="5" t="s">
        <v>40</v>
      </c>
      <c r="E3" s="5" t="s">
        <v>41</v>
      </c>
    </row>
    <row r="4" spans="1:7" x14ac:dyDescent="0.2">
      <c r="A4" s="6">
        <v>2456</v>
      </c>
      <c r="B4" s="6" t="s">
        <v>46</v>
      </c>
      <c r="C4" s="3">
        <v>3</v>
      </c>
      <c r="D4" s="6" t="str">
        <f>IF(OR(B4=$B$13, B4=$B$14), $C$13, IF(OR(B4=$B$15, B4=$B$16), $C$15, $C$17))</f>
        <v>Pequeña</v>
      </c>
      <c r="E4" s="6">
        <f>IF(AND(D4=$E$13,C4&lt;=3),$G$13,IF(AND(D4=$E$14,C4&lt;=6),$G$14,IF(D4=$E$15,$G$15,$G$16)))</f>
        <v>2</v>
      </c>
    </row>
    <row r="5" spans="1:7" x14ac:dyDescent="0.2">
      <c r="A5" s="6">
        <f>A4+2</f>
        <v>2458</v>
      </c>
      <c r="B5" s="6" t="s">
        <v>50</v>
      </c>
      <c r="C5" s="3">
        <v>2</v>
      </c>
      <c r="D5" s="6" t="str">
        <f t="shared" ref="D5:D9" si="0">IF(OR(B5=$B$13, B5=$B$14), $C$13, IF(OR(B5=$B$15, B5=$B$16), $C$15, $C$17))</f>
        <v>Mediana</v>
      </c>
      <c r="E5" s="6">
        <f>IF(AND(D5=$E$13,C5&lt;=3),$G$13,IF(AND(D5=$E$14,C5&lt;=6),$G$14,IF(D5=$E$15,$G$15,$G$16)))</f>
        <v>5</v>
      </c>
    </row>
    <row r="6" spans="1:7" x14ac:dyDescent="0.2">
      <c r="A6" s="6">
        <f>A5+2</f>
        <v>2460</v>
      </c>
      <c r="B6" s="6" t="s">
        <v>54</v>
      </c>
      <c r="C6" s="3">
        <v>2</v>
      </c>
      <c r="D6" s="6" t="str">
        <f t="shared" si="0"/>
        <v>Grande</v>
      </c>
      <c r="E6" s="6">
        <f t="shared" ref="E6:E7" si="1">IF(AND(D6=$E$13,C6&lt;=3),$G$13,IF(AND(D6=$E$14,C6&lt;=6),$G$14,IF(D6=$E$15,$G$15,$G$16)))</f>
        <v>8</v>
      </c>
    </row>
    <row r="7" spans="1:7" x14ac:dyDescent="0.2">
      <c r="A7" s="6">
        <f>A6+2</f>
        <v>2462</v>
      </c>
      <c r="B7" s="6" t="s">
        <v>42</v>
      </c>
      <c r="C7" s="3">
        <v>4</v>
      </c>
      <c r="D7" s="6" t="str">
        <f t="shared" si="0"/>
        <v>Mediana</v>
      </c>
      <c r="E7" s="6">
        <f t="shared" si="1"/>
        <v>5</v>
      </c>
    </row>
    <row r="8" spans="1:7" x14ac:dyDescent="0.2">
      <c r="A8" s="6">
        <f>A7+2</f>
        <v>2464</v>
      </c>
      <c r="B8" s="6" t="s">
        <v>43</v>
      </c>
      <c r="C8" s="3">
        <v>5</v>
      </c>
      <c r="D8" s="6" t="str">
        <f t="shared" si="0"/>
        <v>Pequeña</v>
      </c>
      <c r="E8" s="6">
        <f t="shared" ref="E8" si="2">IF(AND(D8=$E$13,C8&lt;=3),$G$13,IF(AND(D8=$E$14,C8&lt;=6),$G$14,IF(D8=$E$15,$G$15,$G$16)))</f>
        <v>4</v>
      </c>
    </row>
    <row r="9" spans="1:7" x14ac:dyDescent="0.2">
      <c r="A9" s="6">
        <f>A8+2</f>
        <v>2466</v>
      </c>
      <c r="B9" s="6" t="s">
        <v>46</v>
      </c>
      <c r="C9" s="3">
        <v>4</v>
      </c>
      <c r="D9" s="6" t="str">
        <f t="shared" si="0"/>
        <v>Pequeña</v>
      </c>
      <c r="E9" s="6">
        <f t="shared" ref="E9" si="3">IF(AND(D9=$E$13, C9&lt;=3),$G$13,IF(AND(D9=$E$14, C9&lt;=6),$G$14,IF(D9=$E$15,$G$15,$G$16)))</f>
        <v>4</v>
      </c>
    </row>
    <row r="12" spans="1:7" x14ac:dyDescent="0.2">
      <c r="B12" s="5" t="s">
        <v>38</v>
      </c>
      <c r="C12" s="5" t="s">
        <v>40</v>
      </c>
      <c r="E12" s="5" t="s">
        <v>40</v>
      </c>
      <c r="F12" s="5" t="s">
        <v>44</v>
      </c>
      <c r="G12" s="5" t="s">
        <v>45</v>
      </c>
    </row>
    <row r="13" spans="1:7" x14ac:dyDescent="0.2">
      <c r="B13" s="4" t="s">
        <v>46</v>
      </c>
      <c r="C13" s="4" t="s">
        <v>47</v>
      </c>
      <c r="E13" s="4" t="s">
        <v>47</v>
      </c>
      <c r="F13" s="4" t="s">
        <v>48</v>
      </c>
      <c r="G13" s="4">
        <v>2</v>
      </c>
    </row>
    <row r="14" spans="1:7" x14ac:dyDescent="0.2">
      <c r="B14" s="4" t="s">
        <v>43</v>
      </c>
      <c r="C14" s="4" t="s">
        <v>47</v>
      </c>
      <c r="E14" s="4" t="s">
        <v>47</v>
      </c>
      <c r="F14" s="4" t="s">
        <v>49</v>
      </c>
      <c r="G14" s="4">
        <v>4</v>
      </c>
    </row>
    <row r="15" spans="1:7" x14ac:dyDescent="0.2">
      <c r="B15" s="4" t="s">
        <v>50</v>
      </c>
      <c r="C15" s="4" t="s">
        <v>51</v>
      </c>
      <c r="E15" s="4" t="s">
        <v>51</v>
      </c>
      <c r="F15" s="4" t="s">
        <v>52</v>
      </c>
      <c r="G15" s="4">
        <v>5</v>
      </c>
    </row>
    <row r="16" spans="1:7" x14ac:dyDescent="0.2">
      <c r="B16" s="4" t="s">
        <v>42</v>
      </c>
      <c r="C16" s="4" t="s">
        <v>51</v>
      </c>
      <c r="E16" s="4" t="s">
        <v>53</v>
      </c>
      <c r="F16" s="4" t="s">
        <v>52</v>
      </c>
      <c r="G16" s="4">
        <v>8</v>
      </c>
    </row>
    <row r="17" spans="2:3" x14ac:dyDescent="0.2">
      <c r="B17" s="4" t="s">
        <v>54</v>
      </c>
      <c r="C17" s="4" t="s">
        <v>53</v>
      </c>
    </row>
    <row r="18" spans="2:3" x14ac:dyDescent="0.2">
      <c r="B18" s="4" t="s">
        <v>55</v>
      </c>
      <c r="C18" s="4" t="s">
        <v>53</v>
      </c>
    </row>
  </sheetData>
  <mergeCells count="1">
    <mergeCell ref="A1:G1"/>
  </mergeCells>
  <phoneticPr fontId="0" type="noConversion"/>
  <pageMargins left="0.75" right="0.75" top="1" bottom="1" header="0" footer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F4" sqref="F4"/>
    </sheetView>
  </sheetViews>
  <sheetFormatPr baseColWidth="10" defaultRowHeight="12.75" x14ac:dyDescent="0.2"/>
  <cols>
    <col min="1" max="1" width="12" customWidth="1"/>
    <col min="2" max="2" width="23" bestFit="1" customWidth="1"/>
    <col min="5" max="5" width="12" bestFit="1" customWidth="1"/>
    <col min="7" max="7" width="12.28515625" bestFit="1" customWidth="1"/>
  </cols>
  <sheetData>
    <row r="1" spans="1:8" ht="15.75" x14ac:dyDescent="0.2">
      <c r="A1" s="25" t="s">
        <v>62</v>
      </c>
      <c r="B1" s="26"/>
      <c r="C1" s="26"/>
      <c r="D1" s="26"/>
      <c r="E1" s="26"/>
      <c r="F1" s="26"/>
      <c r="G1" s="26"/>
      <c r="H1" s="27"/>
    </row>
    <row r="3" spans="1:8" ht="28.5" customHeight="1" x14ac:dyDescent="0.2">
      <c r="A3" s="7" t="s">
        <v>24</v>
      </c>
      <c r="B3" s="8" t="s">
        <v>25</v>
      </c>
      <c r="C3" s="7" t="s">
        <v>26</v>
      </c>
      <c r="D3" s="7" t="s">
        <v>27</v>
      </c>
      <c r="E3" s="8" t="s">
        <v>28</v>
      </c>
      <c r="F3" s="8" t="s">
        <v>29</v>
      </c>
      <c r="G3" s="8" t="s">
        <v>30</v>
      </c>
      <c r="H3" s="7" t="s">
        <v>31</v>
      </c>
    </row>
    <row r="4" spans="1:8" x14ac:dyDescent="0.2">
      <c r="A4" s="6">
        <v>2356</v>
      </c>
      <c r="B4" s="6" t="s">
        <v>56</v>
      </c>
      <c r="C4" s="3" t="s">
        <v>32</v>
      </c>
      <c r="D4" s="6">
        <v>35</v>
      </c>
      <c r="E4" s="9">
        <f>IF(C4=$B$15,D4*$C$15, IF(C4=$B$16, D4*$C$16, D4*$C$17))</f>
        <v>525</v>
      </c>
      <c r="F4" s="10">
        <f>IF(D4=40, E4*$C$11, 0)</f>
        <v>0</v>
      </c>
      <c r="G4" s="10">
        <f>IF(E4&gt;=$C$13, E4*$C$12, 0)</f>
        <v>0</v>
      </c>
      <c r="H4" s="10">
        <f>E4-F4-G4</f>
        <v>525</v>
      </c>
    </row>
    <row r="5" spans="1:8" x14ac:dyDescent="0.2">
      <c r="A5" s="6">
        <v>4589</v>
      </c>
      <c r="B5" s="6" t="s">
        <v>57</v>
      </c>
      <c r="C5" s="3" t="s">
        <v>33</v>
      </c>
      <c r="D5" s="6">
        <v>40</v>
      </c>
      <c r="E5" s="9">
        <f t="shared" ref="E5:E9" si="0">IF(C5=$B$15,D5*$C$15, IF(C5=$B$16, D5*$C$16, D5*$C$17))</f>
        <v>800</v>
      </c>
      <c r="F5" s="10">
        <f t="shared" ref="F5:F9" si="1">IF(D5=40, E5*$C$11, 0)</f>
        <v>24</v>
      </c>
      <c r="G5" s="10">
        <f t="shared" ref="G5:G9" si="2">IF(E5&gt;=$C$13, E5*$C$12, 0)</f>
        <v>32</v>
      </c>
      <c r="H5" s="10">
        <f t="shared" ref="H5:H9" si="3">E5-F5-G5</f>
        <v>744</v>
      </c>
    </row>
    <row r="6" spans="1:8" x14ac:dyDescent="0.2">
      <c r="A6" s="6">
        <v>4586</v>
      </c>
      <c r="B6" s="6" t="s">
        <v>58</v>
      </c>
      <c r="C6" s="3" t="s">
        <v>34</v>
      </c>
      <c r="D6" s="6">
        <v>25</v>
      </c>
      <c r="E6" s="9">
        <f t="shared" si="0"/>
        <v>625</v>
      </c>
      <c r="F6" s="10">
        <f t="shared" si="1"/>
        <v>0</v>
      </c>
      <c r="G6" s="10">
        <f t="shared" si="2"/>
        <v>0</v>
      </c>
      <c r="H6" s="10">
        <f t="shared" si="3"/>
        <v>625</v>
      </c>
    </row>
    <row r="7" spans="1:8" x14ac:dyDescent="0.2">
      <c r="A7" s="6">
        <v>1269</v>
      </c>
      <c r="B7" s="6" t="s">
        <v>59</v>
      </c>
      <c r="C7" s="3" t="s">
        <v>33</v>
      </c>
      <c r="D7" s="6">
        <v>30</v>
      </c>
      <c r="E7" s="9">
        <f t="shared" si="0"/>
        <v>600</v>
      </c>
      <c r="F7" s="10">
        <f t="shared" si="1"/>
        <v>0</v>
      </c>
      <c r="G7" s="10">
        <f t="shared" si="2"/>
        <v>0</v>
      </c>
      <c r="H7" s="10">
        <f t="shared" si="3"/>
        <v>600</v>
      </c>
    </row>
    <row r="8" spans="1:8" x14ac:dyDescent="0.2">
      <c r="A8" s="6">
        <v>7852</v>
      </c>
      <c r="B8" s="6" t="s">
        <v>60</v>
      </c>
      <c r="C8" s="3" t="s">
        <v>34</v>
      </c>
      <c r="D8" s="6">
        <v>40</v>
      </c>
      <c r="E8" s="9">
        <f t="shared" si="0"/>
        <v>1000</v>
      </c>
      <c r="F8" s="10">
        <f t="shared" si="1"/>
        <v>30</v>
      </c>
      <c r="G8" s="10">
        <f t="shared" si="2"/>
        <v>40</v>
      </c>
      <c r="H8" s="10">
        <f t="shared" si="3"/>
        <v>930</v>
      </c>
    </row>
    <row r="9" spans="1:8" x14ac:dyDescent="0.2">
      <c r="A9" s="6">
        <v>8452</v>
      </c>
      <c r="B9" s="6" t="s">
        <v>61</v>
      </c>
      <c r="C9" s="3" t="s">
        <v>32</v>
      </c>
      <c r="D9" s="6">
        <v>15</v>
      </c>
      <c r="E9" s="9">
        <f t="shared" si="0"/>
        <v>225</v>
      </c>
      <c r="F9" s="10">
        <f t="shared" si="1"/>
        <v>0</v>
      </c>
      <c r="G9" s="10">
        <f t="shared" si="2"/>
        <v>0</v>
      </c>
      <c r="H9" s="10">
        <f t="shared" si="3"/>
        <v>225</v>
      </c>
    </row>
    <row r="11" spans="1:8" x14ac:dyDescent="0.2">
      <c r="B11" s="12" t="s">
        <v>29</v>
      </c>
      <c r="C11" s="14">
        <v>0.03</v>
      </c>
    </row>
    <row r="12" spans="1:8" x14ac:dyDescent="0.2">
      <c r="B12" s="12" t="s">
        <v>30</v>
      </c>
      <c r="C12" s="14">
        <v>0.04</v>
      </c>
    </row>
    <row r="13" spans="1:8" x14ac:dyDescent="0.2">
      <c r="B13" s="12" t="s">
        <v>35</v>
      </c>
      <c r="C13" s="10">
        <v>800</v>
      </c>
    </row>
    <row r="15" spans="1:8" ht="12.75" customHeight="1" x14ac:dyDescent="0.2">
      <c r="A15" s="28" t="s">
        <v>64</v>
      </c>
      <c r="B15" s="13" t="s">
        <v>32</v>
      </c>
      <c r="C15" s="11">
        <v>15</v>
      </c>
    </row>
    <row r="16" spans="1:8" x14ac:dyDescent="0.2">
      <c r="A16" s="29"/>
      <c r="B16" s="13" t="s">
        <v>33</v>
      </c>
      <c r="C16" s="11">
        <v>20</v>
      </c>
    </row>
    <row r="17" spans="1:3" x14ac:dyDescent="0.2">
      <c r="A17" s="30"/>
      <c r="B17" s="13" t="s">
        <v>34</v>
      </c>
      <c r="C17" s="11">
        <v>25</v>
      </c>
    </row>
  </sheetData>
  <mergeCells count="2">
    <mergeCell ref="A1:H1"/>
    <mergeCell ref="A15:A17"/>
  </mergeCells>
  <phoneticPr fontId="0" type="noConversion"/>
  <pageMargins left="0.75" right="0.75" top="1" bottom="1" header="0" footer="0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22"/>
  <sheetViews>
    <sheetView showGridLines="0" tabSelected="1" zoomScale="110" zoomScaleNormal="110" workbookViewId="0">
      <selection activeCell="J19" sqref="J19"/>
    </sheetView>
  </sheetViews>
  <sheetFormatPr baseColWidth="10" defaultRowHeight="12.75" x14ac:dyDescent="0.2"/>
  <cols>
    <col min="1" max="1" width="7" customWidth="1"/>
    <col min="2" max="2" width="18.7109375" customWidth="1"/>
    <col min="3" max="3" width="11.7109375" customWidth="1"/>
    <col min="4" max="4" width="11.85546875" bestFit="1" customWidth="1"/>
    <col min="5" max="5" width="12.5703125" customWidth="1"/>
    <col min="7" max="7" width="12.42578125" bestFit="1" customWidth="1"/>
  </cols>
  <sheetData>
    <row r="2" spans="1:7" ht="18" x14ac:dyDescent="0.25">
      <c r="C2" s="32"/>
      <c r="D2" s="32"/>
      <c r="E2" s="32"/>
    </row>
    <row r="3" spans="1:7" ht="15.75" customHeight="1" x14ac:dyDescent="0.2"/>
    <row r="4" spans="1:7" ht="15.75" customHeight="1" x14ac:dyDescent="0.25">
      <c r="C4" s="33" t="s">
        <v>7</v>
      </c>
      <c r="D4" s="33"/>
      <c r="E4" s="33"/>
    </row>
    <row r="5" spans="1:7" ht="15.75" x14ac:dyDescent="0.25">
      <c r="C5" s="34" t="s">
        <v>8</v>
      </c>
      <c r="D5" s="34"/>
      <c r="E5" s="34"/>
    </row>
    <row r="6" spans="1:7" ht="22.5" x14ac:dyDescent="0.2">
      <c r="A6" s="15" t="s">
        <v>0</v>
      </c>
      <c r="B6" s="15" t="s">
        <v>1</v>
      </c>
      <c r="C6" s="15" t="s">
        <v>3</v>
      </c>
      <c r="D6" s="15" t="s">
        <v>2</v>
      </c>
      <c r="E6" s="15" t="s">
        <v>4</v>
      </c>
      <c r="F6" s="15" t="s">
        <v>5</v>
      </c>
      <c r="G6" s="15" t="s">
        <v>6</v>
      </c>
    </row>
    <row r="7" spans="1:7" x14ac:dyDescent="0.2">
      <c r="A7" s="18">
        <v>6549</v>
      </c>
      <c r="B7" s="18" t="s">
        <v>11</v>
      </c>
      <c r="C7" s="19">
        <v>41912</v>
      </c>
      <c r="D7" s="20">
        <v>5000</v>
      </c>
      <c r="E7" s="37">
        <f ca="1">$G$18-C7</f>
        <v>17</v>
      </c>
      <c r="F7" s="39">
        <f t="shared" ref="F7:F16" ca="1" si="0">IF(E7&lt;=30,D7*$D$19,IF(AND(E7&gt;30,E7&lt;60),D7*$D$20,IF(AND(E7&gt;60,E7&lt;90),D7*$D$21,IF(E7&gt;=90,D7*$D$22))))</f>
        <v>0</v>
      </c>
      <c r="G7" s="39">
        <f ca="1">D7+F7</f>
        <v>5000</v>
      </c>
    </row>
    <row r="8" spans="1:7" x14ac:dyDescent="0.2">
      <c r="A8" s="21">
        <v>6740</v>
      </c>
      <c r="B8" s="21" t="s">
        <v>14</v>
      </c>
      <c r="C8" s="22">
        <v>41874</v>
      </c>
      <c r="D8" s="23">
        <v>10000</v>
      </c>
      <c r="E8" s="38">
        <f ca="1">$G$18-C8</f>
        <v>55</v>
      </c>
      <c r="F8" s="40">
        <f ca="1">IF(E8&lt;=30,D8*$D$19,IF(AND(E8&gt;30,E8&lt;60),D8*$D$20,IF(AND(E8&gt;60,E8&lt;90),D8*$D$21,IF(E8&gt;=90,D8*$D$22))))</f>
        <v>500</v>
      </c>
      <c r="G8" s="40">
        <f t="shared" ref="G8:G16" ca="1" si="1">D8+F8</f>
        <v>10500</v>
      </c>
    </row>
    <row r="9" spans="1:7" x14ac:dyDescent="0.2">
      <c r="A9" s="18">
        <v>9876</v>
      </c>
      <c r="B9" s="18" t="s">
        <v>12</v>
      </c>
      <c r="C9" s="19">
        <v>41917</v>
      </c>
      <c r="D9" s="20">
        <v>14000</v>
      </c>
      <c r="E9" s="37">
        <f t="shared" ref="E9:E16" ca="1" si="2">$G$18-C9</f>
        <v>12</v>
      </c>
      <c r="F9" s="39">
        <f t="shared" ca="1" si="0"/>
        <v>0</v>
      </c>
      <c r="G9" s="39">
        <f t="shared" ca="1" si="1"/>
        <v>14000</v>
      </c>
    </row>
    <row r="10" spans="1:7" x14ac:dyDescent="0.2">
      <c r="A10" s="21">
        <v>5432</v>
      </c>
      <c r="B10" s="21" t="s">
        <v>13</v>
      </c>
      <c r="C10" s="22">
        <v>41894</v>
      </c>
      <c r="D10" s="23">
        <v>25000</v>
      </c>
      <c r="E10" s="38">
        <f t="shared" ca="1" si="2"/>
        <v>35</v>
      </c>
      <c r="F10" s="40">
        <f t="shared" ca="1" si="0"/>
        <v>1250</v>
      </c>
      <c r="G10" s="40">
        <f t="shared" ca="1" si="1"/>
        <v>26250</v>
      </c>
    </row>
    <row r="11" spans="1:7" x14ac:dyDescent="0.2">
      <c r="A11" s="18">
        <v>876</v>
      </c>
      <c r="B11" s="18" t="s">
        <v>10</v>
      </c>
      <c r="C11" s="19">
        <v>41876</v>
      </c>
      <c r="D11" s="20">
        <v>2000</v>
      </c>
      <c r="E11" s="37">
        <f t="shared" ca="1" si="2"/>
        <v>53</v>
      </c>
      <c r="F11" s="39">
        <f t="shared" ca="1" si="0"/>
        <v>100</v>
      </c>
      <c r="G11" s="39">
        <f t="shared" ca="1" si="1"/>
        <v>2100</v>
      </c>
    </row>
    <row r="12" spans="1:7" x14ac:dyDescent="0.2">
      <c r="A12" s="21">
        <v>1495</v>
      </c>
      <c r="B12" s="21" t="s">
        <v>15</v>
      </c>
      <c r="C12" s="22">
        <v>41821</v>
      </c>
      <c r="D12" s="23">
        <v>40000</v>
      </c>
      <c r="E12" s="38">
        <f t="shared" ca="1" si="2"/>
        <v>108</v>
      </c>
      <c r="F12" s="40">
        <f t="shared" ca="1" si="0"/>
        <v>4000</v>
      </c>
      <c r="G12" s="40">
        <f t="shared" ca="1" si="1"/>
        <v>44000</v>
      </c>
    </row>
    <row r="13" spans="1:7" x14ac:dyDescent="0.2">
      <c r="A13" s="18">
        <v>3456</v>
      </c>
      <c r="B13" s="18" t="s">
        <v>9</v>
      </c>
      <c r="C13" s="19">
        <v>41856</v>
      </c>
      <c r="D13" s="20">
        <v>35000</v>
      </c>
      <c r="E13" s="37">
        <f t="shared" ca="1" si="2"/>
        <v>73</v>
      </c>
      <c r="F13" s="39">
        <f t="shared" ca="1" si="0"/>
        <v>2800</v>
      </c>
      <c r="G13" s="39">
        <f t="shared" ca="1" si="1"/>
        <v>37800</v>
      </c>
    </row>
    <row r="14" spans="1:7" x14ac:dyDescent="0.2">
      <c r="A14" s="21">
        <v>3592</v>
      </c>
      <c r="B14" s="21" t="s">
        <v>16</v>
      </c>
      <c r="C14" s="22">
        <v>41897</v>
      </c>
      <c r="D14" s="23">
        <v>17500</v>
      </c>
      <c r="E14" s="38">
        <f t="shared" ca="1" si="2"/>
        <v>32</v>
      </c>
      <c r="F14" s="40">
        <f t="shared" ca="1" si="0"/>
        <v>875</v>
      </c>
      <c r="G14" s="40">
        <f t="shared" ca="1" si="1"/>
        <v>18375</v>
      </c>
    </row>
    <row r="15" spans="1:7" x14ac:dyDescent="0.2">
      <c r="A15" s="18">
        <v>6748</v>
      </c>
      <c r="B15" s="18" t="s">
        <v>18</v>
      </c>
      <c r="C15" s="19">
        <v>41914</v>
      </c>
      <c r="D15" s="20">
        <v>18900</v>
      </c>
      <c r="E15" s="37">
        <f t="shared" ca="1" si="2"/>
        <v>15</v>
      </c>
      <c r="F15" s="39">
        <f t="shared" ca="1" si="0"/>
        <v>0</v>
      </c>
      <c r="G15" s="39">
        <f t="shared" ca="1" si="1"/>
        <v>18900</v>
      </c>
    </row>
    <row r="16" spans="1:7" x14ac:dyDescent="0.2">
      <c r="A16" s="21">
        <v>4693</v>
      </c>
      <c r="B16" s="21" t="s">
        <v>17</v>
      </c>
      <c r="C16" s="22">
        <v>41894</v>
      </c>
      <c r="D16" s="23">
        <v>4000</v>
      </c>
      <c r="E16" s="38">
        <f t="shared" ca="1" si="2"/>
        <v>35</v>
      </c>
      <c r="F16" s="40">
        <f t="shared" ca="1" si="0"/>
        <v>200</v>
      </c>
      <c r="G16" s="40">
        <f t="shared" ca="1" si="1"/>
        <v>4200</v>
      </c>
    </row>
    <row r="17" spans="2:7" x14ac:dyDescent="0.2">
      <c r="D17" s="1"/>
    </row>
    <row r="18" spans="2:7" x14ac:dyDescent="0.2">
      <c r="B18" s="35" t="s">
        <v>19</v>
      </c>
      <c r="C18" s="35"/>
      <c r="D18" s="16" t="s">
        <v>22</v>
      </c>
      <c r="F18" s="41" t="s">
        <v>65</v>
      </c>
      <c r="G18" s="36">
        <f ca="1">TODAY()</f>
        <v>41929</v>
      </c>
    </row>
    <row r="19" spans="2:7" x14ac:dyDescent="0.2">
      <c r="B19" s="31" t="s">
        <v>63</v>
      </c>
      <c r="C19" s="31"/>
      <c r="D19" s="17">
        <v>0</v>
      </c>
      <c r="F19" s="2"/>
    </row>
    <row r="20" spans="2:7" x14ac:dyDescent="0.2">
      <c r="B20" s="31" t="s">
        <v>20</v>
      </c>
      <c r="C20" s="31"/>
      <c r="D20" s="17">
        <v>0.05</v>
      </c>
    </row>
    <row r="21" spans="2:7" x14ac:dyDescent="0.2">
      <c r="B21" s="31" t="s">
        <v>21</v>
      </c>
      <c r="C21" s="31"/>
      <c r="D21" s="17">
        <v>0.08</v>
      </c>
    </row>
    <row r="22" spans="2:7" x14ac:dyDescent="0.2">
      <c r="B22" s="31" t="s">
        <v>23</v>
      </c>
      <c r="C22" s="31"/>
      <c r="D22" s="17">
        <v>0.1</v>
      </c>
    </row>
  </sheetData>
  <mergeCells count="8">
    <mergeCell ref="B20:C20"/>
    <mergeCell ref="B21:C21"/>
    <mergeCell ref="B22:C22"/>
    <mergeCell ref="C2:E2"/>
    <mergeCell ref="C4:E4"/>
    <mergeCell ref="C5:E5"/>
    <mergeCell ref="B18:C18"/>
    <mergeCell ref="B19:C19"/>
  </mergeCells>
  <phoneticPr fontId="0" type="noConversion"/>
  <conditionalFormatting sqref="E7:E16">
    <cfRule type="cellIs" dxfId="4" priority="1" operator="greaterThan">
      <formula>90</formula>
    </cfRule>
  </conditionalFormatting>
  <printOptions horizontalCentered="1" verticalCentered="1" headings="1"/>
  <pageMargins left="0.75" right="0.75" top="1" bottom="1" header="0" footer="0"/>
  <pageSetup scale="130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MS_ClipArt_Gallery" shapeId="1025" r:id="rId4">
          <objectPr defaultSize="0" autoPict="0" r:id="rId5">
            <anchor moveWithCells="1">
              <from>
                <xdr:col>0</xdr:col>
                <xdr:colOff>0</xdr:colOff>
                <xdr:row>0</xdr:row>
                <xdr:rowOff>28575</xdr:rowOff>
              </from>
              <to>
                <xdr:col>1</xdr:col>
                <xdr:colOff>476250</xdr:colOff>
                <xdr:row>4</xdr:row>
                <xdr:rowOff>171450</xdr:rowOff>
              </to>
            </anchor>
          </objectPr>
        </oleObject>
      </mc:Choice>
      <mc:Fallback>
        <oleObject progId="MS_ClipArt_Gallery" shapeId="1025" r:id="rId4"/>
      </mc:Fallback>
    </mc:AlternateContent>
    <mc:AlternateContent xmlns:mc="http://schemas.openxmlformats.org/markup-compatibility/2006">
      <mc:Choice Requires="x14">
        <oleObject progId="MS_ClipArt_Gallery" shapeId="1026" r:id="rId6">
          <objectPr defaultSize="0" autoPict="0" r:id="rId7">
            <anchor moveWithCells="1">
              <from>
                <xdr:col>5</xdr:col>
                <xdr:colOff>171450</xdr:colOff>
                <xdr:row>0</xdr:row>
                <xdr:rowOff>142875</xdr:rowOff>
              </from>
              <to>
                <xdr:col>6</xdr:col>
                <xdr:colOff>752475</xdr:colOff>
                <xdr:row>4</xdr:row>
                <xdr:rowOff>190500</xdr:rowOff>
              </to>
            </anchor>
          </objectPr>
        </oleObject>
      </mc:Choice>
      <mc:Fallback>
        <oleObject progId="MS_ClipArt_Gallery" shapeId="1026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Problema1</vt:lpstr>
      <vt:lpstr>Problema2</vt:lpstr>
      <vt:lpstr>Problema3</vt:lpstr>
    </vt:vector>
  </TitlesOfParts>
  <Company>ITESM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Ma. Dolores Padilla</dc:creator>
  <cp:lastModifiedBy>alumno</cp:lastModifiedBy>
  <cp:lastPrinted>1999-11-01T15:14:02Z</cp:lastPrinted>
  <dcterms:created xsi:type="dcterms:W3CDTF">1999-10-27T02:25:11Z</dcterms:created>
  <dcterms:modified xsi:type="dcterms:W3CDTF">2014-10-17T15:28:46Z</dcterms:modified>
</cp:coreProperties>
</file>