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20400" windowHeight="7755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H20" i="1" l="1"/>
  <c r="H21" i="1"/>
  <c r="H22" i="1"/>
  <c r="H19" i="1"/>
  <c r="E6" i="1"/>
  <c r="E5" i="1"/>
  <c r="F5" i="1" s="1"/>
  <c r="E7" i="1"/>
  <c r="E8" i="1"/>
  <c r="E9" i="1"/>
  <c r="E10" i="1"/>
  <c r="E11" i="1"/>
  <c r="E12" i="1"/>
  <c r="E13" i="1"/>
  <c r="E14" i="1"/>
  <c r="G12" i="1" l="1"/>
  <c r="H12" i="1" s="1"/>
  <c r="I12" i="1" s="1"/>
  <c r="F9" i="1"/>
  <c r="G9" i="1" s="1"/>
  <c r="H9" i="1" s="1"/>
  <c r="I9" i="1" s="1"/>
  <c r="F14" i="1"/>
  <c r="G14" i="1" s="1"/>
  <c r="H14" i="1" s="1"/>
  <c r="I14" i="1" s="1"/>
  <c r="F10" i="1"/>
  <c r="G10" i="1" s="1"/>
  <c r="H10" i="1" s="1"/>
  <c r="I10" i="1" s="1"/>
  <c r="F12" i="1"/>
  <c r="F8" i="1"/>
  <c r="G8" i="1" s="1"/>
  <c r="H8" i="1" s="1"/>
  <c r="I8" i="1" s="1"/>
  <c r="F13" i="1"/>
  <c r="G13" i="1" s="1"/>
  <c r="H13" i="1" s="1"/>
  <c r="I13" i="1" s="1"/>
  <c r="F11" i="1"/>
  <c r="G11" i="1" s="1"/>
  <c r="H11" i="1" s="1"/>
  <c r="I11" i="1" s="1"/>
  <c r="F7" i="1"/>
  <c r="G7" i="1" s="1"/>
  <c r="H7" i="1" s="1"/>
  <c r="I7" i="1" s="1"/>
  <c r="F6" i="1"/>
  <c r="G6" i="1" s="1"/>
  <c r="H6" i="1" s="1"/>
  <c r="I6" i="1" s="1"/>
  <c r="G5" i="1"/>
  <c r="H5" i="1" s="1"/>
  <c r="I5" i="1" s="1"/>
</calcChain>
</file>

<file path=xl/comments1.xml><?xml version="1.0" encoding="utf-8"?>
<comments xmlns="http://schemas.openxmlformats.org/spreadsheetml/2006/main">
  <authors>
    <author>alumno</author>
  </authors>
  <commentList>
    <comment ref="E4" authorId="0" shapeId="0">
      <text>
        <r>
          <rPr>
            <b/>
            <sz val="9"/>
            <color indexed="81"/>
            <rFont val="Tahoma"/>
            <family val="2"/>
          </rPr>
          <t>alumno:</t>
        </r>
        <r>
          <rPr>
            <sz val="9"/>
            <color indexed="81"/>
            <rFont val="Tahoma"/>
            <family val="2"/>
          </rPr>
          <t xml:space="preserve">
La hice de dos formas distintas. (Ver E6 y E9).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alumno:</t>
        </r>
        <r>
          <rPr>
            <sz val="9"/>
            <color indexed="81"/>
            <rFont val="Tahoma"/>
            <family val="2"/>
          </rPr>
          <t xml:space="preserve">
La hice de dos formas distintas. (Ver H6 y H9).</t>
        </r>
      </text>
    </comment>
  </commentList>
</comments>
</file>

<file path=xl/sharedStrings.xml><?xml version="1.0" encoding="utf-8"?>
<sst xmlns="http://schemas.openxmlformats.org/spreadsheetml/2006/main" count="38" uniqueCount="36">
  <si>
    <t>Fábrica de lentes "El Vizco"</t>
  </si>
  <si>
    <t>Nómina quincenal</t>
  </si>
  <si>
    <t># Nómina</t>
  </si>
  <si>
    <t>Nombre</t>
  </si>
  <si>
    <t>Nivel de puesto</t>
  </si>
  <si>
    <t>Horas trabajadas</t>
  </si>
  <si>
    <t>Total Sueldo</t>
  </si>
  <si>
    <t>Sueldo por hora</t>
  </si>
  <si>
    <t>Impuesto</t>
  </si>
  <si>
    <t>Importe donativo</t>
  </si>
  <si>
    <t>Donativo empresa</t>
  </si>
  <si>
    <t>Total a pagar</t>
  </si>
  <si>
    <t>% donativo</t>
  </si>
  <si>
    <t>A00811738</t>
  </si>
  <si>
    <t>Adrián Díaz Reséndez</t>
  </si>
  <si>
    <t>A01202700</t>
  </si>
  <si>
    <t>Getsemani Adonai Rosales Jiménez</t>
  </si>
  <si>
    <t>A01205763</t>
  </si>
  <si>
    <t>Miriam Cecilia Patron Robles</t>
  </si>
  <si>
    <t>A01206201</t>
  </si>
  <si>
    <t>Mariana Reyes González</t>
  </si>
  <si>
    <t>A01206256</t>
  </si>
  <si>
    <t>Daniel Alberto Villamil Muñoz Ledo</t>
  </si>
  <si>
    <t>A01206429</t>
  </si>
  <si>
    <t>Jonathan Gadiel Vázquez Martínez</t>
  </si>
  <si>
    <t>A01206457</t>
  </si>
  <si>
    <t>Marlen González Rey</t>
  </si>
  <si>
    <t>A01206465</t>
  </si>
  <si>
    <t>Manuel Menéndez Malpica</t>
  </si>
  <si>
    <t>A01206524</t>
  </si>
  <si>
    <t>Dulce María Orozco Barrales</t>
  </si>
  <si>
    <t>A01206781</t>
  </si>
  <si>
    <t>Edith Xunaxi Cristobal Gatica</t>
  </si>
  <si>
    <t>Resumen de colaboradores</t>
  </si>
  <si>
    <t>Nivel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</si>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</sst>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9" fontId="0" fillId="2" borderId="2" xfId="2" applyFont="1" applyFill="1" applyBorder="1" applyAlignment="1">
      <alignment horizontal="center" vertical="center"/>
    </xf>
    <xf numFmtId="44" fontId="0" fillId="2" borderId="2" xfId="1" applyFont="1" applyFill="1" applyBorder="1" applyAlignment="1">
      <alignment horizontal="center" vertical="center"/>
    </xf>
    <xf numFmtId="9" fontId="0" fillId="0" borderId="2" xfId="2" applyFont="1" applyBorder="1" applyAlignment="1">
      <alignment horizontal="center" vertical="center"/>
    </xf>
    <xf numFmtId="44" fontId="0" fillId="0" borderId="2" xfId="1" applyFont="1" applyBorder="1" applyAlignment="1">
      <alignment horizontal="center" vertic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Hoja1!$H$18</c:f>
              <c:strCache>
                <c:ptCount val="1"/>
                <c:pt idx="0">
                  <c:v>Cantidad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accent6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6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Hoja1!$G$19:$G$22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Hoja1!$H$19:$H$22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92724392"/>
        <c:axId val="353322104"/>
        <c:axId val="0"/>
      </c:bar3DChart>
      <c:catAx>
        <c:axId val="92724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Nivel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53322104"/>
        <c:crosses val="autoZero"/>
        <c:auto val="1"/>
        <c:lblAlgn val="ctr"/>
        <c:lblOffset val="100"/>
        <c:noMultiLvlLbl val="0"/>
      </c:catAx>
      <c:valAx>
        <c:axId val="353322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Cantidad</a:t>
                </a:r>
                <a:r>
                  <a:rPr lang="es-MX" baseline="0"/>
                  <a:t> de persoans</a:t>
                </a:r>
                <a:endParaRPr lang="es-MX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2724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17689</xdr:colOff>
      <xdr:row>23</xdr:row>
      <xdr:rowOff>12925</xdr:rowOff>
    </xdr:from>
    <xdr:to>
      <xdr:col>6</xdr:col>
      <xdr:colOff>13607</xdr:colOff>
      <xdr:row>38</xdr:row>
      <xdr:rowOff>176892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"/>
  <sheetViews>
    <sheetView tabSelected="1" zoomScaleNormal="100" workbookViewId="0">
      <selection activeCell="K25" sqref="K25"/>
    </sheetView>
  </sheetViews>
  <sheetFormatPr baseColWidth="10" defaultRowHeight="15" x14ac:dyDescent="0.25"/>
  <cols>
    <col min="1" max="1" width="10.28515625" bestFit="1" customWidth="1"/>
    <col min="2" max="2" width="32.85546875" bestFit="1" customWidth="1"/>
  </cols>
  <sheetData>
    <row r="1" spans="1:11" ht="20.25" thickTop="1" thickBo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4"/>
      <c r="K1" s="5"/>
    </row>
    <row r="2" spans="1:11" ht="19.5" thickTop="1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1" x14ac:dyDescent="0.25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2"/>
    </row>
    <row r="4" spans="1:11" ht="30" x14ac:dyDescent="0.25">
      <c r="A4" s="11" t="s">
        <v>2</v>
      </c>
      <c r="B4" s="11" t="s">
        <v>3</v>
      </c>
      <c r="C4" s="12" t="s">
        <v>4</v>
      </c>
      <c r="D4" s="12" t="s">
        <v>5</v>
      </c>
      <c r="E4" s="12" t="s">
        <v>6</v>
      </c>
      <c r="F4" s="11" t="s">
        <v>8</v>
      </c>
      <c r="G4" s="12" t="s">
        <v>11</v>
      </c>
      <c r="H4" s="12" t="s">
        <v>9</v>
      </c>
      <c r="I4" s="12" t="s">
        <v>10</v>
      </c>
      <c r="J4" s="3"/>
    </row>
    <row r="5" spans="1:11" x14ac:dyDescent="0.25">
      <c r="A5" s="6" t="s">
        <v>13</v>
      </c>
      <c r="B5" s="13" t="s">
        <v>14</v>
      </c>
      <c r="C5" s="6">
        <v>20</v>
      </c>
      <c r="D5" s="6">
        <v>78</v>
      </c>
      <c r="E5" s="20">
        <f>VLOOKUP(C5, $B$19:$D$22, 2)*D5</f>
        <v>7410</v>
      </c>
      <c r="F5" s="20">
        <f>E5*$C$16</f>
        <v>2593.5</v>
      </c>
      <c r="G5" s="20">
        <f>E5-F5</f>
        <v>4816.5</v>
      </c>
      <c r="H5" s="20">
        <f>VLOOKUP(C5, $B$19:$D$22, 3)*G5</f>
        <v>385.32</v>
      </c>
      <c r="I5" s="20">
        <f>IF(AND(H5&lt;500, C5&lt;30), 500-H5, 0)</f>
        <v>114.68</v>
      </c>
      <c r="J5" s="3"/>
    </row>
    <row r="6" spans="1:11" x14ac:dyDescent="0.25">
      <c r="A6" s="6" t="s">
        <v>15</v>
      </c>
      <c r="B6" s="13" t="s">
        <v>16</v>
      </c>
      <c r="C6" s="6">
        <v>10</v>
      </c>
      <c r="D6" s="6">
        <v>80</v>
      </c>
      <c r="E6" s="20">
        <f>VLOOKUP(C6, $B$19:$D$22, 2)*D6</f>
        <v>9200</v>
      </c>
      <c r="F6" s="20">
        <f>E6*$C$16</f>
        <v>3220</v>
      </c>
      <c r="G6" s="20">
        <f>E6-F6</f>
        <v>5980</v>
      </c>
      <c r="H6" s="20">
        <f>VLOOKUP(C6, $B$19:$D$22, 3)*G6</f>
        <v>598</v>
      </c>
      <c r="I6" s="20">
        <f>IF(AND(H6&lt;500, C6&lt;30), 500-H6, 0)</f>
        <v>0</v>
      </c>
      <c r="J6" s="3"/>
    </row>
    <row r="7" spans="1:11" x14ac:dyDescent="0.25">
      <c r="A7" s="6" t="s">
        <v>17</v>
      </c>
      <c r="B7" s="13" t="s">
        <v>18</v>
      </c>
      <c r="C7" s="6">
        <v>30</v>
      </c>
      <c r="D7" s="6">
        <v>56</v>
      </c>
      <c r="E7" s="20">
        <f>IF(C7=$B$19, D7*$C$19, IF(C7=$B$20, D7*$C$20, IF(C7=$B$21, D7*$C$21, IF(C7=$B$22, D7*$C$22, 0))))</f>
        <v>3640</v>
      </c>
      <c r="F7" s="20">
        <f>E7*$C$16</f>
        <v>1274</v>
      </c>
      <c r="G7" s="20">
        <f>E7-F7</f>
        <v>2366</v>
      </c>
      <c r="H7" s="20">
        <f>IF(C7=$B$19, G7*$D$19, IF(C7=$B$20, G7*$D$20, IF(C7=$B$21, G7*$D$21, IF(C7=$B$22, G7*$D$22, 0))))</f>
        <v>141.96</v>
      </c>
      <c r="I7" s="20">
        <f>IF(AND(H7&lt;500, C7&lt;30), 500-H7, 0)</f>
        <v>0</v>
      </c>
      <c r="J7" s="3"/>
    </row>
    <row r="8" spans="1:11" x14ac:dyDescent="0.25">
      <c r="A8" s="6" t="s">
        <v>19</v>
      </c>
      <c r="B8" s="13" t="s">
        <v>20</v>
      </c>
      <c r="C8" s="6">
        <v>40</v>
      </c>
      <c r="D8" s="6">
        <v>63</v>
      </c>
      <c r="E8" s="20">
        <f>IF(C8=$B$19, D8*$C$19, IF(C8=$B$20, D8*$C$20, IF(C8=$B$21, D8*$C$21, IF(C8=$B$22, D8*$C$22, 0))))</f>
        <v>2835</v>
      </c>
      <c r="F8" s="20">
        <f>E8*$C$16</f>
        <v>992.24999999999989</v>
      </c>
      <c r="G8" s="20">
        <f>E8-F8</f>
        <v>1842.75</v>
      </c>
      <c r="H8" s="20">
        <f>IF(C8=$B$19, G8*$D$19, IF(C8=$B$20, G8*$D$20, IF(C8=$B$21, G8*$D$21, IF(C8=$B$22, G8*$D$22, 0))))</f>
        <v>73.710000000000008</v>
      </c>
      <c r="I8" s="20">
        <f>IF(AND(H8&lt;500, C8&lt;30), 500-H8, 0)</f>
        <v>0</v>
      </c>
      <c r="J8" s="3"/>
    </row>
    <row r="9" spans="1:11" x14ac:dyDescent="0.25">
      <c r="A9" s="6" t="s">
        <v>21</v>
      </c>
      <c r="B9" s="13" t="s">
        <v>22</v>
      </c>
      <c r="C9" s="6">
        <v>10</v>
      </c>
      <c r="D9" s="6">
        <v>80</v>
      </c>
      <c r="E9" s="20">
        <f>IF(C9=$B$19, D9*$C$19, IF(C9=$B$20, D9*$C$20, IF(C9=$B$21, D9*$C$21, IF(C9=$B$22, D9*$C$22, 0))))</f>
        <v>9200</v>
      </c>
      <c r="F9" s="20">
        <f>E9*$C$16</f>
        <v>3220</v>
      </c>
      <c r="G9" s="20">
        <f>E9-F9</f>
        <v>5980</v>
      </c>
      <c r="H9" s="20">
        <f>IF(C9=$B$19, G9*$D$19, IF(C9=$B$20, G9*$D$20, IF(C9=$B$21, G9*$D$21, IF(C9=$B$22, G9*$D$22, 0))))</f>
        <v>598</v>
      </c>
      <c r="I9" s="20">
        <f>IF(AND(H9&lt;500, C9&lt;30), 500-H9, 0)</f>
        <v>0</v>
      </c>
      <c r="J9" s="3"/>
    </row>
    <row r="10" spans="1:11" x14ac:dyDescent="0.25">
      <c r="A10" s="6" t="s">
        <v>23</v>
      </c>
      <c r="B10" s="13" t="s">
        <v>24</v>
      </c>
      <c r="C10" s="6">
        <v>20</v>
      </c>
      <c r="D10" s="6">
        <v>80</v>
      </c>
      <c r="E10" s="20">
        <f>IF(C10=$B$19, D10*$C$19, IF(C10=$B$20, D10*$C$20, IF(C10=$B$21, D10*$C$21, IF(C10=$B$22, D10*$C$22, 0))))</f>
        <v>7600</v>
      </c>
      <c r="F10" s="20">
        <f>E10*$C$16</f>
        <v>2660</v>
      </c>
      <c r="G10" s="20">
        <f>E10-F10</f>
        <v>4940</v>
      </c>
      <c r="H10" s="20">
        <f>IF(C10=$B$19, G10*$D$19, IF(C10=$B$20, G10*$D$20, IF(C10=$B$21, G10*$D$21, IF(C10=$B$22, G10*$D$22, 0))))</f>
        <v>395.2</v>
      </c>
      <c r="I10" s="20">
        <f>IF(AND(H10&lt;500, C10&lt;30), 500-H10, 0)</f>
        <v>104.80000000000001</v>
      </c>
      <c r="J10" s="3"/>
    </row>
    <row r="11" spans="1:11" x14ac:dyDescent="0.25">
      <c r="A11" s="6" t="s">
        <v>25</v>
      </c>
      <c r="B11" s="13" t="s">
        <v>26</v>
      </c>
      <c r="C11" s="6">
        <v>40</v>
      </c>
      <c r="D11" s="6">
        <v>65</v>
      </c>
      <c r="E11" s="20">
        <f>IF(C11=$B$19, D11*$C$19, IF(C11=$B$20, D11*$C$20, IF(C11=$B$21, D11*$C$21, IF(C11=$B$22, D11*$C$22, 0))))</f>
        <v>2925</v>
      </c>
      <c r="F11" s="20">
        <f>E11*$C$16</f>
        <v>1023.7499999999999</v>
      </c>
      <c r="G11" s="20">
        <f>E11-F11</f>
        <v>1901.25</v>
      </c>
      <c r="H11" s="20">
        <f>IF(C11=$B$19, G11*$D$19, IF(C11=$B$20, G11*$D$20, IF(C11=$B$21, G11*$D$21, IF(C11=$B$22, G11*$D$22, 0))))</f>
        <v>76.05</v>
      </c>
      <c r="I11" s="20">
        <f>IF(AND(H11&lt;500, C11&lt;30), 500-H11, 0)</f>
        <v>0</v>
      </c>
      <c r="J11" s="3"/>
    </row>
    <row r="12" spans="1:11" x14ac:dyDescent="0.25">
      <c r="A12" s="6" t="s">
        <v>27</v>
      </c>
      <c r="B12" s="13" t="s">
        <v>28</v>
      </c>
      <c r="C12" s="6">
        <v>40</v>
      </c>
      <c r="D12" s="6">
        <v>76</v>
      </c>
      <c r="E12" s="20">
        <f>IF(C12=$B$19, D12*$C$19, IF(C12=$B$20, D12*$C$20, IF(C12=$B$21, D12*$C$21, IF(C12=$B$22, D12*$C$22, 0))))</f>
        <v>3420</v>
      </c>
      <c r="F12" s="20">
        <f>E12*$C$16</f>
        <v>1197</v>
      </c>
      <c r="G12" s="20">
        <f>E12-F12</f>
        <v>2223</v>
      </c>
      <c r="H12" s="20">
        <f>IF(C12=$B$19, G12*$D$19, IF(C12=$B$20, G12*$D$20, IF(C12=$B$21, G12*$D$21, IF(C12=$B$22, G12*$D$22, 0))))</f>
        <v>88.92</v>
      </c>
      <c r="I12" s="20">
        <f>IF(AND(H12&lt;500, C12&lt;30), 500-H12, 0)</f>
        <v>0</v>
      </c>
      <c r="J12" s="3"/>
    </row>
    <row r="13" spans="1:11" x14ac:dyDescent="0.25">
      <c r="A13" s="6" t="s">
        <v>29</v>
      </c>
      <c r="B13" s="13" t="s">
        <v>30</v>
      </c>
      <c r="C13" s="6">
        <v>30</v>
      </c>
      <c r="D13" s="6">
        <v>50</v>
      </c>
      <c r="E13" s="20">
        <f>IF(C13=$B$19, D13*$C$19, IF(C13=$B$20, D13*$C$20, IF(C13=$B$21, D13*$C$21, IF(C13=$B$22, D13*$C$22, 0))))</f>
        <v>3250</v>
      </c>
      <c r="F13" s="20">
        <f>E13*$C$16</f>
        <v>1137.5</v>
      </c>
      <c r="G13" s="20">
        <f>E13-F13</f>
        <v>2112.5</v>
      </c>
      <c r="H13" s="20">
        <f>IF(C13=$B$19, G13*$D$19, IF(C13=$B$20, G13*$D$20, IF(C13=$B$21, G13*$D$21, IF(C13=$B$22, G13*$D$22, 0))))</f>
        <v>126.75</v>
      </c>
      <c r="I13" s="20">
        <f>IF(AND(H13&lt;500, C13&lt;30), 500-H13, 0)</f>
        <v>0</v>
      </c>
      <c r="J13" s="3"/>
    </row>
    <row r="14" spans="1:11" x14ac:dyDescent="0.25">
      <c r="A14" s="6" t="s">
        <v>31</v>
      </c>
      <c r="B14" s="13" t="s">
        <v>32</v>
      </c>
      <c r="C14" s="6">
        <v>40</v>
      </c>
      <c r="D14" s="6">
        <v>72</v>
      </c>
      <c r="E14" s="20">
        <f>IF(C14=$B$19, D14*$C$19, IF(C14=$B$20, D14*$C$20, IF(C14=$B$21, D14*$C$21, IF(C14=$B$22, D14*$C$22, 0))))</f>
        <v>3240</v>
      </c>
      <c r="F14" s="20">
        <f>E14*$C$16</f>
        <v>1134</v>
      </c>
      <c r="G14" s="20">
        <f>E14-F14</f>
        <v>2106</v>
      </c>
      <c r="H14" s="20">
        <f>IF(C14=$B$19, G14*$D$19, IF(C14=$B$20, G14*$D$20, IF(C14=$B$21, G14*$D$21, IF(C14=$B$22, G14*$D$22, 0))))</f>
        <v>84.24</v>
      </c>
      <c r="I14" s="20">
        <f>IF(AND(H14&lt;500, C14&lt;30), 500-H14, 0)</f>
        <v>0</v>
      </c>
      <c r="J14" s="3"/>
    </row>
    <row r="16" spans="1:11" x14ac:dyDescent="0.25">
      <c r="B16" s="14" t="s">
        <v>8</v>
      </c>
      <c r="C16" s="19">
        <v>0.35</v>
      </c>
    </row>
    <row r="17" spans="2:8" ht="26.25" customHeight="1" x14ac:dyDescent="0.25">
      <c r="G17" s="15" t="s">
        <v>33</v>
      </c>
      <c r="H17" s="15"/>
    </row>
    <row r="18" spans="2:8" ht="30" x14ac:dyDescent="0.25">
      <c r="B18" s="7" t="s">
        <v>4</v>
      </c>
      <c r="C18" s="8" t="s">
        <v>7</v>
      </c>
      <c r="D18" s="8" t="s">
        <v>12</v>
      </c>
      <c r="G18" s="7" t="s">
        <v>34</v>
      </c>
      <c r="H18" s="7" t="s">
        <v>35</v>
      </c>
    </row>
    <row r="19" spans="2:8" x14ac:dyDescent="0.25">
      <c r="B19" s="16">
        <v>10</v>
      </c>
      <c r="C19" s="18">
        <v>115</v>
      </c>
      <c r="D19" s="17">
        <v>0.1</v>
      </c>
      <c r="G19" s="6">
        <v>10</v>
      </c>
      <c r="H19" s="6">
        <f>COUNTIF($C$5:$C$14, G19)</f>
        <v>2</v>
      </c>
    </row>
    <row r="20" spans="2:8" x14ac:dyDescent="0.25">
      <c r="B20" s="16">
        <v>20</v>
      </c>
      <c r="C20" s="18">
        <v>95</v>
      </c>
      <c r="D20" s="17">
        <v>0.08</v>
      </c>
      <c r="G20" s="6">
        <v>20</v>
      </c>
      <c r="H20" s="6">
        <f t="shared" ref="H20:H22" si="0">COUNTIF($C$5:$C$14, G20)</f>
        <v>2</v>
      </c>
    </row>
    <row r="21" spans="2:8" x14ac:dyDescent="0.25">
      <c r="B21" s="16">
        <v>30</v>
      </c>
      <c r="C21" s="18">
        <v>65</v>
      </c>
      <c r="D21" s="17">
        <v>0.06</v>
      </c>
      <c r="G21" s="6">
        <v>30</v>
      </c>
      <c r="H21" s="6">
        <f t="shared" si="0"/>
        <v>2</v>
      </c>
    </row>
    <row r="22" spans="2:8" x14ac:dyDescent="0.25">
      <c r="B22" s="16">
        <v>40</v>
      </c>
      <c r="C22" s="18">
        <v>45</v>
      </c>
      <c r="D22" s="17">
        <v>0.04</v>
      </c>
      <c r="G22" s="6">
        <v>40</v>
      </c>
      <c r="H22" s="6">
        <f t="shared" si="0"/>
        <v>4</v>
      </c>
    </row>
  </sheetData>
  <sortState ref="A5:I14">
    <sortCondition ref="A5"/>
  </sortState>
  <mergeCells count="3">
    <mergeCell ref="A3:I3"/>
    <mergeCell ref="A1:I1"/>
    <mergeCell ref="G17:H17"/>
  </mergeCells>
  <pageMargins left="0.70866141732283472" right="0.70866141732283472" top="0.74803149606299213" bottom="0.74803149606299213" header="0.31496062992125984" footer="0.31496062992125984"/>
  <pageSetup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Dolores</dc:creator>
  <cp:lastModifiedBy>alumno</cp:lastModifiedBy>
  <cp:lastPrinted>2010-11-10T03:38:58Z</cp:lastPrinted>
  <dcterms:created xsi:type="dcterms:W3CDTF">2010-04-22T23:49:57Z</dcterms:created>
  <dcterms:modified xsi:type="dcterms:W3CDTF">2014-10-31T16:59:07Z</dcterms:modified>
</cp:coreProperties>
</file>