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defaultThemeVersion="166925"/>
  <mc:AlternateContent xmlns:mc="http://schemas.openxmlformats.org/markup-compatibility/2006">
    <mc:Choice Requires="x15">
      <x15ac:absPath xmlns:x15ac="http://schemas.microsoft.com/office/spreadsheetml/2010/11/ac" url="C:\Users\Aidan\Documents\ACTIVE 2020\IPCC 2020\IPCC Atlas paper\"/>
    </mc:Choice>
  </mc:AlternateContent>
  <xr:revisionPtr revIDLastSave="0" documentId="13_ncr:1_{8E367C80-E019-4AEC-823D-801B15FF4E62}" xr6:coauthVersionLast="36" xr6:coauthVersionMax="36" xr10:uidLastSave="{00000000-0000-0000-0000-000000000000}"/>
  <bookViews>
    <workbookView xWindow="0" yWindow="0" windowWidth="16457" windowHeight="5126" tabRatio="872" activeTab="1" xr2:uid="{013B0569-282F-4BFF-B5E5-E76E9192A5C2}"/>
  </bookViews>
  <sheets>
    <sheet name="Potato- phenology" sheetId="2" r:id="rId1"/>
    <sheet name="Potato- key process" sheetId="1" r:id="rId2"/>
    <sheet name="GDD-potato" sheetId="3" r:id="rId3"/>
    <sheet name="Sweet Potato- phenology" sheetId="4" r:id="rId4"/>
    <sheet name="Sweet Potato- key process" sheetId="5" r:id="rId5"/>
    <sheet name="Sweet Potato -GDD" sheetId="10" r:id="rId6"/>
    <sheet name="YAM- key process" sheetId="9" r:id="rId7"/>
    <sheet name="YAM- phenology" sheetId="8" r:id="rId8"/>
    <sheet name="YAM-GDD" sheetId="12" r:id="rId9"/>
    <sheet name="CASS- phenology" sheetId="6" r:id="rId10"/>
    <sheet name="CASS- key process" sheetId="7" r:id="rId11"/>
    <sheet name="CASS-GDD" sheetId="11" r:id="rId12"/>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9" l="1"/>
  <c r="L7" i="9"/>
  <c r="K7" i="9"/>
  <c r="H7" i="9"/>
  <c r="K5" i="9"/>
  <c r="K5" i="6"/>
  <c r="K7" i="6"/>
  <c r="K8" i="6"/>
  <c r="K9" i="6"/>
  <c r="K10" i="6"/>
  <c r="K14" i="6"/>
  <c r="L14" i="6"/>
  <c r="H14" i="6"/>
  <c r="Q3" i="10"/>
  <c r="G3" i="10"/>
  <c r="L3" i="10"/>
  <c r="K3" i="10"/>
  <c r="M3" i="10"/>
  <c r="K27" i="8"/>
  <c r="K26" i="8"/>
  <c r="K25" i="8"/>
  <c r="K24" i="8"/>
  <c r="L17" i="8"/>
  <c r="K5" i="8"/>
  <c r="K6" i="8"/>
  <c r="K13" i="8"/>
  <c r="K14" i="8"/>
  <c r="K15" i="8"/>
  <c r="K17" i="8"/>
  <c r="H17" i="8"/>
  <c r="M10" i="7"/>
  <c r="L10" i="7"/>
  <c r="K10" i="7"/>
  <c r="H5" i="7"/>
  <c r="H6" i="7"/>
  <c r="H10" i="7"/>
  <c r="M11" i="5"/>
  <c r="L11" i="5"/>
  <c r="K5" i="5"/>
  <c r="K8" i="5"/>
  <c r="K9" i="5"/>
  <c r="K11" i="5"/>
  <c r="H11" i="5"/>
  <c r="L11" i="4"/>
  <c r="K4" i="4"/>
  <c r="K5" i="4"/>
  <c r="K11" i="4"/>
  <c r="H11" i="4"/>
  <c r="Q3" i="3"/>
  <c r="L3" i="3"/>
  <c r="L33" i="2"/>
  <c r="K6" i="2"/>
  <c r="K13" i="2"/>
  <c r="K15" i="2"/>
  <c r="K18" i="2"/>
  <c r="K20" i="2"/>
  <c r="K21" i="2"/>
  <c r="K22" i="2"/>
  <c r="K23" i="2"/>
  <c r="K24" i="2"/>
  <c r="K25" i="2"/>
  <c r="K26" i="2"/>
  <c r="K29" i="2"/>
  <c r="K33" i="2"/>
  <c r="H9" i="2"/>
  <c r="H12" i="2"/>
  <c r="H16" i="2"/>
  <c r="H23" i="2"/>
  <c r="H24" i="2"/>
  <c r="H33" i="2"/>
  <c r="K27" i="1"/>
  <c r="M24" i="1"/>
  <c r="L24" i="1"/>
  <c r="K4" i="1"/>
  <c r="K10" i="1"/>
  <c r="K14" i="1"/>
  <c r="K22" i="1"/>
  <c r="K24" i="1"/>
  <c r="H24" i="1"/>
</calcChain>
</file>

<file path=xl/sharedStrings.xml><?xml version="1.0" encoding="utf-8"?>
<sst xmlns="http://schemas.openxmlformats.org/spreadsheetml/2006/main" count="1049" uniqueCount="299">
  <si>
    <t>Heat Stress</t>
  </si>
  <si>
    <t>Crop</t>
  </si>
  <si>
    <t>Phase</t>
  </si>
  <si>
    <t>Stage
from</t>
  </si>
  <si>
    <t>Stage
to</t>
  </si>
  <si>
    <t>Literature source</t>
  </si>
  <si>
    <t>Tmin (lower)</t>
  </si>
  <si>
    <t>Tmin (upper)</t>
  </si>
  <si>
    <t>Tmin 
 (ºC)</t>
  </si>
  <si>
    <t>Topt (lower)</t>
  </si>
  <si>
    <t>Topt(upper)</t>
  </si>
  <si>
    <t>Topt  (ºC)</t>
  </si>
  <si>
    <t>Tmax (ºC)</t>
  </si>
  <si>
    <t>Tdamage * a temperaure that results in reduced yield (not just a delay of growth)</t>
  </si>
  <si>
    <t>Tlethal</t>
  </si>
  <si>
    <t>Species</t>
  </si>
  <si>
    <t>Sub-species</t>
  </si>
  <si>
    <t>Cultivar</t>
  </si>
  <si>
    <t>Conditions</t>
  </si>
  <si>
    <t>Review paper</t>
  </si>
  <si>
    <t>Potato</t>
  </si>
  <si>
    <t>tuber formation</t>
  </si>
  <si>
    <t>tuber initiation</t>
  </si>
  <si>
    <t>Solanum tuberosum</t>
  </si>
  <si>
    <t>?</t>
  </si>
  <si>
    <t>field</t>
  </si>
  <si>
    <t>Arazi et al. (1993)</t>
  </si>
  <si>
    <t>tuber apparence</t>
  </si>
  <si>
    <t>Jefferies &amp; MacKerron (1987)</t>
  </si>
  <si>
    <t>controlled environment</t>
  </si>
  <si>
    <t>Tuber formation</t>
  </si>
  <si>
    <t>Jones et al. (1922) in Levy, D., &amp; Veilleux, R. E. (2007)</t>
  </si>
  <si>
    <t>Levy, D., &amp; Veilleux, R. E. (2007)</t>
  </si>
  <si>
    <t>Tuber initiation</t>
  </si>
  <si>
    <t xml:space="preserve">tuber induction </t>
  </si>
  <si>
    <t>Streck et al. (2007)</t>
  </si>
  <si>
    <t>Streck et al. (2007) in Raymundo et al (2014)</t>
  </si>
  <si>
    <t>(Sands et al., 1979; Manrique and Hodges, 1989). In Streck et al. (2007)</t>
  </si>
  <si>
    <t xml:space="preserve">Sebago </t>
  </si>
  <si>
    <t>Rykaczewska (2015)</t>
  </si>
  <si>
    <t>Desirée, Aruba, Etola, Finezja, Flaming and Tetyda.</t>
  </si>
  <si>
    <t>Rykaczewska (2013b)</t>
  </si>
  <si>
    <t>Irys, Cyprian, Adam, Irga, Zebra, Katahdin</t>
  </si>
  <si>
    <t>EWING (1981) in Rykaczewska (2015)</t>
  </si>
  <si>
    <t xml:space="preserve">Gregory (1965) </t>
  </si>
  <si>
    <t>in EWING (1981) in Rykaczewska (2015)</t>
  </si>
  <si>
    <t>high temperature'</t>
  </si>
  <si>
    <t>Phureja and Stenotomum</t>
  </si>
  <si>
    <t>in Rykaczewska (2015)</t>
  </si>
  <si>
    <t>Ostara, DTO 28, Mariva</t>
  </si>
  <si>
    <t>controlled exposure in field- 6 day exposure</t>
  </si>
  <si>
    <t>Norchip and Up-to-Date</t>
  </si>
  <si>
    <t>FAO web: / http://www.fao.org/land-water/databases-and-software/crop-information/potato/en/</t>
  </si>
  <si>
    <t xml:space="preserve"> FAO (2020)</t>
  </si>
  <si>
    <t>EXCLUDED</t>
  </si>
  <si>
    <t>tuber formation (harvest index)</t>
  </si>
  <si>
    <t>Harvest</t>
  </si>
  <si>
    <t>Bodlaender,  1960, Haverkort,  1990,  in Stol et al. 1991</t>
  </si>
  <si>
    <t>modelled</t>
  </si>
  <si>
    <t>Stol et al. 1991</t>
  </si>
  <si>
    <t>All</t>
  </si>
  <si>
    <t xml:space="preserve">Burton (1981) </t>
  </si>
  <si>
    <t>vegitative</t>
  </si>
  <si>
    <t>sowing</t>
  </si>
  <si>
    <t>(Hartz and Moore, 1978; Ingram and McCloud, 1984) in Streck et al (2007)</t>
  </si>
  <si>
    <t>Adapted from Krug (1997) and Rubatzky and Yamaguchi (1997)</t>
  </si>
  <si>
    <t>Hatfield et al., 2008</t>
  </si>
  <si>
    <t xml:space="preserve">Sands et al (1979) </t>
  </si>
  <si>
    <t>Raymundo et al (2014)</t>
  </si>
  <si>
    <t>MacKerron (2008)</t>
  </si>
  <si>
    <t>Hijmans et al (2003)</t>
  </si>
  <si>
    <t>SCRI-model</t>
  </si>
  <si>
    <t>Pulatov et al., 2015</t>
  </si>
  <si>
    <t>Hijmans (2003)</t>
  </si>
  <si>
    <t>Hagman and Martensoon (2013)</t>
  </si>
  <si>
    <t>NPOTATO</t>
  </si>
  <si>
    <t>Ingram model</t>
  </si>
  <si>
    <t>LINTUL-POTATO</t>
  </si>
  <si>
    <t>maturity</t>
  </si>
  <si>
    <t>Arazi et al (1993)</t>
  </si>
  <si>
    <t>Desiree</t>
  </si>
  <si>
    <t>Israel- field (hot)</t>
  </si>
  <si>
    <t>SUBSTOR-Potato</t>
  </si>
  <si>
    <t>SIM-POTATO</t>
  </si>
  <si>
    <t>All (photosynthesis, RUE)</t>
  </si>
  <si>
    <t>POTATO (Kooman, 1995) in Wolf et al 2003</t>
  </si>
  <si>
    <t>LPOTCO</t>
  </si>
  <si>
    <t>Streck et al (2007)</t>
  </si>
  <si>
    <t>GCMS</t>
  </si>
  <si>
    <t>AquaCrop v 4</t>
  </si>
  <si>
    <t>FAO-Ecocrop database</t>
  </si>
  <si>
    <t>Hijmans (2001)</t>
  </si>
  <si>
    <t>FAO-Aquacrop 6.1</t>
  </si>
  <si>
    <t>Montoya et al., 2016</t>
  </si>
  <si>
    <t>SIMPLE</t>
  </si>
  <si>
    <t>Desiree.. and five others</t>
  </si>
  <si>
    <t>Zhao et al, 2019</t>
  </si>
  <si>
    <t>POTATO: wolf et al., (2003)</t>
  </si>
  <si>
    <t>Phenology</t>
  </si>
  <si>
    <t>Cycle (days)</t>
  </si>
  <si>
    <t>Key process</t>
  </si>
  <si>
    <t>Cycle (GDD)</t>
  </si>
  <si>
    <t>Source</t>
  </si>
  <si>
    <t>Citation</t>
  </si>
  <si>
    <t>Tbase</t>
  </si>
  <si>
    <t>T typical</t>
  </si>
  <si>
    <t>Tmax</t>
  </si>
  <si>
    <t>Total</t>
  </si>
  <si>
    <t>start</t>
  </si>
  <si>
    <t>end</t>
  </si>
  <si>
    <t>Duration</t>
  </si>
  <si>
    <t>FAO-Aquacrop</t>
  </si>
  <si>
    <t>FAO-Ecocrop</t>
  </si>
  <si>
    <t>15-25</t>
  </si>
  <si>
    <t>90-160</t>
  </si>
  <si>
    <t>FAO (2020)</t>
  </si>
  <si>
    <t>early (90 to 120 days)</t>
  </si>
  <si>
    <t>medium (120 to 150 days)</t>
  </si>
  <si>
    <t>late varieties (150 to 180 days)</t>
  </si>
  <si>
    <t>Sebago</t>
  </si>
  <si>
    <t>Zibaihua</t>
  </si>
  <si>
    <t>Jinguan</t>
  </si>
  <si>
    <t>Russet Burbank</t>
  </si>
  <si>
    <t>Hilite Russet</t>
  </si>
  <si>
    <t>Growth</t>
  </si>
  <si>
    <t>photosynthesis</t>
  </si>
  <si>
    <t>Sweet potato</t>
  </si>
  <si>
    <t>emergence</t>
  </si>
  <si>
    <t>harvest</t>
  </si>
  <si>
    <t>Ipomoea batatas</t>
  </si>
  <si>
    <t>modelled from multiple field experiments</t>
  </si>
  <si>
    <t>Onwueme et al (1994)</t>
  </si>
  <si>
    <t>Rubatzky and Yamaguchi (1997)</t>
  </si>
  <si>
    <t>growth</t>
  </si>
  <si>
    <t>Stathers (2013)</t>
  </si>
  <si>
    <t>USE</t>
  </si>
  <si>
    <t>Vegetative growth</t>
  </si>
  <si>
    <t>canopy closure</t>
  </si>
  <si>
    <t>not specified</t>
  </si>
  <si>
    <t>Tsuno and Fujise (1964)</t>
  </si>
  <si>
    <t>Nutrient uptake temperature- field and contolled environment</t>
  </si>
  <si>
    <t>Alvim and Kozlowski (1977)</t>
  </si>
  <si>
    <t>Ramirez (1992)</t>
  </si>
  <si>
    <t>Villordon et al (2009); GDD model</t>
  </si>
  <si>
    <t>Beauregard</t>
  </si>
  <si>
    <t>Villordon et al (2009)</t>
  </si>
  <si>
    <t>Raymundo et al (2014); SPOTCOMS/MADURAM</t>
  </si>
  <si>
    <t>estimated from multiple models and field experiments</t>
  </si>
  <si>
    <t>Ecocrop</t>
  </si>
  <si>
    <t>many sources</t>
  </si>
  <si>
    <t>Storage root enlargement</t>
  </si>
  <si>
    <t>Spence and Humphries (1972)</t>
  </si>
  <si>
    <t>&lt;35</t>
  </si>
  <si>
    <t>University of the West Indies Selections A16/15 and
University of the West Indies Selections C9/9</t>
  </si>
  <si>
    <t>Controlled environment with pots at 10,15,20, 25,30,35</t>
  </si>
  <si>
    <t>Tuber development</t>
  </si>
  <si>
    <t>Tuber bulking</t>
  </si>
  <si>
    <t>Hasegawa and Yahiro (1957)</t>
  </si>
  <si>
    <t>controlled environment with soil at 23,25, 27,30,31,32</t>
  </si>
  <si>
    <t>Tuber yield</t>
  </si>
  <si>
    <t>Base (Tmin), optimum (Topt) and maximum (Tmax) cardinal temperatures for key phenological phases and development stages in Sweet potato</t>
  </si>
  <si>
    <t>Veltkamp (1985)</t>
  </si>
  <si>
    <t>Manihot esculenta</t>
  </si>
  <si>
    <t>MCol-1684</t>
  </si>
  <si>
    <t>Zhao (2019)</t>
  </si>
  <si>
    <t>Cassava</t>
  </si>
  <si>
    <t>El-Sharkawy (2004); Ceballos et al (2011); Jarvis et al (2012)</t>
  </si>
  <si>
    <t>&lt;20</t>
  </si>
  <si>
    <t>&gt;40</t>
  </si>
  <si>
    <t>&lt;15</t>
  </si>
  <si>
    <t>Grown in field under hot conditions measued in the lab (IRGA)</t>
  </si>
  <si>
    <t>Literature review</t>
  </si>
  <si>
    <t>Veltkamp (1985); Zhao (2019)</t>
  </si>
  <si>
    <t xml:space="preserve">El-Sharkawy &amp; Cock  (1984) </t>
  </si>
  <si>
    <t>Multiple contrasting M Col cultivars compared</t>
  </si>
  <si>
    <t>Lab test IRGA</t>
  </si>
  <si>
    <t>El-Sharkawy (1992)</t>
  </si>
  <si>
    <t>&lt;50</t>
  </si>
  <si>
    <t>Three contrasting M Col cultivars (M Col 22; 1684; 1522)</t>
  </si>
  <si>
    <t>planting</t>
  </si>
  <si>
    <t>Alves (2002)</t>
  </si>
  <si>
    <t>Ecocrop database</t>
  </si>
  <si>
    <t>Ceballos et al (2011)</t>
  </si>
  <si>
    <t>Modelled</t>
  </si>
  <si>
    <t>Ceballos et al (2011); Jarvis et al (2012)</t>
  </si>
  <si>
    <t>Base (Tmin), optimum (Topt) and maximum (Tmax) cardinal temperatures for key phenological phases and development stages in Cassava</t>
  </si>
  <si>
    <t>Sprouting</t>
  </si>
  <si>
    <t>sprout emergence</t>
  </si>
  <si>
    <t>Keating and Evenson (1979)</t>
  </si>
  <si>
    <t>MAus 7</t>
  </si>
  <si>
    <t>Lab heat stress test with cuttings</t>
  </si>
  <si>
    <t>Veltkamp (1985); Matthews &amp; Hunt (1994); tEl-sharkawy (2004)</t>
  </si>
  <si>
    <t>MAus 10.</t>
  </si>
  <si>
    <t>Lab heat stress test using cuttings, plus field validation</t>
  </si>
  <si>
    <t>Fukai (1985)</t>
  </si>
  <si>
    <t>Base (Tmin), optimum (Topt) and maximum (Tmax) cardinal temperatures for key phenological phases and development stages in Potato</t>
  </si>
  <si>
    <t>Base (Tmin), optimum (Topt) and maximum (Tmax) cardinal temperatures for key phenological phases and development stages in potato</t>
  </si>
  <si>
    <t>Ravi &amp; Indira, P (1999)</t>
  </si>
  <si>
    <t>Stathers et al. (2013)</t>
  </si>
  <si>
    <t>Onwueme and Charles (1994)</t>
  </si>
  <si>
    <t>leaf emergence</t>
  </si>
  <si>
    <t>Yams</t>
  </si>
  <si>
    <t>Vegitative</t>
  </si>
  <si>
    <t>emergence (Sett sprouting)</t>
  </si>
  <si>
    <t>Not specified</t>
  </si>
  <si>
    <t>Vegetative</t>
  </si>
  <si>
    <t>Purseglove (1972)</t>
  </si>
  <si>
    <t>Vegitative growth</t>
  </si>
  <si>
    <t>flowering</t>
  </si>
  <si>
    <t>42* uses value for cassava</t>
  </si>
  <si>
    <t>Dioscorea rotundata Poir.</t>
  </si>
  <si>
    <t xml:space="preserve">African yam #1 </t>
  </si>
  <si>
    <t>TDr 131</t>
  </si>
  <si>
    <t>modelled from field experiments carried out in Nigeria</t>
  </si>
  <si>
    <t>none</t>
  </si>
  <si>
    <t>*good paper</t>
  </si>
  <si>
    <t>TDr 99-9</t>
  </si>
  <si>
    <t>Field observation/statistical association in Ghana</t>
  </si>
  <si>
    <t>ECOCROP</t>
  </si>
  <si>
    <t>Dioscorea rotundata</t>
  </si>
  <si>
    <t>Dioscorea cayennensis subsp. rotundata</t>
  </si>
  <si>
    <t>White yam, Guinea yam, Igname (Fr)</t>
  </si>
  <si>
    <t>African yam #2</t>
  </si>
  <si>
    <t>Dioscorea cayenensis</t>
  </si>
  <si>
    <t>Yellow yam, Guinea yam,</t>
  </si>
  <si>
    <t>African yam #3</t>
  </si>
  <si>
    <t>Dioscorea dumetorum</t>
  </si>
  <si>
    <t>African bitter yam, three-leaved yam</t>
  </si>
  <si>
    <t>Exclude</t>
  </si>
  <si>
    <t>Asian</t>
  </si>
  <si>
    <t>Dioscorea esculenta</t>
  </si>
  <si>
    <t>African yam (excluding cool seaseon-Dioscorea opposita and Dioscorea trifida)</t>
  </si>
  <si>
    <t>Dioscorea floribunda</t>
  </si>
  <si>
    <t>Medicinal Dioscorea</t>
  </si>
  <si>
    <t>Mexican</t>
  </si>
  <si>
    <t>Dioscorea composita</t>
  </si>
  <si>
    <t>barbasco</t>
  </si>
  <si>
    <t>Asian yam widely grown in Africa</t>
  </si>
  <si>
    <t>Dioscorea alata</t>
  </si>
  <si>
    <t>greater yam, white yam, water yam, Purple yam</t>
  </si>
  <si>
    <t>South america</t>
  </si>
  <si>
    <t>Dioscorea trifida</t>
  </si>
  <si>
    <t xml:space="preserve">Chinese yam </t>
  </si>
  <si>
    <t>D. Opposite</t>
  </si>
  <si>
    <t>Also excluding non-africa cool seaseon yams -Dioscorea opposita and Dioscorea trifida</t>
  </si>
  <si>
    <t>tuber induction</t>
  </si>
  <si>
    <t>Marcos et al (2009) CROPSYSTVB-Yam</t>
  </si>
  <si>
    <t>Water yam</t>
  </si>
  <si>
    <t>Belep</t>
  </si>
  <si>
    <t>modelled from field experiments carried out in Guadeloupe</t>
  </si>
  <si>
    <t>Yam</t>
  </si>
  <si>
    <t>leaves</t>
  </si>
  <si>
    <t>Kou 1992</t>
  </si>
  <si>
    <t>Asian yam</t>
  </si>
  <si>
    <t>Water yam (Dioscorea alata L.)</t>
  </si>
  <si>
    <t>Base (Tmin), optimum (Topt) and maximum (Tmax) cardinal temperatures for key phenological phases and development stages in Yam</t>
  </si>
  <si>
    <t>50&lt;&lt;</t>
  </si>
  <si>
    <t>Burton, 1972; Headford, 1963; Ingram &amp;
McCloud, 1984; Sands et al., 1979</t>
  </si>
  <si>
    <t>Ingram &amp; McCloud (1984)</t>
  </si>
  <si>
    <t>Sands et al. (1979)</t>
  </si>
  <si>
    <t>Menzel, 1983; Wolf et al. (1990b)</t>
  </si>
  <si>
    <t>Levy &amp; Veilleux (2007)</t>
  </si>
  <si>
    <t>Lafta and Lorenzen (1995)</t>
  </si>
  <si>
    <t>Rankine et al., 2015</t>
  </si>
  <si>
    <t>final phase from the beginning of tuber bulking to harvest</t>
  </si>
  <si>
    <t>Note</t>
  </si>
  <si>
    <t>*Note in some cases night temperature and day night differences are important. The temperatures used here are day temperatures</t>
  </si>
  <si>
    <t>Fepagro–RS 13.</t>
  </si>
  <si>
    <t>Model validation in field</t>
  </si>
  <si>
    <t>MAus 10</t>
  </si>
  <si>
    <t>Ganja, Uplifta, and Yellow Belly</t>
  </si>
  <si>
    <t>Key process (tuber bulking )</t>
  </si>
  <si>
    <t>Key process (tuber formation)</t>
  </si>
  <si>
    <t>Key process (sett sprouting)</t>
  </si>
  <si>
    <t>Ile et al (2007)</t>
  </si>
  <si>
    <t>Mensah-Brako &amp; Kotei (2019)</t>
  </si>
  <si>
    <t>Modelled in field</t>
  </si>
  <si>
    <t>*no source given for Damage number</t>
  </si>
  <si>
    <t>Dioscorea spp. (?)</t>
  </si>
  <si>
    <t>Dioscorea spp.</t>
  </si>
  <si>
    <t>senescence</t>
  </si>
  <si>
    <r>
      <t>*</t>
    </r>
    <r>
      <rPr>
        <sz val="10"/>
        <color rgb="FFFF0000"/>
        <rFont val="Arial"/>
        <family val="2"/>
      </rPr>
      <t>based on soil temperature not air temperature</t>
    </r>
  </si>
  <si>
    <t>Kou (1992)</t>
  </si>
  <si>
    <t>Remesh (2019); Ecocrop</t>
  </si>
  <si>
    <t>Montoya et al. (2016)</t>
  </si>
  <si>
    <t>Zhao et al. (2019)</t>
  </si>
  <si>
    <t>Pulatov et al. (2015)</t>
  </si>
  <si>
    <t>Krauss and Marschner (1984)</t>
  </si>
  <si>
    <t>Haynes et al. (1989); in Rykaczewska (2015)</t>
  </si>
  <si>
    <t>Gabrie et al. (2014); GUMCAS</t>
  </si>
  <si>
    <t>* note cassava has a complex growth cycle as it is a perennial crop grown as an annual. It is best to take the actual GDD estimate from each region's planting calendar.</t>
  </si>
  <si>
    <t>* note If we decide to use tuber formation as the key process for all crops, tuber formation covers most of the season</t>
  </si>
  <si>
    <t>* note There are no references to heat stress resulting in damage or death of cassava under field conditions (although Jarvis et al (2012) states that excess heat mey become an issue in northern India under climate change). Based on the estimates of cardinal temperature the most temperature sensitive stage is sprouting of the planted setts (Alves 2002). The Tmax for Sprouting means that sprouting will fail above this temperature, but the plant will recover. The 50 C value for Tdamage is based on failure of photosynthesis under laboratory conditions.</t>
  </si>
  <si>
    <t>* note In some cases the studies use soil temperature- Connor( 2019) use a conversion to transform air to soil temperature: Soil temperature lags 2 h behind air temperature and has half the daily amplitude.</t>
  </si>
  <si>
    <t>* note If we decide to use tuber formation as the key process for all crops, the damage temperature remains the same</t>
  </si>
  <si>
    <t xml:space="preserve">*note Our model should only include African yams- as grown in Africa and Caribbean
</t>
  </si>
  <si>
    <t>*note For yam there is no specifically sensitive stage and no good data on the different stages or just tuber formation. I suggest we apply the limits to all stages. As the limits are high I don’t expect many areas to show heat stress (apart from those already receiving heat stress)</t>
  </si>
  <si>
    <t xml:space="preserve">*note Our model should only include African yams- as grown in Africa and Caribbean.
</t>
  </si>
  <si>
    <t xml:space="preserve">*note For yam there is no specifically sensitive stage and no good data on the different stages. I suggest we apply the limits to all stages. As the limits are high I don’t expect many areas to show heat stress (apart from those already receiving heat stress)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</si>
</sst>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color rgb="FF000000"/>
      <name val="Arial"/>
      <family val="2"/>
    </font>
    <font>
      <b/>
      <sz val="10"/>
      <color theme="1"/>
      <name val="Arial"/>
      <family val="2"/>
    </font>
    <font>
      <sz val="10"/>
      <name val="Arial"/>
      <family val="2"/>
    </font>
    <font>
      <sz val="10"/>
      <color rgb="FFFF0000"/>
      <name val="Arial"/>
      <family val="2"/>
    </font>
    <font>
      <sz val="10"/>
      <color theme="1"/>
      <name val="Arial"/>
      <family val="2"/>
    </font>
    <font>
      <b/>
      <sz val="10"/>
      <color rgb="FF000000"/>
      <name val="Arial"/>
      <family val="2"/>
    </font>
    <font>
      <sz val="10"/>
      <color theme="4"/>
      <name val="Arial"/>
      <family val="2"/>
    </font>
    <font>
      <b/>
      <sz val="10"/>
      <name val="Arial"/>
      <family val="2"/>
    </font>
    <font>
      <b/>
      <sz val="10"/>
      <color rgb="FFFF0000"/>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73">
    <xf numFmtId="0" fontId="0" fillId="0" borderId="0" xfId="0"/>
    <xf numFmtId="0" fontId="1" fillId="2" borderId="0" xfId="0" applyFont="1" applyFill="1" applyAlignment="1">
      <alignment horizontal="left" vertical="top"/>
    </xf>
    <xf numFmtId="0" fontId="3" fillId="2" borderId="0" xfId="0" applyFont="1" applyFill="1" applyBorder="1" applyAlignment="1">
      <alignment horizontal="left" vertical="top"/>
    </xf>
    <xf numFmtId="0" fontId="5" fillId="0" borderId="0" xfId="0" applyFont="1" applyAlignment="1">
      <alignment horizontal="left" vertical="top" wrapText="1"/>
    </xf>
    <xf numFmtId="0" fontId="2"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5" fillId="0" borderId="0" xfId="0" applyFont="1" applyFill="1" applyAlignment="1">
      <alignment horizontal="left" vertical="top" wrapText="1"/>
    </xf>
    <xf numFmtId="0" fontId="4" fillId="0" borderId="0" xfId="0" applyFont="1" applyFill="1" applyAlignment="1">
      <alignment horizontal="left" vertical="top" wrapText="1"/>
    </xf>
    <xf numFmtId="164" fontId="4" fillId="0" borderId="0" xfId="0" applyNumberFormat="1" applyFont="1" applyFill="1" applyAlignment="1">
      <alignment horizontal="left" vertical="top" wrapText="1"/>
    </xf>
    <xf numFmtId="0" fontId="5" fillId="0" borderId="0" xfId="0" applyFont="1" applyAlignment="1">
      <alignment horizontal="left" vertical="top"/>
    </xf>
    <xf numFmtId="0" fontId="5" fillId="0" borderId="0" xfId="0" quotePrefix="1" applyFont="1" applyAlignment="1">
      <alignment horizontal="left" vertical="top" wrapText="1"/>
    </xf>
    <xf numFmtId="0" fontId="5" fillId="3" borderId="0" xfId="0" applyFont="1" applyFill="1" applyAlignment="1">
      <alignment horizontal="left" vertical="top" wrapText="1"/>
    </xf>
    <xf numFmtId="164" fontId="2" fillId="3" borderId="0" xfId="0" applyNumberFormat="1" applyFont="1" applyFill="1" applyAlignment="1">
      <alignment horizontal="left" vertical="top" wrapText="1"/>
    </xf>
    <xf numFmtId="0" fontId="2" fillId="0" borderId="0" xfId="0" applyFont="1" applyAlignment="1">
      <alignment horizontal="left" vertical="top" wrapText="1"/>
    </xf>
    <xf numFmtId="0" fontId="5" fillId="4" borderId="0" xfId="0" applyFont="1" applyFill="1" applyAlignment="1">
      <alignment horizontal="left" vertical="top" wrapText="1"/>
    </xf>
    <xf numFmtId="0" fontId="1" fillId="4" borderId="0" xfId="0" applyFont="1" applyFill="1" applyAlignment="1">
      <alignment vertical="top"/>
    </xf>
    <xf numFmtId="164" fontId="4" fillId="4" borderId="0" xfId="0" applyNumberFormat="1" applyFont="1" applyFill="1" applyAlignment="1">
      <alignment horizontal="left" vertical="top" wrapText="1"/>
    </xf>
    <xf numFmtId="0" fontId="5" fillId="2" borderId="0" xfId="0" applyFont="1" applyFill="1" applyAlignment="1">
      <alignment horizontal="left" vertical="top"/>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5" fillId="2" borderId="8" xfId="0" applyFont="1" applyFill="1" applyBorder="1" applyAlignment="1">
      <alignment horizontal="left" vertical="top"/>
    </xf>
    <xf numFmtId="0" fontId="5" fillId="2" borderId="9" xfId="0" applyFont="1" applyFill="1" applyBorder="1" applyAlignment="1">
      <alignment horizontal="left" vertical="top"/>
    </xf>
    <xf numFmtId="0" fontId="5" fillId="2" borderId="0" xfId="0" applyFont="1" applyFill="1" applyBorder="1" applyAlignment="1">
      <alignment horizontal="left" vertical="top"/>
    </xf>
    <xf numFmtId="0" fontId="5" fillId="0" borderId="0" xfId="0" applyFont="1" applyFill="1" applyBorder="1" applyAlignment="1">
      <alignment horizontal="left" vertical="top" wrapText="1"/>
    </xf>
    <xf numFmtId="1" fontId="5" fillId="0" borderId="0" xfId="0" applyNumberFormat="1" applyFont="1" applyFill="1" applyAlignment="1">
      <alignment horizontal="left" vertical="top" wrapText="1"/>
    </xf>
    <xf numFmtId="164" fontId="5" fillId="0" borderId="0" xfId="0" applyNumberFormat="1" applyFont="1" applyAlignment="1">
      <alignment horizontal="left" vertical="top" wrapText="1"/>
    </xf>
    <xf numFmtId="164" fontId="5" fillId="0" borderId="0" xfId="0" applyNumberFormat="1" applyFont="1" applyFill="1" applyAlignment="1">
      <alignment horizontal="left" vertical="top" wrapText="1"/>
    </xf>
    <xf numFmtId="0" fontId="5" fillId="0" borderId="0" xfId="0" applyFont="1" applyFill="1" applyAlignment="1">
      <alignment horizontal="left" vertical="top"/>
    </xf>
    <xf numFmtId="0" fontId="5" fillId="5" borderId="0" xfId="0" applyFont="1" applyFill="1" applyAlignment="1">
      <alignment horizontal="left" vertical="top" wrapText="1"/>
    </xf>
    <xf numFmtId="164" fontId="2" fillId="5" borderId="0" xfId="0" applyNumberFormat="1" applyFont="1" applyFill="1" applyAlignment="1">
      <alignment horizontal="left" vertical="top" wrapText="1"/>
    </xf>
    <xf numFmtId="0" fontId="2" fillId="4" borderId="0" xfId="0" applyFont="1" applyFill="1" applyAlignment="1">
      <alignment horizontal="left" vertical="top" wrapText="1"/>
    </xf>
    <xf numFmtId="164" fontId="5" fillId="4" borderId="0" xfId="0" applyNumberFormat="1" applyFont="1" applyFill="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2" fillId="0" borderId="0" xfId="0" applyFont="1" applyAlignment="1">
      <alignment horizontal="left" vertical="top"/>
    </xf>
    <xf numFmtId="0" fontId="5" fillId="5" borderId="0" xfId="0" applyFont="1" applyFill="1" applyBorder="1" applyAlignment="1">
      <alignment horizontal="left" vertical="top"/>
    </xf>
    <xf numFmtId="0" fontId="5" fillId="5" borderId="0" xfId="0" applyFont="1" applyFill="1" applyAlignment="1">
      <alignment horizontal="left" vertical="top"/>
    </xf>
    <xf numFmtId="0" fontId="5" fillId="0" borderId="0" xfId="0" applyFont="1" applyFill="1" applyBorder="1" applyAlignment="1">
      <alignment horizontal="left" vertical="top"/>
    </xf>
    <xf numFmtId="0" fontId="5" fillId="0" borderId="0" xfId="0" applyFont="1" applyBorder="1" applyAlignment="1">
      <alignment horizontal="left" vertical="top"/>
    </xf>
    <xf numFmtId="0" fontId="5" fillId="0" borderId="0" xfId="0" applyFont="1"/>
    <xf numFmtId="0" fontId="4" fillId="0" borderId="0" xfId="0" applyFont="1" applyAlignment="1">
      <alignment horizontal="left" vertical="top" wrapText="1"/>
    </xf>
    <xf numFmtId="0" fontId="5" fillId="6" borderId="0" xfId="0" applyFont="1" applyFill="1" applyAlignment="1">
      <alignment horizontal="left" vertical="top" wrapText="1"/>
    </xf>
    <xf numFmtId="0" fontId="4" fillId="6" borderId="0" xfId="0" applyFont="1" applyFill="1" applyAlignment="1">
      <alignment horizontal="left" vertical="top" wrapText="1"/>
    </xf>
    <xf numFmtId="164" fontId="4" fillId="0" borderId="0" xfId="0" applyNumberFormat="1" applyFont="1" applyAlignment="1">
      <alignment horizontal="left" vertical="top" wrapText="1"/>
    </xf>
    <xf numFmtId="0" fontId="7" fillId="0" borderId="0" xfId="0" applyFont="1" applyAlignment="1">
      <alignment horizontal="left" vertical="top" wrapText="1"/>
    </xf>
    <xf numFmtId="1" fontId="2" fillId="0" borderId="0" xfId="0" applyNumberFormat="1" applyFont="1" applyAlignment="1">
      <alignment horizontal="left" vertical="top" wrapText="1"/>
    </xf>
    <xf numFmtId="0" fontId="4" fillId="0" borderId="0" xfId="0" applyFont="1" applyAlignment="1">
      <alignment horizontal="left" vertical="top"/>
    </xf>
    <xf numFmtId="1" fontId="5" fillId="0" borderId="0" xfId="0" applyNumberFormat="1" applyFont="1" applyAlignment="1">
      <alignment horizontal="left" vertical="top" wrapText="1"/>
    </xf>
    <xf numFmtId="0" fontId="4" fillId="0" borderId="0" xfId="0" applyFont="1" applyFill="1" applyAlignment="1">
      <alignment horizontal="left" vertical="top"/>
    </xf>
    <xf numFmtId="0" fontId="0" fillId="0" borderId="0" xfId="0" applyFill="1"/>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5" fillId="3" borderId="0" xfId="0" applyFont="1" applyFill="1" applyBorder="1" applyAlignment="1">
      <alignment horizontal="left" vertical="top"/>
    </xf>
    <xf numFmtId="0" fontId="5" fillId="3" borderId="0" xfId="0" applyFont="1" applyFill="1" applyAlignment="1">
      <alignment horizontal="left" vertical="top"/>
    </xf>
    <xf numFmtId="0" fontId="2" fillId="0" borderId="0" xfId="0" applyFont="1" applyBorder="1" applyAlignment="1">
      <alignment vertical="top" wrapText="1"/>
    </xf>
    <xf numFmtId="0" fontId="2" fillId="0" borderId="0" xfId="0" applyFont="1" applyAlignment="1">
      <alignment vertical="top" wrapText="1"/>
    </xf>
    <xf numFmtId="0" fontId="2" fillId="0" borderId="0" xfId="0" applyFont="1" applyBorder="1" applyAlignment="1">
      <alignment vertical="top"/>
    </xf>
    <xf numFmtId="0" fontId="2" fillId="0" borderId="0" xfId="0" applyFont="1" applyAlignment="1">
      <alignment vertical="top"/>
    </xf>
    <xf numFmtId="0" fontId="5" fillId="0" borderId="0" xfId="0" applyFont="1" applyAlignment="1">
      <alignment vertical="top"/>
    </xf>
    <xf numFmtId="0" fontId="5" fillId="3" borderId="0" xfId="0" applyFont="1" applyFill="1" applyBorder="1" applyAlignment="1">
      <alignment vertical="top"/>
    </xf>
    <xf numFmtId="0" fontId="5" fillId="3" borderId="0" xfId="0" applyFont="1" applyFill="1" applyAlignment="1">
      <alignment vertical="top" wrapText="1"/>
    </xf>
    <xf numFmtId="0" fontId="5" fillId="3" borderId="0" xfId="0" applyFont="1" applyFill="1" applyAlignment="1">
      <alignment vertical="top"/>
    </xf>
    <xf numFmtId="0" fontId="4" fillId="3" borderId="0" xfId="0" applyFont="1" applyFill="1" applyBorder="1" applyAlignment="1">
      <alignment vertical="top"/>
    </xf>
    <xf numFmtId="0" fontId="9" fillId="0" borderId="0" xfId="0" applyFont="1" applyAlignment="1">
      <alignment horizontal="left" vertical="top"/>
    </xf>
    <xf numFmtId="1" fontId="8" fillId="3" borderId="0" xfId="0" applyNumberFormat="1" applyFont="1" applyFill="1" applyAlignment="1">
      <alignment horizontal="left" vertical="top" wrapText="1"/>
    </xf>
    <xf numFmtId="0" fontId="0" fillId="3" borderId="0" xfId="0" applyFill="1" applyAlignment="1">
      <alignment horizontal="left" vertical="top"/>
    </xf>
    <xf numFmtId="1" fontId="2" fillId="3" borderId="0" xfId="0" applyNumberFormat="1" applyFont="1" applyFill="1" applyAlignment="1">
      <alignment horizontal="left" vertical="top" wrapText="1"/>
    </xf>
    <xf numFmtId="1" fontId="2" fillId="3" borderId="0" xfId="0" applyNumberFormat="1" applyFont="1" applyFill="1" applyAlignment="1">
      <alignment horizontal="left" vertical="top"/>
    </xf>
    <xf numFmtId="1" fontId="5" fillId="3" borderId="0" xfId="0" applyNumberFormat="1" applyFont="1" applyFill="1" applyAlignment="1">
      <alignment horizontal="left" vertical="top"/>
    </xf>
    <xf numFmtId="0" fontId="2" fillId="3"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133841</xdr:rowOff>
    </xdr:from>
    <xdr:to>
      <xdr:col>4</xdr:col>
      <xdr:colOff>1502229</xdr:colOff>
      <xdr:row>30</xdr:row>
      <xdr:rowOff>8299</xdr:rowOff>
    </xdr:to>
    <xdr:pic>
      <xdr:nvPicPr>
        <xdr:cNvPr id="2" name="Picture 1">
          <a:extLst>
            <a:ext uri="{FF2B5EF4-FFF2-40B4-BE49-F238E27FC236}">
              <a16:creationId xmlns:a16="http://schemas.microsoft.com/office/drawing/2014/main" id="{9A8D35D2-0B2C-4AE2-9B0F-C9998760D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85155"/>
          <a:ext cx="5900058" cy="30095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7ED9-64C6-4C7A-A27A-28401632B089}">
  <dimension ref="A1:Q41"/>
  <sheetViews>
    <sheetView zoomScaleNormal="100" workbookViewId="0">
      <pane ySplit="2" topLeftCell="A23" activePane="bottomLeft" state="frozen"/>
      <selection pane="bottomLeft" activeCell="A31" sqref="A31"/>
    </sheetView>
  </sheetViews>
  <sheetFormatPr defaultRowHeight="15.55" customHeight="1" x14ac:dyDescent="0.4"/>
  <cols>
    <col min="1" max="3" width="13.23046875" style="3" customWidth="1"/>
    <col min="4" max="4" width="15.61328125" style="3" customWidth="1"/>
    <col min="5" max="5" width="19.69140625" style="3" customWidth="1"/>
    <col min="6" max="10" width="13.23046875" style="3" customWidth="1"/>
    <col min="11" max="12" width="8.07421875" style="3" customWidth="1"/>
    <col min="13" max="16" width="9.23046875" style="3"/>
    <col min="17" max="17" width="28.07421875" style="3" customWidth="1"/>
    <col min="18" max="20" width="9.23046875" style="3"/>
    <col min="21" max="21" width="12.23046875" style="3" bestFit="1" customWidth="1"/>
    <col min="22" max="16384" width="9.23046875" style="3"/>
  </cols>
  <sheetData>
    <row r="1" spans="1:17" ht="15.55" customHeight="1" x14ac:dyDescent="0.4">
      <c r="A1" s="19"/>
      <c r="B1" s="19"/>
      <c r="C1" s="19"/>
      <c r="D1" s="19"/>
      <c r="E1" s="20" t="s">
        <v>195</v>
      </c>
      <c r="F1" s="21"/>
      <c r="G1" s="21"/>
      <c r="H1" s="22"/>
      <c r="I1" s="22"/>
      <c r="J1" s="22"/>
      <c r="K1" s="22"/>
      <c r="L1" s="22"/>
      <c r="M1" s="22"/>
      <c r="N1" s="22"/>
      <c r="O1" s="22"/>
      <c r="P1" s="23"/>
      <c r="Q1" s="24"/>
    </row>
    <row r="2" spans="1:17" ht="15.55" customHeight="1" x14ac:dyDescent="0.4">
      <c r="A2" s="6" t="s">
        <v>1</v>
      </c>
      <c r="B2" s="6" t="s">
        <v>2</v>
      </c>
      <c r="C2" s="6" t="s">
        <v>3</v>
      </c>
      <c r="D2" s="6" t="s">
        <v>4</v>
      </c>
      <c r="E2" s="6" t="s">
        <v>5</v>
      </c>
      <c r="F2" s="6" t="s">
        <v>6</v>
      </c>
      <c r="G2" s="6" t="s">
        <v>7</v>
      </c>
      <c r="H2" s="6" t="s">
        <v>8</v>
      </c>
      <c r="I2" s="6" t="s">
        <v>9</v>
      </c>
      <c r="J2" s="6" t="s">
        <v>10</v>
      </c>
      <c r="K2" s="6" t="s">
        <v>11</v>
      </c>
      <c r="L2" s="6" t="s">
        <v>12</v>
      </c>
      <c r="M2" s="6" t="s">
        <v>15</v>
      </c>
      <c r="N2" s="6" t="s">
        <v>16</v>
      </c>
      <c r="O2" s="6" t="s">
        <v>17</v>
      </c>
      <c r="P2" s="6" t="s">
        <v>18</v>
      </c>
      <c r="Q2" s="7" t="s">
        <v>19</v>
      </c>
    </row>
    <row r="3" spans="1:17" ht="15.55" customHeight="1" x14ac:dyDescent="0.4">
      <c r="A3" s="8"/>
      <c r="B3" s="8"/>
      <c r="C3" s="8"/>
    </row>
    <row r="4" spans="1:17" s="8" customFormat="1" ht="15.55" customHeight="1" x14ac:dyDescent="0.4">
      <c r="A4" s="8" t="s">
        <v>20</v>
      </c>
      <c r="B4" s="8" t="s">
        <v>60</v>
      </c>
      <c r="C4" s="8" t="s">
        <v>24</v>
      </c>
      <c r="D4" s="8" t="s">
        <v>24</v>
      </c>
      <c r="E4" s="8" t="s">
        <v>61</v>
      </c>
      <c r="K4" s="8">
        <v>20</v>
      </c>
      <c r="L4" s="8">
        <v>30</v>
      </c>
      <c r="M4" s="8" t="s">
        <v>23</v>
      </c>
      <c r="Q4" s="8" t="s">
        <v>32</v>
      </c>
    </row>
    <row r="5" spans="1:17" s="8" customFormat="1" ht="15.55" customHeight="1" x14ac:dyDescent="0.4">
      <c r="A5" s="8" t="s">
        <v>20</v>
      </c>
      <c r="B5" s="8" t="s">
        <v>62</v>
      </c>
      <c r="C5" s="8" t="s">
        <v>63</v>
      </c>
      <c r="D5" s="8" t="s">
        <v>24</v>
      </c>
      <c r="E5" s="8" t="s">
        <v>64</v>
      </c>
      <c r="H5" s="25">
        <v>4</v>
      </c>
      <c r="I5" s="25"/>
      <c r="J5" s="25"/>
      <c r="K5" s="26">
        <v>15</v>
      </c>
      <c r="L5" s="25">
        <v>28</v>
      </c>
      <c r="M5" s="8" t="s">
        <v>23</v>
      </c>
      <c r="Q5" s="8" t="s">
        <v>35</v>
      </c>
    </row>
    <row r="6" spans="1:17" ht="15.55" customHeight="1" x14ac:dyDescent="0.4">
      <c r="A6" s="8" t="s">
        <v>20</v>
      </c>
      <c r="B6" s="8" t="s">
        <v>60</v>
      </c>
      <c r="C6" s="8" t="s">
        <v>24</v>
      </c>
      <c r="D6" s="8" t="s">
        <v>24</v>
      </c>
      <c r="E6" s="3" t="s">
        <v>65</v>
      </c>
      <c r="I6" s="3">
        <v>16</v>
      </c>
      <c r="J6" s="3">
        <v>25</v>
      </c>
      <c r="K6" s="10">
        <f>AVERAGE(I6:J6)</f>
        <v>20.5</v>
      </c>
      <c r="L6" s="3">
        <v>25</v>
      </c>
      <c r="M6" s="8" t="s">
        <v>23</v>
      </c>
      <c r="Q6" s="3" t="s">
        <v>66</v>
      </c>
    </row>
    <row r="7" spans="1:17" ht="15.55" customHeight="1" x14ac:dyDescent="0.4">
      <c r="A7" s="8" t="s">
        <v>20</v>
      </c>
      <c r="B7" s="8" t="s">
        <v>60</v>
      </c>
      <c r="C7" s="8" t="s">
        <v>24</v>
      </c>
      <c r="D7" s="8" t="s">
        <v>24</v>
      </c>
      <c r="E7" s="3" t="s">
        <v>65</v>
      </c>
      <c r="H7" s="3">
        <v>5</v>
      </c>
      <c r="I7" s="11"/>
      <c r="J7" s="11"/>
      <c r="L7" s="3">
        <v>25</v>
      </c>
      <c r="M7" s="8" t="s">
        <v>23</v>
      </c>
      <c r="Q7" s="3" t="s">
        <v>66</v>
      </c>
    </row>
    <row r="8" spans="1:17" ht="15.55" customHeight="1" x14ac:dyDescent="0.4">
      <c r="A8" s="8" t="s">
        <v>20</v>
      </c>
      <c r="B8" s="8" t="s">
        <v>60</v>
      </c>
      <c r="C8" s="8" t="s">
        <v>24</v>
      </c>
      <c r="D8" s="8" t="s">
        <v>24</v>
      </c>
      <c r="E8" s="8" t="s">
        <v>67</v>
      </c>
      <c r="F8" s="8"/>
      <c r="G8" s="8"/>
      <c r="H8" s="8">
        <v>7</v>
      </c>
      <c r="I8" s="8"/>
      <c r="J8" s="8"/>
      <c r="K8" s="8"/>
      <c r="L8" s="8"/>
      <c r="M8" s="8" t="s">
        <v>23</v>
      </c>
      <c r="N8" s="8"/>
      <c r="O8" s="8"/>
      <c r="P8" s="8"/>
      <c r="Q8" s="8" t="s">
        <v>68</v>
      </c>
    </row>
    <row r="9" spans="1:17" ht="15.55" customHeight="1" x14ac:dyDescent="0.4">
      <c r="A9" s="8" t="s">
        <v>20</v>
      </c>
      <c r="B9" s="8" t="s">
        <v>60</v>
      </c>
      <c r="C9" s="8" t="s">
        <v>24</v>
      </c>
      <c r="D9" s="8" t="s">
        <v>24</v>
      </c>
      <c r="E9" s="8" t="s">
        <v>69</v>
      </c>
      <c r="F9" s="8">
        <v>2</v>
      </c>
      <c r="G9" s="8">
        <v>2.8</v>
      </c>
      <c r="H9" s="10">
        <f>AVERAGE(F9:G9)</f>
        <v>2.4</v>
      </c>
      <c r="I9" s="8"/>
      <c r="J9" s="8"/>
      <c r="K9" s="8"/>
      <c r="L9" s="8"/>
      <c r="M9" s="8" t="s">
        <v>23</v>
      </c>
      <c r="N9" s="8"/>
      <c r="O9" s="8"/>
      <c r="P9" s="8"/>
      <c r="Q9" s="8" t="s">
        <v>68</v>
      </c>
    </row>
    <row r="10" spans="1:17" ht="15.55" customHeight="1" x14ac:dyDescent="0.4">
      <c r="A10" s="8" t="s">
        <v>20</v>
      </c>
      <c r="B10" s="8" t="s">
        <v>60</v>
      </c>
      <c r="C10" s="8" t="s">
        <v>24</v>
      </c>
      <c r="D10" s="8" t="s">
        <v>24</v>
      </c>
      <c r="E10" s="8" t="s">
        <v>70</v>
      </c>
      <c r="F10" s="8"/>
      <c r="G10" s="8"/>
      <c r="H10" s="8">
        <v>0</v>
      </c>
      <c r="I10" s="8"/>
      <c r="J10" s="8"/>
      <c r="K10" s="8"/>
      <c r="L10" s="8"/>
      <c r="M10" s="8" t="s">
        <v>23</v>
      </c>
      <c r="N10" s="8"/>
      <c r="O10" s="8"/>
      <c r="P10" s="8"/>
      <c r="Q10" s="8" t="s">
        <v>68</v>
      </c>
    </row>
    <row r="11" spans="1:17" ht="15.55" customHeight="1" x14ac:dyDescent="0.4">
      <c r="A11" s="8"/>
      <c r="B11" s="8"/>
      <c r="C11" s="8"/>
    </row>
    <row r="12" spans="1:17" ht="15.55" customHeight="1" x14ac:dyDescent="0.4">
      <c r="A12" s="8" t="s">
        <v>20</v>
      </c>
      <c r="B12" s="8" t="s">
        <v>60</v>
      </c>
      <c r="C12" s="8" t="s">
        <v>24</v>
      </c>
      <c r="D12" s="8" t="s">
        <v>24</v>
      </c>
      <c r="E12" s="3" t="s">
        <v>71</v>
      </c>
      <c r="F12" s="3">
        <v>2</v>
      </c>
      <c r="G12" s="3">
        <v>5</v>
      </c>
      <c r="H12" s="10">
        <f>AVERAGE(F12:G12)</f>
        <v>3.5</v>
      </c>
      <c r="M12" s="8" t="s">
        <v>23</v>
      </c>
      <c r="Q12" s="3" t="s">
        <v>72</v>
      </c>
    </row>
    <row r="13" spans="1:17" ht="15.55" customHeight="1" x14ac:dyDescent="0.4">
      <c r="A13" s="8" t="s">
        <v>20</v>
      </c>
      <c r="B13" s="8" t="s">
        <v>60</v>
      </c>
      <c r="C13" s="8" t="s">
        <v>24</v>
      </c>
      <c r="D13" s="8" t="s">
        <v>24</v>
      </c>
      <c r="E13" s="8" t="s">
        <v>73</v>
      </c>
      <c r="H13" s="3">
        <v>2</v>
      </c>
      <c r="I13" s="3">
        <v>15</v>
      </c>
      <c r="J13" s="3">
        <v>21</v>
      </c>
      <c r="K13" s="10">
        <f>AVERAGE(I13:J13)</f>
        <v>18</v>
      </c>
      <c r="L13" s="3">
        <v>34</v>
      </c>
      <c r="M13" s="8" t="s">
        <v>23</v>
      </c>
      <c r="Q13" s="3" t="s">
        <v>72</v>
      </c>
    </row>
    <row r="14" spans="1:17" ht="15.55" customHeight="1" x14ac:dyDescent="0.4">
      <c r="A14" s="8" t="s">
        <v>20</v>
      </c>
      <c r="B14" s="8" t="s">
        <v>60</v>
      </c>
      <c r="C14" s="8" t="s">
        <v>24</v>
      </c>
      <c r="D14" s="8" t="s">
        <v>24</v>
      </c>
      <c r="E14" s="8" t="s">
        <v>74</v>
      </c>
      <c r="H14" s="3">
        <v>0</v>
      </c>
      <c r="M14" s="8" t="s">
        <v>23</v>
      </c>
      <c r="Q14" s="3" t="s">
        <v>72</v>
      </c>
    </row>
    <row r="15" spans="1:17" ht="15.55" customHeight="1" x14ac:dyDescent="0.4">
      <c r="A15" s="8" t="s">
        <v>20</v>
      </c>
      <c r="B15" s="8" t="s">
        <v>60</v>
      </c>
      <c r="C15" s="8" t="s">
        <v>24</v>
      </c>
      <c r="D15" s="8" t="s">
        <v>24</v>
      </c>
      <c r="E15" s="8" t="s">
        <v>75</v>
      </c>
      <c r="I15" s="3">
        <v>16</v>
      </c>
      <c r="J15" s="3">
        <v>22</v>
      </c>
      <c r="K15" s="10">
        <f>AVERAGE(I15:J15)</f>
        <v>19</v>
      </c>
      <c r="M15" s="8" t="s">
        <v>23</v>
      </c>
      <c r="Q15" s="3" t="s">
        <v>72</v>
      </c>
    </row>
    <row r="16" spans="1:17" ht="15.55" customHeight="1" x14ac:dyDescent="0.4">
      <c r="A16" s="8" t="s">
        <v>20</v>
      </c>
      <c r="B16" s="8" t="s">
        <v>60</v>
      </c>
      <c r="C16" s="8" t="s">
        <v>24</v>
      </c>
      <c r="D16" s="8" t="s">
        <v>24</v>
      </c>
      <c r="E16" s="8" t="s">
        <v>35</v>
      </c>
      <c r="F16" s="3">
        <v>4</v>
      </c>
      <c r="G16" s="3">
        <v>7</v>
      </c>
      <c r="H16" s="10">
        <f>AVERAGE(F16:G16)</f>
        <v>5.5</v>
      </c>
      <c r="I16" s="27"/>
      <c r="J16" s="27"/>
      <c r="K16" s="3">
        <v>15</v>
      </c>
      <c r="M16" s="8" t="s">
        <v>23</v>
      </c>
      <c r="Q16" s="3" t="s">
        <v>72</v>
      </c>
    </row>
    <row r="17" spans="1:17" ht="15.55" customHeight="1" x14ac:dyDescent="0.4">
      <c r="A17" s="8" t="s">
        <v>20</v>
      </c>
      <c r="B17" s="8" t="s">
        <v>60</v>
      </c>
      <c r="C17" s="8" t="s">
        <v>24</v>
      </c>
      <c r="D17" s="8" t="s">
        <v>24</v>
      </c>
      <c r="E17" s="8" t="s">
        <v>76</v>
      </c>
      <c r="H17" s="3">
        <v>4</v>
      </c>
      <c r="K17" s="3">
        <v>15</v>
      </c>
      <c r="L17" s="3">
        <v>28</v>
      </c>
      <c r="M17" s="8" t="s">
        <v>23</v>
      </c>
      <c r="Q17" s="3" t="s">
        <v>72</v>
      </c>
    </row>
    <row r="18" spans="1:17" ht="15.55" customHeight="1" x14ac:dyDescent="0.4">
      <c r="A18" s="8" t="s">
        <v>20</v>
      </c>
      <c r="B18" s="8" t="s">
        <v>60</v>
      </c>
      <c r="C18" s="8" t="s">
        <v>24</v>
      </c>
      <c r="D18" s="8" t="s">
        <v>24</v>
      </c>
      <c r="E18" s="3" t="s">
        <v>77</v>
      </c>
      <c r="H18" s="3">
        <v>2</v>
      </c>
      <c r="I18" s="3">
        <v>18</v>
      </c>
      <c r="J18" s="3">
        <v>24</v>
      </c>
      <c r="K18" s="10">
        <f>AVERAGE(I18:J18)</f>
        <v>21</v>
      </c>
      <c r="L18" s="3">
        <v>30</v>
      </c>
      <c r="M18" s="8" t="s">
        <v>23</v>
      </c>
      <c r="Q18" s="3" t="s">
        <v>72</v>
      </c>
    </row>
    <row r="19" spans="1:17" ht="15.55" customHeight="1" x14ac:dyDescent="0.4">
      <c r="A19" s="8" t="s">
        <v>20</v>
      </c>
      <c r="B19" s="8" t="s">
        <v>60</v>
      </c>
      <c r="C19" s="8" t="s">
        <v>63</v>
      </c>
      <c r="D19" s="8" t="s">
        <v>78</v>
      </c>
      <c r="E19" s="3" t="s">
        <v>79</v>
      </c>
      <c r="H19" s="3">
        <v>2</v>
      </c>
      <c r="K19" s="8">
        <v>25</v>
      </c>
      <c r="L19" s="8">
        <v>35</v>
      </c>
      <c r="M19" s="8" t="s">
        <v>23</v>
      </c>
      <c r="O19" s="3" t="s">
        <v>80</v>
      </c>
      <c r="P19" s="3" t="s">
        <v>81</v>
      </c>
      <c r="Q19" s="3" t="s">
        <v>72</v>
      </c>
    </row>
    <row r="20" spans="1:17" ht="15.55" customHeight="1" x14ac:dyDescent="0.4">
      <c r="A20" s="8" t="s">
        <v>20</v>
      </c>
      <c r="B20" s="8" t="s">
        <v>60</v>
      </c>
      <c r="C20" s="8" t="s">
        <v>24</v>
      </c>
      <c r="D20" s="8" t="s">
        <v>24</v>
      </c>
      <c r="E20" s="3" t="s">
        <v>82</v>
      </c>
      <c r="H20" s="3">
        <v>2</v>
      </c>
      <c r="I20" s="3">
        <v>17</v>
      </c>
      <c r="J20" s="3">
        <v>25</v>
      </c>
      <c r="K20" s="10">
        <f t="shared" ref="K20:K26" si="0">AVERAGE(I20:J20)</f>
        <v>21</v>
      </c>
      <c r="L20" s="3">
        <v>35</v>
      </c>
      <c r="M20" s="8" t="s">
        <v>23</v>
      </c>
      <c r="Q20" s="3" t="s">
        <v>72</v>
      </c>
    </row>
    <row r="21" spans="1:17" ht="15.55" customHeight="1" x14ac:dyDescent="0.4">
      <c r="A21" s="8" t="s">
        <v>20</v>
      </c>
      <c r="B21" s="8" t="s">
        <v>60</v>
      </c>
      <c r="C21" s="8" t="s">
        <v>24</v>
      </c>
      <c r="D21" s="8" t="s">
        <v>24</v>
      </c>
      <c r="E21" s="3" t="s">
        <v>83</v>
      </c>
      <c r="H21" s="3">
        <v>5</v>
      </c>
      <c r="I21" s="3">
        <v>14</v>
      </c>
      <c r="J21" s="3">
        <v>20</v>
      </c>
      <c r="K21" s="10">
        <f t="shared" si="0"/>
        <v>17</v>
      </c>
      <c r="L21" s="3">
        <v>35</v>
      </c>
      <c r="M21" s="8" t="s">
        <v>23</v>
      </c>
      <c r="Q21" s="3" t="s">
        <v>72</v>
      </c>
    </row>
    <row r="22" spans="1:17" ht="15.55" customHeight="1" x14ac:dyDescent="0.4">
      <c r="A22" s="8" t="s">
        <v>20</v>
      </c>
      <c r="B22" s="8" t="s">
        <v>84</v>
      </c>
      <c r="C22" s="8" t="s">
        <v>24</v>
      </c>
      <c r="D22" s="8" t="s">
        <v>24</v>
      </c>
      <c r="E22" s="3" t="s">
        <v>85</v>
      </c>
      <c r="I22" s="3">
        <v>16</v>
      </c>
      <c r="J22" s="3">
        <v>24</v>
      </c>
      <c r="K22" s="10">
        <f t="shared" si="0"/>
        <v>20</v>
      </c>
      <c r="L22" s="8"/>
      <c r="M22" s="8" t="s">
        <v>23</v>
      </c>
      <c r="Q22" s="3" t="s">
        <v>72</v>
      </c>
    </row>
    <row r="23" spans="1:17" ht="15.55" customHeight="1" x14ac:dyDescent="0.4">
      <c r="A23" s="8" t="s">
        <v>20</v>
      </c>
      <c r="B23" s="8" t="s">
        <v>60</v>
      </c>
      <c r="C23" s="8" t="s">
        <v>24</v>
      </c>
      <c r="D23" s="8" t="s">
        <v>24</v>
      </c>
      <c r="E23" s="3" t="s">
        <v>86</v>
      </c>
      <c r="F23" s="3">
        <v>0</v>
      </c>
      <c r="G23" s="3">
        <v>2</v>
      </c>
      <c r="H23" s="10">
        <f>AVERAGE(F23:G23)</f>
        <v>1</v>
      </c>
      <c r="I23" s="3">
        <v>13</v>
      </c>
      <c r="J23" s="3">
        <v>24</v>
      </c>
      <c r="K23" s="10">
        <f t="shared" si="0"/>
        <v>18.5</v>
      </c>
      <c r="L23" s="3">
        <v>29</v>
      </c>
      <c r="M23" s="8" t="s">
        <v>23</v>
      </c>
      <c r="Q23" s="3" t="s">
        <v>72</v>
      </c>
    </row>
    <row r="24" spans="1:17" ht="15.55" customHeight="1" x14ac:dyDescent="0.4">
      <c r="A24" s="8" t="s">
        <v>20</v>
      </c>
      <c r="B24" s="8" t="s">
        <v>60</v>
      </c>
      <c r="C24" s="8" t="s">
        <v>24</v>
      </c>
      <c r="D24" s="8" t="s">
        <v>24</v>
      </c>
      <c r="E24" s="3" t="s">
        <v>87</v>
      </c>
      <c r="F24" s="3">
        <v>4</v>
      </c>
      <c r="G24" s="3">
        <v>7</v>
      </c>
      <c r="H24" s="10">
        <f>AVERAGE(F24:G24)</f>
        <v>5.5</v>
      </c>
      <c r="I24" s="3">
        <v>15</v>
      </c>
      <c r="J24" s="3">
        <v>21</v>
      </c>
      <c r="K24" s="10">
        <f t="shared" si="0"/>
        <v>18</v>
      </c>
      <c r="L24" s="3">
        <v>30</v>
      </c>
      <c r="M24" s="8" t="s">
        <v>23</v>
      </c>
      <c r="Q24" s="3" t="s">
        <v>72</v>
      </c>
    </row>
    <row r="25" spans="1:17" ht="15.55" customHeight="1" x14ac:dyDescent="0.4">
      <c r="A25" s="8" t="s">
        <v>20</v>
      </c>
      <c r="B25" s="8" t="s">
        <v>60</v>
      </c>
      <c r="C25" s="8" t="s">
        <v>24</v>
      </c>
      <c r="D25" s="8" t="s">
        <v>24</v>
      </c>
      <c r="E25" s="3" t="s">
        <v>88</v>
      </c>
      <c r="H25" s="3">
        <v>2</v>
      </c>
      <c r="I25" s="3">
        <v>15</v>
      </c>
      <c r="J25" s="3">
        <v>20</v>
      </c>
      <c r="K25" s="10">
        <f t="shared" si="0"/>
        <v>17.5</v>
      </c>
      <c r="L25" s="3">
        <v>33</v>
      </c>
      <c r="M25" s="8" t="s">
        <v>23</v>
      </c>
      <c r="Q25" s="3" t="s">
        <v>72</v>
      </c>
    </row>
    <row r="26" spans="1:17" ht="15.55" customHeight="1" x14ac:dyDescent="0.4">
      <c r="A26" s="8" t="s">
        <v>20</v>
      </c>
      <c r="B26" s="8" t="s">
        <v>60</v>
      </c>
      <c r="C26" s="8" t="s">
        <v>24</v>
      </c>
      <c r="D26" s="8" t="s">
        <v>24</v>
      </c>
      <c r="E26" s="3" t="s">
        <v>89</v>
      </c>
      <c r="H26" s="3">
        <v>2</v>
      </c>
      <c r="I26" s="3">
        <v>18</v>
      </c>
      <c r="J26" s="3">
        <v>20</v>
      </c>
      <c r="K26" s="10">
        <f t="shared" si="0"/>
        <v>19</v>
      </c>
      <c r="L26" s="3">
        <v>26</v>
      </c>
      <c r="M26" s="8" t="s">
        <v>23</v>
      </c>
      <c r="Q26" s="3" t="s">
        <v>72</v>
      </c>
    </row>
    <row r="27" spans="1:17" ht="15.55" customHeight="1" x14ac:dyDescent="0.4">
      <c r="A27" s="8" t="s">
        <v>20</v>
      </c>
      <c r="B27" s="8" t="s">
        <v>60</v>
      </c>
      <c r="C27" s="8" t="s">
        <v>63</v>
      </c>
      <c r="D27" s="8" t="s">
        <v>78</v>
      </c>
      <c r="E27" s="3" t="s">
        <v>286</v>
      </c>
      <c r="H27" s="3">
        <v>2</v>
      </c>
      <c r="J27" s="3">
        <v>22</v>
      </c>
      <c r="K27" s="28"/>
      <c r="L27" s="3">
        <v>35</v>
      </c>
      <c r="M27" s="8" t="s">
        <v>23</v>
      </c>
      <c r="Q27" s="3" t="s">
        <v>72</v>
      </c>
    </row>
    <row r="28" spans="1:17" ht="15.55" customHeight="1" x14ac:dyDescent="0.4">
      <c r="M28" s="8"/>
    </row>
    <row r="29" spans="1:17" ht="15.55" customHeight="1" x14ac:dyDescent="0.4">
      <c r="A29" s="8" t="s">
        <v>20</v>
      </c>
      <c r="B29" s="8" t="s">
        <v>60</v>
      </c>
      <c r="C29" s="8" t="s">
        <v>63</v>
      </c>
      <c r="D29" s="8" t="s">
        <v>78</v>
      </c>
      <c r="E29" s="3" t="s">
        <v>90</v>
      </c>
      <c r="H29" s="25">
        <v>7</v>
      </c>
      <c r="I29" s="25">
        <v>15</v>
      </c>
      <c r="J29" s="25">
        <v>25</v>
      </c>
      <c r="K29" s="10">
        <f>AVERAGE(I29:J29)</f>
        <v>20</v>
      </c>
      <c r="L29" s="25">
        <v>30</v>
      </c>
      <c r="M29" s="8" t="s">
        <v>23</v>
      </c>
      <c r="Q29" s="3" t="s">
        <v>91</v>
      </c>
    </row>
    <row r="30" spans="1:17" ht="15.55" customHeight="1" x14ac:dyDescent="0.4">
      <c r="A30" s="39" t="s">
        <v>20</v>
      </c>
      <c r="B30" s="39" t="s">
        <v>60</v>
      </c>
      <c r="C30" s="39" t="s">
        <v>63</v>
      </c>
      <c r="D30" s="39" t="s">
        <v>78</v>
      </c>
      <c r="E30" s="3" t="s">
        <v>92</v>
      </c>
      <c r="H30" s="25">
        <v>2</v>
      </c>
      <c r="I30" s="25"/>
      <c r="J30" s="25"/>
      <c r="K30" s="26">
        <v>17</v>
      </c>
      <c r="L30" s="25">
        <v>26</v>
      </c>
      <c r="M30" s="8" t="s">
        <v>23</v>
      </c>
      <c r="Q30" s="40" t="s">
        <v>93</v>
      </c>
    </row>
    <row r="31" spans="1:17" s="8" customFormat="1" ht="15.55" customHeight="1" x14ac:dyDescent="0.4">
      <c r="A31" s="8" t="s">
        <v>20</v>
      </c>
      <c r="B31" s="8" t="s">
        <v>60</v>
      </c>
      <c r="C31" s="8" t="s">
        <v>63</v>
      </c>
      <c r="D31" s="8" t="s">
        <v>78</v>
      </c>
      <c r="E31" s="8" t="s">
        <v>94</v>
      </c>
      <c r="H31" s="29">
        <v>4</v>
      </c>
      <c r="I31" s="29"/>
      <c r="J31" s="29"/>
      <c r="K31" s="29">
        <v>22</v>
      </c>
      <c r="M31" s="8" t="s">
        <v>23</v>
      </c>
      <c r="O31" s="29" t="s">
        <v>95</v>
      </c>
      <c r="Q31" s="8" t="s">
        <v>96</v>
      </c>
    </row>
    <row r="33" spans="1:17" s="30" customFormat="1" ht="15.55" customHeight="1" x14ac:dyDescent="0.4">
      <c r="H33" s="31">
        <f>AVERAGE(H4:H31)</f>
        <v>3.1772727272727277</v>
      </c>
      <c r="I33" s="31"/>
      <c r="J33" s="31"/>
      <c r="K33" s="31">
        <f>AVERAGE(K4:K31)</f>
        <v>18.868421052631579</v>
      </c>
      <c r="L33" s="31">
        <f>AVERAGE(L4:L31)</f>
        <v>30.235294117647058</v>
      </c>
      <c r="Q33" s="31"/>
    </row>
    <row r="34" spans="1:17" ht="15.55" customHeight="1" x14ac:dyDescent="0.4">
      <c r="A34" s="8"/>
    </row>
    <row r="35" spans="1:17" ht="15.55" customHeight="1" x14ac:dyDescent="0.4">
      <c r="A35" s="8"/>
    </row>
    <row r="36" spans="1:17" s="16" customFormat="1" ht="15.55" customHeight="1" x14ac:dyDescent="0.4">
      <c r="A36" s="32" t="s">
        <v>54</v>
      </c>
    </row>
    <row r="37" spans="1:17" s="16" customFormat="1" ht="15.55" customHeight="1" x14ac:dyDescent="0.4">
      <c r="A37" s="16" t="s">
        <v>20</v>
      </c>
      <c r="B37" s="16" t="s">
        <v>60</v>
      </c>
      <c r="C37" s="16" t="s">
        <v>24</v>
      </c>
      <c r="D37" s="16" t="s">
        <v>24</v>
      </c>
      <c r="E37" s="16" t="s">
        <v>97</v>
      </c>
      <c r="H37" s="16">
        <v>2</v>
      </c>
      <c r="K37" s="33"/>
      <c r="L37" s="16">
        <v>40</v>
      </c>
      <c r="M37" s="16" t="s">
        <v>23</v>
      </c>
      <c r="Q37" s="16" t="s">
        <v>72</v>
      </c>
    </row>
    <row r="38" spans="1:17" ht="15.55" customHeight="1" x14ac:dyDescent="0.4">
      <c r="A38" s="8"/>
    </row>
    <row r="39" spans="1:17" ht="15.55" customHeight="1" x14ac:dyDescent="0.4">
      <c r="A39" s="8"/>
    </row>
    <row r="40" spans="1:17" ht="15.55" customHeight="1" x14ac:dyDescent="0.4">
      <c r="A40" s="8"/>
    </row>
    <row r="41" spans="1:17" ht="15.55" customHeight="1" x14ac:dyDescent="0.4">
      <c r="A41" s="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8F62D-310D-4820-AE05-1A73816820C8}">
  <dimension ref="A1:Q14"/>
  <sheetViews>
    <sheetView zoomScaleNormal="100" workbookViewId="0">
      <pane ySplit="2" topLeftCell="A3" activePane="bottomLeft" state="frozen"/>
      <selection activeCell="C25" sqref="C25"/>
      <selection pane="bottomLeft" activeCell="A11" sqref="A11"/>
    </sheetView>
  </sheetViews>
  <sheetFormatPr defaultRowHeight="15.55" customHeight="1" x14ac:dyDescent="0.4"/>
  <cols>
    <col min="1" max="1" width="13.23046875" style="3" customWidth="1"/>
    <col min="2" max="2" width="18.69140625" style="3" customWidth="1"/>
    <col min="3" max="3" width="13.23046875" style="3" customWidth="1"/>
    <col min="4" max="4" width="19.4609375" style="3" customWidth="1"/>
    <col min="5" max="5" width="23.15234375" style="3" customWidth="1"/>
    <col min="6" max="15" width="11.921875" style="3" customWidth="1"/>
    <col min="16" max="16" width="9.23046875" style="3"/>
    <col min="17" max="17" width="35.61328125" style="3" customWidth="1"/>
    <col min="18" max="16384" width="9.23046875" style="3"/>
  </cols>
  <sheetData>
    <row r="1" spans="1:17" ht="15.55" customHeight="1" x14ac:dyDescent="0.4">
      <c r="A1" s="19"/>
      <c r="B1" s="19"/>
      <c r="C1" s="19"/>
      <c r="D1" s="19"/>
      <c r="E1" s="20" t="s">
        <v>185</v>
      </c>
      <c r="F1" s="21"/>
      <c r="G1" s="21"/>
      <c r="H1" s="22"/>
      <c r="I1" s="22"/>
      <c r="J1" s="22"/>
      <c r="K1" s="22"/>
      <c r="L1" s="22"/>
      <c r="M1" s="22"/>
      <c r="N1" s="22"/>
      <c r="O1" s="22"/>
      <c r="P1" s="23"/>
      <c r="Q1" s="24"/>
    </row>
    <row r="2" spans="1:17" ht="36.450000000000003" customHeight="1" x14ac:dyDescent="0.4">
      <c r="A2" s="6" t="s">
        <v>1</v>
      </c>
      <c r="B2" s="6" t="s">
        <v>2</v>
      </c>
      <c r="C2" s="6" t="s">
        <v>3</v>
      </c>
      <c r="D2" s="6" t="s">
        <v>4</v>
      </c>
      <c r="E2" s="6" t="s">
        <v>5</v>
      </c>
      <c r="F2" s="6" t="s">
        <v>6</v>
      </c>
      <c r="G2" s="6" t="s">
        <v>7</v>
      </c>
      <c r="H2" s="6" t="s">
        <v>8</v>
      </c>
      <c r="I2" s="6" t="s">
        <v>9</v>
      </c>
      <c r="J2" s="6" t="s">
        <v>10</v>
      </c>
      <c r="K2" s="6" t="s">
        <v>11</v>
      </c>
      <c r="L2" s="6" t="s">
        <v>12</v>
      </c>
      <c r="M2" s="6" t="s">
        <v>15</v>
      </c>
      <c r="N2" s="6" t="s">
        <v>16</v>
      </c>
      <c r="O2" s="6" t="s">
        <v>17</v>
      </c>
      <c r="P2" s="6" t="s">
        <v>18</v>
      </c>
      <c r="Q2" s="7" t="s">
        <v>19</v>
      </c>
    </row>
    <row r="3" spans="1:17" s="13" customFormat="1" ht="15.55" customHeight="1" x14ac:dyDescent="0.4">
      <c r="A3" s="13" t="s">
        <v>135</v>
      </c>
    </row>
    <row r="4" spans="1:17" ht="15.55" customHeight="1" x14ac:dyDescent="0.4">
      <c r="A4" s="8" t="s">
        <v>165</v>
      </c>
      <c r="B4" s="8" t="s">
        <v>125</v>
      </c>
      <c r="C4" s="3" t="s">
        <v>127</v>
      </c>
      <c r="D4" s="3" t="s">
        <v>128</v>
      </c>
      <c r="E4" s="8" t="s">
        <v>161</v>
      </c>
      <c r="H4" s="3">
        <v>20</v>
      </c>
      <c r="K4" s="3">
        <v>25</v>
      </c>
      <c r="L4" s="3">
        <v>40</v>
      </c>
      <c r="M4" s="11" t="s">
        <v>162</v>
      </c>
      <c r="N4" s="11" t="s">
        <v>162</v>
      </c>
      <c r="O4" s="8" t="s">
        <v>138</v>
      </c>
      <c r="P4" s="3" t="s">
        <v>171</v>
      </c>
      <c r="Q4" s="8" t="s">
        <v>172</v>
      </c>
    </row>
    <row r="5" spans="1:17" ht="15.55" customHeight="1" x14ac:dyDescent="0.4">
      <c r="A5" s="8" t="s">
        <v>165</v>
      </c>
      <c r="B5" s="8" t="s">
        <v>125</v>
      </c>
      <c r="C5" s="3" t="s">
        <v>127</v>
      </c>
      <c r="D5" s="3" t="s">
        <v>128</v>
      </c>
      <c r="E5" s="8" t="s">
        <v>173</v>
      </c>
      <c r="F5" s="8"/>
      <c r="G5" s="8" t="s">
        <v>167</v>
      </c>
      <c r="H5" s="8"/>
      <c r="I5" s="8">
        <v>25</v>
      </c>
      <c r="J5" s="8">
        <v>35</v>
      </c>
      <c r="K5" s="10">
        <f>AVERAGE(I5:J5)</f>
        <v>30</v>
      </c>
      <c r="L5" s="8" t="s">
        <v>168</v>
      </c>
      <c r="M5" s="11" t="s">
        <v>162</v>
      </c>
      <c r="N5" s="11" t="s">
        <v>162</v>
      </c>
      <c r="O5" s="8" t="s">
        <v>174</v>
      </c>
      <c r="P5" s="8" t="s">
        <v>175</v>
      </c>
      <c r="Q5" s="8" t="s">
        <v>166</v>
      </c>
    </row>
    <row r="6" spans="1:17" ht="15.55" customHeight="1" x14ac:dyDescent="0.4">
      <c r="A6" s="8" t="s">
        <v>165</v>
      </c>
      <c r="B6" s="3" t="s">
        <v>125</v>
      </c>
      <c r="C6" s="3" t="s">
        <v>127</v>
      </c>
      <c r="D6" s="3" t="s">
        <v>128</v>
      </c>
      <c r="E6" s="3" t="s">
        <v>176</v>
      </c>
      <c r="G6" s="3" t="s">
        <v>169</v>
      </c>
      <c r="I6" s="3">
        <v>30</v>
      </c>
      <c r="J6" s="3">
        <v>40</v>
      </c>
      <c r="K6" s="3">
        <v>35</v>
      </c>
      <c r="L6" s="3" t="s">
        <v>177</v>
      </c>
      <c r="M6" s="11" t="s">
        <v>162</v>
      </c>
      <c r="N6" s="11" t="s">
        <v>162</v>
      </c>
      <c r="O6" s="3" t="s">
        <v>178</v>
      </c>
      <c r="P6" s="3" t="s">
        <v>170</v>
      </c>
      <c r="Q6" s="8" t="s">
        <v>166</v>
      </c>
    </row>
    <row r="7" spans="1:17" ht="15.55" customHeight="1" x14ac:dyDescent="0.4">
      <c r="A7" s="8" t="s">
        <v>165</v>
      </c>
      <c r="B7" s="3" t="s">
        <v>60</v>
      </c>
      <c r="C7" s="3" t="s">
        <v>179</v>
      </c>
      <c r="D7" s="3" t="s">
        <v>128</v>
      </c>
      <c r="E7" s="8" t="s">
        <v>131</v>
      </c>
      <c r="H7" s="3">
        <v>10</v>
      </c>
      <c r="I7" s="3">
        <v>25</v>
      </c>
      <c r="J7" s="3">
        <v>29</v>
      </c>
      <c r="K7" s="10">
        <f>AVERAGE(I7:J7)</f>
        <v>27</v>
      </c>
      <c r="M7" s="11" t="s">
        <v>162</v>
      </c>
      <c r="N7" s="11" t="s">
        <v>162</v>
      </c>
      <c r="O7" s="8" t="s">
        <v>138</v>
      </c>
      <c r="P7" s="3" t="s">
        <v>171</v>
      </c>
      <c r="Q7" s="8" t="s">
        <v>131</v>
      </c>
    </row>
    <row r="8" spans="1:17" ht="15.55" customHeight="1" x14ac:dyDescent="0.4">
      <c r="A8" s="8" t="s">
        <v>165</v>
      </c>
      <c r="B8" s="3" t="s">
        <v>60</v>
      </c>
      <c r="C8" s="3" t="s">
        <v>179</v>
      </c>
      <c r="D8" s="3" t="s">
        <v>128</v>
      </c>
      <c r="E8" s="8" t="s">
        <v>180</v>
      </c>
      <c r="H8" s="3">
        <v>16</v>
      </c>
      <c r="I8" s="3">
        <v>25</v>
      </c>
      <c r="J8" s="3">
        <v>29</v>
      </c>
      <c r="K8" s="10">
        <f>AVERAGE(I8:J8)</f>
        <v>27</v>
      </c>
      <c r="L8" s="3">
        <v>38</v>
      </c>
      <c r="M8" s="11" t="s">
        <v>162</v>
      </c>
      <c r="N8" s="11" t="s">
        <v>162</v>
      </c>
      <c r="O8" s="8" t="s">
        <v>138</v>
      </c>
      <c r="P8" s="3" t="s">
        <v>171</v>
      </c>
      <c r="Q8" s="8" t="s">
        <v>180</v>
      </c>
    </row>
    <row r="9" spans="1:17" ht="15.55" customHeight="1" x14ac:dyDescent="0.4">
      <c r="A9" s="8" t="s">
        <v>165</v>
      </c>
      <c r="B9" s="3" t="s">
        <v>60</v>
      </c>
      <c r="C9" s="3" t="s">
        <v>179</v>
      </c>
      <c r="D9" s="3" t="s">
        <v>128</v>
      </c>
      <c r="E9" s="3" t="s">
        <v>181</v>
      </c>
      <c r="H9" s="11">
        <v>10</v>
      </c>
      <c r="I9" s="11">
        <v>20</v>
      </c>
      <c r="J9" s="29">
        <v>29</v>
      </c>
      <c r="K9" s="45">
        <f>AVERAGE(I9:J9)</f>
        <v>24.5</v>
      </c>
      <c r="L9" s="29">
        <v>35</v>
      </c>
      <c r="M9" s="11" t="s">
        <v>162</v>
      </c>
      <c r="N9" s="11" t="s">
        <v>162</v>
      </c>
      <c r="O9" s="8" t="s">
        <v>138</v>
      </c>
      <c r="P9" s="3" t="s">
        <v>171</v>
      </c>
    </row>
    <row r="10" spans="1:17" ht="15.55" customHeight="1" x14ac:dyDescent="0.4">
      <c r="A10" s="8" t="s">
        <v>165</v>
      </c>
      <c r="B10" s="3" t="s">
        <v>60</v>
      </c>
      <c r="C10" s="3" t="s">
        <v>179</v>
      </c>
      <c r="D10" s="3" t="s">
        <v>128</v>
      </c>
      <c r="E10" s="8" t="s">
        <v>182</v>
      </c>
      <c r="F10" s="8"/>
      <c r="G10" s="8"/>
      <c r="H10" s="8">
        <v>15</v>
      </c>
      <c r="I10" s="8">
        <v>22</v>
      </c>
      <c r="J10" s="8">
        <v>32</v>
      </c>
      <c r="K10" s="10">
        <f>AVERAGE(I10:J10)</f>
        <v>27</v>
      </c>
      <c r="L10" s="8">
        <v>45</v>
      </c>
      <c r="M10" s="11" t="s">
        <v>162</v>
      </c>
      <c r="N10" s="11" t="s">
        <v>162</v>
      </c>
      <c r="O10" s="8" t="s">
        <v>138</v>
      </c>
      <c r="P10" s="8" t="s">
        <v>183</v>
      </c>
      <c r="Q10" s="8" t="s">
        <v>184</v>
      </c>
    </row>
    <row r="11" spans="1:17" ht="15.55" customHeight="1" x14ac:dyDescent="0.4">
      <c r="A11" s="8" t="s">
        <v>165</v>
      </c>
      <c r="B11" s="3" t="s">
        <v>60</v>
      </c>
      <c r="C11" s="3" t="s">
        <v>179</v>
      </c>
      <c r="D11" s="3" t="s">
        <v>128</v>
      </c>
      <c r="E11" s="8" t="s">
        <v>161</v>
      </c>
      <c r="F11" s="8"/>
      <c r="G11" s="8"/>
      <c r="H11" s="8">
        <v>12</v>
      </c>
      <c r="I11" s="8"/>
      <c r="J11" s="8"/>
      <c r="K11" s="8">
        <v>28</v>
      </c>
      <c r="L11" s="8">
        <v>38</v>
      </c>
      <c r="M11" s="11" t="s">
        <v>162</v>
      </c>
      <c r="N11" s="11" t="s">
        <v>162</v>
      </c>
      <c r="O11" s="8" t="s">
        <v>163</v>
      </c>
      <c r="P11" s="8" t="s">
        <v>183</v>
      </c>
      <c r="Q11" s="8" t="s">
        <v>164</v>
      </c>
    </row>
    <row r="12" spans="1:17" ht="15.55" customHeight="1" x14ac:dyDescent="0.4">
      <c r="A12" s="8" t="s">
        <v>165</v>
      </c>
      <c r="B12" s="8" t="s">
        <v>60</v>
      </c>
      <c r="C12" s="8" t="s">
        <v>179</v>
      </c>
      <c r="D12" s="8" t="s">
        <v>128</v>
      </c>
      <c r="E12" s="8" t="s">
        <v>289</v>
      </c>
      <c r="F12" s="8"/>
      <c r="G12" s="8"/>
      <c r="H12" s="8">
        <v>14</v>
      </c>
      <c r="I12" s="8"/>
      <c r="J12" s="8"/>
      <c r="K12" s="8">
        <v>30</v>
      </c>
      <c r="L12" s="8">
        <v>42.5</v>
      </c>
      <c r="M12" s="51" t="s">
        <v>162</v>
      </c>
      <c r="N12" s="51" t="s">
        <v>162</v>
      </c>
      <c r="O12" s="8" t="s">
        <v>267</v>
      </c>
      <c r="P12" s="8" t="s">
        <v>268</v>
      </c>
      <c r="Q12" s="8"/>
    </row>
    <row r="13" spans="1:17" ht="15.55" customHeight="1" x14ac:dyDescent="0.4">
      <c r="C13" s="8"/>
      <c r="D13" s="8"/>
      <c r="M13" s="11"/>
    </row>
    <row r="14" spans="1:17" s="13" customFormat="1" ht="15.55" customHeight="1" x14ac:dyDescent="0.4">
      <c r="H14" s="67">
        <f>AVERAGE(H4:H12)</f>
        <v>13.857142857142858</v>
      </c>
      <c r="I14" s="67"/>
      <c r="J14" s="67"/>
      <c r="K14" s="67">
        <f t="shared" ref="K14:L14" si="0">AVERAGE(K4:K12)</f>
        <v>28.166666666666668</v>
      </c>
      <c r="L14" s="67">
        <f t="shared" si="0"/>
        <v>39.75</v>
      </c>
      <c r="M14" s="68"/>
      <c r="N14" s="6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FE1C4-C9CB-4594-88B1-EADB27BD39E6}">
  <dimension ref="A1:S14"/>
  <sheetViews>
    <sheetView zoomScaleNormal="100" workbookViewId="0">
      <pane ySplit="3" topLeftCell="A4" activePane="bottomLeft" state="frozen"/>
      <selection activeCell="C25" sqref="C25"/>
      <selection pane="bottomLeft" activeCell="A15" sqref="A15"/>
    </sheetView>
  </sheetViews>
  <sheetFormatPr defaultRowHeight="15.55" customHeight="1" x14ac:dyDescent="0.4"/>
  <cols>
    <col min="1" max="1" width="13.23046875" style="3" customWidth="1"/>
    <col min="2" max="2" width="20.07421875" style="3" customWidth="1"/>
    <col min="3" max="3" width="13.23046875" style="3" customWidth="1"/>
    <col min="4" max="4" width="15.61328125" style="3" customWidth="1"/>
    <col min="5" max="5" width="29.61328125" style="3" customWidth="1"/>
    <col min="6" max="10" width="13.23046875" style="3" customWidth="1"/>
    <col min="11" max="12" width="8.07421875" style="3" customWidth="1"/>
    <col min="13" max="14" width="9.3828125" style="3" customWidth="1"/>
    <col min="15" max="18" width="9.23046875" style="3"/>
    <col min="19" max="19" width="53.69140625" style="3" customWidth="1"/>
    <col min="20" max="16384" width="9.23046875" style="3"/>
  </cols>
  <sheetData>
    <row r="1" spans="1:19" ht="15.55" customHeight="1" x14ac:dyDescent="0.4">
      <c r="A1" s="1"/>
      <c r="B1" s="1"/>
      <c r="C1" s="1"/>
      <c r="D1" s="1"/>
      <c r="E1" s="52" t="s">
        <v>185</v>
      </c>
      <c r="F1" s="53"/>
      <c r="G1" s="53"/>
      <c r="H1" s="53"/>
      <c r="I1" s="53"/>
      <c r="J1" s="53"/>
      <c r="K1" s="53"/>
      <c r="L1" s="53"/>
      <c r="M1" s="53"/>
      <c r="N1" s="53"/>
      <c r="O1" s="53"/>
      <c r="P1" s="53"/>
      <c r="Q1" s="53"/>
      <c r="R1" s="54"/>
      <c r="S1" s="2"/>
    </row>
    <row r="2" spans="1:19" ht="15.55" customHeight="1" x14ac:dyDescent="0.4">
      <c r="A2" s="1"/>
      <c r="B2" s="1"/>
      <c r="C2" s="1"/>
      <c r="D2" s="1"/>
      <c r="E2" s="4"/>
      <c r="F2" s="4"/>
      <c r="G2" s="4"/>
      <c r="H2" s="4"/>
      <c r="I2" s="4"/>
      <c r="J2" s="4"/>
      <c r="K2" s="4"/>
      <c r="L2" s="4"/>
      <c r="M2" s="4" t="s">
        <v>0</v>
      </c>
      <c r="N2" s="4"/>
      <c r="O2" s="4"/>
      <c r="P2" s="4"/>
      <c r="Q2" s="4"/>
      <c r="R2" s="4"/>
      <c r="S2" s="2"/>
    </row>
    <row r="3" spans="1:19" ht="15.55" customHeight="1" x14ac:dyDescent="0.4">
      <c r="A3" s="5" t="s">
        <v>1</v>
      </c>
      <c r="B3" s="5" t="s">
        <v>2</v>
      </c>
      <c r="C3" s="5" t="s">
        <v>3</v>
      </c>
      <c r="D3" s="5" t="s">
        <v>4</v>
      </c>
      <c r="E3" s="6" t="s">
        <v>5</v>
      </c>
      <c r="F3" s="6" t="s">
        <v>6</v>
      </c>
      <c r="G3" s="6" t="s">
        <v>7</v>
      </c>
      <c r="H3" s="6" t="s">
        <v>8</v>
      </c>
      <c r="I3" s="6" t="s">
        <v>9</v>
      </c>
      <c r="J3" s="6" t="s">
        <v>10</v>
      </c>
      <c r="K3" s="6" t="s">
        <v>11</v>
      </c>
      <c r="L3" s="6" t="s">
        <v>12</v>
      </c>
      <c r="M3" s="6" t="s">
        <v>13</v>
      </c>
      <c r="N3" s="6" t="s">
        <v>14</v>
      </c>
      <c r="O3" s="6" t="s">
        <v>15</v>
      </c>
      <c r="P3" s="6" t="s">
        <v>16</v>
      </c>
      <c r="Q3" s="6" t="s">
        <v>17</v>
      </c>
      <c r="R3" s="6" t="s">
        <v>18</v>
      </c>
      <c r="S3" s="7" t="s">
        <v>19</v>
      </c>
    </row>
    <row r="4" spans="1:19" s="8" customFormat="1" ht="15.55" customHeight="1" x14ac:dyDescent="0.4">
      <c r="A4" s="8" t="s">
        <v>165</v>
      </c>
      <c r="B4" s="3" t="s">
        <v>251</v>
      </c>
      <c r="C4" s="3"/>
      <c r="D4" s="3"/>
      <c r="E4" s="3" t="s">
        <v>252</v>
      </c>
      <c r="F4" s="3"/>
      <c r="G4" s="3"/>
      <c r="H4" s="3"/>
      <c r="I4" s="3"/>
      <c r="J4" s="3"/>
      <c r="K4" s="3"/>
      <c r="L4" s="3"/>
      <c r="M4" s="3"/>
      <c r="N4" s="3" t="s">
        <v>256</v>
      </c>
    </row>
    <row r="5" spans="1:19" s="8" customFormat="1" ht="15.55" customHeight="1" x14ac:dyDescent="0.4">
      <c r="A5" s="8" t="s">
        <v>165</v>
      </c>
      <c r="B5" s="8" t="s">
        <v>186</v>
      </c>
      <c r="C5" s="8" t="s">
        <v>179</v>
      </c>
      <c r="D5" s="8" t="s">
        <v>187</v>
      </c>
      <c r="E5" s="8" t="s">
        <v>188</v>
      </c>
      <c r="F5" s="8">
        <v>12.5</v>
      </c>
      <c r="G5" s="8">
        <v>17.8</v>
      </c>
      <c r="H5" s="10">
        <f>AVERAGE(F5:G5)</f>
        <v>15.15</v>
      </c>
      <c r="I5" s="8">
        <v>23</v>
      </c>
      <c r="J5" s="8">
        <v>32</v>
      </c>
      <c r="K5" s="8">
        <v>28.5</v>
      </c>
      <c r="L5" s="8">
        <v>37</v>
      </c>
      <c r="O5" s="11" t="s">
        <v>162</v>
      </c>
      <c r="P5" s="11" t="s">
        <v>162</v>
      </c>
      <c r="Q5" s="8" t="s">
        <v>189</v>
      </c>
      <c r="R5" s="8" t="s">
        <v>190</v>
      </c>
      <c r="S5" s="8" t="s">
        <v>191</v>
      </c>
    </row>
    <row r="6" spans="1:19" ht="15.55" customHeight="1" x14ac:dyDescent="0.4">
      <c r="A6" s="8" t="s">
        <v>165</v>
      </c>
      <c r="B6" s="8" t="s">
        <v>186</v>
      </c>
      <c r="C6" s="8" t="s">
        <v>179</v>
      </c>
      <c r="D6" s="8" t="s">
        <v>187</v>
      </c>
      <c r="E6" s="8" t="s">
        <v>188</v>
      </c>
      <c r="F6" s="8">
        <v>14.8</v>
      </c>
      <c r="G6" s="8">
        <v>18.5</v>
      </c>
      <c r="H6" s="10">
        <f>AVERAGE(F6:G6)</f>
        <v>16.649999999999999</v>
      </c>
      <c r="I6" s="8">
        <v>25</v>
      </c>
      <c r="J6" s="8">
        <v>32</v>
      </c>
      <c r="K6" s="8">
        <v>30</v>
      </c>
      <c r="L6" s="8">
        <v>35</v>
      </c>
      <c r="O6" s="11" t="s">
        <v>162</v>
      </c>
      <c r="P6" s="11" t="s">
        <v>162</v>
      </c>
      <c r="Q6" s="3" t="s">
        <v>192</v>
      </c>
      <c r="R6" s="8" t="s">
        <v>193</v>
      </c>
      <c r="S6" s="8" t="s">
        <v>191</v>
      </c>
    </row>
    <row r="7" spans="1:19" ht="15.55" customHeight="1" x14ac:dyDescent="0.4">
      <c r="A7" s="8" t="s">
        <v>165</v>
      </c>
      <c r="B7" s="8" t="s">
        <v>186</v>
      </c>
      <c r="C7" s="8" t="s">
        <v>179</v>
      </c>
      <c r="D7" s="8" t="s">
        <v>187</v>
      </c>
      <c r="E7" s="8" t="s">
        <v>194</v>
      </c>
      <c r="F7" s="8"/>
      <c r="G7" s="8"/>
      <c r="H7" s="10">
        <v>16</v>
      </c>
      <c r="I7" s="8"/>
      <c r="J7" s="8"/>
      <c r="K7" s="8">
        <v>29</v>
      </c>
      <c r="L7" s="8">
        <v>36</v>
      </c>
      <c r="O7" s="11" t="s">
        <v>162</v>
      </c>
      <c r="P7" s="11" t="s">
        <v>162</v>
      </c>
      <c r="Q7" s="3" t="s">
        <v>24</v>
      </c>
      <c r="R7" s="8" t="s">
        <v>24</v>
      </c>
      <c r="S7" s="8" t="s">
        <v>131</v>
      </c>
    </row>
    <row r="8" spans="1:19" ht="15.55" customHeight="1" x14ac:dyDescent="0.4">
      <c r="A8" s="8" t="s">
        <v>165</v>
      </c>
      <c r="B8" s="3" t="s">
        <v>60</v>
      </c>
      <c r="C8" s="3" t="s">
        <v>179</v>
      </c>
      <c r="D8" s="3" t="s">
        <v>128</v>
      </c>
      <c r="E8" s="8" t="s">
        <v>164</v>
      </c>
      <c r="H8" s="3">
        <v>12</v>
      </c>
      <c r="K8" s="3">
        <v>28</v>
      </c>
      <c r="L8" s="3">
        <v>38</v>
      </c>
      <c r="M8" s="3">
        <v>50</v>
      </c>
      <c r="O8" s="11" t="s">
        <v>162</v>
      </c>
      <c r="P8" s="11" t="s">
        <v>162</v>
      </c>
      <c r="Q8" s="3" t="s">
        <v>163</v>
      </c>
      <c r="R8" s="3" t="s">
        <v>183</v>
      </c>
      <c r="S8" s="8" t="s">
        <v>164</v>
      </c>
    </row>
    <row r="9" spans="1:19" ht="15.55" customHeight="1" x14ac:dyDescent="0.4">
      <c r="A9" s="8"/>
      <c r="E9" s="8"/>
      <c r="O9" s="11"/>
      <c r="P9" s="11"/>
      <c r="S9" s="8"/>
    </row>
    <row r="10" spans="1:19" s="13" customFormat="1" ht="15.55" customHeight="1" x14ac:dyDescent="0.4">
      <c r="H10" s="69">
        <f>AVERAGE(H5:H8)</f>
        <v>14.95</v>
      </c>
      <c r="K10" s="69">
        <f>AVERAGE(K5:K8)</f>
        <v>28.875</v>
      </c>
      <c r="L10" s="69">
        <f>AVERAGE(L5:L8)</f>
        <v>36.5</v>
      </c>
      <c r="M10" s="69">
        <f>AVERAGE(M5:M8)</f>
        <v>50</v>
      </c>
    </row>
    <row r="11" spans="1:19" ht="15.55" customHeight="1" x14ac:dyDescent="0.4">
      <c r="H11" s="47"/>
      <c r="K11" s="47"/>
      <c r="L11" s="47"/>
      <c r="M11" s="47"/>
    </row>
    <row r="12" spans="1:19" ht="15.55" customHeight="1" x14ac:dyDescent="0.4">
      <c r="A12" s="48" t="s">
        <v>292</v>
      </c>
    </row>
    <row r="13" spans="1:19" ht="15.55" customHeight="1" x14ac:dyDescent="0.4">
      <c r="A13" s="48" t="s">
        <v>293</v>
      </c>
    </row>
    <row r="14" spans="1:19" ht="15.55" customHeight="1" x14ac:dyDescent="0.4">
      <c r="A14" s="48" t="s">
        <v>294</v>
      </c>
    </row>
  </sheetData>
  <mergeCells count="1">
    <mergeCell ref="E1:R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0291-CD95-4689-97C6-3AFA0F24F65E}">
  <dimension ref="A1:T6"/>
  <sheetViews>
    <sheetView zoomScaleNormal="100" workbookViewId="0">
      <selection activeCell="A7" sqref="A7"/>
    </sheetView>
  </sheetViews>
  <sheetFormatPr defaultColWidth="15.07421875" defaultRowHeight="16.850000000000001" customHeight="1" x14ac:dyDescent="0.4"/>
  <cols>
    <col min="1" max="4" width="15.07421875" style="11"/>
    <col min="5" max="5" width="20.3046875" style="11" customWidth="1"/>
    <col min="6" max="16384" width="15.07421875" style="11"/>
  </cols>
  <sheetData>
    <row r="1" spans="1:20" s="15" customFormat="1" ht="38.6" customHeight="1" x14ac:dyDescent="0.4">
      <c r="A1" s="34"/>
      <c r="B1" s="34"/>
      <c r="C1" s="66"/>
      <c r="E1" s="34"/>
      <c r="F1" s="34" t="s">
        <v>98</v>
      </c>
      <c r="G1" s="34"/>
      <c r="H1" s="34"/>
      <c r="I1" s="34"/>
      <c r="J1" s="34" t="s">
        <v>99</v>
      </c>
      <c r="K1" s="34" t="s">
        <v>100</v>
      </c>
      <c r="L1" s="34"/>
      <c r="M1" s="34"/>
      <c r="N1" s="34"/>
      <c r="O1" s="34" t="s">
        <v>101</v>
      </c>
      <c r="P1" s="34" t="s">
        <v>273</v>
      </c>
      <c r="Q1" s="34"/>
      <c r="R1" s="34"/>
      <c r="S1" s="34"/>
      <c r="T1" s="34"/>
    </row>
    <row r="2" spans="1:20" s="36" customFormat="1" ht="16.850000000000001" customHeight="1" x14ac:dyDescent="0.4">
      <c r="A2" s="35"/>
      <c r="B2" s="35"/>
      <c r="C2" s="35" t="s">
        <v>17</v>
      </c>
      <c r="D2" s="35" t="s">
        <v>102</v>
      </c>
      <c r="E2" s="35" t="s">
        <v>103</v>
      </c>
      <c r="F2" s="35" t="s">
        <v>104</v>
      </c>
      <c r="G2" s="35" t="s">
        <v>105</v>
      </c>
      <c r="H2" s="35" t="s">
        <v>106</v>
      </c>
      <c r="I2" s="35"/>
      <c r="J2" s="35" t="s">
        <v>107</v>
      </c>
      <c r="K2" s="35" t="s">
        <v>108</v>
      </c>
      <c r="L2" s="35" t="s">
        <v>109</v>
      </c>
      <c r="M2" s="35" t="s">
        <v>110</v>
      </c>
      <c r="N2" s="35"/>
      <c r="O2" s="35" t="s">
        <v>107</v>
      </c>
      <c r="P2" s="35" t="s">
        <v>108</v>
      </c>
      <c r="Q2" s="35" t="s">
        <v>109</v>
      </c>
      <c r="R2" s="35" t="s">
        <v>110</v>
      </c>
      <c r="S2" s="35"/>
      <c r="T2" s="35"/>
    </row>
    <row r="3" spans="1:20" s="56" customFormat="1" ht="16.850000000000001" customHeight="1" x14ac:dyDescent="0.4">
      <c r="A3" s="13" t="s">
        <v>165</v>
      </c>
      <c r="B3" s="56" t="s">
        <v>162</v>
      </c>
      <c r="C3" s="55" t="s">
        <v>269</v>
      </c>
      <c r="D3" s="13"/>
      <c r="E3" s="13" t="s">
        <v>188</v>
      </c>
      <c r="F3" s="55">
        <v>13</v>
      </c>
      <c r="G3" s="55">
        <v>29</v>
      </c>
      <c r="H3" s="55">
        <v>37</v>
      </c>
      <c r="I3" s="55"/>
      <c r="K3" s="55">
        <v>0</v>
      </c>
      <c r="L3" s="55">
        <v>15</v>
      </c>
      <c r="M3" s="55">
        <v>15</v>
      </c>
      <c r="N3" s="55"/>
      <c r="P3" s="55">
        <v>0</v>
      </c>
      <c r="Q3" s="55">
        <v>237</v>
      </c>
      <c r="R3" s="55">
        <v>237</v>
      </c>
      <c r="S3" s="55"/>
      <c r="T3" s="55"/>
    </row>
    <row r="4" spans="1:20" ht="16.850000000000001" customHeight="1" x14ac:dyDescent="0.4">
      <c r="A4" s="39"/>
      <c r="B4" s="39"/>
      <c r="C4" s="39"/>
      <c r="E4" s="8"/>
      <c r="F4" s="39"/>
      <c r="G4" s="39"/>
      <c r="H4" s="39"/>
      <c r="I4" s="40"/>
      <c r="K4" s="39"/>
      <c r="L4" s="39"/>
      <c r="M4" s="39"/>
      <c r="N4" s="40"/>
      <c r="O4" s="40"/>
      <c r="P4" s="40"/>
      <c r="Q4" s="39"/>
      <c r="R4" s="40"/>
      <c r="S4" s="40"/>
      <c r="T4" s="40"/>
    </row>
    <row r="5" spans="1:20" ht="16.850000000000001" customHeight="1" x14ac:dyDescent="0.4">
      <c r="A5" s="48" t="s">
        <v>290</v>
      </c>
      <c r="B5" s="39"/>
      <c r="E5" s="8"/>
      <c r="F5" s="39"/>
      <c r="G5" s="39"/>
      <c r="H5" s="39"/>
      <c r="I5" s="40"/>
      <c r="K5" s="39"/>
      <c r="L5" s="39"/>
      <c r="M5" s="39"/>
      <c r="N5" s="40"/>
      <c r="O5" s="40"/>
      <c r="P5" s="40"/>
      <c r="Q5" s="39"/>
      <c r="R5" s="40"/>
      <c r="S5" s="40"/>
      <c r="T5" s="40"/>
    </row>
    <row r="6" spans="1:20" ht="16.850000000000001" customHeight="1" x14ac:dyDescent="0.4">
      <c r="A6" s="48"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28C8-6090-4CBF-A062-7612047FABCA}">
  <dimension ref="A1:S27"/>
  <sheetViews>
    <sheetView tabSelected="1" zoomScaleNormal="100" workbookViewId="0">
      <pane ySplit="3" topLeftCell="A4" activePane="bottomLeft" state="frozen"/>
      <selection pane="bottomLeft"/>
    </sheetView>
  </sheetViews>
  <sheetFormatPr defaultRowHeight="15.55" customHeight="1" x14ac:dyDescent="0.4"/>
  <cols>
    <col min="1" max="3" width="13.23046875" style="3" customWidth="1"/>
    <col min="4" max="4" width="15.61328125" style="3" customWidth="1"/>
    <col min="5" max="5" width="29.61328125" style="3" customWidth="1"/>
    <col min="6" max="10" width="13.23046875" style="3" customWidth="1"/>
    <col min="11" max="12" width="8.07421875" style="3" customWidth="1"/>
    <col min="13" max="14" width="9.3828125" style="3" customWidth="1"/>
    <col min="15" max="18" width="9.23046875" style="3"/>
    <col min="19" max="19" width="53.69140625" style="3" customWidth="1"/>
    <col min="20" max="16384" width="9.23046875" style="3"/>
  </cols>
  <sheetData>
    <row r="1" spans="1:19" ht="15.45" customHeight="1" x14ac:dyDescent="0.4">
      <c r="A1" s="1"/>
      <c r="B1" s="1"/>
      <c r="C1" s="1"/>
      <c r="D1" s="1"/>
      <c r="E1" s="52" t="s">
        <v>196</v>
      </c>
      <c r="F1" s="53"/>
      <c r="G1" s="53"/>
      <c r="H1" s="53"/>
      <c r="I1" s="53"/>
      <c r="J1" s="53"/>
      <c r="K1" s="53"/>
      <c r="L1" s="53"/>
      <c r="M1" s="53"/>
      <c r="N1" s="53"/>
      <c r="O1" s="53"/>
      <c r="P1" s="53"/>
      <c r="Q1" s="53"/>
      <c r="R1" s="54"/>
      <c r="S1" s="2"/>
    </row>
    <row r="2" spans="1:19" ht="15.55" customHeight="1" x14ac:dyDescent="0.4">
      <c r="A2" s="1"/>
      <c r="B2" s="1"/>
      <c r="C2" s="1"/>
      <c r="D2" s="1"/>
      <c r="E2" s="4"/>
      <c r="F2" s="4"/>
      <c r="G2" s="4"/>
      <c r="H2" s="4"/>
      <c r="I2" s="4"/>
      <c r="J2" s="4"/>
      <c r="K2" s="4"/>
      <c r="L2" s="4"/>
      <c r="M2" s="4" t="s">
        <v>0</v>
      </c>
      <c r="N2" s="4"/>
      <c r="O2" s="4"/>
      <c r="P2" s="4"/>
      <c r="Q2" s="4"/>
      <c r="R2" s="4"/>
      <c r="S2" s="2"/>
    </row>
    <row r="3" spans="1:19" ht="15.55" customHeight="1" x14ac:dyDescent="0.4">
      <c r="A3" s="5" t="s">
        <v>1</v>
      </c>
      <c r="B3" s="5" t="s">
        <v>2</v>
      </c>
      <c r="C3" s="5" t="s">
        <v>3</v>
      </c>
      <c r="D3" s="5" t="s">
        <v>4</v>
      </c>
      <c r="E3" s="6" t="s">
        <v>5</v>
      </c>
      <c r="F3" s="6" t="s">
        <v>6</v>
      </c>
      <c r="G3" s="6" t="s">
        <v>7</v>
      </c>
      <c r="H3" s="6" t="s">
        <v>8</v>
      </c>
      <c r="I3" s="6" t="s">
        <v>9</v>
      </c>
      <c r="J3" s="6" t="s">
        <v>10</v>
      </c>
      <c r="K3" s="6" t="s">
        <v>11</v>
      </c>
      <c r="L3" s="6" t="s">
        <v>12</v>
      </c>
      <c r="M3" s="6" t="s">
        <v>13</v>
      </c>
      <c r="N3" s="6" t="s">
        <v>14</v>
      </c>
      <c r="O3" s="6" t="s">
        <v>15</v>
      </c>
      <c r="P3" s="6" t="s">
        <v>16</v>
      </c>
      <c r="Q3" s="6" t="s">
        <v>17</v>
      </c>
      <c r="R3" s="6" t="s">
        <v>18</v>
      </c>
      <c r="S3" s="7" t="s">
        <v>19</v>
      </c>
    </row>
    <row r="4" spans="1:19" ht="15.55" customHeight="1" x14ac:dyDescent="0.4">
      <c r="A4" s="8" t="s">
        <v>20</v>
      </c>
      <c r="B4" s="3" t="s">
        <v>21</v>
      </c>
      <c r="C4" s="8" t="s">
        <v>22</v>
      </c>
      <c r="E4" s="3" t="s">
        <v>257</v>
      </c>
      <c r="I4" s="3">
        <v>15</v>
      </c>
      <c r="J4" s="3">
        <v>20</v>
      </c>
      <c r="K4" s="9">
        <f>AVERAGE(I4:J4)</f>
        <v>17.5</v>
      </c>
      <c r="O4" s="8" t="s">
        <v>23</v>
      </c>
      <c r="Q4" s="3" t="s">
        <v>24</v>
      </c>
      <c r="R4" s="3" t="s">
        <v>25</v>
      </c>
      <c r="S4" s="3" t="s">
        <v>26</v>
      </c>
    </row>
    <row r="5" spans="1:19" ht="15.55" customHeight="1" x14ac:dyDescent="0.4">
      <c r="A5" s="8" t="s">
        <v>20</v>
      </c>
      <c r="B5" s="3" t="s">
        <v>21</v>
      </c>
      <c r="C5" s="8" t="s">
        <v>27</v>
      </c>
      <c r="E5" s="3" t="s">
        <v>28</v>
      </c>
      <c r="H5" s="3">
        <v>0</v>
      </c>
      <c r="O5" s="8" t="s">
        <v>23</v>
      </c>
      <c r="Q5" s="3" t="s">
        <v>24</v>
      </c>
      <c r="R5" s="3" t="s">
        <v>25</v>
      </c>
      <c r="S5" s="3" t="s">
        <v>26</v>
      </c>
    </row>
    <row r="6" spans="1:19" ht="15.55" customHeight="1" x14ac:dyDescent="0.4">
      <c r="A6" s="8" t="s">
        <v>20</v>
      </c>
      <c r="B6" s="3" t="s">
        <v>21</v>
      </c>
      <c r="C6" s="8" t="s">
        <v>27</v>
      </c>
      <c r="E6" s="3" t="s">
        <v>258</v>
      </c>
      <c r="H6" s="3">
        <v>2</v>
      </c>
      <c r="O6" s="8" t="s">
        <v>23</v>
      </c>
      <c r="Q6" s="3" t="s">
        <v>24</v>
      </c>
      <c r="R6" s="3" t="s">
        <v>25</v>
      </c>
      <c r="S6" s="3" t="s">
        <v>26</v>
      </c>
    </row>
    <row r="7" spans="1:19" ht="15.55" customHeight="1" x14ac:dyDescent="0.4">
      <c r="A7" s="8" t="s">
        <v>20</v>
      </c>
      <c r="B7" s="3" t="s">
        <v>21</v>
      </c>
      <c r="C7" s="8" t="s">
        <v>27</v>
      </c>
      <c r="E7" s="3" t="s">
        <v>259</v>
      </c>
      <c r="H7" s="3">
        <v>7</v>
      </c>
      <c r="O7" s="8" t="s">
        <v>23</v>
      </c>
      <c r="Q7" s="3" t="s">
        <v>24</v>
      </c>
      <c r="R7" s="3" t="s">
        <v>25</v>
      </c>
      <c r="S7" s="3" t="s">
        <v>26</v>
      </c>
    </row>
    <row r="8" spans="1:19" ht="15.55" customHeight="1" x14ac:dyDescent="0.4">
      <c r="A8" s="8" t="s">
        <v>20</v>
      </c>
      <c r="B8" s="3" t="s">
        <v>21</v>
      </c>
      <c r="C8" s="3" t="s">
        <v>21</v>
      </c>
      <c r="E8" s="3" t="s">
        <v>258</v>
      </c>
      <c r="L8" s="3">
        <v>28</v>
      </c>
      <c r="O8" s="8" t="s">
        <v>23</v>
      </c>
      <c r="Q8" s="3" t="s">
        <v>24</v>
      </c>
      <c r="R8" s="3" t="s">
        <v>25</v>
      </c>
      <c r="S8" s="3" t="s">
        <v>26</v>
      </c>
    </row>
    <row r="9" spans="1:19" ht="15.55" customHeight="1" x14ac:dyDescent="0.4">
      <c r="A9" s="8" t="s">
        <v>20</v>
      </c>
      <c r="B9" s="3" t="s">
        <v>21</v>
      </c>
      <c r="C9" s="3" t="s">
        <v>21</v>
      </c>
      <c r="E9" s="3" t="s">
        <v>260</v>
      </c>
      <c r="L9" s="3">
        <v>30</v>
      </c>
      <c r="O9" s="8" t="s">
        <v>23</v>
      </c>
      <c r="Q9" s="3" t="s">
        <v>24</v>
      </c>
      <c r="R9" s="3" t="s">
        <v>29</v>
      </c>
      <c r="S9" s="3" t="s">
        <v>26</v>
      </c>
    </row>
    <row r="10" spans="1:19" ht="15.55" customHeight="1" x14ac:dyDescent="0.4">
      <c r="A10" s="8" t="s">
        <v>20</v>
      </c>
      <c r="B10" s="8" t="s">
        <v>30</v>
      </c>
      <c r="C10" s="8" t="s">
        <v>30</v>
      </c>
      <c r="E10" s="8" t="s">
        <v>31</v>
      </c>
      <c r="F10" s="8"/>
      <c r="G10" s="8"/>
      <c r="H10" s="8"/>
      <c r="I10" s="8">
        <v>15</v>
      </c>
      <c r="J10" s="8">
        <v>18</v>
      </c>
      <c r="K10" s="9">
        <f>AVERAGE(I10:J10)</f>
        <v>16.5</v>
      </c>
      <c r="L10" s="8">
        <v>26.5</v>
      </c>
      <c r="M10" s="8"/>
      <c r="N10" s="8"/>
      <c r="O10" s="8" t="s">
        <v>23</v>
      </c>
      <c r="P10" s="8"/>
      <c r="Q10" s="8" t="s">
        <v>24</v>
      </c>
      <c r="R10" s="8"/>
      <c r="S10" s="8" t="s">
        <v>32</v>
      </c>
    </row>
    <row r="11" spans="1:19" ht="15.55" customHeight="1" x14ac:dyDescent="0.4">
      <c r="A11" s="8" t="s">
        <v>20</v>
      </c>
      <c r="B11" s="8" t="s">
        <v>30</v>
      </c>
      <c r="C11" s="8" t="s">
        <v>33</v>
      </c>
      <c r="E11" s="8" t="s">
        <v>261</v>
      </c>
      <c r="F11" s="8"/>
      <c r="G11" s="8"/>
      <c r="H11" s="8"/>
      <c r="I11" s="8"/>
      <c r="K11" s="8">
        <v>15</v>
      </c>
      <c r="L11" s="8">
        <v>25</v>
      </c>
      <c r="M11" s="8"/>
      <c r="N11" s="8"/>
      <c r="O11" s="8" t="s">
        <v>23</v>
      </c>
      <c r="P11" s="8"/>
      <c r="Q11" s="8" t="s">
        <v>24</v>
      </c>
      <c r="R11" s="8"/>
      <c r="S11" s="8" t="s">
        <v>32</v>
      </c>
    </row>
    <row r="12" spans="1:19" ht="15.55" customHeight="1" x14ac:dyDescent="0.4">
      <c r="A12" s="8" t="s">
        <v>20</v>
      </c>
      <c r="B12" s="8" t="s">
        <v>30</v>
      </c>
      <c r="C12" s="3" t="s">
        <v>34</v>
      </c>
      <c r="E12" s="8" t="s">
        <v>35</v>
      </c>
      <c r="H12" s="3">
        <v>4</v>
      </c>
      <c r="K12" s="8"/>
      <c r="L12" s="8"/>
      <c r="M12" s="8"/>
      <c r="N12" s="8"/>
      <c r="O12" s="8" t="s">
        <v>23</v>
      </c>
      <c r="P12" s="8"/>
      <c r="Q12" s="8" t="s">
        <v>24</v>
      </c>
      <c r="R12" s="8"/>
      <c r="S12" s="8" t="s">
        <v>36</v>
      </c>
    </row>
    <row r="13" spans="1:19" ht="15.55" customHeight="1" x14ac:dyDescent="0.4">
      <c r="A13" s="8" t="s">
        <v>20</v>
      </c>
      <c r="B13" s="8" t="s">
        <v>30</v>
      </c>
      <c r="C13" s="8" t="s">
        <v>30</v>
      </c>
      <c r="E13" s="3" t="s">
        <v>37</v>
      </c>
      <c r="H13" s="3">
        <v>7</v>
      </c>
      <c r="K13" s="3">
        <v>21</v>
      </c>
      <c r="L13" s="3">
        <v>30</v>
      </c>
      <c r="M13" s="9">
        <v>30</v>
      </c>
      <c r="N13" s="8"/>
      <c r="O13" s="8" t="s">
        <v>23</v>
      </c>
      <c r="P13" s="8"/>
      <c r="Q13" s="8" t="s">
        <v>38</v>
      </c>
      <c r="R13" s="8"/>
      <c r="S13" s="8" t="s">
        <v>35</v>
      </c>
    </row>
    <row r="14" spans="1:19" ht="15.55" customHeight="1" x14ac:dyDescent="0.4">
      <c r="A14" s="8" t="s">
        <v>20</v>
      </c>
      <c r="B14" s="8" t="s">
        <v>30</v>
      </c>
      <c r="C14" s="8" t="s">
        <v>30</v>
      </c>
      <c r="E14" s="3" t="s">
        <v>39</v>
      </c>
      <c r="H14" s="8"/>
      <c r="I14" s="8">
        <v>15</v>
      </c>
      <c r="J14" s="3">
        <v>20</v>
      </c>
      <c r="K14" s="10">
        <f>AVERAGE(I14:J14)</f>
        <v>17.5</v>
      </c>
      <c r="L14" s="8"/>
      <c r="M14" s="8">
        <v>35</v>
      </c>
      <c r="N14" s="8"/>
      <c r="O14" s="8" t="s">
        <v>23</v>
      </c>
      <c r="P14" s="8"/>
      <c r="Q14" s="3" t="s">
        <v>40</v>
      </c>
      <c r="R14" s="3" t="s">
        <v>29</v>
      </c>
      <c r="S14" s="3" t="s">
        <v>39</v>
      </c>
    </row>
    <row r="15" spans="1:19" ht="15.55" customHeight="1" x14ac:dyDescent="0.4">
      <c r="A15" s="8" t="s">
        <v>20</v>
      </c>
      <c r="B15" s="8" t="s">
        <v>30</v>
      </c>
      <c r="C15" s="8" t="s">
        <v>30</v>
      </c>
      <c r="E15" s="3" t="s">
        <v>41</v>
      </c>
      <c r="H15" s="8"/>
      <c r="M15" s="3">
        <v>32</v>
      </c>
      <c r="O15" s="8" t="s">
        <v>23</v>
      </c>
      <c r="Q15" s="3" t="s">
        <v>42</v>
      </c>
      <c r="R15" s="3" t="s">
        <v>29</v>
      </c>
      <c r="S15" s="3" t="s">
        <v>41</v>
      </c>
    </row>
    <row r="16" spans="1:19" ht="15.55" customHeight="1" x14ac:dyDescent="0.4">
      <c r="A16" s="8" t="s">
        <v>20</v>
      </c>
      <c r="B16" s="8" t="s">
        <v>30</v>
      </c>
      <c r="C16" s="8" t="s">
        <v>30</v>
      </c>
      <c r="E16" s="3" t="s">
        <v>43</v>
      </c>
      <c r="H16" s="8"/>
      <c r="M16" s="3">
        <v>30</v>
      </c>
      <c r="O16" s="8" t="s">
        <v>23</v>
      </c>
      <c r="R16" s="3" t="s">
        <v>29</v>
      </c>
      <c r="S16" s="3" t="s">
        <v>43</v>
      </c>
    </row>
    <row r="17" spans="1:19" ht="15.55" customHeight="1" x14ac:dyDescent="0.4">
      <c r="A17" s="8" t="s">
        <v>20</v>
      </c>
      <c r="B17" s="8" t="s">
        <v>30</v>
      </c>
      <c r="C17" s="8" t="s">
        <v>30</v>
      </c>
      <c r="E17" s="11" t="s">
        <v>44</v>
      </c>
      <c r="H17" s="8"/>
      <c r="M17" s="3">
        <v>30</v>
      </c>
      <c r="O17" s="8" t="s">
        <v>23</v>
      </c>
      <c r="R17" s="3" t="s">
        <v>29</v>
      </c>
      <c r="S17" s="3" t="s">
        <v>45</v>
      </c>
    </row>
    <row r="18" spans="1:19" ht="15.55" customHeight="1" x14ac:dyDescent="0.4">
      <c r="A18" s="8" t="s">
        <v>20</v>
      </c>
      <c r="B18" s="8" t="s">
        <v>30</v>
      </c>
      <c r="C18" s="8" t="s">
        <v>30</v>
      </c>
      <c r="E18" s="3" t="s">
        <v>288</v>
      </c>
      <c r="H18" s="8"/>
      <c r="M18" s="12" t="s">
        <v>46</v>
      </c>
      <c r="O18" s="8" t="s">
        <v>23</v>
      </c>
      <c r="P18" s="11" t="s">
        <v>47</v>
      </c>
      <c r="R18" s="3" t="s">
        <v>25</v>
      </c>
      <c r="S18" s="3" t="s">
        <v>48</v>
      </c>
    </row>
    <row r="19" spans="1:19" s="8" customFormat="1" ht="15.55" customHeight="1" x14ac:dyDescent="0.4">
      <c r="A19" s="8" t="s">
        <v>20</v>
      </c>
      <c r="B19" s="8" t="s">
        <v>30</v>
      </c>
      <c r="C19" s="8" t="s">
        <v>30</v>
      </c>
      <c r="E19" s="8" t="s">
        <v>287</v>
      </c>
      <c r="M19" s="8">
        <v>30</v>
      </c>
      <c r="O19" s="8" t="s">
        <v>23</v>
      </c>
      <c r="P19" s="8" t="s">
        <v>49</v>
      </c>
      <c r="R19" s="8" t="s">
        <v>50</v>
      </c>
      <c r="S19" s="3" t="s">
        <v>48</v>
      </c>
    </row>
    <row r="20" spans="1:19" s="8" customFormat="1" ht="15.55" customHeight="1" x14ac:dyDescent="0.4">
      <c r="A20" s="8" t="s">
        <v>20</v>
      </c>
      <c r="B20" s="8" t="s">
        <v>30</v>
      </c>
      <c r="C20" s="8" t="s">
        <v>30</v>
      </c>
      <c r="E20" s="8" t="s">
        <v>262</v>
      </c>
      <c r="M20" s="8">
        <v>31</v>
      </c>
      <c r="O20" s="8" t="s">
        <v>23</v>
      </c>
      <c r="P20" s="8" t="s">
        <v>51</v>
      </c>
      <c r="R20" s="3" t="s">
        <v>29</v>
      </c>
      <c r="S20" s="3" t="s">
        <v>48</v>
      </c>
    </row>
    <row r="21" spans="1:19" ht="15.55" customHeight="1" x14ac:dyDescent="0.4">
      <c r="H21" s="8"/>
      <c r="O21" s="8"/>
    </row>
    <row r="22" spans="1:19" ht="15.55" customHeight="1" x14ac:dyDescent="0.4">
      <c r="A22" s="8" t="s">
        <v>20</v>
      </c>
      <c r="B22" s="8" t="s">
        <v>30</v>
      </c>
      <c r="C22" s="8" t="s">
        <v>30</v>
      </c>
      <c r="D22" s="8"/>
      <c r="E22" s="8" t="s">
        <v>52</v>
      </c>
      <c r="F22" s="8"/>
      <c r="G22" s="8"/>
      <c r="H22" s="8">
        <v>10</v>
      </c>
      <c r="I22" s="8">
        <v>15</v>
      </c>
      <c r="J22" s="8">
        <v>18</v>
      </c>
      <c r="K22" s="10">
        <f>AVERAGE(I22:J22)</f>
        <v>16.5</v>
      </c>
      <c r="L22" s="8">
        <v>30</v>
      </c>
      <c r="M22" s="9">
        <v>30</v>
      </c>
      <c r="O22" s="8" t="s">
        <v>23</v>
      </c>
      <c r="Q22" s="3" t="s">
        <v>24</v>
      </c>
      <c r="R22" s="3" t="s">
        <v>24</v>
      </c>
      <c r="S22" s="3" t="s">
        <v>53</v>
      </c>
    </row>
    <row r="23" spans="1:19" ht="15.55" customHeight="1" x14ac:dyDescent="0.4">
      <c r="H23" s="8"/>
    </row>
    <row r="24" spans="1:19" s="13" customFormat="1" ht="15.55" customHeight="1" x14ac:dyDescent="0.4">
      <c r="H24" s="14">
        <f>AVERAGE(H4:H22)</f>
        <v>5</v>
      </c>
      <c r="K24" s="14">
        <f>AVERAGE(K4:K22)</f>
        <v>17.333333333333332</v>
      </c>
      <c r="L24" s="14">
        <f>AVERAGE(L4:L22)</f>
        <v>28.25</v>
      </c>
      <c r="M24" s="14">
        <f>AVERAGE(M4:M22)</f>
        <v>31</v>
      </c>
    </row>
    <row r="26" spans="1:19" ht="15.55" customHeight="1" x14ac:dyDescent="0.4">
      <c r="A26" s="15" t="s">
        <v>54</v>
      </c>
    </row>
    <row r="27" spans="1:19" s="16" customFormat="1" ht="15.55" customHeight="1" x14ac:dyDescent="0.4">
      <c r="A27" s="16" t="s">
        <v>20</v>
      </c>
      <c r="B27" s="16" t="s">
        <v>55</v>
      </c>
      <c r="C27" s="16" t="s">
        <v>21</v>
      </c>
      <c r="D27" s="16" t="s">
        <v>56</v>
      </c>
      <c r="E27" s="17" t="s">
        <v>57</v>
      </c>
      <c r="I27" s="16">
        <v>5</v>
      </c>
      <c r="J27" s="16">
        <v>15</v>
      </c>
      <c r="K27" s="18">
        <f>AVERAGE(I27:J27)</f>
        <v>10</v>
      </c>
      <c r="L27" s="16">
        <v>28</v>
      </c>
      <c r="O27" s="16" t="s">
        <v>23</v>
      </c>
      <c r="R27" s="16" t="s">
        <v>58</v>
      </c>
      <c r="S27" s="17" t="s">
        <v>59</v>
      </c>
    </row>
  </sheetData>
  <mergeCells count="1">
    <mergeCell ref="E1:R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1E81-870F-45CD-B427-F2FC8D7F87DD}">
  <dimension ref="A1:T13"/>
  <sheetViews>
    <sheetView topLeftCell="C1" zoomScaleNormal="100" workbookViewId="0">
      <selection activeCell="E16" sqref="E16"/>
    </sheetView>
  </sheetViews>
  <sheetFormatPr defaultColWidth="15.07421875" defaultRowHeight="16.850000000000001" customHeight="1" x14ac:dyDescent="0.4"/>
  <cols>
    <col min="1" max="1" width="20.3046875" style="11" customWidth="1"/>
    <col min="2" max="16384" width="15.07421875" style="11"/>
  </cols>
  <sheetData>
    <row r="1" spans="1:20" s="15" customFormat="1" ht="31.75" customHeight="1" x14ac:dyDescent="0.4">
      <c r="A1" s="34"/>
      <c r="B1" s="34"/>
      <c r="C1" s="34"/>
      <c r="E1" s="34"/>
      <c r="F1" s="34" t="s">
        <v>98</v>
      </c>
      <c r="G1" s="34"/>
      <c r="H1" s="34"/>
      <c r="I1" s="34"/>
      <c r="J1" s="34" t="s">
        <v>99</v>
      </c>
      <c r="K1" s="34" t="s">
        <v>272</v>
      </c>
      <c r="L1" s="34"/>
      <c r="M1" s="34"/>
      <c r="N1" s="34"/>
      <c r="O1" s="34" t="s">
        <v>101</v>
      </c>
      <c r="P1" s="34" t="s">
        <v>100</v>
      </c>
      <c r="Q1" s="34"/>
      <c r="R1" s="34"/>
      <c r="S1" s="34"/>
      <c r="T1" s="34"/>
    </row>
    <row r="2" spans="1:20" s="36" customFormat="1" ht="16.850000000000001" customHeight="1" x14ac:dyDescent="0.4">
      <c r="A2" s="35"/>
      <c r="B2" s="35"/>
      <c r="C2" s="35" t="s">
        <v>17</v>
      </c>
      <c r="D2" s="35" t="s">
        <v>102</v>
      </c>
      <c r="E2" s="35" t="s">
        <v>103</v>
      </c>
      <c r="F2" s="35" t="s">
        <v>104</v>
      </c>
      <c r="G2" s="35" t="s">
        <v>105</v>
      </c>
      <c r="H2" s="35" t="s">
        <v>106</v>
      </c>
      <c r="I2" s="35"/>
      <c r="J2" s="35" t="s">
        <v>107</v>
      </c>
      <c r="K2" s="35" t="s">
        <v>108</v>
      </c>
      <c r="L2" s="35" t="s">
        <v>109</v>
      </c>
      <c r="M2" s="35" t="s">
        <v>110</v>
      </c>
      <c r="N2" s="35"/>
      <c r="O2" s="35" t="s">
        <v>107</v>
      </c>
      <c r="P2" s="35" t="s">
        <v>108</v>
      </c>
      <c r="Q2" s="35" t="s">
        <v>109</v>
      </c>
      <c r="R2" s="35" t="s">
        <v>110</v>
      </c>
      <c r="S2" s="35"/>
      <c r="T2" s="35"/>
    </row>
    <row r="3" spans="1:20" s="38" customFormat="1" ht="16.850000000000001" customHeight="1" x14ac:dyDescent="0.4">
      <c r="A3" s="37" t="s">
        <v>23</v>
      </c>
      <c r="B3" s="37" t="s">
        <v>20</v>
      </c>
      <c r="C3" s="37" t="s">
        <v>20</v>
      </c>
      <c r="D3" s="37" t="s">
        <v>111</v>
      </c>
      <c r="E3" s="37" t="s">
        <v>284</v>
      </c>
      <c r="F3" s="37">
        <v>2</v>
      </c>
      <c r="G3" s="37">
        <v>17</v>
      </c>
      <c r="H3" s="37">
        <v>26</v>
      </c>
      <c r="I3" s="37"/>
      <c r="J3" s="37">
        <v>121</v>
      </c>
      <c r="K3" s="37">
        <v>47</v>
      </c>
      <c r="L3" s="37">
        <f>K3+M3</f>
        <v>119</v>
      </c>
      <c r="M3" s="37">
        <v>72</v>
      </c>
      <c r="N3" s="37"/>
      <c r="O3" s="37">
        <v>2057</v>
      </c>
      <c r="P3" s="37">
        <v>799</v>
      </c>
      <c r="Q3" s="37">
        <f>P3+R3</f>
        <v>2023</v>
      </c>
      <c r="R3" s="37">
        <v>1224</v>
      </c>
      <c r="S3" s="37"/>
      <c r="T3" s="37"/>
    </row>
    <row r="4" spans="1:20" ht="16.850000000000001" customHeight="1" x14ac:dyDescent="0.4">
      <c r="A4" s="39" t="s">
        <v>23</v>
      </c>
      <c r="B4" s="39" t="s">
        <v>20</v>
      </c>
      <c r="C4" s="39" t="s">
        <v>20</v>
      </c>
      <c r="D4" s="11" t="s">
        <v>112</v>
      </c>
      <c r="E4" s="3" t="s">
        <v>91</v>
      </c>
      <c r="F4" s="39">
        <v>7</v>
      </c>
      <c r="G4" s="39" t="s">
        <v>113</v>
      </c>
      <c r="H4" s="39">
        <v>30</v>
      </c>
      <c r="I4" s="40"/>
      <c r="J4" s="39" t="s">
        <v>114</v>
      </c>
      <c r="K4" s="39"/>
      <c r="L4" s="39"/>
      <c r="M4" s="39"/>
      <c r="N4" s="40"/>
      <c r="O4" s="40"/>
      <c r="P4" s="40"/>
      <c r="Q4" s="39"/>
      <c r="R4" s="40"/>
      <c r="S4" s="40"/>
      <c r="T4" s="40"/>
    </row>
    <row r="5" spans="1:20" ht="16.850000000000001" customHeight="1" x14ac:dyDescent="0.3">
      <c r="A5" s="39" t="s">
        <v>23</v>
      </c>
      <c r="B5" s="39" t="s">
        <v>20</v>
      </c>
      <c r="C5" s="39" t="s">
        <v>20</v>
      </c>
      <c r="D5" s="11" t="s">
        <v>115</v>
      </c>
      <c r="E5" s="8" t="s">
        <v>52</v>
      </c>
      <c r="F5" s="39"/>
      <c r="G5" s="39"/>
      <c r="H5" s="39"/>
      <c r="I5" s="40"/>
      <c r="J5" s="41" t="s">
        <v>116</v>
      </c>
      <c r="K5" s="39"/>
      <c r="L5" s="39"/>
      <c r="M5" s="39"/>
      <c r="N5" s="40"/>
      <c r="O5" s="40"/>
      <c r="P5" s="40"/>
      <c r="Q5" s="39"/>
      <c r="R5" s="40"/>
      <c r="S5" s="40"/>
      <c r="T5" s="40"/>
    </row>
    <row r="6" spans="1:20" ht="16.850000000000001" customHeight="1" x14ac:dyDescent="0.3">
      <c r="A6" s="39" t="s">
        <v>23</v>
      </c>
      <c r="B6" s="39" t="s">
        <v>20</v>
      </c>
      <c r="C6" s="39" t="s">
        <v>20</v>
      </c>
      <c r="D6" s="11" t="s">
        <v>115</v>
      </c>
      <c r="E6" s="8" t="s">
        <v>52</v>
      </c>
      <c r="F6" s="39"/>
      <c r="G6" s="39"/>
      <c r="H6" s="39"/>
      <c r="I6" s="40"/>
      <c r="J6" s="41" t="s">
        <v>117</v>
      </c>
      <c r="K6" s="39"/>
      <c r="L6" s="39"/>
      <c r="M6" s="39"/>
      <c r="N6" s="40"/>
      <c r="O6" s="40"/>
      <c r="P6" s="40"/>
      <c r="Q6" s="39"/>
      <c r="R6" s="40"/>
      <c r="S6" s="40"/>
      <c r="T6" s="40"/>
    </row>
    <row r="7" spans="1:20" ht="16.850000000000001" customHeight="1" x14ac:dyDescent="0.3">
      <c r="A7" s="39" t="s">
        <v>23</v>
      </c>
      <c r="B7" s="39" t="s">
        <v>20</v>
      </c>
      <c r="C7" s="39" t="s">
        <v>20</v>
      </c>
      <c r="D7" s="11" t="s">
        <v>115</v>
      </c>
      <c r="E7" s="8" t="s">
        <v>52</v>
      </c>
      <c r="F7" s="39"/>
      <c r="G7" s="39"/>
      <c r="H7" s="39"/>
      <c r="I7" s="40"/>
      <c r="J7" s="41" t="s">
        <v>118</v>
      </c>
      <c r="K7" s="39"/>
      <c r="L7" s="39"/>
      <c r="M7" s="39"/>
      <c r="N7" s="40"/>
      <c r="O7" s="40"/>
      <c r="P7" s="40"/>
      <c r="Q7" s="39"/>
      <c r="R7" s="40"/>
      <c r="S7" s="40"/>
      <c r="T7" s="40"/>
    </row>
    <row r="8" spans="1:20" ht="16.850000000000001" customHeight="1" x14ac:dyDescent="0.3">
      <c r="A8" s="39" t="s">
        <v>23</v>
      </c>
      <c r="B8" s="39" t="s">
        <v>20</v>
      </c>
      <c r="C8" s="11" t="s">
        <v>119</v>
      </c>
      <c r="D8" s="3" t="s">
        <v>94</v>
      </c>
      <c r="E8" s="3" t="s">
        <v>285</v>
      </c>
      <c r="F8" s="41">
        <v>4</v>
      </c>
      <c r="G8" s="41">
        <v>22</v>
      </c>
      <c r="H8" s="3"/>
      <c r="I8" s="40"/>
      <c r="J8" s="39"/>
      <c r="K8" s="39"/>
      <c r="L8" s="39"/>
      <c r="M8" s="39"/>
      <c r="N8" s="40"/>
      <c r="O8" s="11">
        <v>2400</v>
      </c>
      <c r="P8" s="40"/>
      <c r="Q8" s="39"/>
      <c r="R8" s="40"/>
      <c r="S8" s="40"/>
      <c r="T8" s="40"/>
    </row>
    <row r="9" spans="1:20" ht="16.850000000000001" customHeight="1" x14ac:dyDescent="0.3">
      <c r="A9" s="39" t="s">
        <v>23</v>
      </c>
      <c r="B9" s="39" t="s">
        <v>20</v>
      </c>
      <c r="C9" s="11" t="s">
        <v>80</v>
      </c>
      <c r="D9" s="3" t="s">
        <v>94</v>
      </c>
      <c r="E9" s="3" t="s">
        <v>285</v>
      </c>
      <c r="F9" s="41">
        <v>4</v>
      </c>
      <c r="G9" s="41">
        <v>22</v>
      </c>
      <c r="H9" s="3"/>
      <c r="I9" s="40"/>
      <c r="J9" s="39"/>
      <c r="K9" s="39"/>
      <c r="L9" s="39"/>
      <c r="M9" s="39"/>
      <c r="N9" s="40"/>
      <c r="O9" s="11">
        <v>2700</v>
      </c>
      <c r="P9" s="40"/>
      <c r="Q9" s="39"/>
      <c r="R9" s="40"/>
      <c r="S9" s="40"/>
      <c r="T9" s="40"/>
    </row>
    <row r="10" spans="1:20" ht="16.850000000000001" customHeight="1" x14ac:dyDescent="0.3">
      <c r="A10" s="39" t="s">
        <v>23</v>
      </c>
      <c r="B10" s="39" t="s">
        <v>20</v>
      </c>
      <c r="C10" s="11" t="s">
        <v>120</v>
      </c>
      <c r="D10" s="3" t="s">
        <v>94</v>
      </c>
      <c r="E10" s="3" t="s">
        <v>285</v>
      </c>
      <c r="F10" s="41">
        <v>4</v>
      </c>
      <c r="G10" s="41">
        <v>22</v>
      </c>
      <c r="H10" s="3"/>
      <c r="O10" s="11">
        <v>2500</v>
      </c>
    </row>
    <row r="11" spans="1:20" ht="16.850000000000001" customHeight="1" x14ac:dyDescent="0.3">
      <c r="A11" s="39" t="s">
        <v>23</v>
      </c>
      <c r="B11" s="39" t="s">
        <v>20</v>
      </c>
      <c r="C11" s="11" t="s">
        <v>121</v>
      </c>
      <c r="D11" s="3" t="s">
        <v>94</v>
      </c>
      <c r="E11" s="3" t="s">
        <v>285</v>
      </c>
      <c r="F11" s="41">
        <v>4</v>
      </c>
      <c r="G11" s="41">
        <v>22</v>
      </c>
      <c r="H11" s="3"/>
      <c r="O11" s="11">
        <v>2400</v>
      </c>
    </row>
    <row r="12" spans="1:20" ht="16.850000000000001" customHeight="1" x14ac:dyDescent="0.3">
      <c r="A12" s="39" t="s">
        <v>23</v>
      </c>
      <c r="B12" s="39" t="s">
        <v>20</v>
      </c>
      <c r="C12" s="3" t="s">
        <v>122</v>
      </c>
      <c r="D12" s="3" t="s">
        <v>94</v>
      </c>
      <c r="E12" s="3" t="s">
        <v>285</v>
      </c>
      <c r="F12" s="41">
        <v>4</v>
      </c>
      <c r="G12" s="41">
        <v>22</v>
      </c>
      <c r="H12" s="3"/>
      <c r="O12" s="11">
        <v>2300</v>
      </c>
    </row>
    <row r="13" spans="1:20" ht="16.850000000000001" customHeight="1" x14ac:dyDescent="0.3">
      <c r="A13" s="39" t="s">
        <v>23</v>
      </c>
      <c r="B13" s="39" t="s">
        <v>20</v>
      </c>
      <c r="C13" s="3" t="s">
        <v>123</v>
      </c>
      <c r="D13" s="3" t="s">
        <v>94</v>
      </c>
      <c r="E13" s="3" t="s">
        <v>285</v>
      </c>
      <c r="F13" s="41">
        <v>4</v>
      </c>
      <c r="G13" s="41">
        <v>22</v>
      </c>
      <c r="H13" s="3"/>
      <c r="O13" s="11">
        <v>2500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BC54-1E5C-4B51-8473-08012F70554A}">
  <dimension ref="A1:Q11"/>
  <sheetViews>
    <sheetView zoomScaleNormal="100" workbookViewId="0">
      <pane ySplit="2" topLeftCell="A3" activePane="bottomLeft" state="frozen"/>
      <selection pane="bottomLeft" activeCell="A3" sqref="A3:XFD3"/>
    </sheetView>
  </sheetViews>
  <sheetFormatPr defaultRowHeight="15.55" customHeight="1" x14ac:dyDescent="0.4"/>
  <cols>
    <col min="1" max="3" width="13.23046875" style="3" customWidth="1"/>
    <col min="4" max="4" width="15.61328125" style="3" customWidth="1"/>
    <col min="5" max="5" width="29.4609375" style="3" customWidth="1"/>
    <col min="6" max="10" width="13.23046875" style="3" customWidth="1"/>
    <col min="11" max="12" width="8.07421875" style="3" customWidth="1"/>
    <col min="13" max="16" width="9.23046875" style="3"/>
    <col min="17" max="17" width="28.07421875" style="3" customWidth="1"/>
    <col min="18" max="16384" width="9.23046875" style="3"/>
  </cols>
  <sheetData>
    <row r="1" spans="1:17" ht="15.55" customHeight="1" x14ac:dyDescent="0.4">
      <c r="A1" s="19"/>
      <c r="B1" s="19"/>
      <c r="C1" s="19"/>
      <c r="D1" s="19"/>
      <c r="E1" s="20" t="s">
        <v>160</v>
      </c>
      <c r="F1" s="21"/>
      <c r="G1" s="21"/>
      <c r="H1" s="22"/>
      <c r="I1" s="22"/>
      <c r="J1" s="22"/>
      <c r="K1" s="22"/>
      <c r="L1" s="22"/>
      <c r="M1" s="22"/>
      <c r="N1" s="22"/>
      <c r="O1" s="22"/>
      <c r="P1" s="23"/>
      <c r="Q1" s="24"/>
    </row>
    <row r="2" spans="1:17" ht="36.450000000000003" customHeight="1" x14ac:dyDescent="0.4">
      <c r="A2" s="6" t="s">
        <v>1</v>
      </c>
      <c r="B2" s="6" t="s">
        <v>2</v>
      </c>
      <c r="C2" s="6" t="s">
        <v>3</v>
      </c>
      <c r="D2" s="6" t="s">
        <v>4</v>
      </c>
      <c r="E2" s="6" t="s">
        <v>5</v>
      </c>
      <c r="F2" s="6" t="s">
        <v>6</v>
      </c>
      <c r="G2" s="6" t="s">
        <v>7</v>
      </c>
      <c r="H2" s="6" t="s">
        <v>8</v>
      </c>
      <c r="I2" s="6" t="s">
        <v>9</v>
      </c>
      <c r="J2" s="6" t="s">
        <v>10</v>
      </c>
      <c r="K2" s="6" t="s">
        <v>11</v>
      </c>
      <c r="L2" s="6" t="s">
        <v>12</v>
      </c>
      <c r="M2" s="6" t="s">
        <v>15</v>
      </c>
      <c r="N2" s="6" t="s">
        <v>16</v>
      </c>
      <c r="O2" s="6" t="s">
        <v>17</v>
      </c>
      <c r="P2" s="6" t="s">
        <v>18</v>
      </c>
      <c r="Q2" s="7" t="s">
        <v>19</v>
      </c>
    </row>
    <row r="3" spans="1:17" ht="15.55" customHeight="1" x14ac:dyDescent="0.4">
      <c r="A3" s="3" t="s">
        <v>126</v>
      </c>
      <c r="B3" s="3" t="s">
        <v>136</v>
      </c>
      <c r="C3" s="3" t="s">
        <v>127</v>
      </c>
      <c r="D3" s="3" t="s">
        <v>137</v>
      </c>
      <c r="E3" s="3" t="s">
        <v>132</v>
      </c>
      <c r="H3" s="3">
        <v>15</v>
      </c>
      <c r="I3" s="3">
        <v>21</v>
      </c>
      <c r="J3" s="3">
        <v>29</v>
      </c>
      <c r="K3" s="3">
        <v>24</v>
      </c>
      <c r="L3" s="3">
        <v>30</v>
      </c>
      <c r="M3" s="3" t="s">
        <v>129</v>
      </c>
      <c r="N3" s="3" t="s">
        <v>129</v>
      </c>
      <c r="O3" s="3" t="s">
        <v>138</v>
      </c>
      <c r="P3" s="3" t="s">
        <v>138</v>
      </c>
      <c r="Q3" s="3" t="s">
        <v>66</v>
      </c>
    </row>
    <row r="4" spans="1:17" ht="15.55" customHeight="1" x14ac:dyDescent="0.4">
      <c r="A4" s="3" t="s">
        <v>126</v>
      </c>
      <c r="B4" s="3" t="s">
        <v>136</v>
      </c>
      <c r="C4" s="3" t="s">
        <v>127</v>
      </c>
      <c r="D4" s="3" t="s">
        <v>137</v>
      </c>
      <c r="E4" s="3" t="s">
        <v>139</v>
      </c>
      <c r="I4" s="3">
        <v>20</v>
      </c>
      <c r="J4" s="3">
        <v>30</v>
      </c>
      <c r="K4" s="27">
        <f>AVERAGE(I4:J4)</f>
        <v>25</v>
      </c>
      <c r="M4" s="3" t="s">
        <v>129</v>
      </c>
      <c r="N4" s="3" t="s">
        <v>129</v>
      </c>
      <c r="O4" s="3" t="s">
        <v>138</v>
      </c>
      <c r="P4" s="3" t="s">
        <v>140</v>
      </c>
      <c r="Q4" s="3" t="s">
        <v>141</v>
      </c>
    </row>
    <row r="5" spans="1:17" ht="15.55" customHeight="1" x14ac:dyDescent="0.4">
      <c r="A5" s="3" t="s">
        <v>126</v>
      </c>
      <c r="B5" s="3" t="s">
        <v>136</v>
      </c>
      <c r="C5" s="3" t="s">
        <v>127</v>
      </c>
      <c r="D5" s="3" t="s">
        <v>137</v>
      </c>
      <c r="E5" s="3" t="s">
        <v>142</v>
      </c>
      <c r="H5" s="3">
        <v>15</v>
      </c>
      <c r="I5" s="3">
        <v>20</v>
      </c>
      <c r="J5" s="3">
        <v>25</v>
      </c>
      <c r="K5" s="27">
        <f>AVERAGE(I5:J5)</f>
        <v>22.5</v>
      </c>
      <c r="L5" s="3">
        <v>33</v>
      </c>
      <c r="M5" s="3" t="s">
        <v>129</v>
      </c>
      <c r="N5" s="3" t="s">
        <v>129</v>
      </c>
      <c r="O5" s="3" t="s">
        <v>138</v>
      </c>
      <c r="P5" s="3" t="s">
        <v>138</v>
      </c>
      <c r="Q5" s="3" t="s">
        <v>142</v>
      </c>
    </row>
    <row r="7" spans="1:17" ht="15.55" customHeight="1" x14ac:dyDescent="0.4">
      <c r="A7" s="3" t="s">
        <v>126</v>
      </c>
      <c r="B7" s="3" t="s">
        <v>60</v>
      </c>
      <c r="C7" s="3" t="s">
        <v>127</v>
      </c>
      <c r="D7" s="3" t="s">
        <v>128</v>
      </c>
      <c r="E7" s="3" t="s">
        <v>143</v>
      </c>
      <c r="H7" s="3">
        <v>15.5</v>
      </c>
      <c r="L7" s="3">
        <v>32</v>
      </c>
      <c r="M7" s="3" t="s">
        <v>129</v>
      </c>
      <c r="N7" s="3" t="s">
        <v>129</v>
      </c>
      <c r="O7" s="3" t="s">
        <v>144</v>
      </c>
      <c r="P7" s="8" t="s">
        <v>130</v>
      </c>
      <c r="Q7" s="3" t="s">
        <v>145</v>
      </c>
    </row>
    <row r="8" spans="1:17" s="8" customFormat="1" ht="15.55" customHeight="1" x14ac:dyDescent="0.4">
      <c r="A8" s="8" t="s">
        <v>126</v>
      </c>
      <c r="B8" s="8" t="s">
        <v>60</v>
      </c>
      <c r="C8" s="8" t="s">
        <v>127</v>
      </c>
      <c r="D8" s="8" t="s">
        <v>128</v>
      </c>
      <c r="E8" s="8" t="s">
        <v>146</v>
      </c>
      <c r="H8" s="8">
        <v>12</v>
      </c>
      <c r="K8" s="8">
        <v>25</v>
      </c>
      <c r="M8" s="8" t="s">
        <v>129</v>
      </c>
      <c r="N8" s="8" t="s">
        <v>129</v>
      </c>
      <c r="O8" s="8" t="s">
        <v>138</v>
      </c>
      <c r="P8" s="8" t="s">
        <v>147</v>
      </c>
      <c r="Q8" s="8" t="s">
        <v>68</v>
      </c>
    </row>
    <row r="9" spans="1:17" ht="15.55" customHeight="1" x14ac:dyDescent="0.4">
      <c r="A9" s="3" t="s">
        <v>126</v>
      </c>
      <c r="B9" s="3" t="s">
        <v>60</v>
      </c>
      <c r="C9" s="3" t="s">
        <v>127</v>
      </c>
      <c r="D9" s="3" t="s">
        <v>128</v>
      </c>
      <c r="E9" s="3" t="s">
        <v>148</v>
      </c>
      <c r="H9" s="3">
        <v>10</v>
      </c>
      <c r="K9" s="3">
        <v>18</v>
      </c>
      <c r="L9" s="3">
        <v>28</v>
      </c>
      <c r="M9" s="3" t="s">
        <v>129</v>
      </c>
      <c r="N9" s="3" t="s">
        <v>129</v>
      </c>
      <c r="O9" s="3" t="s">
        <v>138</v>
      </c>
      <c r="P9" s="3" t="s">
        <v>138</v>
      </c>
      <c r="Q9" s="3" t="s">
        <v>149</v>
      </c>
    </row>
    <row r="11" spans="1:17" s="13" customFormat="1" ht="15.55" customHeight="1" x14ac:dyDescent="0.4">
      <c r="H11" s="14">
        <f>AVERAGE(H3:H9)</f>
        <v>13.5</v>
      </c>
      <c r="K11" s="14">
        <f>AVERAGE(K3:K9)</f>
        <v>22.9</v>
      </c>
      <c r="L11" s="14">
        <f>AVERAGE(L3:L9)</f>
        <v>30.75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C234A-D789-494F-8DB4-0AA2CBEC9B7E}">
  <dimension ref="A1:T13"/>
  <sheetViews>
    <sheetView zoomScaleNormal="100" workbookViewId="0">
      <pane ySplit="3" topLeftCell="A5" activePane="bottomLeft" state="frozen"/>
      <selection pane="bottomLeft" activeCell="A15" sqref="A15"/>
    </sheetView>
  </sheetViews>
  <sheetFormatPr defaultRowHeight="15.55" customHeight="1" x14ac:dyDescent="0.4"/>
  <cols>
    <col min="1" max="1" width="13.23046875" style="3" customWidth="1"/>
    <col min="2" max="2" width="20.07421875" style="3" customWidth="1"/>
    <col min="3" max="3" width="13.23046875" style="3" customWidth="1"/>
    <col min="4" max="4" width="15.61328125" style="3" customWidth="1"/>
    <col min="5" max="5" width="29.61328125" style="3" customWidth="1"/>
    <col min="6" max="10" width="13.23046875" style="3" customWidth="1"/>
    <col min="11" max="12" width="8.07421875" style="3" customWidth="1"/>
    <col min="13" max="14" width="9.3828125" style="3" customWidth="1"/>
    <col min="15" max="18" width="9.23046875" style="3"/>
    <col min="19" max="19" width="27" style="3" customWidth="1"/>
    <col min="20" max="16384" width="9.23046875" style="3"/>
  </cols>
  <sheetData>
    <row r="1" spans="1:20" ht="15.55" customHeight="1" x14ac:dyDescent="0.4">
      <c r="A1" s="1"/>
      <c r="B1" s="1"/>
      <c r="C1" s="1"/>
      <c r="D1" s="1"/>
      <c r="E1" s="52" t="s">
        <v>160</v>
      </c>
      <c r="F1" s="53"/>
      <c r="G1" s="53"/>
      <c r="H1" s="53"/>
      <c r="I1" s="53"/>
      <c r="J1" s="53"/>
      <c r="K1" s="53"/>
      <c r="L1" s="53"/>
      <c r="M1" s="53"/>
      <c r="N1" s="53"/>
      <c r="O1" s="53"/>
      <c r="P1" s="53"/>
      <c r="Q1" s="53"/>
      <c r="R1" s="54"/>
      <c r="S1" s="2"/>
    </row>
    <row r="2" spans="1:20" ht="15.55" customHeight="1" x14ac:dyDescent="0.4">
      <c r="A2" s="1"/>
      <c r="B2" s="1"/>
      <c r="C2" s="1"/>
      <c r="D2" s="1"/>
      <c r="E2" s="4"/>
      <c r="F2" s="4"/>
      <c r="G2" s="4"/>
      <c r="H2" s="4"/>
      <c r="I2" s="4"/>
      <c r="J2" s="4"/>
      <c r="K2" s="4"/>
      <c r="L2" s="4"/>
      <c r="M2" s="4" t="s">
        <v>0</v>
      </c>
      <c r="N2" s="4"/>
      <c r="O2" s="4"/>
      <c r="P2" s="4"/>
      <c r="Q2" s="4"/>
      <c r="R2" s="4"/>
      <c r="S2" s="2"/>
    </row>
    <row r="3" spans="1:20" ht="15.55" customHeight="1" x14ac:dyDescent="0.4">
      <c r="A3" s="5" t="s">
        <v>1</v>
      </c>
      <c r="B3" s="5" t="s">
        <v>2</v>
      </c>
      <c r="C3" s="5" t="s">
        <v>3</v>
      </c>
      <c r="D3" s="5" t="s">
        <v>4</v>
      </c>
      <c r="E3" s="6" t="s">
        <v>5</v>
      </c>
      <c r="F3" s="6" t="s">
        <v>6</v>
      </c>
      <c r="G3" s="6" t="s">
        <v>7</v>
      </c>
      <c r="H3" s="6" t="s">
        <v>8</v>
      </c>
      <c r="I3" s="6" t="s">
        <v>9</v>
      </c>
      <c r="J3" s="6" t="s">
        <v>10</v>
      </c>
      <c r="K3" s="6" t="s">
        <v>11</v>
      </c>
      <c r="L3" s="6" t="s">
        <v>12</v>
      </c>
      <c r="M3" s="6" t="s">
        <v>13</v>
      </c>
      <c r="N3" s="6" t="s">
        <v>14</v>
      </c>
      <c r="O3" s="6" t="s">
        <v>15</v>
      </c>
      <c r="P3" s="6" t="s">
        <v>16</v>
      </c>
      <c r="Q3" s="6" t="s">
        <v>17</v>
      </c>
      <c r="R3" s="6" t="s">
        <v>18</v>
      </c>
      <c r="S3" s="7" t="s">
        <v>19</v>
      </c>
      <c r="T3" s="15" t="s">
        <v>265</v>
      </c>
    </row>
    <row r="4" spans="1:20" ht="15.55" customHeight="1" x14ac:dyDescent="0.4">
      <c r="A4" s="3" t="s">
        <v>126</v>
      </c>
      <c r="B4" s="3" t="s">
        <v>251</v>
      </c>
      <c r="E4" s="3" t="s">
        <v>252</v>
      </c>
      <c r="N4" s="3">
        <v>50</v>
      </c>
    </row>
    <row r="5" spans="1:20" ht="15.55" customHeight="1" x14ac:dyDescent="0.4">
      <c r="A5" s="3" t="s">
        <v>126</v>
      </c>
      <c r="B5" s="3" t="s">
        <v>150</v>
      </c>
      <c r="C5" s="3" t="s">
        <v>21</v>
      </c>
      <c r="D5" s="3" t="s">
        <v>128</v>
      </c>
      <c r="E5" s="3" t="s">
        <v>132</v>
      </c>
      <c r="I5" s="3">
        <v>20</v>
      </c>
      <c r="J5" s="3">
        <v>25</v>
      </c>
      <c r="K5" s="42">
        <f>AVERAGE(I5:J5)</f>
        <v>22.5</v>
      </c>
      <c r="L5" s="3">
        <v>30</v>
      </c>
      <c r="M5" s="3">
        <v>30</v>
      </c>
      <c r="O5" s="3" t="s">
        <v>129</v>
      </c>
      <c r="P5" s="3" t="s">
        <v>129</v>
      </c>
      <c r="Q5" s="3" t="s">
        <v>138</v>
      </c>
      <c r="R5" s="3" t="s">
        <v>138</v>
      </c>
      <c r="S5" s="3" t="s">
        <v>66</v>
      </c>
    </row>
    <row r="6" spans="1:20" ht="15.55" customHeight="1" x14ac:dyDescent="0.4">
      <c r="A6" s="3" t="s">
        <v>126</v>
      </c>
      <c r="B6" s="3" t="s">
        <v>30</v>
      </c>
      <c r="C6" s="3" t="s">
        <v>21</v>
      </c>
      <c r="D6" s="3" t="s">
        <v>128</v>
      </c>
      <c r="E6" s="3" t="s">
        <v>151</v>
      </c>
      <c r="H6" s="3">
        <v>15</v>
      </c>
      <c r="K6" s="3">
        <v>25</v>
      </c>
      <c r="L6" s="3" t="s">
        <v>152</v>
      </c>
      <c r="M6" s="3" t="s">
        <v>152</v>
      </c>
      <c r="O6" s="3" t="s">
        <v>129</v>
      </c>
      <c r="P6" s="3" t="s">
        <v>129</v>
      </c>
      <c r="Q6" s="3" t="s">
        <v>153</v>
      </c>
      <c r="R6" s="3" t="s">
        <v>154</v>
      </c>
      <c r="S6" s="3" t="s">
        <v>141</v>
      </c>
    </row>
    <row r="7" spans="1:20" ht="15.55" customHeight="1" x14ac:dyDescent="0.4">
      <c r="A7" s="3" t="s">
        <v>126</v>
      </c>
      <c r="B7" s="3" t="s">
        <v>155</v>
      </c>
      <c r="C7" s="3" t="s">
        <v>21</v>
      </c>
      <c r="D7" s="3" t="s">
        <v>128</v>
      </c>
      <c r="E7" s="3" t="s">
        <v>142</v>
      </c>
      <c r="H7" s="3">
        <v>10</v>
      </c>
      <c r="I7" s="3">
        <v>20</v>
      </c>
      <c r="J7" s="3">
        <v>30</v>
      </c>
      <c r="K7" s="3">
        <v>25</v>
      </c>
      <c r="O7" s="3" t="s">
        <v>129</v>
      </c>
      <c r="P7" s="3" t="s">
        <v>129</v>
      </c>
      <c r="Q7" s="3" t="s">
        <v>138</v>
      </c>
      <c r="R7" s="3" t="s">
        <v>138</v>
      </c>
      <c r="S7" s="3" t="s">
        <v>142</v>
      </c>
    </row>
    <row r="8" spans="1:20" ht="15.55" customHeight="1" x14ac:dyDescent="0.3">
      <c r="A8" s="3" t="s">
        <v>126</v>
      </c>
      <c r="B8" s="3" t="s">
        <v>156</v>
      </c>
      <c r="C8" s="3" t="s">
        <v>21</v>
      </c>
      <c r="D8" s="3" t="s">
        <v>128</v>
      </c>
      <c r="E8" s="3" t="s">
        <v>157</v>
      </c>
      <c r="I8" s="3">
        <v>20</v>
      </c>
      <c r="J8" s="3">
        <v>30</v>
      </c>
      <c r="K8" s="45">
        <f>AVERAGE(I8:J8)</f>
        <v>25</v>
      </c>
      <c r="L8" s="3">
        <v>30</v>
      </c>
      <c r="M8" s="3">
        <v>30</v>
      </c>
      <c r="O8" s="3" t="s">
        <v>129</v>
      </c>
      <c r="P8" s="3" t="s">
        <v>129</v>
      </c>
      <c r="Q8" s="3" t="s">
        <v>24</v>
      </c>
      <c r="R8" s="3" t="s">
        <v>158</v>
      </c>
      <c r="S8" s="41" t="s">
        <v>197</v>
      </c>
      <c r="T8" s="3" t="s">
        <v>281</v>
      </c>
    </row>
    <row r="9" spans="1:20" ht="15.55" customHeight="1" x14ac:dyDescent="0.4">
      <c r="A9" s="3" t="s">
        <v>126</v>
      </c>
      <c r="B9" s="3" t="s">
        <v>159</v>
      </c>
      <c r="C9" s="3" t="s">
        <v>21</v>
      </c>
      <c r="D9" s="3" t="s">
        <v>128</v>
      </c>
      <c r="E9" s="3" t="s">
        <v>134</v>
      </c>
      <c r="I9" s="3">
        <v>25</v>
      </c>
      <c r="J9" s="3">
        <v>30</v>
      </c>
      <c r="K9" s="42">
        <f>AVERAGE(I9:J9)</f>
        <v>27.5</v>
      </c>
      <c r="L9" s="42">
        <v>30</v>
      </c>
      <c r="O9" s="3" t="s">
        <v>129</v>
      </c>
      <c r="P9" s="3" t="s">
        <v>129</v>
      </c>
      <c r="Q9" s="3" t="s">
        <v>138</v>
      </c>
      <c r="R9" s="3" t="s">
        <v>138</v>
      </c>
      <c r="S9" s="3" t="s">
        <v>198</v>
      </c>
    </row>
    <row r="11" spans="1:20" s="13" customFormat="1" ht="15.55" customHeight="1" x14ac:dyDescent="0.4">
      <c r="H11" s="14">
        <f>AVERAGE(H4:H9)</f>
        <v>12.5</v>
      </c>
      <c r="K11" s="14">
        <f>AVERAGE(K4:K9)</f>
        <v>25</v>
      </c>
      <c r="L11" s="14">
        <f t="shared" ref="L11:M11" si="0">AVERAGE(L4:L9)</f>
        <v>30</v>
      </c>
      <c r="M11" s="14">
        <f t="shared" si="0"/>
        <v>30</v>
      </c>
    </row>
    <row r="13" spans="1:20" ht="15.55" customHeight="1" x14ac:dyDescent="0.4">
      <c r="A13" s="48" t="s">
        <v>266</v>
      </c>
    </row>
  </sheetData>
  <mergeCells count="1">
    <mergeCell ref="E1:R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A65A7-63A0-4044-9619-9D1BF08BABCC}">
  <dimension ref="A1:T3"/>
  <sheetViews>
    <sheetView zoomScaleNormal="100" workbookViewId="0">
      <selection activeCell="C8" sqref="C8"/>
    </sheetView>
  </sheetViews>
  <sheetFormatPr defaultColWidth="15.07421875" defaultRowHeight="16.850000000000001" customHeight="1" x14ac:dyDescent="0.4"/>
  <cols>
    <col min="1" max="4" width="15.07421875" style="61"/>
    <col min="5" max="5" width="20.3046875" style="61" customWidth="1"/>
    <col min="6" max="16384" width="15.07421875" style="61"/>
  </cols>
  <sheetData>
    <row r="1" spans="1:20" s="58" customFormat="1" ht="33" customHeight="1" x14ac:dyDescent="0.4">
      <c r="A1" s="57"/>
      <c r="B1" s="57"/>
      <c r="C1" s="57"/>
      <c r="E1" s="57"/>
      <c r="F1" s="57" t="s">
        <v>98</v>
      </c>
      <c r="G1" s="57"/>
      <c r="H1" s="57"/>
      <c r="I1" s="57"/>
      <c r="J1" s="57" t="s">
        <v>99</v>
      </c>
      <c r="K1" s="57" t="s">
        <v>100</v>
      </c>
      <c r="L1" s="57"/>
      <c r="M1" s="57"/>
      <c r="N1" s="57"/>
      <c r="O1" s="57" t="s">
        <v>101</v>
      </c>
      <c r="P1" s="57" t="s">
        <v>271</v>
      </c>
      <c r="Q1" s="57"/>
      <c r="R1" s="57"/>
      <c r="S1" s="57"/>
      <c r="T1" s="57"/>
    </row>
    <row r="2" spans="1:20" s="60" customFormat="1" ht="16.850000000000001" customHeight="1" x14ac:dyDescent="0.4">
      <c r="A2" s="59"/>
      <c r="B2" s="59"/>
      <c r="C2" s="59" t="s">
        <v>17</v>
      </c>
      <c r="D2" s="59" t="s">
        <v>102</v>
      </c>
      <c r="E2" s="59" t="s">
        <v>103</v>
      </c>
      <c r="F2" s="59" t="s">
        <v>104</v>
      </c>
      <c r="G2" s="59" t="s">
        <v>105</v>
      </c>
      <c r="H2" s="59" t="s">
        <v>106</v>
      </c>
      <c r="I2" s="59"/>
      <c r="J2" s="59" t="s">
        <v>107</v>
      </c>
      <c r="K2" s="59" t="s">
        <v>108</v>
      </c>
      <c r="L2" s="59" t="s">
        <v>109</v>
      </c>
      <c r="M2" s="59" t="s">
        <v>110</v>
      </c>
      <c r="N2" s="59"/>
      <c r="O2" s="59" t="s">
        <v>107</v>
      </c>
      <c r="P2" s="59" t="s">
        <v>108</v>
      </c>
      <c r="Q2" s="59" t="s">
        <v>109</v>
      </c>
      <c r="R2" s="59" t="s">
        <v>110</v>
      </c>
      <c r="S2" s="59" t="s">
        <v>265</v>
      </c>
      <c r="T2" s="59"/>
    </row>
    <row r="3" spans="1:20" s="64" customFormat="1" ht="16.850000000000001" customHeight="1" x14ac:dyDescent="0.4">
      <c r="A3" s="62" t="s">
        <v>126</v>
      </c>
      <c r="B3" s="63" t="s">
        <v>129</v>
      </c>
      <c r="C3" s="62" t="s">
        <v>270</v>
      </c>
      <c r="D3" s="62" t="s">
        <v>111</v>
      </c>
      <c r="E3" s="63" t="s">
        <v>263</v>
      </c>
      <c r="F3" s="62">
        <v>15</v>
      </c>
      <c r="G3" s="62">
        <f>AVERAGE(15,35)</f>
        <v>25</v>
      </c>
      <c r="H3" s="62">
        <v>35</v>
      </c>
      <c r="I3" s="62"/>
      <c r="J3" s="64">
        <v>130</v>
      </c>
      <c r="K3" s="65">
        <f>P3/(G3-F3)</f>
        <v>41.5</v>
      </c>
      <c r="L3" s="65">
        <f>Q3/(H3-G3)</f>
        <v>129</v>
      </c>
      <c r="M3" s="65">
        <f>L3-K3</f>
        <v>87.5</v>
      </c>
      <c r="N3" s="62"/>
      <c r="O3" s="62">
        <v>1294</v>
      </c>
      <c r="P3" s="62">
        <v>415</v>
      </c>
      <c r="Q3" s="62">
        <f>P3+R3</f>
        <v>1290</v>
      </c>
      <c r="R3" s="62">
        <v>875</v>
      </c>
      <c r="S3" s="62" t="s">
        <v>264</v>
      </c>
      <c r="T3" s="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B7203-72AE-4A7C-9F94-1E4098EEB708}">
  <dimension ref="A1:T12"/>
  <sheetViews>
    <sheetView zoomScaleNormal="100" workbookViewId="0">
      <pane ySplit="3" topLeftCell="A4" activePane="bottomLeft" state="frozen"/>
      <selection activeCell="V42" sqref="V42"/>
      <selection pane="bottomLeft" activeCell="B16" sqref="B16"/>
    </sheetView>
  </sheetViews>
  <sheetFormatPr defaultRowHeight="15.55" customHeight="1" x14ac:dyDescent="0.4"/>
  <cols>
    <col min="1" max="1" width="13.23046875" style="3" customWidth="1"/>
    <col min="2" max="2" width="20.07421875" style="3" customWidth="1"/>
    <col min="3" max="3" width="13.23046875" style="3" customWidth="1"/>
    <col min="4" max="4" width="15.61328125" style="3" customWidth="1"/>
    <col min="5" max="5" width="29.61328125" style="3" customWidth="1"/>
    <col min="6" max="10" width="13.23046875" style="3" customWidth="1"/>
    <col min="11" max="12" width="8.07421875" style="3" customWidth="1"/>
    <col min="13" max="14" width="9.3828125" style="3" customWidth="1"/>
    <col min="15" max="18" width="9.23046875" style="3"/>
    <col min="19" max="19" width="25.3046875" style="3" customWidth="1"/>
    <col min="20" max="16384" width="9.23046875" style="3"/>
  </cols>
  <sheetData>
    <row r="1" spans="1:20" ht="15.55" customHeight="1" x14ac:dyDescent="0.4">
      <c r="A1" s="1"/>
      <c r="B1" s="1"/>
      <c r="C1" s="1"/>
      <c r="D1" s="1"/>
      <c r="E1" s="52" t="s">
        <v>255</v>
      </c>
      <c r="F1" s="53"/>
      <c r="G1" s="53"/>
      <c r="H1" s="53"/>
      <c r="I1" s="53"/>
      <c r="J1" s="53"/>
      <c r="K1" s="53"/>
      <c r="L1" s="53"/>
      <c r="M1" s="53"/>
      <c r="N1" s="53"/>
      <c r="O1" s="53"/>
      <c r="P1" s="53"/>
      <c r="Q1" s="53"/>
      <c r="R1" s="54"/>
      <c r="S1" s="2"/>
    </row>
    <row r="2" spans="1:20" ht="15.55" customHeight="1" x14ac:dyDescent="0.4">
      <c r="A2" s="1"/>
      <c r="B2" s="1"/>
      <c r="C2" s="1"/>
      <c r="D2" s="1"/>
      <c r="E2" s="4"/>
      <c r="F2" s="4"/>
      <c r="G2" s="4"/>
      <c r="H2" s="4"/>
      <c r="I2" s="4"/>
      <c r="J2" s="4"/>
      <c r="K2" s="4"/>
      <c r="L2" s="4"/>
      <c r="M2" s="4" t="s">
        <v>0</v>
      </c>
      <c r="N2" s="4"/>
      <c r="O2" s="4"/>
      <c r="P2" s="4"/>
      <c r="Q2" s="4"/>
      <c r="R2" s="4"/>
      <c r="S2" s="2"/>
    </row>
    <row r="3" spans="1:20" ht="15.55" customHeight="1" x14ac:dyDescent="0.4">
      <c r="A3" s="5" t="s">
        <v>1</v>
      </c>
      <c r="B3" s="5" t="s">
        <v>2</v>
      </c>
      <c r="C3" s="5" t="s">
        <v>3</v>
      </c>
      <c r="D3" s="5" t="s">
        <v>4</v>
      </c>
      <c r="E3" s="6" t="s">
        <v>5</v>
      </c>
      <c r="F3" s="6" t="s">
        <v>6</v>
      </c>
      <c r="G3" s="6" t="s">
        <v>7</v>
      </c>
      <c r="H3" s="6" t="s">
        <v>8</v>
      </c>
      <c r="I3" s="6" t="s">
        <v>9</v>
      </c>
      <c r="J3" s="6" t="s">
        <v>10</v>
      </c>
      <c r="K3" s="6" t="s">
        <v>11</v>
      </c>
      <c r="L3" s="6" t="s">
        <v>12</v>
      </c>
      <c r="M3" s="6" t="s">
        <v>13</v>
      </c>
      <c r="N3" s="6" t="s">
        <v>14</v>
      </c>
      <c r="O3" s="6" t="s">
        <v>15</v>
      </c>
      <c r="P3" s="6" t="s">
        <v>16</v>
      </c>
      <c r="Q3" s="6" t="s">
        <v>17</v>
      </c>
      <c r="R3" s="6" t="s">
        <v>18</v>
      </c>
      <c r="S3" s="7" t="s">
        <v>19</v>
      </c>
    </row>
    <row r="4" spans="1:20" ht="15.55" customHeight="1" x14ac:dyDescent="0.4">
      <c r="A4" s="3" t="s">
        <v>250</v>
      </c>
      <c r="B4" s="3" t="s">
        <v>251</v>
      </c>
      <c r="C4" s="3" t="s">
        <v>200</v>
      </c>
      <c r="D4" s="3" t="s">
        <v>280</v>
      </c>
      <c r="E4" s="3" t="s">
        <v>282</v>
      </c>
      <c r="N4" s="3">
        <v>50</v>
      </c>
      <c r="O4" s="8" t="s">
        <v>279</v>
      </c>
      <c r="P4" s="8" t="s">
        <v>138</v>
      </c>
      <c r="Q4" s="8" t="s">
        <v>138</v>
      </c>
    </row>
    <row r="5" spans="1:20" s="8" customFormat="1" ht="15.55" customHeight="1" x14ac:dyDescent="0.4">
      <c r="A5" s="8" t="s">
        <v>250</v>
      </c>
      <c r="B5" s="8" t="s">
        <v>60</v>
      </c>
      <c r="C5" s="8" t="s">
        <v>179</v>
      </c>
      <c r="D5" s="8" t="s">
        <v>128</v>
      </c>
      <c r="E5" s="8" t="s">
        <v>283</v>
      </c>
      <c r="H5" s="8">
        <v>10</v>
      </c>
      <c r="I5" s="8">
        <v>21</v>
      </c>
      <c r="J5" s="8">
        <v>33</v>
      </c>
      <c r="K5" s="10">
        <f>AVERAGE(I5:J5)</f>
        <v>27</v>
      </c>
      <c r="L5" s="8">
        <v>42</v>
      </c>
      <c r="M5" s="8">
        <v>42</v>
      </c>
      <c r="O5" s="8" t="s">
        <v>278</v>
      </c>
      <c r="P5" s="8" t="s">
        <v>278</v>
      </c>
      <c r="Q5" s="8" t="s">
        <v>138</v>
      </c>
      <c r="R5" s="8" t="s">
        <v>276</v>
      </c>
      <c r="T5" s="8" t="s">
        <v>277</v>
      </c>
    </row>
    <row r="6" spans="1:20" s="8" customFormat="1" ht="15.55" customHeight="1" x14ac:dyDescent="0.4">
      <c r="K6" s="10"/>
    </row>
    <row r="7" spans="1:20" s="13" customFormat="1" ht="15.45" customHeight="1" x14ac:dyDescent="0.4">
      <c r="H7" s="72">
        <f>AVERAGE(H4:H5)</f>
        <v>10</v>
      </c>
      <c r="K7" s="72">
        <f>AVERAGE(K4:K5)</f>
        <v>27</v>
      </c>
      <c r="L7" s="72">
        <f>AVERAGE(L4:L5)</f>
        <v>42</v>
      </c>
      <c r="M7" s="72">
        <f>AVERAGE(M4:M5)</f>
        <v>42</v>
      </c>
    </row>
    <row r="8" spans="1:20" s="8" customFormat="1" ht="15.55" customHeight="1" x14ac:dyDescent="0.4">
      <c r="A8" s="50" t="s">
        <v>297</v>
      </c>
      <c r="E8" s="9"/>
    </row>
    <row r="9" spans="1:20" ht="15.55" customHeight="1" x14ac:dyDescent="0.4">
      <c r="A9" s="48" t="s">
        <v>298</v>
      </c>
      <c r="E9" s="9"/>
    </row>
    <row r="11" spans="1:20" s="43" customFormat="1" ht="15.55" customHeight="1" x14ac:dyDescent="0.4">
      <c r="A11" s="43" t="s">
        <v>228</v>
      </c>
      <c r="R11" s="44"/>
    </row>
    <row r="12" spans="1:20" ht="15.55" customHeight="1" x14ac:dyDescent="0.4">
      <c r="A12" s="3" t="s">
        <v>253</v>
      </c>
      <c r="C12" s="3" t="s">
        <v>245</v>
      </c>
      <c r="D12" s="3" t="s">
        <v>128</v>
      </c>
      <c r="E12" s="3" t="s">
        <v>246</v>
      </c>
      <c r="H12" s="47">
        <v>14</v>
      </c>
      <c r="I12" s="49"/>
      <c r="J12" s="49"/>
      <c r="K12" s="47">
        <v>25.5</v>
      </c>
      <c r="L12" s="47">
        <v>36.799999999999997</v>
      </c>
      <c r="N12" s="3" t="s">
        <v>254</v>
      </c>
      <c r="O12" s="3" t="s">
        <v>248</v>
      </c>
      <c r="P12" s="3" t="s">
        <v>249</v>
      </c>
    </row>
  </sheetData>
  <mergeCells count="1">
    <mergeCell ref="E1:R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386B7-51D3-4738-AAC7-D70C03B9A87A}">
  <dimension ref="A1:Q32"/>
  <sheetViews>
    <sheetView topLeftCell="D1" zoomScaleNormal="100" workbookViewId="0">
      <pane ySplit="2" topLeftCell="A3" activePane="bottomLeft" state="frozen"/>
      <selection activeCell="V42" sqref="V42"/>
      <selection pane="bottomLeft" activeCell="V42" sqref="V42"/>
    </sheetView>
  </sheetViews>
  <sheetFormatPr defaultRowHeight="15.55" customHeight="1" x14ac:dyDescent="0.4"/>
  <cols>
    <col min="1" max="1" width="13.23046875" style="3" customWidth="1"/>
    <col min="2" max="2" width="18.69140625" style="3" customWidth="1"/>
    <col min="3" max="3" width="13.23046875" style="3" customWidth="1"/>
    <col min="4" max="4" width="19.4609375" style="3" customWidth="1"/>
    <col min="5" max="5" width="61.921875" style="3" customWidth="1"/>
    <col min="6" max="10" width="13.23046875" style="3" customWidth="1"/>
    <col min="11" max="12" width="8.07421875" style="3" customWidth="1"/>
    <col min="13" max="14" width="16.921875" style="3" customWidth="1"/>
    <col min="15" max="15" width="18.69140625" style="3" customWidth="1"/>
    <col min="16" max="16" width="9.23046875" style="3"/>
    <col min="17" max="17" width="35.61328125" style="3" customWidth="1"/>
    <col min="18" max="16384" width="9.23046875" style="3"/>
  </cols>
  <sheetData>
    <row r="1" spans="1:17" ht="15.55" customHeight="1" x14ac:dyDescent="0.4">
      <c r="A1" s="19"/>
      <c r="B1" s="19"/>
      <c r="C1" s="19"/>
      <c r="D1" s="19"/>
      <c r="E1" s="20" t="s">
        <v>255</v>
      </c>
      <c r="F1" s="21"/>
      <c r="G1" s="21"/>
      <c r="H1" s="22"/>
      <c r="I1" s="22"/>
      <c r="J1" s="22"/>
      <c r="K1" s="22"/>
      <c r="L1" s="22"/>
      <c r="M1" s="22"/>
      <c r="N1" s="22"/>
      <c r="O1" s="22"/>
      <c r="P1" s="23"/>
      <c r="Q1" s="24"/>
    </row>
    <row r="2" spans="1:17" ht="36.450000000000003" customHeight="1" x14ac:dyDescent="0.4">
      <c r="A2" s="6" t="s">
        <v>1</v>
      </c>
      <c r="B2" s="6" t="s">
        <v>2</v>
      </c>
      <c r="C2" s="6" t="s">
        <v>3</v>
      </c>
      <c r="D2" s="6" t="s">
        <v>4</v>
      </c>
      <c r="E2" s="6" t="s">
        <v>5</v>
      </c>
      <c r="F2" s="6" t="s">
        <v>6</v>
      </c>
      <c r="G2" s="6" t="s">
        <v>7</v>
      </c>
      <c r="H2" s="6" t="s">
        <v>8</v>
      </c>
      <c r="I2" s="6" t="s">
        <v>9</v>
      </c>
      <c r="J2" s="6" t="s">
        <v>10</v>
      </c>
      <c r="K2" s="6" t="s">
        <v>11</v>
      </c>
      <c r="L2" s="6" t="s">
        <v>12</v>
      </c>
      <c r="M2" s="6" t="s">
        <v>15</v>
      </c>
      <c r="N2" s="6" t="s">
        <v>16</v>
      </c>
      <c r="O2" s="6" t="s">
        <v>17</v>
      </c>
      <c r="P2" s="6" t="s">
        <v>18</v>
      </c>
      <c r="Q2" s="7" t="s">
        <v>19</v>
      </c>
    </row>
    <row r="3" spans="1:17" s="8" customFormat="1" ht="15.55" customHeight="1" x14ac:dyDescent="0.4"/>
    <row r="4" spans="1:17" s="8" customFormat="1" ht="15.55" customHeight="1" x14ac:dyDescent="0.4">
      <c r="A4" s="8" t="s">
        <v>201</v>
      </c>
      <c r="B4" s="8" t="s">
        <v>202</v>
      </c>
      <c r="C4" s="8" t="s">
        <v>203</v>
      </c>
      <c r="D4" s="8" t="s">
        <v>200</v>
      </c>
      <c r="E4" s="8" t="s">
        <v>199</v>
      </c>
      <c r="H4" s="8">
        <v>15</v>
      </c>
      <c r="K4" s="9"/>
      <c r="L4" s="8">
        <v>35</v>
      </c>
      <c r="M4" s="8" t="s">
        <v>204</v>
      </c>
      <c r="N4" s="8" t="s">
        <v>204</v>
      </c>
      <c r="O4" s="8" t="s">
        <v>204</v>
      </c>
      <c r="Q4" s="8" t="s">
        <v>199</v>
      </c>
    </row>
    <row r="5" spans="1:17" s="8" customFormat="1" ht="15.55" customHeight="1" x14ac:dyDescent="0.4">
      <c r="A5" s="8" t="s">
        <v>201</v>
      </c>
      <c r="B5" s="8" t="s">
        <v>205</v>
      </c>
      <c r="C5" s="8" t="s">
        <v>203</v>
      </c>
      <c r="D5" s="8" t="s">
        <v>200</v>
      </c>
      <c r="E5" s="8" t="s">
        <v>199</v>
      </c>
      <c r="H5" s="8">
        <v>20</v>
      </c>
      <c r="I5" s="8">
        <v>25</v>
      </c>
      <c r="J5" s="8">
        <v>30</v>
      </c>
      <c r="K5" s="9">
        <f>AVERAGE(I5:J5)</f>
        <v>27.5</v>
      </c>
      <c r="M5" s="8" t="s">
        <v>204</v>
      </c>
      <c r="N5" s="8" t="s">
        <v>204</v>
      </c>
      <c r="O5" s="8" t="s">
        <v>204</v>
      </c>
      <c r="Q5" s="8" t="s">
        <v>199</v>
      </c>
    </row>
    <row r="6" spans="1:17" s="8" customFormat="1" ht="15.55" customHeight="1" x14ac:dyDescent="0.4">
      <c r="A6" s="8" t="s">
        <v>201</v>
      </c>
      <c r="B6" s="8" t="s">
        <v>133</v>
      </c>
      <c r="E6" s="8" t="s">
        <v>206</v>
      </c>
      <c r="H6" s="8">
        <v>20</v>
      </c>
      <c r="I6" s="8">
        <v>25</v>
      </c>
      <c r="J6" s="8">
        <v>30</v>
      </c>
      <c r="K6" s="9">
        <f>AVERAGE(I6:J6)</f>
        <v>27.5</v>
      </c>
      <c r="M6" s="8" t="s">
        <v>204</v>
      </c>
      <c r="N6" s="8" t="s">
        <v>204</v>
      </c>
      <c r="O6" s="8" t="s">
        <v>204</v>
      </c>
      <c r="Q6" s="8" t="s">
        <v>206</v>
      </c>
    </row>
    <row r="8" spans="1:17" ht="15.55" customHeight="1" x14ac:dyDescent="0.4">
      <c r="A8" s="8" t="s">
        <v>201</v>
      </c>
      <c r="B8" s="3" t="s">
        <v>207</v>
      </c>
      <c r="C8" s="3" t="s">
        <v>127</v>
      </c>
      <c r="D8" s="3" t="s">
        <v>208</v>
      </c>
      <c r="E8" s="3" t="s">
        <v>274</v>
      </c>
      <c r="H8" s="3">
        <v>12</v>
      </c>
      <c r="K8" s="3">
        <v>27.5</v>
      </c>
      <c r="L8" s="46" t="s">
        <v>209</v>
      </c>
      <c r="M8" s="3" t="s">
        <v>210</v>
      </c>
      <c r="N8" s="3" t="s">
        <v>211</v>
      </c>
      <c r="O8" s="3" t="s">
        <v>212</v>
      </c>
      <c r="P8" s="3" t="s">
        <v>213</v>
      </c>
      <c r="Q8" s="3" t="s">
        <v>214</v>
      </c>
    </row>
    <row r="9" spans="1:17" ht="15.55" customHeight="1" x14ac:dyDescent="0.4">
      <c r="A9" s="8" t="s">
        <v>201</v>
      </c>
      <c r="B9" s="3" t="s">
        <v>207</v>
      </c>
      <c r="C9" s="3" t="s">
        <v>127</v>
      </c>
      <c r="D9" s="3" t="s">
        <v>208</v>
      </c>
      <c r="E9" s="3" t="s">
        <v>274</v>
      </c>
      <c r="H9" s="3">
        <v>12</v>
      </c>
      <c r="K9" s="3">
        <v>25.8</v>
      </c>
      <c r="L9" s="46" t="s">
        <v>209</v>
      </c>
      <c r="M9" s="3" t="s">
        <v>210</v>
      </c>
      <c r="N9" s="3" t="s">
        <v>211</v>
      </c>
      <c r="O9" s="3" t="s">
        <v>216</v>
      </c>
      <c r="P9" s="3" t="s">
        <v>213</v>
      </c>
      <c r="Q9" s="3" t="s">
        <v>214</v>
      </c>
    </row>
    <row r="11" spans="1:17" ht="15.55" customHeight="1" x14ac:dyDescent="0.4">
      <c r="A11" s="3" t="s">
        <v>201</v>
      </c>
      <c r="B11" s="3" t="s">
        <v>207</v>
      </c>
      <c r="C11" s="3" t="s">
        <v>127</v>
      </c>
      <c r="D11" s="3" t="s">
        <v>128</v>
      </c>
      <c r="E11" s="3" t="s">
        <v>275</v>
      </c>
      <c r="L11" s="3">
        <v>33</v>
      </c>
      <c r="M11" s="8" t="s">
        <v>204</v>
      </c>
      <c r="N11" s="8" t="s">
        <v>204</v>
      </c>
      <c r="O11" s="8" t="s">
        <v>204</v>
      </c>
      <c r="P11" s="3" t="s">
        <v>217</v>
      </c>
      <c r="Q11" s="3" t="s">
        <v>214</v>
      </c>
    </row>
    <row r="13" spans="1:17" ht="15.55" customHeight="1" x14ac:dyDescent="0.4">
      <c r="A13" s="3" t="s">
        <v>211</v>
      </c>
      <c r="B13" s="3" t="s">
        <v>60</v>
      </c>
      <c r="C13" s="8" t="s">
        <v>204</v>
      </c>
      <c r="D13" s="8" t="s">
        <v>204</v>
      </c>
      <c r="E13" s="3" t="s">
        <v>218</v>
      </c>
      <c r="H13" s="11">
        <v>15</v>
      </c>
      <c r="I13" s="11">
        <v>25</v>
      </c>
      <c r="J13" s="29">
        <v>32</v>
      </c>
      <c r="K13" s="45">
        <f>AVERAGE(I13:J13)</f>
        <v>28.5</v>
      </c>
      <c r="L13" s="29">
        <v>38</v>
      </c>
      <c r="M13" s="11" t="s">
        <v>219</v>
      </c>
      <c r="N13" s="11" t="s">
        <v>220</v>
      </c>
      <c r="O13" s="11" t="s">
        <v>221</v>
      </c>
      <c r="Q13" s="3" t="s">
        <v>218</v>
      </c>
    </row>
    <row r="14" spans="1:17" ht="15.55" customHeight="1" x14ac:dyDescent="0.4">
      <c r="A14" s="3" t="s">
        <v>222</v>
      </c>
      <c r="B14" s="3" t="s">
        <v>60</v>
      </c>
      <c r="C14" s="8" t="s">
        <v>204</v>
      </c>
      <c r="D14" s="8" t="s">
        <v>204</v>
      </c>
      <c r="E14" s="3" t="s">
        <v>218</v>
      </c>
      <c r="H14" s="11">
        <v>12</v>
      </c>
      <c r="I14" s="11">
        <v>20</v>
      </c>
      <c r="J14" s="29">
        <v>32</v>
      </c>
      <c r="K14" s="45">
        <f>AVERAGE(I14:J14)</f>
        <v>26</v>
      </c>
      <c r="L14" s="29">
        <v>40</v>
      </c>
      <c r="M14" s="11" t="s">
        <v>223</v>
      </c>
      <c r="O14" s="3" t="s">
        <v>224</v>
      </c>
      <c r="Q14" s="3" t="s">
        <v>218</v>
      </c>
    </row>
    <row r="15" spans="1:17" ht="15.55" customHeight="1" x14ac:dyDescent="0.4">
      <c r="A15" s="3" t="s">
        <v>225</v>
      </c>
      <c r="B15" s="3" t="s">
        <v>60</v>
      </c>
      <c r="C15" s="8" t="s">
        <v>204</v>
      </c>
      <c r="D15" s="8" t="s">
        <v>204</v>
      </c>
      <c r="E15" s="3" t="s">
        <v>218</v>
      </c>
      <c r="H15" s="11">
        <v>15</v>
      </c>
      <c r="I15" s="11">
        <v>25</v>
      </c>
      <c r="J15" s="29">
        <v>32</v>
      </c>
      <c r="K15" s="45">
        <f>AVERAGE(I15:J15)</f>
        <v>28.5</v>
      </c>
      <c r="L15" s="29">
        <v>40</v>
      </c>
      <c r="M15" s="11" t="s">
        <v>226</v>
      </c>
      <c r="O15" s="11" t="s">
        <v>227</v>
      </c>
      <c r="Q15" s="3" t="s">
        <v>218</v>
      </c>
    </row>
    <row r="17" spans="1:17" s="13" customFormat="1" ht="15.55" customHeight="1" x14ac:dyDescent="0.4">
      <c r="H17" s="70">
        <f>AVERAGE(H4:H15)</f>
        <v>15.125</v>
      </c>
      <c r="I17" s="71"/>
      <c r="J17" s="71"/>
      <c r="K17" s="70">
        <f>AVERAGE(K4:K15)</f>
        <v>27.328571428571429</v>
      </c>
      <c r="L17" s="70">
        <f>AVERAGE(L4:L15)</f>
        <v>37.200000000000003</v>
      </c>
      <c r="M17" s="56"/>
      <c r="N17" s="56"/>
    </row>
    <row r="21" spans="1:17" s="43" customFormat="1" ht="15.55" customHeight="1" x14ac:dyDescent="0.4">
      <c r="A21" s="43" t="s">
        <v>228</v>
      </c>
    </row>
    <row r="22" spans="1:17" s="8" customFormat="1" ht="15.55" customHeight="1" x14ac:dyDescent="0.4"/>
    <row r="23" spans="1:17" s="8" customFormat="1" ht="15.55" customHeight="1" x14ac:dyDescent="0.4"/>
    <row r="24" spans="1:17" s="8" customFormat="1" ht="15.55" customHeight="1" x14ac:dyDescent="0.4">
      <c r="A24" s="8" t="s">
        <v>229</v>
      </c>
      <c r="E24" s="8" t="s">
        <v>218</v>
      </c>
      <c r="H24" s="29">
        <v>17</v>
      </c>
      <c r="I24" s="29">
        <v>28</v>
      </c>
      <c r="J24" s="29">
        <v>32</v>
      </c>
      <c r="K24" s="10">
        <f>AVERAGE(I24:J24)</f>
        <v>30</v>
      </c>
      <c r="L24" s="29">
        <v>45</v>
      </c>
      <c r="M24" s="29" t="s">
        <v>230</v>
      </c>
    </row>
    <row r="25" spans="1:17" s="8" customFormat="1" ht="15.55" customHeight="1" x14ac:dyDescent="0.4">
      <c r="A25" s="8" t="s">
        <v>231</v>
      </c>
      <c r="E25" s="8" t="s">
        <v>218</v>
      </c>
      <c r="H25" s="29">
        <v>15</v>
      </c>
      <c r="I25" s="29">
        <v>25</v>
      </c>
      <c r="J25" s="29">
        <v>30</v>
      </c>
      <c r="K25" s="10">
        <f>AVERAGE(I25:J25)</f>
        <v>27.5</v>
      </c>
      <c r="L25" s="29">
        <v>38</v>
      </c>
      <c r="M25" s="29" t="s">
        <v>232</v>
      </c>
      <c r="O25" s="29" t="s">
        <v>233</v>
      </c>
    </row>
    <row r="26" spans="1:17" s="8" customFormat="1" ht="15.55" customHeight="1" x14ac:dyDescent="0.4">
      <c r="A26" s="8" t="s">
        <v>234</v>
      </c>
      <c r="E26" s="8" t="s">
        <v>218</v>
      </c>
      <c r="H26" s="29">
        <v>15</v>
      </c>
      <c r="I26" s="29">
        <v>25</v>
      </c>
      <c r="J26" s="29">
        <v>30</v>
      </c>
      <c r="K26" s="10">
        <f>AVERAGE(I26:J26)</f>
        <v>27.5</v>
      </c>
      <c r="L26" s="29">
        <v>38</v>
      </c>
      <c r="M26" s="29" t="s">
        <v>235</v>
      </c>
      <c r="O26" s="29" t="s">
        <v>236</v>
      </c>
    </row>
    <row r="27" spans="1:17" s="8" customFormat="1" ht="15.55" customHeight="1" x14ac:dyDescent="0.4">
      <c r="A27" s="8" t="s">
        <v>237</v>
      </c>
      <c r="B27" s="8" t="s">
        <v>124</v>
      </c>
      <c r="E27" s="8" t="s">
        <v>218</v>
      </c>
      <c r="H27" s="29">
        <v>14</v>
      </c>
      <c r="I27" s="29">
        <v>20</v>
      </c>
      <c r="J27" s="29">
        <v>32</v>
      </c>
      <c r="K27" s="10">
        <f>AVERAGE(I27:J27)</f>
        <v>26</v>
      </c>
      <c r="L27" s="29">
        <v>40</v>
      </c>
      <c r="M27" s="29" t="s">
        <v>238</v>
      </c>
      <c r="O27" s="8" t="s">
        <v>239</v>
      </c>
    </row>
    <row r="28" spans="1:17" s="8" customFormat="1" ht="15.55" customHeight="1" x14ac:dyDescent="0.4">
      <c r="A28" s="8" t="s">
        <v>240</v>
      </c>
      <c r="M28" s="8" t="s">
        <v>241</v>
      </c>
    </row>
    <row r="29" spans="1:17" s="8" customFormat="1" ht="15.55" customHeight="1" x14ac:dyDescent="0.4">
      <c r="A29" s="29" t="s">
        <v>242</v>
      </c>
      <c r="M29" s="29" t="s">
        <v>243</v>
      </c>
    </row>
    <row r="30" spans="1:17" s="8" customFormat="1" ht="15.55" customHeight="1" x14ac:dyDescent="0.4">
      <c r="A30" s="8" t="s">
        <v>244</v>
      </c>
    </row>
    <row r="31" spans="1:17" s="8" customFormat="1" ht="15.55" customHeight="1" x14ac:dyDescent="0.4">
      <c r="A31" s="8" t="s">
        <v>201</v>
      </c>
      <c r="B31" s="8" t="s">
        <v>207</v>
      </c>
      <c r="C31" s="8" t="s">
        <v>127</v>
      </c>
      <c r="D31" s="8" t="s">
        <v>245</v>
      </c>
      <c r="E31" s="8" t="s">
        <v>246</v>
      </c>
      <c r="H31" s="8">
        <v>11.1</v>
      </c>
      <c r="K31" s="8">
        <v>19.399999999999999</v>
      </c>
      <c r="L31" s="8">
        <v>31.9</v>
      </c>
      <c r="M31" s="29" t="s">
        <v>238</v>
      </c>
      <c r="N31" s="8" t="s">
        <v>247</v>
      </c>
      <c r="O31" s="8" t="s">
        <v>248</v>
      </c>
      <c r="P31" s="8" t="s">
        <v>249</v>
      </c>
      <c r="Q31" s="8" t="s">
        <v>215</v>
      </c>
    </row>
    <row r="32" spans="1:17" s="8" customFormat="1" ht="15.55" customHeight="1" x14ac:dyDescent="0.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0C4C-90AB-4E32-943E-5EE76CB3C3B3}">
  <dimension ref="A1:T5"/>
  <sheetViews>
    <sheetView zoomScaleNormal="100" workbookViewId="0">
      <selection activeCell="A4" sqref="A4"/>
    </sheetView>
  </sheetViews>
  <sheetFormatPr defaultColWidth="15.07421875" defaultRowHeight="16.850000000000001" customHeight="1" x14ac:dyDescent="0.4"/>
  <cols>
    <col min="1" max="4" width="15.07421875" style="11"/>
    <col min="5" max="5" width="20.3046875" style="11" customWidth="1"/>
    <col min="6" max="16384" width="15.07421875" style="11"/>
  </cols>
  <sheetData>
    <row r="1" spans="1:20" s="15" customFormat="1" ht="38.6" customHeight="1" x14ac:dyDescent="0.4">
      <c r="A1" s="34"/>
      <c r="B1" s="34"/>
      <c r="C1" s="66"/>
      <c r="E1" s="34"/>
      <c r="F1" s="34" t="s">
        <v>98</v>
      </c>
      <c r="G1" s="34"/>
      <c r="H1" s="34"/>
      <c r="I1" s="34"/>
      <c r="J1" s="34" t="s">
        <v>99</v>
      </c>
      <c r="K1" s="34" t="s">
        <v>100</v>
      </c>
      <c r="L1" s="34"/>
      <c r="M1" s="34"/>
      <c r="N1" s="34"/>
      <c r="O1" s="34" t="s">
        <v>101</v>
      </c>
      <c r="P1" s="34" t="s">
        <v>100</v>
      </c>
      <c r="Q1" s="34"/>
      <c r="R1" s="34"/>
      <c r="S1" s="34"/>
      <c r="T1" s="34"/>
    </row>
    <row r="2" spans="1:20" s="36" customFormat="1" ht="16.850000000000001" customHeight="1" x14ac:dyDescent="0.4">
      <c r="A2" s="35"/>
      <c r="B2" s="35"/>
      <c r="C2" s="35" t="s">
        <v>17</v>
      </c>
      <c r="D2" s="35" t="s">
        <v>102</v>
      </c>
      <c r="E2" s="35" t="s">
        <v>103</v>
      </c>
      <c r="F2" s="35" t="s">
        <v>104</v>
      </c>
      <c r="G2" s="35" t="s">
        <v>105</v>
      </c>
      <c r="H2" s="35" t="s">
        <v>106</v>
      </c>
      <c r="I2" s="35"/>
      <c r="J2" s="35" t="s">
        <v>107</v>
      </c>
      <c r="K2" s="35" t="s">
        <v>108</v>
      </c>
      <c r="L2" s="35" t="s">
        <v>109</v>
      </c>
      <c r="M2" s="35" t="s">
        <v>110</v>
      </c>
      <c r="N2" s="35"/>
      <c r="O2" s="35" t="s">
        <v>107</v>
      </c>
      <c r="P2" s="35" t="s">
        <v>108</v>
      </c>
      <c r="Q2" s="35" t="s">
        <v>109</v>
      </c>
      <c r="R2" s="35" t="s">
        <v>110</v>
      </c>
      <c r="S2" s="35"/>
      <c r="T2" s="35"/>
    </row>
    <row r="3" spans="1:20" ht="16.850000000000001" customHeight="1" x14ac:dyDescent="0.4">
      <c r="A3" s="39" t="s">
        <v>250</v>
      </c>
      <c r="B3" s="39"/>
      <c r="C3" s="39"/>
      <c r="E3" s="8"/>
      <c r="F3" s="39"/>
      <c r="G3" s="39"/>
      <c r="H3" s="39"/>
      <c r="I3" s="40"/>
      <c r="K3" s="39"/>
      <c r="L3" s="39"/>
      <c r="M3" s="39"/>
      <c r="N3" s="40"/>
      <c r="O3" s="40"/>
      <c r="P3" s="40"/>
      <c r="Q3" s="39"/>
      <c r="R3" s="40"/>
      <c r="S3" s="40"/>
      <c r="T3" s="40"/>
    </row>
    <row r="4" spans="1:20" ht="16.850000000000001" customHeight="1" x14ac:dyDescent="0.4">
      <c r="A4" s="9" t="s">
        <v>295</v>
      </c>
      <c r="B4" s="39"/>
      <c r="C4" s="48"/>
      <c r="E4" s="8"/>
      <c r="F4" s="39"/>
      <c r="G4" s="39"/>
      <c r="H4" s="39"/>
      <c r="I4" s="40"/>
      <c r="K4" s="39"/>
      <c r="L4" s="39"/>
      <c r="M4" s="39"/>
      <c r="N4" s="40"/>
      <c r="O4" s="40"/>
      <c r="P4" s="40"/>
      <c r="Q4" s="39"/>
      <c r="R4" s="40"/>
      <c r="S4" s="40"/>
      <c r="T4" s="40"/>
    </row>
    <row r="5" spans="1:20" ht="16.850000000000001" customHeight="1" x14ac:dyDescent="0.4">
      <c r="A5" s="48"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Potato- phenology</vt:lpstr>
      <vt:lpstr>Potato- key process</vt:lpstr>
      <vt:lpstr>GDD-potato</vt:lpstr>
      <vt:lpstr>Sweet Potato- phenology</vt:lpstr>
      <vt:lpstr>Sweet Potato- key process</vt:lpstr>
      <vt:lpstr>Sweet Potato -GDD</vt:lpstr>
      <vt:lpstr>YAM- key process</vt:lpstr>
      <vt:lpstr>YAM- phenology</vt:lpstr>
      <vt:lpstr>YAM-GDD</vt:lpstr>
      <vt:lpstr>CASS- phenology</vt:lpstr>
      <vt:lpstr>CASS- key process</vt:lpstr>
      <vt:lpstr>CASS-GDD</vt:lpstr>
    </vt:vector>
  </TitlesOfParts>
  <Company>The University of The West Indies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dc:creator>
  <cp:lastModifiedBy>Aidan</cp:lastModifiedBy>
  <dcterms:created xsi:type="dcterms:W3CDTF">2020-03-23T18:54:19Z</dcterms:created>
  <dcterms:modified xsi:type="dcterms:W3CDTF">2020-04-06T21:41:12Z</dcterms:modified>
</cp:coreProperties>
</file>