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gcn/Documents/workspace/nutmod/data-raw/"/>
    </mc:Choice>
  </mc:AlternateContent>
  <xr:revisionPtr revIDLastSave="0" documentId="8_{B9292281-E8DA-814B-822B-5BF6BF63BCF5}" xr6:coauthVersionLast="34" xr6:coauthVersionMax="34" xr10:uidLastSave="{00000000-0000-0000-0000-000000000000}"/>
  <bookViews>
    <workbookView xWindow="35440" yWindow="-9480" windowWidth="52820" windowHeight="28440" activeTab="5" xr2:uid="{00000000-000D-0000-FFFF-FFFF00000000}"/>
  </bookViews>
  <sheets>
    <sheet name="dt.regions.all" sheetId="1" r:id="rId1"/>
    <sheet name="IMPACT115" sheetId="11" r:id="rId2"/>
    <sheet name="Sheet1" sheetId="2" r:id="rId3"/>
    <sheet name="regions.invest" sheetId="16" r:id="rId4"/>
    <sheet name="MDIreg2" sheetId="18" r:id="rId5"/>
    <sheet name="MDIreg1" sheetId="17" r:id="rId6"/>
    <sheet name="Africa.regions" sheetId="15" r:id="rId7"/>
    <sheet name="WB.income" sheetId="14" r:id="rId8"/>
    <sheet name="WB.spatial" sheetId="3" r:id="rId9"/>
    <sheet name="AggReg1" sheetId="4" r:id="rId10"/>
    <sheet name="IMPACT159" sheetId="5" r:id="rId11"/>
    <sheet name="SSP" sheetId="6" r:id="rId12"/>
    <sheet name="EAPgMENg" sheetId="10" r:id="rId13"/>
    <sheet name="Econ2Dev" sheetId="9" r:id="rId14"/>
    <sheet name="AggReg2" sheetId="8" r:id="rId15"/>
    <sheet name="FAO" sheetId="7" r:id="rId16"/>
    <sheet name="ISO" sheetId="12" r:id="rId17"/>
    <sheet name="Sources" sheetId="13" r:id="rId18"/>
  </sheets>
  <externalReferences>
    <externalReference r:id="rId19"/>
  </externalReferences>
  <definedNames>
    <definedName name="_xlnm._FilterDatabase" localSheetId="0" hidden="1">dt.regions.all!$P$1:$T$159</definedName>
    <definedName name="_xlnm._FilterDatabase" localSheetId="15" hidden="1">FAO!$A$1:$E$195</definedName>
    <definedName name="_xlnm._FilterDatabase" localSheetId="5" hidden="1">MDIreg1!$A$1:$B$1</definedName>
    <definedName name="_xlnm._FilterDatabase" localSheetId="3" hidden="1">'regions.invest'!$A$1:$B$249</definedName>
    <definedName name="_xlnm._FilterDatabase" localSheetId="8" hidden="1">WB.spatial!$S$1:$S$251</definedName>
    <definedName name="AfricaReg">[1]Sheet2!$M$1:$N$159</definedName>
    <definedName name="StdIMPACT">[1]Sheet2!$E$1:$J$159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54" i="1" l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53" i="1"/>
  <c r="C251" i="15"/>
  <c r="C251" i="3"/>
  <c r="C288" i="10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3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7" i="1"/>
  <c r="R108" i="1"/>
  <c r="R109" i="1"/>
  <c r="R110" i="1"/>
  <c r="R111" i="1"/>
  <c r="R112" i="1"/>
  <c r="R113" i="1"/>
  <c r="R114" i="1"/>
  <c r="R115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C160" i="14" l="1"/>
  <c r="C160" i="18"/>
  <c r="C160" i="17"/>
  <c r="C3" i="17" l="1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2" i="17"/>
  <c r="C2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2" i="15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" i="1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12" i="10"/>
  <c r="C11" i="10"/>
  <c r="C10" i="10"/>
  <c r="C9" i="10"/>
  <c r="C8" i="10"/>
  <c r="C3" i="10"/>
  <c r="C4" i="10"/>
  <c r="C5" i="10"/>
  <c r="C6" i="10"/>
  <c r="C7" i="10"/>
  <c r="C2" i="10"/>
  <c r="C250" i="16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" i="1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3" i="1"/>
  <c r="C4" i="1"/>
  <c r="AF4" i="1" s="1"/>
  <c r="C5" i="1"/>
  <c r="C6" i="1"/>
  <c r="AF6" i="1" s="1"/>
  <c r="C7" i="1"/>
  <c r="C8" i="1"/>
  <c r="AF8" i="1" s="1"/>
  <c r="C9" i="1"/>
  <c r="C10" i="1"/>
  <c r="C11" i="1"/>
  <c r="AF11" i="1" s="1"/>
  <c r="C12" i="1"/>
  <c r="C13" i="1"/>
  <c r="C14" i="1"/>
  <c r="C15" i="1"/>
  <c r="C16" i="1"/>
  <c r="AF16" i="1" s="1"/>
  <c r="C17" i="1"/>
  <c r="AF17" i="1" s="1"/>
  <c r="C18" i="1"/>
  <c r="C19" i="1"/>
  <c r="AF19" i="1" s="1"/>
  <c r="C20" i="1"/>
  <c r="C21" i="1"/>
  <c r="C22" i="1"/>
  <c r="AF22" i="1" s="1"/>
  <c r="C23" i="1"/>
  <c r="C24" i="1"/>
  <c r="AF24" i="1" s="1"/>
  <c r="C25" i="1"/>
  <c r="AF25" i="1" s="1"/>
  <c r="C26" i="1"/>
  <c r="AF26" i="1" s="1"/>
  <c r="C27" i="1"/>
  <c r="C28" i="1"/>
  <c r="AF28" i="1" s="1"/>
  <c r="C29" i="1"/>
  <c r="AF29" i="1" s="1"/>
  <c r="C30" i="1"/>
  <c r="C31" i="1"/>
  <c r="C32" i="1"/>
  <c r="C33" i="1"/>
  <c r="AF33" i="1" s="1"/>
  <c r="C34" i="1"/>
  <c r="C35" i="1"/>
  <c r="AF35" i="1" s="1"/>
  <c r="C36" i="1"/>
  <c r="C37" i="1"/>
  <c r="C38" i="1"/>
  <c r="C39" i="1"/>
  <c r="AF39" i="1" s="1"/>
  <c r="C40" i="1"/>
  <c r="AF40" i="1" s="1"/>
  <c r="C41" i="1"/>
  <c r="AF41" i="1" s="1"/>
  <c r="C42" i="1"/>
  <c r="C43" i="1"/>
  <c r="AF43" i="1" s="1"/>
  <c r="C44" i="1"/>
  <c r="C45" i="1"/>
  <c r="C46" i="1"/>
  <c r="C47" i="1"/>
  <c r="AF47" i="1" s="1"/>
  <c r="C48" i="1"/>
  <c r="AF48" i="1" s="1"/>
  <c r="C49" i="1"/>
  <c r="AF49" i="1" s="1"/>
  <c r="C50" i="1"/>
  <c r="C51" i="1"/>
  <c r="AF51" i="1" s="1"/>
  <c r="C52" i="1"/>
  <c r="C53" i="1"/>
  <c r="AF53" i="1" s="1"/>
  <c r="C54" i="1"/>
  <c r="C55" i="1"/>
  <c r="C56" i="1"/>
  <c r="AF56" i="1" s="1"/>
  <c r="C57" i="1"/>
  <c r="AF57" i="1" s="1"/>
  <c r="C58" i="1"/>
  <c r="C59" i="1"/>
  <c r="C60" i="1"/>
  <c r="C61" i="1"/>
  <c r="C62" i="1"/>
  <c r="C63" i="1"/>
  <c r="C64" i="1"/>
  <c r="AF64" i="1" s="1"/>
  <c r="C65" i="1"/>
  <c r="AF65" i="1" s="1"/>
  <c r="C66" i="1"/>
  <c r="C67" i="1"/>
  <c r="AF67" i="1" s="1"/>
  <c r="C68" i="1"/>
  <c r="C69" i="1"/>
  <c r="C70" i="1"/>
  <c r="C71" i="1"/>
  <c r="C72" i="1"/>
  <c r="C73" i="1"/>
  <c r="AF73" i="1" s="1"/>
  <c r="C74" i="1"/>
  <c r="C75" i="1"/>
  <c r="AF75" i="1" s="1"/>
  <c r="C76" i="1"/>
  <c r="C77" i="1"/>
  <c r="AF77" i="1" s="1"/>
  <c r="C78" i="1"/>
  <c r="C79" i="1"/>
  <c r="C80" i="1"/>
  <c r="AF80" i="1" s="1"/>
  <c r="C81" i="1"/>
  <c r="AF81" i="1" s="1"/>
  <c r="C82" i="1"/>
  <c r="C83" i="1"/>
  <c r="C84" i="1"/>
  <c r="C85" i="1"/>
  <c r="C86" i="1"/>
  <c r="AF86" i="1" s="1"/>
  <c r="C87" i="1"/>
  <c r="AF87" i="1" s="1"/>
  <c r="C88" i="1"/>
  <c r="AF88" i="1" s="1"/>
  <c r="C89" i="1"/>
  <c r="C90" i="1"/>
  <c r="C91" i="1"/>
  <c r="C92" i="1"/>
  <c r="C93" i="1"/>
  <c r="C94" i="1"/>
  <c r="AF94" i="1" s="1"/>
  <c r="C95" i="1"/>
  <c r="AF95" i="1" s="1"/>
  <c r="C96" i="1"/>
  <c r="AF96" i="1" s="1"/>
  <c r="C97" i="1"/>
  <c r="AF97" i="1" s="1"/>
  <c r="C98" i="1"/>
  <c r="C99" i="1"/>
  <c r="AF99" i="1" s="1"/>
  <c r="C100" i="1"/>
  <c r="C101" i="1"/>
  <c r="C102" i="1"/>
  <c r="AF102" i="1" s="1"/>
  <c r="C103" i="1"/>
  <c r="C104" i="1"/>
  <c r="AF104" i="1" s="1"/>
  <c r="C105" i="1"/>
  <c r="AF105" i="1" s="1"/>
  <c r="C106" i="1"/>
  <c r="C107" i="1"/>
  <c r="C108" i="1"/>
  <c r="C109" i="1"/>
  <c r="AF109" i="1" s="1"/>
  <c r="C110" i="1"/>
  <c r="AF110" i="1" s="1"/>
  <c r="C111" i="1"/>
  <c r="C112" i="1"/>
  <c r="C113" i="1"/>
  <c r="C114" i="1"/>
  <c r="C115" i="1"/>
  <c r="C116" i="1"/>
  <c r="C117" i="1"/>
  <c r="C118" i="1"/>
  <c r="C119" i="1"/>
  <c r="AF119" i="1" s="1"/>
  <c r="C120" i="1"/>
  <c r="C121" i="1"/>
  <c r="C122" i="1"/>
  <c r="C123" i="1"/>
  <c r="C124" i="1"/>
  <c r="C125" i="1"/>
  <c r="AF125" i="1" s="1"/>
  <c r="C126" i="1"/>
  <c r="C127" i="1"/>
  <c r="AF127" i="1" s="1"/>
  <c r="C128" i="1"/>
  <c r="C129" i="1"/>
  <c r="C130" i="1"/>
  <c r="C131" i="1"/>
  <c r="C132" i="1"/>
  <c r="AF132" i="1" s="1"/>
  <c r="C133" i="1"/>
  <c r="C134" i="1"/>
  <c r="AF134" i="1" s="1"/>
  <c r="C135" i="1"/>
  <c r="C136" i="1"/>
  <c r="AF136" i="1" s="1"/>
  <c r="C137" i="1"/>
  <c r="C138" i="1"/>
  <c r="C139" i="1"/>
  <c r="C140" i="1"/>
  <c r="AF140" i="1" s="1"/>
  <c r="C141" i="1"/>
  <c r="C142" i="1"/>
  <c r="C143" i="1"/>
  <c r="AF143" i="1" s="1"/>
  <c r="C144" i="1"/>
  <c r="C145" i="1"/>
  <c r="C146" i="1"/>
  <c r="C147" i="1"/>
  <c r="C148" i="1"/>
  <c r="AF148" i="1" s="1"/>
  <c r="C149" i="1"/>
  <c r="AF149" i="1" s="1"/>
  <c r="C150" i="1"/>
  <c r="AF150" i="1" s="1"/>
  <c r="C151" i="1"/>
  <c r="AF151" i="1" s="1"/>
  <c r="C152" i="1"/>
  <c r="AF152" i="1" s="1"/>
  <c r="C153" i="1"/>
  <c r="C154" i="1"/>
  <c r="AF154" i="1" s="1"/>
  <c r="C155" i="1"/>
  <c r="C156" i="1"/>
  <c r="AF156" i="1" s="1"/>
  <c r="C157" i="1"/>
  <c r="AF157" i="1" s="1"/>
  <c r="C158" i="1"/>
  <c r="C159" i="1"/>
  <c r="C160" i="1"/>
  <c r="C161" i="1"/>
  <c r="C162" i="1"/>
  <c r="C163" i="1"/>
  <c r="C164" i="1"/>
  <c r="AF164" i="1" s="1"/>
  <c r="C165" i="1"/>
  <c r="AF165" i="1" s="1"/>
  <c r="C166" i="1"/>
  <c r="C167" i="1"/>
  <c r="AF167" i="1" s="1"/>
  <c r="C168" i="1"/>
  <c r="C169" i="1"/>
  <c r="C170" i="1"/>
  <c r="C171" i="1"/>
  <c r="C172" i="1"/>
  <c r="AF172" i="1" s="1"/>
  <c r="C173" i="1"/>
  <c r="AF173" i="1" s="1"/>
  <c r="C174" i="1"/>
  <c r="AF174" i="1" s="1"/>
  <c r="C175" i="1"/>
  <c r="C176" i="1"/>
  <c r="C177" i="1"/>
  <c r="C178" i="1"/>
  <c r="C179" i="1"/>
  <c r="C180" i="1"/>
  <c r="AF180" i="1" s="1"/>
  <c r="C181" i="1"/>
  <c r="AF181" i="1" s="1"/>
  <c r="C182" i="1"/>
  <c r="AF182" i="1" s="1"/>
  <c r="C183" i="1"/>
  <c r="C184" i="1"/>
  <c r="AF184" i="1" s="1"/>
  <c r="C185" i="1"/>
  <c r="AF185" i="1" s="1"/>
  <c r="C186" i="1"/>
  <c r="C187" i="1"/>
  <c r="AF187" i="1" s="1"/>
  <c r="C188" i="1"/>
  <c r="AF188" i="1" s="1"/>
  <c r="C189" i="1"/>
  <c r="C190" i="1"/>
  <c r="AF190" i="1" s="1"/>
  <c r="C191" i="1"/>
  <c r="C192" i="1"/>
  <c r="C193" i="1"/>
  <c r="C194" i="1"/>
  <c r="C195" i="1"/>
  <c r="C196" i="1"/>
  <c r="C197" i="1"/>
  <c r="C198" i="1"/>
  <c r="AF198" i="1" s="1"/>
  <c r="C199" i="1"/>
  <c r="C200" i="1"/>
  <c r="C201" i="1"/>
  <c r="AF201" i="1" s="1"/>
  <c r="C202" i="1"/>
  <c r="C203" i="1"/>
  <c r="AF203" i="1" s="1"/>
  <c r="C204" i="1"/>
  <c r="C205" i="1"/>
  <c r="C206" i="1"/>
  <c r="C207" i="1"/>
  <c r="C208" i="1"/>
  <c r="C209" i="1"/>
  <c r="AF209" i="1" s="1"/>
  <c r="C210" i="1"/>
  <c r="C211" i="1"/>
  <c r="C212" i="1"/>
  <c r="AF212" i="1" s="1"/>
  <c r="C213" i="1"/>
  <c r="AF213" i="1" s="1"/>
  <c r="C214" i="1"/>
  <c r="C215" i="1"/>
  <c r="C216" i="1"/>
  <c r="C217" i="1"/>
  <c r="AF217" i="1" s="1"/>
  <c r="C218" i="1"/>
  <c r="C219" i="1"/>
  <c r="C220" i="1"/>
  <c r="C221" i="1"/>
  <c r="C222" i="1"/>
  <c r="C223" i="1"/>
  <c r="AF223" i="1" s="1"/>
  <c r="C224" i="1"/>
  <c r="C225" i="1"/>
  <c r="C226" i="1"/>
  <c r="C227" i="1"/>
  <c r="C228" i="1"/>
  <c r="C229" i="1"/>
  <c r="C230" i="1"/>
  <c r="C231" i="1"/>
  <c r="AF231" i="1" s="1"/>
  <c r="C232" i="1"/>
  <c r="C233" i="1"/>
  <c r="AF233" i="1" s="1"/>
  <c r="C234" i="1"/>
  <c r="C235" i="1"/>
  <c r="AF235" i="1" s="1"/>
  <c r="C236" i="1"/>
  <c r="C237" i="1"/>
  <c r="C238" i="1"/>
  <c r="C239" i="1"/>
  <c r="C240" i="1"/>
  <c r="C241" i="1"/>
  <c r="C242" i="1"/>
  <c r="C243" i="1"/>
  <c r="AF243" i="1" s="1"/>
  <c r="C244" i="1"/>
  <c r="C245" i="1"/>
  <c r="C246" i="1"/>
  <c r="C247" i="1"/>
  <c r="C248" i="1"/>
  <c r="C249" i="1"/>
  <c r="C250" i="1"/>
  <c r="C251" i="1"/>
  <c r="C2" i="1"/>
  <c r="AF2" i="1" s="1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154" i="16"/>
  <c r="C155" i="16"/>
  <c r="C156" i="16"/>
  <c r="C157" i="16"/>
  <c r="C158" i="16"/>
  <c r="C159" i="16"/>
  <c r="C160" i="16"/>
  <c r="C161" i="16"/>
  <c r="C162" i="16"/>
  <c r="C163" i="16"/>
  <c r="C164" i="16"/>
  <c r="C165" i="16"/>
  <c r="C166" i="16"/>
  <c r="C167" i="16"/>
  <c r="C168" i="16"/>
  <c r="C169" i="16"/>
  <c r="C170" i="16"/>
  <c r="C171" i="16"/>
  <c r="C172" i="16"/>
  <c r="C173" i="16"/>
  <c r="C174" i="16"/>
  <c r="C175" i="16"/>
  <c r="C176" i="16"/>
  <c r="C177" i="16"/>
  <c r="C178" i="16"/>
  <c r="C179" i="16"/>
  <c r="C180" i="16"/>
  <c r="C181" i="16"/>
  <c r="C182" i="16"/>
  <c r="C183" i="16"/>
  <c r="C184" i="16"/>
  <c r="C185" i="16"/>
  <c r="C186" i="16"/>
  <c r="C187" i="16"/>
  <c r="C188" i="16"/>
  <c r="C189" i="16"/>
  <c r="C190" i="16"/>
  <c r="C191" i="16"/>
  <c r="C192" i="16"/>
  <c r="C193" i="16"/>
  <c r="C194" i="16"/>
  <c r="C195" i="16"/>
  <c r="C196" i="16"/>
  <c r="C197" i="16"/>
  <c r="C198" i="16"/>
  <c r="C199" i="16"/>
  <c r="C200" i="16"/>
  <c r="C201" i="16"/>
  <c r="C202" i="16"/>
  <c r="C203" i="16"/>
  <c r="C204" i="16"/>
  <c r="C205" i="16"/>
  <c r="C206" i="16"/>
  <c r="C207" i="16"/>
  <c r="C208" i="16"/>
  <c r="C209" i="16"/>
  <c r="C210" i="16"/>
  <c r="C211" i="16"/>
  <c r="C212" i="16"/>
  <c r="C213" i="16"/>
  <c r="C214" i="16"/>
  <c r="C215" i="16"/>
  <c r="C216" i="16"/>
  <c r="C217" i="16"/>
  <c r="C218" i="16"/>
  <c r="C219" i="16"/>
  <c r="C220" i="16"/>
  <c r="C221" i="16"/>
  <c r="C222" i="16"/>
  <c r="C223" i="16"/>
  <c r="C224" i="16"/>
  <c r="C225" i="16"/>
  <c r="C226" i="16"/>
  <c r="C227" i="16"/>
  <c r="C228" i="16"/>
  <c r="C229" i="16"/>
  <c r="C230" i="16"/>
  <c r="C231" i="16"/>
  <c r="C232" i="16"/>
  <c r="C233" i="16"/>
  <c r="C234" i="16"/>
  <c r="C235" i="16"/>
  <c r="C236" i="16"/>
  <c r="C237" i="16"/>
  <c r="C238" i="16"/>
  <c r="C239" i="16"/>
  <c r="C240" i="16"/>
  <c r="C241" i="16"/>
  <c r="C242" i="16"/>
  <c r="C243" i="16"/>
  <c r="C244" i="16"/>
  <c r="C245" i="16"/>
  <c r="C246" i="16"/>
  <c r="C247" i="16"/>
  <c r="C248" i="16"/>
  <c r="C249" i="16"/>
  <c r="C2" i="16"/>
  <c r="C2" i="14"/>
  <c r="AA250" i="1"/>
  <c r="AA251" i="1"/>
  <c r="Y250" i="1"/>
  <c r="Y251" i="1"/>
  <c r="X250" i="1"/>
  <c r="X251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2" i="1"/>
  <c r="C9" i="15"/>
  <c r="AA8" i="1"/>
  <c r="AA9" i="1"/>
  <c r="AA16" i="1"/>
  <c r="AA24" i="1"/>
  <c r="AA32" i="1"/>
  <c r="AA40" i="1"/>
  <c r="AA48" i="1"/>
  <c r="AA56" i="1"/>
  <c r="AA64" i="1"/>
  <c r="AA72" i="1"/>
  <c r="AA80" i="1"/>
  <c r="AA88" i="1"/>
  <c r="AA96" i="1"/>
  <c r="AA104" i="1"/>
  <c r="AA112" i="1"/>
  <c r="AA116" i="1"/>
  <c r="AA120" i="1"/>
  <c r="AA128" i="1"/>
  <c r="AA136" i="1"/>
  <c r="AA144" i="1"/>
  <c r="AA152" i="1"/>
  <c r="AA160" i="1"/>
  <c r="AA168" i="1"/>
  <c r="AA176" i="1"/>
  <c r="AA184" i="1"/>
  <c r="AA191" i="1"/>
  <c r="AA192" i="1"/>
  <c r="AA199" i="1"/>
  <c r="AA200" i="1"/>
  <c r="AA207" i="1"/>
  <c r="AA208" i="1"/>
  <c r="AA215" i="1"/>
  <c r="AA216" i="1"/>
  <c r="AA223" i="1"/>
  <c r="AA224" i="1"/>
  <c r="AA231" i="1"/>
  <c r="AA232" i="1"/>
  <c r="AA239" i="1"/>
  <c r="AA240" i="1"/>
  <c r="AA247" i="1"/>
  <c r="AA248" i="1"/>
  <c r="C3" i="15"/>
  <c r="AA3" i="1"/>
  <c r="C4" i="15"/>
  <c r="AA4" i="1"/>
  <c r="C5" i="15"/>
  <c r="AA5" i="1"/>
  <c r="C6" i="15"/>
  <c r="AA6" i="1"/>
  <c r="C7" i="15"/>
  <c r="AA7" i="1"/>
  <c r="C8" i="15"/>
  <c r="C10" i="15"/>
  <c r="AA10" i="1"/>
  <c r="C11" i="15"/>
  <c r="AA11" i="1"/>
  <c r="C12" i="15"/>
  <c r="AA12" i="1"/>
  <c r="C13" i="15"/>
  <c r="AA13" i="1"/>
  <c r="C14" i="15"/>
  <c r="AA14" i="1"/>
  <c r="C15" i="15"/>
  <c r="AA15" i="1"/>
  <c r="C16" i="15"/>
  <c r="C17" i="15"/>
  <c r="AA17" i="1"/>
  <c r="C18" i="15"/>
  <c r="AA18" i="1"/>
  <c r="C19" i="15"/>
  <c r="AA19" i="1"/>
  <c r="C20" i="15"/>
  <c r="AA20" i="1"/>
  <c r="C21" i="15"/>
  <c r="AA21" i="1"/>
  <c r="C22" i="15"/>
  <c r="AA22" i="1"/>
  <c r="C23" i="15"/>
  <c r="AA23" i="1"/>
  <c r="C24" i="15"/>
  <c r="C25" i="15"/>
  <c r="AA25" i="1"/>
  <c r="C26" i="15"/>
  <c r="AA26" i="1"/>
  <c r="C27" i="15"/>
  <c r="AA27" i="1"/>
  <c r="C28" i="15"/>
  <c r="AA28" i="1"/>
  <c r="C29" i="15"/>
  <c r="AA29" i="1"/>
  <c r="C30" i="15"/>
  <c r="AA30" i="1"/>
  <c r="C31" i="15"/>
  <c r="AA31" i="1"/>
  <c r="C32" i="15"/>
  <c r="C33" i="15"/>
  <c r="AA33" i="1"/>
  <c r="C34" i="15"/>
  <c r="AA34" i="1"/>
  <c r="C35" i="15"/>
  <c r="AA35" i="1"/>
  <c r="C36" i="15"/>
  <c r="AA36" i="1"/>
  <c r="C37" i="15"/>
  <c r="AA37" i="1"/>
  <c r="C38" i="15"/>
  <c r="AA38" i="1"/>
  <c r="C39" i="15"/>
  <c r="AA39" i="1"/>
  <c r="C40" i="15"/>
  <c r="C41" i="15"/>
  <c r="AA41" i="1"/>
  <c r="C42" i="15"/>
  <c r="AA42" i="1"/>
  <c r="C43" i="15"/>
  <c r="AA43" i="1"/>
  <c r="C44" i="15"/>
  <c r="AA44" i="1"/>
  <c r="C45" i="15"/>
  <c r="AA45" i="1"/>
  <c r="C46" i="15"/>
  <c r="AA46" i="1"/>
  <c r="C47" i="15"/>
  <c r="AA47" i="1"/>
  <c r="C48" i="15"/>
  <c r="C49" i="15"/>
  <c r="AA49" i="1"/>
  <c r="C50" i="15"/>
  <c r="AA50" i="1"/>
  <c r="C51" i="15"/>
  <c r="AA51" i="1"/>
  <c r="C52" i="15"/>
  <c r="AA52" i="1"/>
  <c r="C53" i="15"/>
  <c r="AA53" i="1"/>
  <c r="C54" i="15"/>
  <c r="AA54" i="1"/>
  <c r="C55" i="15"/>
  <c r="AA55" i="1"/>
  <c r="C56" i="15"/>
  <c r="C57" i="15"/>
  <c r="AA57" i="1"/>
  <c r="C58" i="15"/>
  <c r="AA58" i="1"/>
  <c r="C59" i="15"/>
  <c r="AA59" i="1"/>
  <c r="C60" i="15"/>
  <c r="AA60" i="1"/>
  <c r="C61" i="15"/>
  <c r="AA61" i="1"/>
  <c r="C62" i="15"/>
  <c r="AA62" i="1"/>
  <c r="C63" i="15"/>
  <c r="AA63" i="1"/>
  <c r="C64" i="15"/>
  <c r="C65" i="15"/>
  <c r="AA65" i="1"/>
  <c r="C66" i="15"/>
  <c r="AA66" i="1"/>
  <c r="C67" i="15"/>
  <c r="AA67" i="1"/>
  <c r="C68" i="15"/>
  <c r="AA68" i="1"/>
  <c r="C69" i="15"/>
  <c r="AA69" i="1"/>
  <c r="C70" i="15"/>
  <c r="AA70" i="1"/>
  <c r="C71" i="15"/>
  <c r="AA71" i="1"/>
  <c r="C72" i="15"/>
  <c r="C73" i="15"/>
  <c r="AA73" i="1"/>
  <c r="C74" i="15"/>
  <c r="AA74" i="1"/>
  <c r="C75" i="15"/>
  <c r="AA75" i="1"/>
  <c r="C76" i="15"/>
  <c r="AA76" i="1"/>
  <c r="C77" i="15"/>
  <c r="AA77" i="1"/>
  <c r="C78" i="15"/>
  <c r="AA78" i="1"/>
  <c r="C79" i="15"/>
  <c r="AA79" i="1"/>
  <c r="C80" i="15"/>
  <c r="C81" i="15"/>
  <c r="AA81" i="1"/>
  <c r="C82" i="15"/>
  <c r="AA82" i="1"/>
  <c r="C83" i="15"/>
  <c r="AA83" i="1"/>
  <c r="C84" i="15"/>
  <c r="AA84" i="1"/>
  <c r="C85" i="15"/>
  <c r="AA85" i="1"/>
  <c r="C86" i="15"/>
  <c r="AA86" i="1"/>
  <c r="C87" i="15"/>
  <c r="AA87" i="1"/>
  <c r="C88" i="15"/>
  <c r="C89" i="15"/>
  <c r="AA89" i="1"/>
  <c r="C90" i="15"/>
  <c r="AA90" i="1"/>
  <c r="C91" i="15"/>
  <c r="AA91" i="1"/>
  <c r="C92" i="15"/>
  <c r="AA92" i="1"/>
  <c r="C93" i="15"/>
  <c r="AA93" i="1"/>
  <c r="C94" i="15"/>
  <c r="AA94" i="1"/>
  <c r="C95" i="15"/>
  <c r="AA95" i="1"/>
  <c r="C96" i="15"/>
  <c r="C97" i="15"/>
  <c r="AA97" i="1"/>
  <c r="C98" i="15"/>
  <c r="AA98" i="1"/>
  <c r="C99" i="15"/>
  <c r="AA99" i="1"/>
  <c r="C100" i="15"/>
  <c r="AA100" i="1"/>
  <c r="C101" i="15"/>
  <c r="AA101" i="1"/>
  <c r="C102" i="15"/>
  <c r="AA102" i="1"/>
  <c r="C103" i="15"/>
  <c r="AA103" i="1"/>
  <c r="C104" i="15"/>
  <c r="C105" i="15"/>
  <c r="AA105" i="1"/>
  <c r="C106" i="15"/>
  <c r="AA106" i="1"/>
  <c r="C107" i="15"/>
  <c r="AA107" i="1"/>
  <c r="C108" i="15"/>
  <c r="AA108" i="1"/>
  <c r="C109" i="15"/>
  <c r="AA109" i="1"/>
  <c r="C110" i="15"/>
  <c r="AA110" i="1"/>
  <c r="C111" i="15"/>
  <c r="AA111" i="1"/>
  <c r="C112" i="15"/>
  <c r="C113" i="15"/>
  <c r="AA113" i="1"/>
  <c r="C114" i="15"/>
  <c r="AA114" i="1"/>
  <c r="C115" i="15"/>
  <c r="AA115" i="1"/>
  <c r="C116" i="15"/>
  <c r="AA117" i="1"/>
  <c r="C117" i="15"/>
  <c r="AA118" i="1"/>
  <c r="C118" i="15"/>
  <c r="AA119" i="1"/>
  <c r="C119" i="15"/>
  <c r="C120" i="15"/>
  <c r="AA121" i="1"/>
  <c r="C121" i="15"/>
  <c r="AA122" i="1"/>
  <c r="C122" i="15"/>
  <c r="AA123" i="1"/>
  <c r="C123" i="15"/>
  <c r="AA124" i="1"/>
  <c r="C124" i="15"/>
  <c r="AA125" i="1"/>
  <c r="C125" i="15"/>
  <c r="AA126" i="1"/>
  <c r="C126" i="15"/>
  <c r="AA127" i="1"/>
  <c r="C127" i="15"/>
  <c r="C128" i="15"/>
  <c r="AA129" i="1"/>
  <c r="C129" i="15"/>
  <c r="AA130" i="1"/>
  <c r="C130" i="15"/>
  <c r="AA131" i="1"/>
  <c r="C131" i="15"/>
  <c r="AA132" i="1"/>
  <c r="C132" i="15"/>
  <c r="AA133" i="1"/>
  <c r="C133" i="15"/>
  <c r="AA134" i="1"/>
  <c r="C134" i="15"/>
  <c r="AA135" i="1"/>
  <c r="C135" i="15"/>
  <c r="C136" i="15"/>
  <c r="AA137" i="1"/>
  <c r="C137" i="15"/>
  <c r="AA138" i="1"/>
  <c r="C138" i="15"/>
  <c r="AA139" i="1"/>
  <c r="C139" i="15"/>
  <c r="AA140" i="1"/>
  <c r="C140" i="15"/>
  <c r="AA141" i="1"/>
  <c r="C141" i="15"/>
  <c r="AA142" i="1"/>
  <c r="C142" i="15"/>
  <c r="AA143" i="1"/>
  <c r="C143" i="15"/>
  <c r="C144" i="15"/>
  <c r="AA145" i="1"/>
  <c r="C145" i="15"/>
  <c r="AA146" i="1"/>
  <c r="C146" i="15"/>
  <c r="AA147" i="1"/>
  <c r="C147" i="15"/>
  <c r="AA148" i="1"/>
  <c r="C148" i="15"/>
  <c r="AA149" i="1"/>
  <c r="C149" i="15"/>
  <c r="AA150" i="1"/>
  <c r="C150" i="15"/>
  <c r="AA151" i="1"/>
  <c r="C151" i="15"/>
  <c r="C152" i="15"/>
  <c r="AA153" i="1"/>
  <c r="C153" i="15"/>
  <c r="AA154" i="1"/>
  <c r="C154" i="15"/>
  <c r="AA155" i="1"/>
  <c r="C155" i="15"/>
  <c r="AA156" i="1"/>
  <c r="C156" i="15"/>
  <c r="AA157" i="1"/>
  <c r="C157" i="15"/>
  <c r="AA158" i="1"/>
  <c r="C158" i="15"/>
  <c r="AA159" i="1"/>
  <c r="C159" i="15"/>
  <c r="C160" i="15"/>
  <c r="AA161" i="1"/>
  <c r="C161" i="15"/>
  <c r="AA162" i="1"/>
  <c r="C162" i="15"/>
  <c r="AA163" i="1"/>
  <c r="C163" i="15"/>
  <c r="AA164" i="1"/>
  <c r="C164" i="15"/>
  <c r="AA165" i="1"/>
  <c r="C165" i="15"/>
  <c r="AA166" i="1"/>
  <c r="C166" i="15"/>
  <c r="AA167" i="1"/>
  <c r="C167" i="15"/>
  <c r="C168" i="15"/>
  <c r="AA169" i="1"/>
  <c r="C169" i="15"/>
  <c r="AA170" i="1"/>
  <c r="C170" i="15"/>
  <c r="AA171" i="1"/>
  <c r="C171" i="15"/>
  <c r="AA172" i="1"/>
  <c r="C172" i="15"/>
  <c r="AA173" i="1"/>
  <c r="C173" i="15"/>
  <c r="AA174" i="1"/>
  <c r="C174" i="15"/>
  <c r="AA175" i="1"/>
  <c r="C175" i="15"/>
  <c r="C176" i="15"/>
  <c r="AA177" i="1"/>
  <c r="C177" i="15"/>
  <c r="AA178" i="1"/>
  <c r="C178" i="15"/>
  <c r="AA179" i="1"/>
  <c r="C179" i="15"/>
  <c r="AA180" i="1"/>
  <c r="C180" i="15"/>
  <c r="AA181" i="1"/>
  <c r="C181" i="15"/>
  <c r="AA182" i="1"/>
  <c r="C182" i="15"/>
  <c r="AA183" i="1"/>
  <c r="C183" i="15"/>
  <c r="C184" i="15"/>
  <c r="AA185" i="1"/>
  <c r="C185" i="15"/>
  <c r="AA186" i="1"/>
  <c r="C186" i="15"/>
  <c r="AA187" i="1"/>
  <c r="C187" i="15"/>
  <c r="AA188" i="1"/>
  <c r="C188" i="15"/>
  <c r="AA189" i="1"/>
  <c r="C189" i="15"/>
  <c r="AA190" i="1"/>
  <c r="C190" i="15"/>
  <c r="C191" i="15"/>
  <c r="C192" i="15"/>
  <c r="AA193" i="1"/>
  <c r="C193" i="15"/>
  <c r="AA194" i="1"/>
  <c r="C194" i="15"/>
  <c r="AA195" i="1"/>
  <c r="C195" i="15"/>
  <c r="AA196" i="1"/>
  <c r="C196" i="15"/>
  <c r="AA197" i="1"/>
  <c r="C197" i="15"/>
  <c r="AA198" i="1"/>
  <c r="C198" i="15"/>
  <c r="C199" i="15"/>
  <c r="C200" i="15"/>
  <c r="AA201" i="1"/>
  <c r="C201" i="15"/>
  <c r="AA202" i="1"/>
  <c r="C202" i="15"/>
  <c r="AA203" i="1"/>
  <c r="C203" i="15"/>
  <c r="AA204" i="1"/>
  <c r="C204" i="15"/>
  <c r="AA205" i="1"/>
  <c r="C205" i="15"/>
  <c r="AA206" i="1"/>
  <c r="C206" i="15"/>
  <c r="C207" i="15"/>
  <c r="C208" i="15"/>
  <c r="AA209" i="1"/>
  <c r="C209" i="15"/>
  <c r="AA210" i="1"/>
  <c r="C210" i="15"/>
  <c r="AA211" i="1"/>
  <c r="C211" i="15"/>
  <c r="AA212" i="1"/>
  <c r="C212" i="15"/>
  <c r="AA213" i="1"/>
  <c r="C213" i="15"/>
  <c r="AA214" i="1"/>
  <c r="C214" i="15"/>
  <c r="AA217" i="1"/>
  <c r="C215" i="15"/>
  <c r="C216" i="15"/>
  <c r="C217" i="15"/>
  <c r="AA218" i="1"/>
  <c r="C218" i="15"/>
  <c r="AA219" i="1"/>
  <c r="C219" i="15"/>
  <c r="AA220" i="1"/>
  <c r="C220" i="15"/>
  <c r="AA221" i="1"/>
  <c r="C221" i="15"/>
  <c r="AA222" i="1"/>
  <c r="C222" i="15"/>
  <c r="C223" i="15"/>
  <c r="C224" i="15"/>
  <c r="AA225" i="1"/>
  <c r="C225" i="15"/>
  <c r="AA226" i="1"/>
  <c r="C226" i="15"/>
  <c r="AA227" i="1"/>
  <c r="C227" i="15"/>
  <c r="AA228" i="1"/>
  <c r="C228" i="15"/>
  <c r="AA229" i="1"/>
  <c r="C229" i="15"/>
  <c r="AA230" i="1"/>
  <c r="C230" i="15"/>
  <c r="C231" i="15"/>
  <c r="C232" i="15"/>
  <c r="AA233" i="1"/>
  <c r="C233" i="15"/>
  <c r="AA234" i="1"/>
  <c r="C234" i="15"/>
  <c r="AA235" i="1"/>
  <c r="C235" i="15"/>
  <c r="AA236" i="1"/>
  <c r="C236" i="15"/>
  <c r="AA237" i="1"/>
  <c r="C237" i="15"/>
  <c r="AA238" i="1"/>
  <c r="C238" i="15"/>
  <c r="C239" i="15"/>
  <c r="C240" i="15"/>
  <c r="AA241" i="1"/>
  <c r="C241" i="15"/>
  <c r="AA242" i="1"/>
  <c r="C242" i="15"/>
  <c r="AA243" i="1"/>
  <c r="C243" i="15"/>
  <c r="AA244" i="1"/>
  <c r="C244" i="15"/>
  <c r="AA245" i="1"/>
  <c r="C245" i="15"/>
  <c r="AA246" i="1"/>
  <c r="C246" i="15"/>
  <c r="C247" i="15"/>
  <c r="C248" i="15"/>
  <c r="AA249" i="1"/>
  <c r="C249" i="15"/>
  <c r="C250" i="15"/>
  <c r="AA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" i="1"/>
  <c r="C250" i="3"/>
  <c r="X2" i="1"/>
  <c r="V3" i="1"/>
  <c r="V4" i="1"/>
  <c r="V5" i="1"/>
  <c r="V6" i="1"/>
  <c r="V8" i="1"/>
  <c r="V9" i="1"/>
  <c r="V10" i="1"/>
  <c r="V11" i="1"/>
  <c r="V12" i="1"/>
  <c r="V13" i="1"/>
  <c r="V14" i="1"/>
  <c r="V16" i="1"/>
  <c r="V17" i="1"/>
  <c r="V18" i="1"/>
  <c r="V19" i="1"/>
  <c r="V20" i="1"/>
  <c r="V21" i="1"/>
  <c r="V22" i="1"/>
  <c r="V24" i="1"/>
  <c r="V25" i="1"/>
  <c r="V26" i="1"/>
  <c r="V27" i="1"/>
  <c r="V28" i="1"/>
  <c r="V29" i="1"/>
  <c r="V30" i="1"/>
  <c r="V32" i="1"/>
  <c r="V33" i="1"/>
  <c r="V34" i="1"/>
  <c r="V35" i="1"/>
  <c r="V36" i="1"/>
  <c r="V37" i="1"/>
  <c r="V38" i="1"/>
  <c r="V40" i="1"/>
  <c r="V41" i="1"/>
  <c r="V42" i="1"/>
  <c r="V43" i="1"/>
  <c r="V44" i="1"/>
  <c r="V45" i="1"/>
  <c r="V46" i="1"/>
  <c r="V48" i="1"/>
  <c r="V49" i="1"/>
  <c r="V50" i="1"/>
  <c r="V51" i="1"/>
  <c r="V52" i="1"/>
  <c r="V53" i="1"/>
  <c r="V54" i="1"/>
  <c r="V56" i="1"/>
  <c r="V57" i="1"/>
  <c r="V58" i="1"/>
  <c r="V59" i="1"/>
  <c r="V60" i="1"/>
  <c r="V61" i="1"/>
  <c r="V62" i="1"/>
  <c r="V64" i="1"/>
  <c r="V65" i="1"/>
  <c r="V66" i="1"/>
  <c r="V67" i="1"/>
  <c r="V68" i="1"/>
  <c r="V69" i="1"/>
  <c r="V70" i="1"/>
  <c r="V72" i="1"/>
  <c r="V73" i="1"/>
  <c r="V74" i="1"/>
  <c r="V75" i="1"/>
  <c r="V76" i="1"/>
  <c r="V77" i="1"/>
  <c r="V78" i="1"/>
  <c r="V80" i="1"/>
  <c r="V81" i="1"/>
  <c r="V82" i="1"/>
  <c r="V83" i="1"/>
  <c r="V84" i="1"/>
  <c r="V86" i="1"/>
  <c r="V87" i="1"/>
  <c r="V88" i="1"/>
  <c r="V89" i="1"/>
  <c r="V90" i="1"/>
  <c r="V91" i="1"/>
  <c r="V94" i="1"/>
  <c r="V95" i="1"/>
  <c r="V96" i="1"/>
  <c r="V97" i="1"/>
  <c r="V98" i="1"/>
  <c r="V99" i="1"/>
  <c r="V102" i="1"/>
  <c r="V103" i="1"/>
  <c r="V104" i="1"/>
  <c r="V105" i="1"/>
  <c r="V106" i="1"/>
  <c r="V109" i="1"/>
  <c r="V110" i="1"/>
  <c r="V111" i="1"/>
  <c r="V112" i="1"/>
  <c r="V113" i="1"/>
  <c r="V114" i="1"/>
  <c r="V117" i="1"/>
  <c r="V118" i="1"/>
  <c r="V119" i="1"/>
  <c r="V120" i="1"/>
  <c r="V121" i="1"/>
  <c r="V124" i="1"/>
  <c r="V125" i="1"/>
  <c r="V126" i="1"/>
  <c r="V127" i="1"/>
  <c r="V128" i="1"/>
  <c r="V129" i="1"/>
  <c r="V132" i="1"/>
  <c r="V133" i="1"/>
  <c r="V134" i="1"/>
  <c r="V135" i="1"/>
  <c r="V136" i="1"/>
  <c r="V137" i="1"/>
  <c r="V140" i="1"/>
  <c r="V141" i="1"/>
  <c r="V142" i="1"/>
  <c r="V143" i="1"/>
  <c r="V144" i="1"/>
  <c r="V145" i="1"/>
  <c r="V148" i="1"/>
  <c r="V149" i="1"/>
  <c r="V150" i="1"/>
  <c r="V151" i="1"/>
  <c r="V152" i="1"/>
  <c r="V153" i="1"/>
  <c r="V156" i="1"/>
  <c r="V157" i="1"/>
  <c r="V158" i="1"/>
  <c r="V159" i="1"/>
  <c r="V160" i="1"/>
  <c r="V161" i="1"/>
  <c r="V164" i="1"/>
  <c r="V165" i="1"/>
  <c r="V166" i="1"/>
  <c r="V167" i="1"/>
  <c r="V168" i="1"/>
  <c r="V169" i="1"/>
  <c r="V172" i="1"/>
  <c r="V173" i="1"/>
  <c r="V174" i="1"/>
  <c r="V175" i="1"/>
  <c r="V176" i="1"/>
  <c r="V177" i="1"/>
  <c r="V180" i="1"/>
  <c r="V181" i="1"/>
  <c r="V182" i="1"/>
  <c r="V183" i="1"/>
  <c r="V184" i="1"/>
  <c r="V185" i="1"/>
  <c r="V187" i="1"/>
  <c r="V188" i="1"/>
  <c r="V189" i="1"/>
  <c r="V190" i="1"/>
  <c r="V193" i="1"/>
  <c r="V194" i="1"/>
  <c r="V195" i="1"/>
  <c r="V196" i="1"/>
  <c r="V197" i="1"/>
  <c r="V198" i="1"/>
  <c r="V199" i="1"/>
  <c r="V200" i="1"/>
  <c r="V203" i="1"/>
  <c r="V204" i="1"/>
  <c r="V205" i="1"/>
  <c r="V206" i="1"/>
  <c r="V208" i="1"/>
  <c r="V209" i="1"/>
  <c r="V210" i="1"/>
  <c r="V213" i="1"/>
  <c r="V214" i="1"/>
  <c r="V215" i="1"/>
  <c r="V217" i="1"/>
  <c r="V218" i="1"/>
  <c r="V219" i="1"/>
  <c r="V220" i="1"/>
  <c r="V221" i="1"/>
  <c r="V222" i="1"/>
  <c r="V223" i="1"/>
  <c r="V224" i="1"/>
  <c r="V225" i="1"/>
  <c r="V226" i="1"/>
  <c r="V229" i="1"/>
  <c r="V230" i="1"/>
  <c r="V231" i="1"/>
  <c r="V233" i="1"/>
  <c r="V234" i="1"/>
  <c r="V235" i="1"/>
  <c r="V236" i="1"/>
  <c r="V238" i="1"/>
  <c r="V239" i="1"/>
  <c r="V240" i="1"/>
  <c r="V242" i="1"/>
  <c r="V243" i="1"/>
  <c r="V244" i="1"/>
  <c r="V245" i="1"/>
  <c r="V246" i="1"/>
  <c r="V248" i="1"/>
  <c r="V249" i="1"/>
  <c r="V250" i="1"/>
  <c r="V2" i="1"/>
  <c r="U3" i="1"/>
  <c r="U4" i="1"/>
  <c r="U5" i="1"/>
  <c r="U6" i="1"/>
  <c r="U8" i="1"/>
  <c r="U9" i="1"/>
  <c r="U10" i="1"/>
  <c r="U11" i="1"/>
  <c r="U12" i="1"/>
  <c r="U13" i="1"/>
  <c r="U14" i="1"/>
  <c r="U16" i="1"/>
  <c r="U17" i="1"/>
  <c r="U18" i="1"/>
  <c r="U19" i="1"/>
  <c r="U20" i="1"/>
  <c r="U21" i="1"/>
  <c r="U22" i="1"/>
  <c r="U24" i="1"/>
  <c r="U25" i="1"/>
  <c r="U26" i="1"/>
  <c r="U27" i="1"/>
  <c r="U28" i="1"/>
  <c r="U29" i="1"/>
  <c r="U30" i="1"/>
  <c r="U32" i="1"/>
  <c r="U33" i="1"/>
  <c r="U34" i="1"/>
  <c r="U35" i="1"/>
  <c r="U36" i="1"/>
  <c r="U37" i="1"/>
  <c r="U38" i="1"/>
  <c r="U40" i="1"/>
  <c r="U41" i="1"/>
  <c r="U42" i="1"/>
  <c r="U43" i="1"/>
  <c r="U44" i="1"/>
  <c r="U45" i="1"/>
  <c r="U46" i="1"/>
  <c r="U48" i="1"/>
  <c r="U49" i="1"/>
  <c r="U50" i="1"/>
  <c r="U51" i="1"/>
  <c r="U52" i="1"/>
  <c r="U53" i="1"/>
  <c r="U54" i="1"/>
  <c r="U56" i="1"/>
  <c r="U57" i="1"/>
  <c r="U58" i="1"/>
  <c r="U59" i="1"/>
  <c r="U60" i="1"/>
  <c r="U61" i="1"/>
  <c r="U62" i="1"/>
  <c r="U64" i="1"/>
  <c r="U65" i="1"/>
  <c r="U66" i="1"/>
  <c r="U67" i="1"/>
  <c r="U68" i="1"/>
  <c r="U69" i="1"/>
  <c r="U70" i="1"/>
  <c r="U72" i="1"/>
  <c r="U73" i="1"/>
  <c r="U74" i="1"/>
  <c r="U75" i="1"/>
  <c r="U76" i="1"/>
  <c r="U77" i="1"/>
  <c r="U78" i="1"/>
  <c r="U80" i="1"/>
  <c r="U81" i="1"/>
  <c r="U82" i="1"/>
  <c r="U83" i="1"/>
  <c r="U84" i="1"/>
  <c r="U86" i="1"/>
  <c r="U87" i="1"/>
  <c r="U88" i="1"/>
  <c r="U89" i="1"/>
  <c r="U90" i="1"/>
  <c r="U91" i="1"/>
  <c r="U92" i="1"/>
  <c r="U94" i="1"/>
  <c r="U95" i="1"/>
  <c r="U96" i="1"/>
  <c r="U97" i="1"/>
  <c r="U98" i="1"/>
  <c r="U99" i="1"/>
  <c r="U100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4" i="1"/>
  <c r="U125" i="1"/>
  <c r="U126" i="1"/>
  <c r="U127" i="1"/>
  <c r="U128" i="1"/>
  <c r="U129" i="1"/>
  <c r="U132" i="1"/>
  <c r="U133" i="1"/>
  <c r="U134" i="1"/>
  <c r="U135" i="1"/>
  <c r="U136" i="1"/>
  <c r="U137" i="1"/>
  <c r="U140" i="1"/>
  <c r="U141" i="1"/>
  <c r="U142" i="1"/>
  <c r="U143" i="1"/>
  <c r="U144" i="1"/>
  <c r="U145" i="1"/>
  <c r="U148" i="1"/>
  <c r="U149" i="1"/>
  <c r="U150" i="1"/>
  <c r="U151" i="1"/>
  <c r="U152" i="1"/>
  <c r="U153" i="1"/>
  <c r="U156" i="1"/>
  <c r="U157" i="1"/>
  <c r="U158" i="1"/>
  <c r="U159" i="1"/>
  <c r="U160" i="1"/>
  <c r="U161" i="1"/>
  <c r="U164" i="1"/>
  <c r="U165" i="1"/>
  <c r="U166" i="1"/>
  <c r="U167" i="1"/>
  <c r="U168" i="1"/>
  <c r="U169" i="1"/>
  <c r="U172" i="1"/>
  <c r="U173" i="1"/>
  <c r="U174" i="1"/>
  <c r="U175" i="1"/>
  <c r="U176" i="1"/>
  <c r="U177" i="1"/>
  <c r="U180" i="1"/>
  <c r="U181" i="1"/>
  <c r="U182" i="1"/>
  <c r="U183" i="1"/>
  <c r="U184" i="1"/>
  <c r="U185" i="1"/>
  <c r="U187" i="1"/>
  <c r="U188" i="1"/>
  <c r="U189" i="1"/>
  <c r="U190" i="1"/>
  <c r="U193" i="1"/>
  <c r="U194" i="1"/>
  <c r="U195" i="1"/>
  <c r="U196" i="1"/>
  <c r="U198" i="1"/>
  <c r="U199" i="1"/>
  <c r="U200" i="1"/>
  <c r="U203" i="1"/>
  <c r="U204" i="1"/>
  <c r="U205" i="1"/>
  <c r="U206" i="1"/>
  <c r="U208" i="1"/>
  <c r="U209" i="1"/>
  <c r="U210" i="1"/>
  <c r="U211" i="1"/>
  <c r="U212" i="1"/>
  <c r="U213" i="1"/>
  <c r="U214" i="1"/>
  <c r="U215" i="1"/>
  <c r="U217" i="1"/>
  <c r="U218" i="1"/>
  <c r="U219" i="1"/>
  <c r="U220" i="1"/>
  <c r="U221" i="1"/>
  <c r="U223" i="1"/>
  <c r="U224" i="1"/>
  <c r="U225" i="1"/>
  <c r="U226" i="1"/>
  <c r="U227" i="1"/>
  <c r="U229" i="1"/>
  <c r="U230" i="1"/>
  <c r="U231" i="1"/>
  <c r="U233" i="1"/>
  <c r="U234" i="1"/>
  <c r="U235" i="1"/>
  <c r="U236" i="1"/>
  <c r="U238" i="1"/>
  <c r="U239" i="1"/>
  <c r="U240" i="1"/>
  <c r="U242" i="1"/>
  <c r="U243" i="1"/>
  <c r="U244" i="1"/>
  <c r="U245" i="1"/>
  <c r="U246" i="1"/>
  <c r="U248" i="1"/>
  <c r="U249" i="1"/>
  <c r="U250" i="1"/>
  <c r="U251" i="1"/>
  <c r="U2" i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" i="3"/>
  <c r="C159" i="14"/>
  <c r="C158" i="14"/>
  <c r="C157" i="14"/>
  <c r="C156" i="14"/>
  <c r="C155" i="14"/>
  <c r="C154" i="14"/>
  <c r="C153" i="14"/>
  <c r="C152" i="14"/>
  <c r="C151" i="14"/>
  <c r="C150" i="14"/>
  <c r="C149" i="14"/>
  <c r="C148" i="14"/>
  <c r="C147" i="14"/>
  <c r="C146" i="14"/>
  <c r="C145" i="14"/>
  <c r="C144" i="14"/>
  <c r="C143" i="14"/>
  <c r="C142" i="14"/>
  <c r="C141" i="14"/>
  <c r="C140" i="14"/>
  <c r="C139" i="14"/>
  <c r="C138" i="14"/>
  <c r="C137" i="14"/>
  <c r="C136" i="14"/>
  <c r="C135" i="14"/>
  <c r="C134" i="14"/>
  <c r="C133" i="14"/>
  <c r="C132" i="14"/>
  <c r="C131" i="14"/>
  <c r="C130" i="14"/>
  <c r="C129" i="14"/>
  <c r="C128" i="14"/>
  <c r="C127" i="14"/>
  <c r="C126" i="14"/>
  <c r="C125" i="14"/>
  <c r="C124" i="14"/>
  <c r="C123" i="14"/>
  <c r="C122" i="14"/>
  <c r="C121" i="14"/>
  <c r="C120" i="14"/>
  <c r="C119" i="14"/>
  <c r="C118" i="14"/>
  <c r="C117" i="14"/>
  <c r="C116" i="14"/>
  <c r="C115" i="14"/>
  <c r="C114" i="14"/>
  <c r="C113" i="14"/>
  <c r="C112" i="14"/>
  <c r="C111" i="14"/>
  <c r="C110" i="14"/>
  <c r="C109" i="14"/>
  <c r="C108" i="14"/>
  <c r="C107" i="14"/>
  <c r="C106" i="14"/>
  <c r="C105" i="14"/>
  <c r="C104" i="14"/>
  <c r="C103" i="14"/>
  <c r="C102" i="14"/>
  <c r="C101" i="14"/>
  <c r="C100" i="14"/>
  <c r="C99" i="14"/>
  <c r="C98" i="14"/>
  <c r="C97" i="14"/>
  <c r="C96" i="14"/>
  <c r="C95" i="14"/>
  <c r="C94" i="14"/>
  <c r="C93" i="14"/>
  <c r="C92" i="14"/>
  <c r="C91" i="14"/>
  <c r="C90" i="14"/>
  <c r="C89" i="14"/>
  <c r="C88" i="14"/>
  <c r="C87" i="14"/>
  <c r="C86" i="14"/>
  <c r="C85" i="14"/>
  <c r="C84" i="14"/>
  <c r="C83" i="14"/>
  <c r="C82" i="14"/>
  <c r="C81" i="14"/>
  <c r="C80" i="14"/>
  <c r="C79" i="14"/>
  <c r="C78" i="14"/>
  <c r="C77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P1" i="3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O230" i="1"/>
  <c r="O202" i="1"/>
  <c r="O166" i="1"/>
  <c r="O138" i="1"/>
  <c r="O102" i="1"/>
  <c r="O71" i="1"/>
  <c r="O52" i="1"/>
  <c r="N31" i="1"/>
  <c r="O10" i="1"/>
  <c r="M214" i="1"/>
  <c r="M142" i="1"/>
  <c r="M95" i="1"/>
  <c r="M54" i="1"/>
  <c r="L172" i="1"/>
  <c r="L111" i="1"/>
  <c r="L30" i="1"/>
  <c r="L6" i="1"/>
  <c r="K222" i="1"/>
  <c r="K186" i="1"/>
  <c r="K158" i="1"/>
  <c r="K130" i="1"/>
  <c r="K107" i="1"/>
  <c r="K87" i="1"/>
  <c r="K66" i="1"/>
  <c r="K43" i="1"/>
  <c r="K23" i="1"/>
  <c r="K4" i="12"/>
  <c r="K3" i="12"/>
  <c r="K2" i="12"/>
  <c r="E248" i="1"/>
  <c r="B248" i="1"/>
  <c r="B249" i="1"/>
  <c r="B250" i="1"/>
  <c r="B25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L248" i="1"/>
  <c r="L249" i="1"/>
  <c r="O250" i="1"/>
  <c r="L251" i="1"/>
  <c r="O3" i="1"/>
  <c r="O6" i="1"/>
  <c r="L7" i="1"/>
  <c r="O8" i="1"/>
  <c r="K11" i="1"/>
  <c r="K15" i="1"/>
  <c r="L16" i="1"/>
  <c r="M17" i="1"/>
  <c r="M24" i="1"/>
  <c r="K26" i="1"/>
  <c r="L27" i="1"/>
  <c r="O31" i="1"/>
  <c r="K32" i="1"/>
  <c r="O38" i="1"/>
  <c r="M42" i="1"/>
  <c r="L43" i="1"/>
  <c r="K46" i="1"/>
  <c r="L48" i="1"/>
  <c r="O55" i="1"/>
  <c r="H56" i="1"/>
  <c r="K58" i="1"/>
  <c r="K62" i="1"/>
  <c r="L63" i="1"/>
  <c r="L66" i="1"/>
  <c r="O68" i="1"/>
  <c r="K70" i="1"/>
  <c r="N71" i="1"/>
  <c r="H72" i="1"/>
  <c r="L74" i="1"/>
  <c r="K75" i="1"/>
  <c r="K80" i="1"/>
  <c r="M82" i="1"/>
  <c r="L84" i="1"/>
  <c r="K86" i="1"/>
  <c r="M87" i="1"/>
  <c r="O88" i="1"/>
  <c r="O90" i="1"/>
  <c r="L95" i="1"/>
  <c r="K96" i="1"/>
  <c r="M98" i="1"/>
  <c r="N99" i="1"/>
  <c r="M103" i="1"/>
  <c r="K106" i="1"/>
  <c r="O110" i="1"/>
  <c r="O112" i="1"/>
  <c r="O114" i="1"/>
  <c r="L119" i="1"/>
  <c r="H120" i="1"/>
  <c r="O123" i="1"/>
  <c r="O126" i="1"/>
  <c r="K127" i="1"/>
  <c r="O128" i="1"/>
  <c r="K134" i="1"/>
  <c r="M135" i="1"/>
  <c r="L136" i="1"/>
  <c r="L138" i="1"/>
  <c r="K139" i="1"/>
  <c r="O142" i="1"/>
  <c r="K144" i="1"/>
  <c r="M145" i="1"/>
  <c r="L146" i="1"/>
  <c r="L147" i="1"/>
  <c r="M150" i="1"/>
  <c r="K151" i="1"/>
  <c r="M152" i="1"/>
  <c r="K154" i="1"/>
  <c r="L159" i="1"/>
  <c r="L162" i="1"/>
  <c r="N163" i="1"/>
  <c r="K166" i="1"/>
  <c r="J168" i="1"/>
  <c r="M170" i="1"/>
  <c r="O174" i="1"/>
  <c r="O176" i="1"/>
  <c r="O178" i="1"/>
  <c r="K182" i="1"/>
  <c r="L183" i="1"/>
  <c r="L184" i="1"/>
  <c r="L186" i="1"/>
  <c r="O187" i="1"/>
  <c r="K190" i="1"/>
  <c r="O192" i="1"/>
  <c r="L194" i="1"/>
  <c r="L195" i="1"/>
  <c r="H200" i="1"/>
  <c r="O206" i="1"/>
  <c r="K208" i="1"/>
  <c r="M210" i="1"/>
  <c r="N211" i="1"/>
  <c r="M215" i="1"/>
  <c r="J216" i="1"/>
  <c r="K218" i="1"/>
  <c r="L220" i="1"/>
  <c r="M222" i="1"/>
  <c r="K224" i="1"/>
  <c r="M226" i="1"/>
  <c r="N227" i="1"/>
  <c r="L231" i="1"/>
  <c r="L232" i="1"/>
  <c r="M237" i="1"/>
  <c r="O238" i="1"/>
  <c r="O240" i="1"/>
  <c r="O242" i="1"/>
  <c r="K247" i="1"/>
  <c r="J3" i="1"/>
  <c r="J6" i="1"/>
  <c r="J7" i="1"/>
  <c r="J10" i="1"/>
  <c r="J11" i="1"/>
  <c r="J14" i="1"/>
  <c r="J15" i="1"/>
  <c r="J18" i="1"/>
  <c r="J19" i="1"/>
  <c r="J22" i="1"/>
  <c r="J23" i="1"/>
  <c r="J26" i="1"/>
  <c r="J27" i="1"/>
  <c r="J30" i="1"/>
  <c r="J31" i="1"/>
  <c r="J34" i="1"/>
  <c r="J35" i="1"/>
  <c r="J38" i="1"/>
  <c r="J39" i="1"/>
  <c r="J42" i="1"/>
  <c r="J43" i="1"/>
  <c r="J46" i="1"/>
  <c r="J47" i="1"/>
  <c r="J50" i="1"/>
  <c r="J51" i="1"/>
  <c r="J54" i="1"/>
  <c r="J55" i="1"/>
  <c r="J58" i="1"/>
  <c r="J59" i="1"/>
  <c r="J62" i="1"/>
  <c r="J63" i="1"/>
  <c r="J64" i="1"/>
  <c r="J66" i="1"/>
  <c r="J67" i="1"/>
  <c r="J70" i="1"/>
  <c r="J71" i="1"/>
  <c r="J74" i="1"/>
  <c r="J75" i="1"/>
  <c r="J78" i="1"/>
  <c r="J79" i="1"/>
  <c r="J82" i="1"/>
  <c r="J83" i="1"/>
  <c r="J86" i="1"/>
  <c r="J87" i="1"/>
  <c r="J90" i="1"/>
  <c r="J91" i="1"/>
  <c r="J94" i="1"/>
  <c r="J95" i="1"/>
  <c r="J98" i="1"/>
  <c r="J99" i="1"/>
  <c r="J102" i="1"/>
  <c r="J103" i="1"/>
  <c r="J106" i="1"/>
  <c r="J107" i="1"/>
  <c r="J110" i="1"/>
  <c r="J111" i="1"/>
  <c r="J114" i="1"/>
  <c r="J115" i="1"/>
  <c r="J118" i="1"/>
  <c r="J119" i="1"/>
  <c r="J122" i="1"/>
  <c r="J123" i="1"/>
  <c r="J126" i="1"/>
  <c r="J127" i="1"/>
  <c r="J128" i="1"/>
  <c r="J130" i="1"/>
  <c r="J131" i="1"/>
  <c r="J134" i="1"/>
  <c r="J135" i="1"/>
  <c r="J138" i="1"/>
  <c r="J139" i="1"/>
  <c r="J142" i="1"/>
  <c r="J143" i="1"/>
  <c r="J146" i="1"/>
  <c r="J147" i="1"/>
  <c r="J150" i="1"/>
  <c r="J151" i="1"/>
  <c r="J154" i="1"/>
  <c r="J155" i="1"/>
  <c r="J158" i="1"/>
  <c r="J159" i="1"/>
  <c r="J162" i="1"/>
  <c r="J163" i="1"/>
  <c r="J166" i="1"/>
  <c r="J167" i="1"/>
  <c r="J170" i="1"/>
  <c r="J171" i="1"/>
  <c r="J174" i="1"/>
  <c r="J175" i="1"/>
  <c r="J178" i="1"/>
  <c r="J179" i="1"/>
  <c r="J182" i="1"/>
  <c r="J183" i="1"/>
  <c r="J186" i="1"/>
  <c r="J187" i="1"/>
  <c r="J190" i="1"/>
  <c r="J191" i="1"/>
  <c r="J192" i="1"/>
  <c r="J194" i="1"/>
  <c r="J195" i="1"/>
  <c r="J198" i="1"/>
  <c r="J199" i="1"/>
  <c r="J202" i="1"/>
  <c r="J203" i="1"/>
  <c r="J206" i="1"/>
  <c r="J207" i="1"/>
  <c r="J210" i="1"/>
  <c r="J211" i="1"/>
  <c r="J214" i="1"/>
  <c r="J215" i="1"/>
  <c r="J218" i="1"/>
  <c r="J219" i="1"/>
  <c r="J222" i="1"/>
  <c r="J223" i="1"/>
  <c r="J226" i="1"/>
  <c r="J227" i="1"/>
  <c r="J230" i="1"/>
  <c r="J231" i="1"/>
  <c r="J234" i="1"/>
  <c r="J235" i="1"/>
  <c r="J238" i="1"/>
  <c r="J239" i="1"/>
  <c r="J242" i="1"/>
  <c r="J243" i="1"/>
  <c r="J246" i="1"/>
  <c r="J247" i="1"/>
  <c r="O2" i="1"/>
  <c r="I3" i="1"/>
  <c r="I4" i="1"/>
  <c r="I6" i="1"/>
  <c r="I7" i="1"/>
  <c r="I8" i="1"/>
  <c r="I10" i="1"/>
  <c r="I11" i="1"/>
  <c r="I12" i="1"/>
  <c r="I14" i="1"/>
  <c r="I15" i="1"/>
  <c r="I18" i="1"/>
  <c r="I19" i="1"/>
  <c r="I20" i="1"/>
  <c r="I22" i="1"/>
  <c r="I23" i="1"/>
  <c r="I26" i="1"/>
  <c r="I27" i="1"/>
  <c r="I28" i="1"/>
  <c r="I30" i="1"/>
  <c r="I31" i="1"/>
  <c r="I34" i="1"/>
  <c r="I35" i="1"/>
  <c r="I36" i="1"/>
  <c r="I38" i="1"/>
  <c r="I39" i="1"/>
  <c r="I40" i="1"/>
  <c r="I42" i="1"/>
  <c r="I43" i="1"/>
  <c r="I44" i="1"/>
  <c r="I46" i="1"/>
  <c r="I47" i="1"/>
  <c r="I50" i="1"/>
  <c r="I51" i="1"/>
  <c r="I52" i="1"/>
  <c r="I54" i="1"/>
  <c r="I55" i="1"/>
  <c r="I58" i="1"/>
  <c r="I59" i="1"/>
  <c r="I60" i="1"/>
  <c r="I62" i="1"/>
  <c r="I63" i="1"/>
  <c r="I66" i="1"/>
  <c r="I67" i="1"/>
  <c r="I68" i="1"/>
  <c r="I70" i="1"/>
  <c r="I71" i="1"/>
  <c r="I72" i="1"/>
  <c r="I74" i="1"/>
  <c r="I75" i="1"/>
  <c r="I76" i="1"/>
  <c r="I78" i="1"/>
  <c r="I79" i="1"/>
  <c r="I82" i="1"/>
  <c r="I83" i="1"/>
  <c r="I84" i="1"/>
  <c r="I86" i="1"/>
  <c r="I87" i="1"/>
  <c r="I90" i="1"/>
  <c r="I91" i="1"/>
  <c r="I92" i="1"/>
  <c r="I94" i="1"/>
  <c r="I95" i="1"/>
  <c r="I98" i="1"/>
  <c r="I99" i="1"/>
  <c r="I100" i="1"/>
  <c r="I102" i="1"/>
  <c r="I103" i="1"/>
  <c r="I104" i="1"/>
  <c r="I106" i="1"/>
  <c r="I107" i="1"/>
  <c r="I108" i="1"/>
  <c r="I110" i="1"/>
  <c r="I111" i="1"/>
  <c r="I114" i="1"/>
  <c r="I115" i="1"/>
  <c r="I116" i="1"/>
  <c r="I118" i="1"/>
  <c r="I119" i="1"/>
  <c r="I122" i="1"/>
  <c r="I123" i="1"/>
  <c r="I124" i="1"/>
  <c r="I126" i="1"/>
  <c r="I127" i="1"/>
  <c r="I130" i="1"/>
  <c r="I131" i="1"/>
  <c r="I132" i="1"/>
  <c r="I134" i="1"/>
  <c r="I135" i="1"/>
  <c r="I136" i="1"/>
  <c r="I138" i="1"/>
  <c r="I139" i="1"/>
  <c r="I140" i="1"/>
  <c r="I142" i="1"/>
  <c r="I143" i="1"/>
  <c r="I146" i="1"/>
  <c r="I147" i="1"/>
  <c r="I148" i="1"/>
  <c r="I150" i="1"/>
  <c r="I151" i="1"/>
  <c r="I154" i="1"/>
  <c r="I155" i="1"/>
  <c r="I156" i="1"/>
  <c r="I158" i="1"/>
  <c r="I159" i="1"/>
  <c r="I162" i="1"/>
  <c r="I163" i="1"/>
  <c r="I164" i="1"/>
  <c r="I166" i="1"/>
  <c r="I167" i="1"/>
  <c r="I168" i="1"/>
  <c r="I170" i="1"/>
  <c r="I171" i="1"/>
  <c r="I172" i="1"/>
  <c r="I174" i="1"/>
  <c r="I175" i="1"/>
  <c r="I178" i="1"/>
  <c r="I179" i="1"/>
  <c r="I180" i="1"/>
  <c r="I182" i="1"/>
  <c r="I183" i="1"/>
  <c r="I186" i="1"/>
  <c r="I187" i="1"/>
  <c r="I188" i="1"/>
  <c r="I190" i="1"/>
  <c r="I191" i="1"/>
  <c r="I194" i="1"/>
  <c r="I195" i="1"/>
  <c r="I196" i="1"/>
  <c r="I198" i="1"/>
  <c r="I199" i="1"/>
  <c r="I200" i="1"/>
  <c r="I202" i="1"/>
  <c r="I203" i="1"/>
  <c r="I204" i="1"/>
  <c r="I206" i="1"/>
  <c r="I207" i="1"/>
  <c r="I210" i="1"/>
  <c r="I211" i="1"/>
  <c r="I212" i="1"/>
  <c r="I214" i="1"/>
  <c r="I215" i="1"/>
  <c r="I218" i="1"/>
  <c r="I219" i="1"/>
  <c r="I220" i="1"/>
  <c r="I222" i="1"/>
  <c r="I223" i="1"/>
  <c r="I226" i="1"/>
  <c r="I227" i="1"/>
  <c r="I228" i="1"/>
  <c r="I230" i="1"/>
  <c r="I231" i="1"/>
  <c r="I232" i="1"/>
  <c r="I234" i="1"/>
  <c r="I235" i="1"/>
  <c r="I236" i="1"/>
  <c r="I238" i="1"/>
  <c r="I239" i="1"/>
  <c r="I242" i="1"/>
  <c r="I243" i="1"/>
  <c r="I244" i="1"/>
  <c r="I246" i="1"/>
  <c r="I247" i="1"/>
  <c r="I2" i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" i="6"/>
  <c r="G3" i="1"/>
  <c r="G4" i="1"/>
  <c r="B5" i="6"/>
  <c r="B6" i="6"/>
  <c r="G6" i="1"/>
  <c r="G7" i="1"/>
  <c r="B8" i="6"/>
  <c r="G10" i="1"/>
  <c r="G11" i="1"/>
  <c r="G12" i="1"/>
  <c r="B12" i="6"/>
  <c r="B13" i="6"/>
  <c r="G14" i="1"/>
  <c r="B14" i="6"/>
  <c r="G15" i="1"/>
  <c r="B15" i="6"/>
  <c r="G18" i="1"/>
  <c r="G19" i="1"/>
  <c r="G20" i="1"/>
  <c r="G22" i="1"/>
  <c r="G26" i="1"/>
  <c r="G27" i="1"/>
  <c r="G28" i="1"/>
  <c r="B29" i="6"/>
  <c r="G30" i="1"/>
  <c r="G31" i="1"/>
  <c r="B32" i="6"/>
  <c r="G33" i="1"/>
  <c r="G34" i="1"/>
  <c r="G35" i="1"/>
  <c r="G36" i="1"/>
  <c r="B38" i="6"/>
  <c r="G39" i="1"/>
  <c r="G38" i="1"/>
  <c r="G41" i="1"/>
  <c r="B42" i="6"/>
  <c r="G43" i="1"/>
  <c r="G42" i="1"/>
  <c r="G44" i="1"/>
  <c r="G46" i="1"/>
  <c r="G47" i="1"/>
  <c r="B50" i="6"/>
  <c r="G51" i="1"/>
  <c r="G50" i="1"/>
  <c r="G52" i="1"/>
  <c r="G54" i="1"/>
  <c r="G55" i="1"/>
  <c r="B56" i="6"/>
  <c r="G58" i="1"/>
  <c r="B57" i="6"/>
  <c r="G59" i="1"/>
  <c r="G57" i="1"/>
  <c r="G60" i="1"/>
  <c r="G61" i="1"/>
  <c r="B62" i="6"/>
  <c r="G62" i="1"/>
  <c r="G63" i="1"/>
  <c r="G66" i="1"/>
  <c r="G67" i="1"/>
  <c r="G68" i="1"/>
  <c r="B69" i="6"/>
  <c r="G71" i="1"/>
  <c r="G70" i="1"/>
  <c r="G74" i="1"/>
  <c r="B75" i="6"/>
  <c r="G77" i="1"/>
  <c r="G75" i="1"/>
  <c r="G76" i="1"/>
  <c r="B77" i="6"/>
  <c r="G79" i="1"/>
  <c r="G78" i="1"/>
  <c r="G81" i="1"/>
  <c r="B82" i="6"/>
  <c r="G84" i="1"/>
  <c r="G82" i="1"/>
  <c r="G83" i="1"/>
  <c r="B84" i="6"/>
  <c r="G86" i="1"/>
  <c r="G87" i="1"/>
  <c r="G90" i="1"/>
  <c r="G91" i="1"/>
  <c r="B92" i="6"/>
  <c r="G94" i="1"/>
  <c r="G92" i="1"/>
  <c r="G93" i="1"/>
  <c r="G95" i="1"/>
  <c r="B98" i="6"/>
  <c r="G100" i="1"/>
  <c r="G98" i="1"/>
  <c r="G99" i="1"/>
  <c r="G101" i="1"/>
  <c r="G102" i="1"/>
  <c r="G103" i="1"/>
  <c r="B104" i="6"/>
  <c r="B106" i="6"/>
  <c r="G108" i="1"/>
  <c r="G106" i="1"/>
  <c r="G107" i="1"/>
  <c r="G110" i="1"/>
  <c r="G111" i="1"/>
  <c r="G113" i="1"/>
  <c r="G114" i="1"/>
  <c r="G115" i="1"/>
  <c r="G116" i="1"/>
  <c r="G118" i="1"/>
  <c r="G119" i="1"/>
  <c r="B120" i="6"/>
  <c r="G123" i="1"/>
  <c r="G121" i="1"/>
  <c r="B121" i="6"/>
  <c r="G124" i="1"/>
  <c r="G122" i="1"/>
  <c r="G126" i="1"/>
  <c r="G127" i="1"/>
  <c r="B129" i="6"/>
  <c r="G130" i="1"/>
  <c r="G131" i="1"/>
  <c r="G132" i="1"/>
  <c r="G134" i="1"/>
  <c r="G135" i="1"/>
  <c r="B136" i="6"/>
  <c r="G138" i="1"/>
  <c r="B138" i="6"/>
  <c r="G139" i="1"/>
  <c r="G140" i="1"/>
  <c r="G141" i="1"/>
  <c r="G142" i="1"/>
  <c r="G143" i="1"/>
  <c r="B143" i="6"/>
  <c r="G146" i="1"/>
  <c r="G147" i="1"/>
  <c r="G148" i="1"/>
  <c r="G150" i="1"/>
  <c r="B150" i="6"/>
  <c r="G151" i="1"/>
  <c r="B153" i="6"/>
  <c r="G156" i="1"/>
  <c r="G154" i="1"/>
  <c r="G155" i="1"/>
  <c r="G158" i="1"/>
  <c r="G159" i="1"/>
  <c r="G160" i="1"/>
  <c r="G161" i="1"/>
  <c r="G162" i="1"/>
  <c r="B162" i="6"/>
  <c r="G163" i="1"/>
  <c r="G164" i="1"/>
  <c r="G165" i="1"/>
  <c r="B165" i="6"/>
  <c r="G166" i="1"/>
  <c r="G167" i="1"/>
  <c r="B169" i="6"/>
  <c r="G170" i="1"/>
  <c r="G171" i="1"/>
  <c r="G172" i="1"/>
  <c r="G174" i="1"/>
  <c r="B174" i="6"/>
  <c r="G175" i="1"/>
  <c r="B177" i="6"/>
  <c r="G180" i="1"/>
  <c r="G178" i="1"/>
  <c r="G179" i="1"/>
  <c r="G181" i="1"/>
  <c r="G182" i="1"/>
  <c r="G183" i="1"/>
  <c r="G185" i="1"/>
  <c r="G186" i="1"/>
  <c r="G187" i="1"/>
  <c r="G188" i="1"/>
  <c r="G189" i="1"/>
  <c r="G190" i="1"/>
  <c r="G191" i="1"/>
  <c r="G193" i="1"/>
  <c r="G194" i="1"/>
  <c r="G195" i="1"/>
  <c r="B195" i="6"/>
  <c r="G198" i="1"/>
  <c r="G196" i="1"/>
  <c r="B196" i="6"/>
  <c r="B197" i="6"/>
  <c r="G200" i="1"/>
  <c r="G199" i="1"/>
  <c r="G201" i="1"/>
  <c r="B201" i="6"/>
  <c r="G204" i="1"/>
  <c r="G202" i="1"/>
  <c r="G203" i="1"/>
  <c r="B203" i="6"/>
  <c r="G206" i="1"/>
  <c r="G207" i="1"/>
  <c r="G210" i="1"/>
  <c r="G211" i="1"/>
  <c r="B212" i="6"/>
  <c r="G215" i="1"/>
  <c r="G212" i="1"/>
  <c r="B214" i="6"/>
  <c r="G218" i="1"/>
  <c r="G214" i="1"/>
  <c r="B219" i="6"/>
  <c r="G223" i="1"/>
  <c r="G219" i="1"/>
  <c r="G220" i="1"/>
  <c r="G221" i="1"/>
  <c r="G222" i="1"/>
  <c r="G225" i="1"/>
  <c r="B226" i="6"/>
  <c r="G230" i="1"/>
  <c r="G226" i="1"/>
  <c r="B227" i="6"/>
  <c r="G231" i="1"/>
  <c r="G227" i="1"/>
  <c r="G228" i="1"/>
  <c r="B231" i="6"/>
  <c r="G235" i="1"/>
  <c r="G233" i="1"/>
  <c r="G234" i="1"/>
  <c r="B235" i="6"/>
  <c r="G239" i="1"/>
  <c r="G236" i="1"/>
  <c r="B238" i="6"/>
  <c r="G238" i="1"/>
  <c r="B242" i="6"/>
  <c r="G246" i="1"/>
  <c r="G242" i="1"/>
  <c r="G243" i="1"/>
  <c r="G244" i="1"/>
  <c r="G245" i="1"/>
  <c r="G247" i="1"/>
  <c r="G2" i="1"/>
  <c r="H247" i="1"/>
  <c r="H246" i="1"/>
  <c r="H244" i="1"/>
  <c r="H243" i="1"/>
  <c r="H242" i="1"/>
  <c r="H239" i="1"/>
  <c r="H238" i="1"/>
  <c r="H236" i="1"/>
  <c r="H235" i="1"/>
  <c r="H234" i="1"/>
  <c r="H231" i="1"/>
  <c r="H230" i="1"/>
  <c r="H228" i="1"/>
  <c r="H227" i="1"/>
  <c r="H226" i="1"/>
  <c r="H223" i="1"/>
  <c r="H222" i="1"/>
  <c r="H220" i="1"/>
  <c r="H219" i="1"/>
  <c r="H218" i="1"/>
  <c r="H215" i="1"/>
  <c r="H214" i="1"/>
  <c r="H212" i="1"/>
  <c r="H211" i="1"/>
  <c r="H210" i="1"/>
  <c r="H207" i="1"/>
  <c r="H206" i="1"/>
  <c r="H204" i="1"/>
  <c r="H203" i="1"/>
  <c r="H202" i="1"/>
  <c r="H199" i="1"/>
  <c r="H198" i="1"/>
  <c r="H196" i="1"/>
  <c r="H195" i="1"/>
  <c r="H194" i="1"/>
  <c r="H191" i="1"/>
  <c r="H190" i="1"/>
  <c r="H188" i="1"/>
  <c r="H187" i="1"/>
  <c r="H186" i="1"/>
  <c r="H183" i="1"/>
  <c r="H182" i="1"/>
  <c r="H180" i="1"/>
  <c r="H179" i="1"/>
  <c r="H178" i="1"/>
  <c r="H176" i="1"/>
  <c r="H175" i="1"/>
  <c r="H174" i="1"/>
  <c r="H172" i="1"/>
  <c r="H171" i="1"/>
  <c r="H170" i="1"/>
  <c r="H167" i="1"/>
  <c r="H166" i="1"/>
  <c r="H164" i="1"/>
  <c r="H163" i="1"/>
  <c r="H162" i="1"/>
  <c r="H159" i="1"/>
  <c r="H158" i="1"/>
  <c r="H156" i="1"/>
  <c r="H155" i="1"/>
  <c r="H154" i="1"/>
  <c r="H151" i="1"/>
  <c r="H150" i="1"/>
  <c r="H148" i="1"/>
  <c r="H147" i="1"/>
  <c r="H146" i="1"/>
  <c r="H144" i="1"/>
  <c r="H143" i="1"/>
  <c r="H142" i="1"/>
  <c r="H140" i="1"/>
  <c r="H139" i="1"/>
  <c r="H138" i="1"/>
  <c r="H135" i="1"/>
  <c r="H134" i="1"/>
  <c r="H132" i="1"/>
  <c r="H131" i="1"/>
  <c r="H130" i="1"/>
  <c r="H127" i="1"/>
  <c r="H126" i="1"/>
  <c r="H124" i="1"/>
  <c r="H123" i="1"/>
  <c r="H122" i="1"/>
  <c r="H119" i="1"/>
  <c r="H118" i="1"/>
  <c r="H116" i="1"/>
  <c r="H115" i="1"/>
  <c r="H114" i="1"/>
  <c r="H112" i="1"/>
  <c r="H111" i="1"/>
  <c r="H110" i="1"/>
  <c r="H108" i="1"/>
  <c r="H107" i="1"/>
  <c r="H106" i="1"/>
  <c r="H103" i="1"/>
  <c r="H102" i="1"/>
  <c r="H100" i="1"/>
  <c r="H99" i="1"/>
  <c r="H98" i="1"/>
  <c r="H95" i="1"/>
  <c r="H94" i="1"/>
  <c r="H92" i="1"/>
  <c r="H91" i="1"/>
  <c r="H90" i="1"/>
  <c r="H87" i="1"/>
  <c r="H86" i="1"/>
  <c r="H84" i="1"/>
  <c r="H83" i="1"/>
  <c r="H82" i="1"/>
  <c r="H80" i="1"/>
  <c r="H79" i="1"/>
  <c r="H78" i="1"/>
  <c r="H76" i="1"/>
  <c r="H75" i="1"/>
  <c r="H74" i="1"/>
  <c r="H71" i="1"/>
  <c r="H70" i="1"/>
  <c r="H68" i="1"/>
  <c r="H67" i="1"/>
  <c r="H66" i="1"/>
  <c r="H63" i="1"/>
  <c r="H62" i="1"/>
  <c r="H60" i="1"/>
  <c r="H59" i="1"/>
  <c r="H58" i="1"/>
  <c r="H55" i="1"/>
  <c r="H54" i="1"/>
  <c r="H52" i="1"/>
  <c r="H51" i="1"/>
  <c r="H50" i="1"/>
  <c r="H48" i="1"/>
  <c r="H47" i="1"/>
  <c r="H46" i="1"/>
  <c r="H44" i="1"/>
  <c r="H43" i="1"/>
  <c r="H42" i="1"/>
  <c r="H39" i="1"/>
  <c r="H38" i="1"/>
  <c r="H36" i="1"/>
  <c r="H35" i="1"/>
  <c r="H34" i="1"/>
  <c r="H31" i="1"/>
  <c r="H30" i="1"/>
  <c r="H28" i="1"/>
  <c r="H27" i="1"/>
  <c r="H26" i="1"/>
  <c r="H23" i="1"/>
  <c r="H22" i="1"/>
  <c r="H20" i="1"/>
  <c r="H19" i="1"/>
  <c r="H18" i="1"/>
  <c r="H16" i="1"/>
  <c r="H15" i="1"/>
  <c r="H14" i="1"/>
  <c r="H12" i="1"/>
  <c r="H11" i="1"/>
  <c r="H10" i="1"/>
  <c r="H7" i="1"/>
  <c r="H6" i="1"/>
  <c r="H4" i="1"/>
  <c r="H3" i="1"/>
  <c r="H2" i="1"/>
  <c r="F3" i="1"/>
  <c r="F4" i="1"/>
  <c r="F6" i="1"/>
  <c r="F7" i="1"/>
  <c r="F8" i="1"/>
  <c r="F9" i="1"/>
  <c r="F10" i="1"/>
  <c r="F11" i="1"/>
  <c r="F12" i="1"/>
  <c r="F14" i="1"/>
  <c r="F15" i="1"/>
  <c r="F17" i="1"/>
  <c r="F18" i="1"/>
  <c r="F19" i="1"/>
  <c r="F20" i="1"/>
  <c r="F22" i="1"/>
  <c r="F23" i="1"/>
  <c r="F25" i="1"/>
  <c r="F26" i="1"/>
  <c r="F27" i="1"/>
  <c r="F28" i="1"/>
  <c r="F30" i="1"/>
  <c r="F31" i="1"/>
  <c r="F33" i="1"/>
  <c r="F34" i="1"/>
  <c r="F35" i="1"/>
  <c r="F36" i="1"/>
  <c r="F38" i="1"/>
  <c r="F39" i="1"/>
  <c r="F41" i="1"/>
  <c r="F42" i="1"/>
  <c r="F43" i="1"/>
  <c r="F44" i="1"/>
  <c r="F46" i="1"/>
  <c r="F47" i="1"/>
  <c r="F48" i="1"/>
  <c r="F49" i="1"/>
  <c r="F50" i="1"/>
  <c r="F51" i="1"/>
  <c r="F52" i="1"/>
  <c r="F54" i="1"/>
  <c r="F55" i="1"/>
  <c r="F57" i="1"/>
  <c r="F58" i="1"/>
  <c r="F59" i="1"/>
  <c r="F60" i="1"/>
  <c r="F62" i="1"/>
  <c r="F63" i="1"/>
  <c r="F65" i="1"/>
  <c r="F66" i="1"/>
  <c r="F67" i="1"/>
  <c r="F68" i="1"/>
  <c r="F70" i="1"/>
  <c r="F71" i="1"/>
  <c r="F72" i="1"/>
  <c r="F73" i="1"/>
  <c r="F74" i="1"/>
  <c r="F75" i="1"/>
  <c r="F76" i="1"/>
  <c r="F78" i="1"/>
  <c r="F79" i="1"/>
  <c r="F81" i="1"/>
  <c r="F82" i="1"/>
  <c r="F83" i="1"/>
  <c r="F84" i="1"/>
  <c r="F86" i="1"/>
  <c r="F87" i="1"/>
  <c r="F89" i="1"/>
  <c r="F90" i="1"/>
  <c r="F91" i="1"/>
  <c r="F92" i="1"/>
  <c r="F94" i="1"/>
  <c r="F95" i="1"/>
  <c r="F97" i="1"/>
  <c r="F98" i="1"/>
  <c r="F99" i="1"/>
  <c r="F100" i="1"/>
  <c r="F102" i="1"/>
  <c r="F103" i="1"/>
  <c r="F105" i="1"/>
  <c r="F106" i="1"/>
  <c r="F107" i="1"/>
  <c r="F108" i="1"/>
  <c r="F110" i="1"/>
  <c r="F111" i="1"/>
  <c r="F112" i="1"/>
  <c r="F113" i="1"/>
  <c r="F114" i="1"/>
  <c r="F115" i="1"/>
  <c r="F116" i="1"/>
  <c r="F118" i="1"/>
  <c r="F119" i="1"/>
  <c r="F121" i="1"/>
  <c r="F122" i="1"/>
  <c r="F123" i="1"/>
  <c r="F124" i="1"/>
  <c r="F126" i="1"/>
  <c r="F127" i="1"/>
  <c r="F129" i="1"/>
  <c r="F130" i="1"/>
  <c r="F131" i="1"/>
  <c r="F132" i="1"/>
  <c r="F134" i="1"/>
  <c r="F135" i="1"/>
  <c r="F136" i="1"/>
  <c r="F137" i="1"/>
  <c r="F138" i="1"/>
  <c r="F139" i="1"/>
  <c r="F140" i="1"/>
  <c r="F142" i="1"/>
  <c r="F143" i="1"/>
  <c r="F145" i="1"/>
  <c r="F146" i="1"/>
  <c r="F147" i="1"/>
  <c r="F148" i="1"/>
  <c r="F150" i="1"/>
  <c r="F151" i="1"/>
  <c r="F153" i="1"/>
  <c r="F154" i="1"/>
  <c r="F155" i="1"/>
  <c r="F156" i="1"/>
  <c r="F158" i="1"/>
  <c r="F159" i="1"/>
  <c r="F161" i="1"/>
  <c r="F162" i="1"/>
  <c r="F163" i="1"/>
  <c r="F164" i="1"/>
  <c r="F165" i="1"/>
  <c r="F166" i="1"/>
  <c r="F167" i="1"/>
  <c r="F169" i="1"/>
  <c r="F170" i="1"/>
  <c r="F171" i="1"/>
  <c r="F172" i="1"/>
  <c r="F174" i="1"/>
  <c r="F175" i="1"/>
  <c r="F177" i="1"/>
  <c r="F178" i="1"/>
  <c r="F179" i="1"/>
  <c r="F180" i="1"/>
  <c r="F182" i="1"/>
  <c r="F183" i="1"/>
  <c r="F184" i="1"/>
  <c r="F185" i="1"/>
  <c r="F186" i="1"/>
  <c r="F187" i="1"/>
  <c r="F188" i="1"/>
  <c r="F190" i="1"/>
  <c r="F191" i="1"/>
  <c r="F193" i="1"/>
  <c r="F194" i="1"/>
  <c r="F195" i="1"/>
  <c r="F196" i="1"/>
  <c r="F198" i="1"/>
  <c r="F199" i="1"/>
  <c r="F201" i="1"/>
  <c r="F202" i="1"/>
  <c r="F203" i="1"/>
  <c r="F204" i="1"/>
  <c r="F206" i="1"/>
  <c r="F207" i="1"/>
  <c r="F208" i="1"/>
  <c r="F209" i="1"/>
  <c r="F210" i="1"/>
  <c r="F211" i="1"/>
  <c r="F212" i="1"/>
  <c r="F214" i="1"/>
  <c r="F215" i="1"/>
  <c r="F217" i="1"/>
  <c r="F218" i="1"/>
  <c r="F219" i="1"/>
  <c r="F220" i="1"/>
  <c r="F222" i="1"/>
  <c r="F223" i="1"/>
  <c r="F225" i="1"/>
  <c r="F226" i="1"/>
  <c r="F227" i="1"/>
  <c r="F228" i="1"/>
  <c r="F230" i="1"/>
  <c r="F231" i="1"/>
  <c r="F233" i="1"/>
  <c r="F234" i="1"/>
  <c r="F235" i="1"/>
  <c r="F236" i="1"/>
  <c r="F238" i="1"/>
  <c r="F239" i="1"/>
  <c r="F241" i="1"/>
  <c r="F242" i="1"/>
  <c r="F243" i="1"/>
  <c r="F244" i="1"/>
  <c r="F246" i="1"/>
  <c r="F247" i="1"/>
  <c r="F2" i="1"/>
  <c r="E2" i="1"/>
  <c r="E3" i="1"/>
  <c r="E4" i="1"/>
  <c r="E6" i="1"/>
  <c r="E7" i="1"/>
  <c r="E10" i="1"/>
  <c r="E11" i="1"/>
  <c r="E12" i="1"/>
  <c r="E14" i="1"/>
  <c r="E15" i="1"/>
  <c r="E18" i="1"/>
  <c r="E19" i="1"/>
  <c r="E20" i="1"/>
  <c r="E22" i="1"/>
  <c r="E23" i="1"/>
  <c r="E24" i="1"/>
  <c r="E26" i="1"/>
  <c r="E27" i="1"/>
  <c r="E28" i="1"/>
  <c r="E30" i="1"/>
  <c r="E31" i="1"/>
  <c r="E32" i="1"/>
  <c r="E34" i="1"/>
  <c r="E35" i="1"/>
  <c r="E36" i="1"/>
  <c r="E38" i="1"/>
  <c r="E39" i="1"/>
  <c r="E42" i="1"/>
  <c r="E43" i="1"/>
  <c r="E44" i="1"/>
  <c r="E46" i="1"/>
  <c r="E47" i="1"/>
  <c r="E50" i="1"/>
  <c r="E51" i="1"/>
  <c r="E52" i="1"/>
  <c r="E54" i="1"/>
  <c r="E55" i="1"/>
  <c r="E56" i="1"/>
  <c r="E58" i="1"/>
  <c r="E59" i="1"/>
  <c r="E60" i="1"/>
  <c r="E62" i="1"/>
  <c r="E63" i="1"/>
  <c r="E64" i="1"/>
  <c r="E66" i="1"/>
  <c r="E67" i="1"/>
  <c r="E68" i="1"/>
  <c r="E70" i="1"/>
  <c r="E71" i="1"/>
  <c r="E74" i="1"/>
  <c r="E75" i="1"/>
  <c r="E76" i="1"/>
  <c r="E78" i="1"/>
  <c r="E79" i="1"/>
  <c r="E82" i="1"/>
  <c r="E83" i="1"/>
  <c r="E84" i="1"/>
  <c r="E86" i="1"/>
  <c r="E87" i="1"/>
  <c r="E88" i="1"/>
  <c r="E90" i="1"/>
  <c r="E91" i="1"/>
  <c r="E92" i="1"/>
  <c r="E94" i="1"/>
  <c r="E95" i="1"/>
  <c r="E96" i="1"/>
  <c r="E98" i="1"/>
  <c r="E99" i="1"/>
  <c r="E100" i="1"/>
  <c r="E102" i="1"/>
  <c r="E103" i="1"/>
  <c r="E106" i="1"/>
  <c r="E107" i="1"/>
  <c r="E108" i="1"/>
  <c r="E110" i="1"/>
  <c r="E111" i="1"/>
  <c r="E114" i="1"/>
  <c r="E115" i="1"/>
  <c r="E116" i="1"/>
  <c r="E118" i="1"/>
  <c r="E119" i="1"/>
  <c r="E120" i="1"/>
  <c r="E122" i="1"/>
  <c r="E123" i="1"/>
  <c r="E124" i="1"/>
  <c r="E126" i="1"/>
  <c r="E127" i="1"/>
  <c r="E128" i="1"/>
  <c r="E130" i="1"/>
  <c r="E131" i="1"/>
  <c r="E132" i="1"/>
  <c r="E134" i="1"/>
  <c r="E135" i="1"/>
  <c r="E138" i="1"/>
  <c r="E139" i="1"/>
  <c r="E140" i="1"/>
  <c r="E142" i="1"/>
  <c r="E143" i="1"/>
  <c r="E146" i="1"/>
  <c r="E147" i="1"/>
  <c r="E148" i="1"/>
  <c r="E150" i="1"/>
  <c r="E151" i="1"/>
  <c r="E152" i="1"/>
  <c r="E154" i="1"/>
  <c r="E155" i="1"/>
  <c r="E156" i="1"/>
  <c r="E158" i="1"/>
  <c r="E159" i="1"/>
  <c r="E160" i="1"/>
  <c r="E162" i="1"/>
  <c r="E163" i="1"/>
  <c r="E164" i="1"/>
  <c r="E166" i="1"/>
  <c r="E167" i="1"/>
  <c r="E170" i="1"/>
  <c r="E171" i="1"/>
  <c r="E172" i="1"/>
  <c r="E174" i="1"/>
  <c r="E175" i="1"/>
  <c r="E178" i="1"/>
  <c r="E179" i="1"/>
  <c r="E180" i="1"/>
  <c r="E182" i="1"/>
  <c r="E183" i="1"/>
  <c r="E186" i="1"/>
  <c r="E187" i="1"/>
  <c r="E188" i="1"/>
  <c r="E190" i="1"/>
  <c r="E191" i="1"/>
  <c r="E192" i="1"/>
  <c r="E194" i="1"/>
  <c r="E195" i="1"/>
  <c r="E196" i="1"/>
  <c r="E198" i="1"/>
  <c r="E199" i="1"/>
  <c r="E202" i="1"/>
  <c r="E203" i="1"/>
  <c r="E204" i="1"/>
  <c r="E206" i="1"/>
  <c r="E207" i="1"/>
  <c r="E210" i="1"/>
  <c r="E211" i="1"/>
  <c r="E212" i="1"/>
  <c r="E214" i="1"/>
  <c r="E215" i="1"/>
  <c r="E217" i="1"/>
  <c r="E218" i="1"/>
  <c r="E219" i="1"/>
  <c r="E220" i="1"/>
  <c r="E222" i="1"/>
  <c r="E223" i="1"/>
  <c r="E226" i="1"/>
  <c r="E227" i="1"/>
  <c r="E228" i="1"/>
  <c r="E230" i="1"/>
  <c r="E231" i="1"/>
  <c r="E234" i="1"/>
  <c r="E235" i="1"/>
  <c r="E236" i="1"/>
  <c r="E238" i="1"/>
  <c r="E239" i="1"/>
  <c r="E240" i="1"/>
  <c r="E241" i="1"/>
  <c r="E242" i="1"/>
  <c r="E243" i="1"/>
  <c r="E244" i="1"/>
  <c r="E246" i="1"/>
  <c r="E247" i="1"/>
  <c r="B2" i="1"/>
  <c r="B22" i="6"/>
  <c r="G23" i="1"/>
  <c r="B205" i="6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2" i="2"/>
  <c r="K2" i="2"/>
  <c r="I154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5" i="2"/>
  <c r="I156" i="2"/>
  <c r="I157" i="2"/>
  <c r="I158" i="2"/>
  <c r="I15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G208" i="1"/>
  <c r="E200" i="1"/>
  <c r="E168" i="1"/>
  <c r="E136" i="1"/>
  <c r="E104" i="1"/>
  <c r="E72" i="1"/>
  <c r="E40" i="1"/>
  <c r="E8" i="1"/>
  <c r="F200" i="1"/>
  <c r="F128" i="1"/>
  <c r="F64" i="1"/>
  <c r="G232" i="1"/>
  <c r="G72" i="1"/>
  <c r="G56" i="1"/>
  <c r="G48" i="1"/>
  <c r="G40" i="1"/>
  <c r="I240" i="1"/>
  <c r="I208" i="1"/>
  <c r="I176" i="1"/>
  <c r="I144" i="1"/>
  <c r="I112" i="1"/>
  <c r="I80" i="1"/>
  <c r="I48" i="1"/>
  <c r="I16" i="1"/>
  <c r="J240" i="1"/>
  <c r="J176" i="1"/>
  <c r="J112" i="1"/>
  <c r="J48" i="1"/>
  <c r="F251" i="1"/>
  <c r="K7" i="1"/>
  <c r="K30" i="1"/>
  <c r="K47" i="1"/>
  <c r="K71" i="1"/>
  <c r="K94" i="1"/>
  <c r="K111" i="1"/>
  <c r="K135" i="1"/>
  <c r="K162" i="1"/>
  <c r="K194" i="1"/>
  <c r="K230" i="1"/>
  <c r="L11" i="1"/>
  <c r="L38" i="1"/>
  <c r="L71" i="1"/>
  <c r="L122" i="1"/>
  <c r="M7" i="1"/>
  <c r="M62" i="1"/>
  <c r="M110" i="1"/>
  <c r="M158" i="1"/>
  <c r="N15" i="1"/>
  <c r="O34" i="1"/>
  <c r="O62" i="1"/>
  <c r="N79" i="1"/>
  <c r="O118" i="1"/>
  <c r="N147" i="1"/>
  <c r="O182" i="1"/>
  <c r="O246" i="1"/>
  <c r="H208" i="1"/>
  <c r="H240" i="1"/>
  <c r="G224" i="1"/>
  <c r="G104" i="1"/>
  <c r="G96" i="1"/>
  <c r="G88" i="1"/>
  <c r="G80" i="1"/>
  <c r="J200" i="1"/>
  <c r="J136" i="1"/>
  <c r="J72" i="1"/>
  <c r="J8" i="1"/>
  <c r="G248" i="1"/>
  <c r="K10" i="1"/>
  <c r="K31" i="1"/>
  <c r="K54" i="1"/>
  <c r="K74" i="1"/>
  <c r="K95" i="1"/>
  <c r="K118" i="1"/>
  <c r="K138" i="1"/>
  <c r="K198" i="1"/>
  <c r="K234" i="1"/>
  <c r="L14" i="1"/>
  <c r="L39" i="1"/>
  <c r="L127" i="1"/>
  <c r="L199" i="1"/>
  <c r="M10" i="1"/>
  <c r="M63" i="1"/>
  <c r="M118" i="1"/>
  <c r="M168" i="1"/>
  <c r="M238" i="1"/>
  <c r="O15" i="1"/>
  <c r="O39" i="1"/>
  <c r="N63" i="1"/>
  <c r="O80" i="1"/>
  <c r="O122" i="1"/>
  <c r="O150" i="1"/>
  <c r="O186" i="1"/>
  <c r="O214" i="1"/>
  <c r="O248" i="1"/>
  <c r="E208" i="1"/>
  <c r="E176" i="1"/>
  <c r="E144" i="1"/>
  <c r="E112" i="1"/>
  <c r="E80" i="1"/>
  <c r="E48" i="1"/>
  <c r="E16" i="1"/>
  <c r="F216" i="1"/>
  <c r="F144" i="1"/>
  <c r="F80" i="1"/>
  <c r="F16" i="1"/>
  <c r="G144" i="1"/>
  <c r="G112" i="1"/>
  <c r="I216" i="1"/>
  <c r="I184" i="1"/>
  <c r="I152" i="1"/>
  <c r="I120" i="1"/>
  <c r="I88" i="1"/>
  <c r="I56" i="1"/>
  <c r="I24" i="1"/>
  <c r="J224" i="1"/>
  <c r="J160" i="1"/>
  <c r="J96" i="1"/>
  <c r="J32" i="1"/>
  <c r="H251" i="1"/>
  <c r="K34" i="1"/>
  <c r="K55" i="1"/>
  <c r="K98" i="1"/>
  <c r="K119" i="1"/>
  <c r="K170" i="1"/>
  <c r="K202" i="1"/>
  <c r="K238" i="1"/>
  <c r="L15" i="1"/>
  <c r="L135" i="1"/>
  <c r="L210" i="1"/>
  <c r="M22" i="1"/>
  <c r="M66" i="1"/>
  <c r="M119" i="1"/>
  <c r="M174" i="1"/>
  <c r="M246" i="1"/>
  <c r="O18" i="1"/>
  <c r="O40" i="1"/>
  <c r="O63" i="1"/>
  <c r="O86" i="1"/>
  <c r="N123" i="1"/>
  <c r="O154" i="1"/>
  <c r="N187" i="1"/>
  <c r="O218" i="1"/>
  <c r="F224" i="1"/>
  <c r="F152" i="1"/>
  <c r="F88" i="1"/>
  <c r="F24" i="1"/>
  <c r="H8" i="1"/>
  <c r="H40" i="1"/>
  <c r="H104" i="1"/>
  <c r="H136" i="1"/>
  <c r="H168" i="1"/>
  <c r="H232" i="1"/>
  <c r="G128" i="1"/>
  <c r="G120" i="1"/>
  <c r="J184" i="1"/>
  <c r="J120" i="1"/>
  <c r="J56" i="1"/>
  <c r="I248" i="1"/>
  <c r="K14" i="1"/>
  <c r="K38" i="1"/>
  <c r="K78" i="1"/>
  <c r="K102" i="1"/>
  <c r="K122" i="1"/>
  <c r="K142" i="1"/>
  <c r="K174" i="1"/>
  <c r="K206" i="1"/>
  <c r="K240" i="1"/>
  <c r="L22" i="1"/>
  <c r="L47" i="1"/>
  <c r="M31" i="1"/>
  <c r="M78" i="1"/>
  <c r="M126" i="1"/>
  <c r="M182" i="1"/>
  <c r="M248" i="1"/>
  <c r="O23" i="1"/>
  <c r="O46" i="1"/>
  <c r="O94" i="1"/>
  <c r="O158" i="1"/>
  <c r="O222" i="1"/>
  <c r="N251" i="1"/>
  <c r="E216" i="1"/>
  <c r="E184" i="1"/>
  <c r="F232" i="1"/>
  <c r="F168" i="1"/>
  <c r="F160" i="1"/>
  <c r="F96" i="1"/>
  <c r="F32" i="1"/>
  <c r="G176" i="1"/>
  <c r="G168" i="1"/>
  <c r="G152" i="1"/>
  <c r="G136" i="1"/>
  <c r="G16" i="1"/>
  <c r="I224" i="1"/>
  <c r="I192" i="1"/>
  <c r="I160" i="1"/>
  <c r="I128" i="1"/>
  <c r="I96" i="1"/>
  <c r="I64" i="1"/>
  <c r="I32" i="1"/>
  <c r="J208" i="1"/>
  <c r="J144" i="1"/>
  <c r="J80" i="1"/>
  <c r="J16" i="1"/>
  <c r="K39" i="1"/>
  <c r="K79" i="1"/>
  <c r="K103" i="1"/>
  <c r="K126" i="1"/>
  <c r="K150" i="1"/>
  <c r="K214" i="1"/>
  <c r="K246" i="1"/>
  <c r="L23" i="1"/>
  <c r="L55" i="1"/>
  <c r="L98" i="1"/>
  <c r="L226" i="1"/>
  <c r="M40" i="1"/>
  <c r="M127" i="1"/>
  <c r="M194" i="1"/>
  <c r="O26" i="1"/>
  <c r="N47" i="1"/>
  <c r="O70" i="1"/>
  <c r="O98" i="1"/>
  <c r="O162" i="1"/>
  <c r="O190" i="1"/>
  <c r="O226" i="1"/>
  <c r="O251" i="1"/>
  <c r="P174" i="1"/>
  <c r="E224" i="1"/>
  <c r="F240" i="1"/>
  <c r="F176" i="1"/>
  <c r="F104" i="1"/>
  <c r="F40" i="1"/>
  <c r="H32" i="1"/>
  <c r="H64" i="1"/>
  <c r="H96" i="1"/>
  <c r="H128" i="1"/>
  <c r="H160" i="1"/>
  <c r="H192" i="1"/>
  <c r="H224" i="1"/>
  <c r="G192" i="1"/>
  <c r="G184" i="1"/>
  <c r="G8" i="1"/>
  <c r="J232" i="1"/>
  <c r="J104" i="1"/>
  <c r="J40" i="1"/>
  <c r="K22" i="1"/>
  <c r="K42" i="1"/>
  <c r="K63" i="1"/>
  <c r="K183" i="1"/>
  <c r="K248" i="1"/>
  <c r="L103" i="1"/>
  <c r="M46" i="1"/>
  <c r="O7" i="1"/>
  <c r="O30" i="1"/>
  <c r="O47" i="1"/>
  <c r="O134" i="1"/>
  <c r="O198" i="1"/>
  <c r="L64" i="1"/>
  <c r="E232" i="1"/>
  <c r="F192" i="1"/>
  <c r="F120" i="1"/>
  <c r="F56" i="1"/>
  <c r="H24" i="1"/>
  <c r="H88" i="1"/>
  <c r="H152" i="1"/>
  <c r="H184" i="1"/>
  <c r="H216" i="1"/>
  <c r="G240" i="1"/>
  <c r="G216" i="1"/>
  <c r="G64" i="1"/>
  <c r="G32" i="1"/>
  <c r="G24" i="1"/>
  <c r="J152" i="1"/>
  <c r="J88" i="1"/>
  <c r="J24" i="1"/>
  <c r="E251" i="1"/>
  <c r="K6" i="1"/>
  <c r="K90" i="1"/>
  <c r="K110" i="1"/>
  <c r="K160" i="1"/>
  <c r="K226" i="1"/>
  <c r="L31" i="1"/>
  <c r="M55" i="1"/>
  <c r="O14" i="1"/>
  <c r="O78" i="1"/>
  <c r="P245" i="1"/>
  <c r="O245" i="1"/>
  <c r="L245" i="1"/>
  <c r="N245" i="1"/>
  <c r="K245" i="1"/>
  <c r="E245" i="1"/>
  <c r="F245" i="1"/>
  <c r="M245" i="1"/>
  <c r="I245" i="1"/>
  <c r="H245" i="1"/>
  <c r="J245" i="1"/>
  <c r="P237" i="1"/>
  <c r="O237" i="1"/>
  <c r="L237" i="1"/>
  <c r="N237" i="1"/>
  <c r="K237" i="1"/>
  <c r="E237" i="1"/>
  <c r="F237" i="1"/>
  <c r="I237" i="1"/>
  <c r="G237" i="1"/>
  <c r="H237" i="1"/>
  <c r="J237" i="1"/>
  <c r="P229" i="1"/>
  <c r="O229" i="1"/>
  <c r="N229" i="1"/>
  <c r="K229" i="1"/>
  <c r="M229" i="1"/>
  <c r="L229" i="1"/>
  <c r="G229" i="1"/>
  <c r="E229" i="1"/>
  <c r="F229" i="1"/>
  <c r="I229" i="1"/>
  <c r="H229" i="1"/>
  <c r="J229" i="1"/>
  <c r="P221" i="1"/>
  <c r="O221" i="1"/>
  <c r="N221" i="1"/>
  <c r="K221" i="1"/>
  <c r="M221" i="1"/>
  <c r="E221" i="1"/>
  <c r="F221" i="1"/>
  <c r="I221" i="1"/>
  <c r="H221" i="1"/>
  <c r="J221" i="1"/>
  <c r="L221" i="1"/>
  <c r="P213" i="1"/>
  <c r="O213" i="1"/>
  <c r="N213" i="1"/>
  <c r="K213" i="1"/>
  <c r="L213" i="1"/>
  <c r="E213" i="1"/>
  <c r="F213" i="1"/>
  <c r="I213" i="1"/>
  <c r="H213" i="1"/>
  <c r="J213" i="1"/>
  <c r="G213" i="1"/>
  <c r="P205" i="1"/>
  <c r="O205" i="1"/>
  <c r="N205" i="1"/>
  <c r="K205" i="1"/>
  <c r="L205" i="1"/>
  <c r="M205" i="1"/>
  <c r="E205" i="1"/>
  <c r="F205" i="1"/>
  <c r="I205" i="1"/>
  <c r="G205" i="1"/>
  <c r="H205" i="1"/>
  <c r="J205" i="1"/>
  <c r="P197" i="1"/>
  <c r="O197" i="1"/>
  <c r="N197" i="1"/>
  <c r="L197" i="1"/>
  <c r="K197" i="1"/>
  <c r="M197" i="1"/>
  <c r="G197" i="1"/>
  <c r="E197" i="1"/>
  <c r="F197" i="1"/>
  <c r="I197" i="1"/>
  <c r="H197" i="1"/>
  <c r="J197" i="1"/>
  <c r="O189" i="1"/>
  <c r="N189" i="1"/>
  <c r="P189" i="1"/>
  <c r="K189" i="1"/>
  <c r="M189" i="1"/>
  <c r="L189" i="1"/>
  <c r="E189" i="1"/>
  <c r="F189" i="1"/>
  <c r="I189" i="1"/>
  <c r="H189" i="1"/>
  <c r="J189" i="1"/>
  <c r="P181" i="1"/>
  <c r="O181" i="1"/>
  <c r="N181" i="1"/>
  <c r="K181" i="1"/>
  <c r="L181" i="1"/>
  <c r="E181" i="1"/>
  <c r="F181" i="1"/>
  <c r="M181" i="1"/>
  <c r="I181" i="1"/>
  <c r="H181" i="1"/>
  <c r="J181" i="1"/>
  <c r="P173" i="1"/>
  <c r="O173" i="1"/>
  <c r="N173" i="1"/>
  <c r="K173" i="1"/>
  <c r="E173" i="1"/>
  <c r="F173" i="1"/>
  <c r="I173" i="1"/>
  <c r="H173" i="1"/>
  <c r="M173" i="1"/>
  <c r="J173" i="1"/>
  <c r="G173" i="1"/>
  <c r="L173" i="1"/>
  <c r="P165" i="1"/>
  <c r="O165" i="1"/>
  <c r="N165" i="1"/>
  <c r="K165" i="1"/>
  <c r="L165" i="1"/>
  <c r="E165" i="1"/>
  <c r="I165" i="1"/>
  <c r="H165" i="1"/>
  <c r="J165" i="1"/>
  <c r="P157" i="1"/>
  <c r="O157" i="1"/>
  <c r="N157" i="1"/>
  <c r="K157" i="1"/>
  <c r="E157" i="1"/>
  <c r="G157" i="1"/>
  <c r="F157" i="1"/>
  <c r="L157" i="1"/>
  <c r="I157" i="1"/>
  <c r="H157" i="1"/>
  <c r="J157" i="1"/>
  <c r="P149" i="1"/>
  <c r="O149" i="1"/>
  <c r="N149" i="1"/>
  <c r="K149" i="1"/>
  <c r="M149" i="1"/>
  <c r="L149" i="1"/>
  <c r="G149" i="1"/>
  <c r="E149" i="1"/>
  <c r="F149" i="1"/>
  <c r="I149" i="1"/>
  <c r="H149" i="1"/>
  <c r="J149" i="1"/>
  <c r="P141" i="1"/>
  <c r="O141" i="1"/>
  <c r="N141" i="1"/>
  <c r="K141" i="1"/>
  <c r="L141" i="1"/>
  <c r="M141" i="1"/>
  <c r="E141" i="1"/>
  <c r="F141" i="1"/>
  <c r="I141" i="1"/>
  <c r="H141" i="1"/>
  <c r="J141" i="1"/>
  <c r="P133" i="1"/>
  <c r="O133" i="1"/>
  <c r="N133" i="1"/>
  <c r="L133" i="1"/>
  <c r="K133" i="1"/>
  <c r="M133" i="1"/>
  <c r="E133" i="1"/>
  <c r="F133" i="1"/>
  <c r="I133" i="1"/>
  <c r="H133" i="1"/>
  <c r="J133" i="1"/>
  <c r="G133" i="1"/>
  <c r="P125" i="1"/>
  <c r="O125" i="1"/>
  <c r="N125" i="1"/>
  <c r="K125" i="1"/>
  <c r="M125" i="1"/>
  <c r="E125" i="1"/>
  <c r="F125" i="1"/>
  <c r="I125" i="1"/>
  <c r="G125" i="1"/>
  <c r="H125" i="1"/>
  <c r="J125" i="1"/>
  <c r="P117" i="1"/>
  <c r="O117" i="1"/>
  <c r="N117" i="1"/>
  <c r="K117" i="1"/>
  <c r="L117" i="1"/>
  <c r="E117" i="1"/>
  <c r="G117" i="1"/>
  <c r="F117" i="1"/>
  <c r="M117" i="1"/>
  <c r="I117" i="1"/>
  <c r="H117" i="1"/>
  <c r="J117" i="1"/>
  <c r="P109" i="1"/>
  <c r="O109" i="1"/>
  <c r="N109" i="1"/>
  <c r="K109" i="1"/>
  <c r="E109" i="1"/>
  <c r="G109" i="1"/>
  <c r="F109" i="1"/>
  <c r="I109" i="1"/>
  <c r="H109" i="1"/>
  <c r="J109" i="1"/>
  <c r="M109" i="1"/>
  <c r="L109" i="1"/>
  <c r="P101" i="1"/>
  <c r="O101" i="1"/>
  <c r="N101" i="1"/>
  <c r="K101" i="1"/>
  <c r="M101" i="1"/>
  <c r="L101" i="1"/>
  <c r="E101" i="1"/>
  <c r="F101" i="1"/>
  <c r="I101" i="1"/>
  <c r="H101" i="1"/>
  <c r="J101" i="1"/>
  <c r="P93" i="1"/>
  <c r="O93" i="1"/>
  <c r="N93" i="1"/>
  <c r="K93" i="1"/>
  <c r="M93" i="1"/>
  <c r="L93" i="1"/>
  <c r="E93" i="1"/>
  <c r="F93" i="1"/>
  <c r="I93" i="1"/>
  <c r="H93" i="1"/>
  <c r="J93" i="1"/>
  <c r="O85" i="1"/>
  <c r="P85" i="1"/>
  <c r="N85" i="1"/>
  <c r="K85" i="1"/>
  <c r="E85" i="1"/>
  <c r="F85" i="1"/>
  <c r="I85" i="1"/>
  <c r="H85" i="1"/>
  <c r="J85" i="1"/>
  <c r="G85" i="1"/>
  <c r="M85" i="1"/>
  <c r="L85" i="1"/>
  <c r="O77" i="1"/>
  <c r="N77" i="1"/>
  <c r="P77" i="1"/>
  <c r="K77" i="1"/>
  <c r="L77" i="1"/>
  <c r="E77" i="1"/>
  <c r="F77" i="1"/>
  <c r="I77" i="1"/>
  <c r="H77" i="1"/>
  <c r="J77" i="1"/>
  <c r="O69" i="1"/>
  <c r="N69" i="1"/>
  <c r="L69" i="1"/>
  <c r="K69" i="1"/>
  <c r="P69" i="1"/>
  <c r="M69" i="1"/>
  <c r="G69" i="1"/>
  <c r="E69" i="1"/>
  <c r="F69" i="1"/>
  <c r="I69" i="1"/>
  <c r="H69" i="1"/>
  <c r="J69" i="1"/>
  <c r="P61" i="1"/>
  <c r="O61" i="1"/>
  <c r="N61" i="1"/>
  <c r="K61" i="1"/>
  <c r="M61" i="1"/>
  <c r="L61" i="1"/>
  <c r="E61" i="1"/>
  <c r="F61" i="1"/>
  <c r="I61" i="1"/>
  <c r="H61" i="1"/>
  <c r="J61" i="1"/>
  <c r="O53" i="1"/>
  <c r="P53" i="1"/>
  <c r="K53" i="1"/>
  <c r="N53" i="1"/>
  <c r="L53" i="1"/>
  <c r="E53" i="1"/>
  <c r="F53" i="1"/>
  <c r="M53" i="1"/>
  <c r="I53" i="1"/>
  <c r="H53" i="1"/>
  <c r="J53" i="1"/>
  <c r="G53" i="1"/>
  <c r="O45" i="1"/>
  <c r="P45" i="1"/>
  <c r="K45" i="1"/>
  <c r="L45" i="1"/>
  <c r="E45" i="1"/>
  <c r="F45" i="1"/>
  <c r="I45" i="1"/>
  <c r="G45" i="1"/>
  <c r="H45" i="1"/>
  <c r="N45" i="1"/>
  <c r="M45" i="1"/>
  <c r="J45" i="1"/>
  <c r="P37" i="1"/>
  <c r="O37" i="1"/>
  <c r="K37" i="1"/>
  <c r="M37" i="1"/>
  <c r="N37" i="1"/>
  <c r="L37" i="1"/>
  <c r="E37" i="1"/>
  <c r="G37" i="1"/>
  <c r="F37" i="1"/>
  <c r="I37" i="1"/>
  <c r="H37" i="1"/>
  <c r="J37" i="1"/>
  <c r="O29" i="1"/>
  <c r="K29" i="1"/>
  <c r="P29" i="1"/>
  <c r="N29" i="1"/>
  <c r="G29" i="1"/>
  <c r="E29" i="1"/>
  <c r="F29" i="1"/>
  <c r="M29" i="1"/>
  <c r="L29" i="1"/>
  <c r="I29" i="1"/>
  <c r="H29" i="1"/>
  <c r="J29" i="1"/>
  <c r="O21" i="1"/>
  <c r="P21" i="1"/>
  <c r="K21" i="1"/>
  <c r="N21" i="1"/>
  <c r="M21" i="1"/>
  <c r="G21" i="1"/>
  <c r="L21" i="1"/>
  <c r="E21" i="1"/>
  <c r="F21" i="1"/>
  <c r="I21" i="1"/>
  <c r="H21" i="1"/>
  <c r="J21" i="1"/>
  <c r="O13" i="1"/>
  <c r="P13" i="1"/>
  <c r="K13" i="1"/>
  <c r="L13" i="1"/>
  <c r="N13" i="1"/>
  <c r="E13" i="1"/>
  <c r="F13" i="1"/>
  <c r="I13" i="1"/>
  <c r="H13" i="1"/>
  <c r="J13" i="1"/>
  <c r="G13" i="1"/>
  <c r="O5" i="1"/>
  <c r="P5" i="1"/>
  <c r="K5" i="1"/>
  <c r="N5" i="1"/>
  <c r="L5" i="1"/>
  <c r="E5" i="1"/>
  <c r="G5" i="1"/>
  <c r="F5" i="1"/>
  <c r="I5" i="1"/>
  <c r="H5" i="1"/>
  <c r="J5" i="1"/>
  <c r="L125" i="1"/>
  <c r="M213" i="1"/>
  <c r="P241" i="1"/>
  <c r="O241" i="1"/>
  <c r="N241" i="1"/>
  <c r="L241" i="1"/>
  <c r="K241" i="1"/>
  <c r="I241" i="1"/>
  <c r="H241" i="1"/>
  <c r="J241" i="1"/>
  <c r="G241" i="1"/>
  <c r="M241" i="1"/>
  <c r="P233" i="1"/>
  <c r="O233" i="1"/>
  <c r="N233" i="1"/>
  <c r="L233" i="1"/>
  <c r="K233" i="1"/>
  <c r="M233" i="1"/>
  <c r="I233" i="1"/>
  <c r="H233" i="1"/>
  <c r="J233" i="1"/>
  <c r="E233" i="1"/>
  <c r="P225" i="1"/>
  <c r="O225" i="1"/>
  <c r="N225" i="1"/>
  <c r="L225" i="1"/>
  <c r="I225" i="1"/>
  <c r="H225" i="1"/>
  <c r="M225" i="1"/>
  <c r="J225" i="1"/>
  <c r="K225" i="1"/>
  <c r="E225" i="1"/>
  <c r="P217" i="1"/>
  <c r="O217" i="1"/>
  <c r="N217" i="1"/>
  <c r="L217" i="1"/>
  <c r="K217" i="1"/>
  <c r="I217" i="1"/>
  <c r="H217" i="1"/>
  <c r="J217" i="1"/>
  <c r="G217" i="1"/>
  <c r="P209" i="1"/>
  <c r="O209" i="1"/>
  <c r="N209" i="1"/>
  <c r="K209" i="1"/>
  <c r="I209" i="1"/>
  <c r="G209" i="1"/>
  <c r="H209" i="1"/>
  <c r="M209" i="1"/>
  <c r="J209" i="1"/>
  <c r="L209" i="1"/>
  <c r="E209" i="1"/>
  <c r="P201" i="1"/>
  <c r="O201" i="1"/>
  <c r="N201" i="1"/>
  <c r="K201" i="1"/>
  <c r="I201" i="1"/>
  <c r="H201" i="1"/>
  <c r="J201" i="1"/>
  <c r="M201" i="1"/>
  <c r="E201" i="1"/>
  <c r="L201" i="1"/>
  <c r="P193" i="1"/>
  <c r="O193" i="1"/>
  <c r="N193" i="1"/>
  <c r="L193" i="1"/>
  <c r="I193" i="1"/>
  <c r="H193" i="1"/>
  <c r="K193" i="1"/>
  <c r="J193" i="1"/>
  <c r="E193" i="1"/>
  <c r="M193" i="1"/>
  <c r="P185" i="1"/>
  <c r="O185" i="1"/>
  <c r="N185" i="1"/>
  <c r="M185" i="1"/>
  <c r="K185" i="1"/>
  <c r="I185" i="1"/>
  <c r="H185" i="1"/>
  <c r="J185" i="1"/>
  <c r="L185" i="1"/>
  <c r="E185" i="1"/>
  <c r="P177" i="1"/>
  <c r="O177" i="1"/>
  <c r="N177" i="1"/>
  <c r="L177" i="1"/>
  <c r="K177" i="1"/>
  <c r="I177" i="1"/>
  <c r="H177" i="1"/>
  <c r="J177" i="1"/>
  <c r="G177" i="1"/>
  <c r="E177" i="1"/>
  <c r="P169" i="1"/>
  <c r="O169" i="1"/>
  <c r="N169" i="1"/>
  <c r="L169" i="1"/>
  <c r="K169" i="1"/>
  <c r="I169" i="1"/>
  <c r="G169" i="1"/>
  <c r="H169" i="1"/>
  <c r="J169" i="1"/>
  <c r="E169" i="1"/>
  <c r="M169" i="1"/>
  <c r="P161" i="1"/>
  <c r="O161" i="1"/>
  <c r="N161" i="1"/>
  <c r="L161" i="1"/>
  <c r="I161" i="1"/>
  <c r="H161" i="1"/>
  <c r="J161" i="1"/>
  <c r="E161" i="1"/>
  <c r="K161" i="1"/>
  <c r="O153" i="1"/>
  <c r="N153" i="1"/>
  <c r="P153" i="1"/>
  <c r="K153" i="1"/>
  <c r="I153" i="1"/>
  <c r="H153" i="1"/>
  <c r="J153" i="1"/>
  <c r="E153" i="1"/>
  <c r="L153" i="1"/>
  <c r="G153" i="1"/>
  <c r="P145" i="1"/>
  <c r="O145" i="1"/>
  <c r="N145" i="1"/>
  <c r="L145" i="1"/>
  <c r="K145" i="1"/>
  <c r="I145" i="1"/>
  <c r="H145" i="1"/>
  <c r="J145" i="1"/>
  <c r="G145" i="1"/>
  <c r="E145" i="1"/>
  <c r="P137" i="1"/>
  <c r="O137" i="1"/>
  <c r="N137" i="1"/>
  <c r="K137" i="1"/>
  <c r="I137" i="1"/>
  <c r="H137" i="1"/>
  <c r="J137" i="1"/>
  <c r="L137" i="1"/>
  <c r="G137" i="1"/>
  <c r="M137" i="1"/>
  <c r="E137" i="1"/>
  <c r="P129" i="1"/>
  <c r="O129" i="1"/>
  <c r="N129" i="1"/>
  <c r="L129" i="1"/>
  <c r="I129" i="1"/>
  <c r="G129" i="1"/>
  <c r="H129" i="1"/>
  <c r="J129" i="1"/>
  <c r="K129" i="1"/>
  <c r="E129" i="1"/>
  <c r="M129" i="1"/>
  <c r="P121" i="1"/>
  <c r="O121" i="1"/>
  <c r="N121" i="1"/>
  <c r="M121" i="1"/>
  <c r="K121" i="1"/>
  <c r="I121" i="1"/>
  <c r="H121" i="1"/>
  <c r="L121" i="1"/>
  <c r="J121" i="1"/>
  <c r="E121" i="1"/>
  <c r="P113" i="1"/>
  <c r="O113" i="1"/>
  <c r="N113" i="1"/>
  <c r="K113" i="1"/>
  <c r="L113" i="1"/>
  <c r="I113" i="1"/>
  <c r="H113" i="1"/>
  <c r="J113" i="1"/>
  <c r="M113" i="1"/>
  <c r="E113" i="1"/>
  <c r="P105" i="1"/>
  <c r="O105" i="1"/>
  <c r="N105" i="1"/>
  <c r="L105" i="1"/>
  <c r="K105" i="1"/>
  <c r="M105" i="1"/>
  <c r="I105" i="1"/>
  <c r="H105" i="1"/>
  <c r="J105" i="1"/>
  <c r="G105" i="1"/>
  <c r="E105" i="1"/>
  <c r="P97" i="1"/>
  <c r="O97" i="1"/>
  <c r="N97" i="1"/>
  <c r="L97" i="1"/>
  <c r="I97" i="1"/>
  <c r="H97" i="1"/>
  <c r="J97" i="1"/>
  <c r="G97" i="1"/>
  <c r="K97" i="1"/>
  <c r="E97" i="1"/>
  <c r="P89" i="1"/>
  <c r="O89" i="1"/>
  <c r="N89" i="1"/>
  <c r="M89" i="1"/>
  <c r="K89" i="1"/>
  <c r="I89" i="1"/>
  <c r="H89" i="1"/>
  <c r="J89" i="1"/>
  <c r="G89" i="1"/>
  <c r="E89" i="1"/>
  <c r="L89" i="1"/>
  <c r="O81" i="1"/>
  <c r="N81" i="1"/>
  <c r="P81" i="1"/>
  <c r="L81" i="1"/>
  <c r="K81" i="1"/>
  <c r="M81" i="1"/>
  <c r="I81" i="1"/>
  <c r="H81" i="1"/>
  <c r="J81" i="1"/>
  <c r="E81" i="1"/>
  <c r="O73" i="1"/>
  <c r="N73" i="1"/>
  <c r="P73" i="1"/>
  <c r="K73" i="1"/>
  <c r="I73" i="1"/>
  <c r="H73" i="1"/>
  <c r="J73" i="1"/>
  <c r="M73" i="1"/>
  <c r="L73" i="1"/>
  <c r="E73" i="1"/>
  <c r="G73" i="1"/>
  <c r="O65" i="1"/>
  <c r="N65" i="1"/>
  <c r="P65" i="1"/>
  <c r="L65" i="1"/>
  <c r="I65" i="1"/>
  <c r="H65" i="1"/>
  <c r="J65" i="1"/>
  <c r="K65" i="1"/>
  <c r="G65" i="1"/>
  <c r="E65" i="1"/>
  <c r="M65" i="1"/>
  <c r="P57" i="1"/>
  <c r="O57" i="1"/>
  <c r="N57" i="1"/>
  <c r="L57" i="1"/>
  <c r="K57" i="1"/>
  <c r="I57" i="1"/>
  <c r="H57" i="1"/>
  <c r="J57" i="1"/>
  <c r="E57" i="1"/>
  <c r="O49" i="1"/>
  <c r="P49" i="1"/>
  <c r="N49" i="1"/>
  <c r="M49" i="1"/>
  <c r="K49" i="1"/>
  <c r="I49" i="1"/>
  <c r="G49" i="1"/>
  <c r="H49" i="1"/>
  <c r="J49" i="1"/>
  <c r="L49" i="1"/>
  <c r="E49" i="1"/>
  <c r="O41" i="1"/>
  <c r="P41" i="1"/>
  <c r="L41" i="1"/>
  <c r="K41" i="1"/>
  <c r="N41" i="1"/>
  <c r="I41" i="1"/>
  <c r="H41" i="1"/>
  <c r="J41" i="1"/>
  <c r="E41" i="1"/>
  <c r="M41" i="1"/>
  <c r="P33" i="1"/>
  <c r="O33" i="1"/>
  <c r="N33" i="1"/>
  <c r="L33" i="1"/>
  <c r="I33" i="1"/>
  <c r="H33" i="1"/>
  <c r="J33" i="1"/>
  <c r="K33" i="1"/>
  <c r="E33" i="1"/>
  <c r="O25" i="1"/>
  <c r="M25" i="1"/>
  <c r="L25" i="1"/>
  <c r="P25" i="1"/>
  <c r="N25" i="1"/>
  <c r="K25" i="1"/>
  <c r="I25" i="1"/>
  <c r="H25" i="1"/>
  <c r="J25" i="1"/>
  <c r="G25" i="1"/>
  <c r="E25" i="1"/>
  <c r="O17" i="1"/>
  <c r="P17" i="1"/>
  <c r="N17" i="1"/>
  <c r="L17" i="1"/>
  <c r="K17" i="1"/>
  <c r="I17" i="1"/>
  <c r="H17" i="1"/>
  <c r="J17" i="1"/>
  <c r="G17" i="1"/>
  <c r="E17" i="1"/>
  <c r="O9" i="1"/>
  <c r="P9" i="1"/>
  <c r="L9" i="1"/>
  <c r="K9" i="1"/>
  <c r="I9" i="1"/>
  <c r="G9" i="1"/>
  <c r="H9" i="1"/>
  <c r="J9" i="1"/>
  <c r="N9" i="1"/>
  <c r="M9" i="1"/>
  <c r="E9" i="1"/>
  <c r="P250" i="1"/>
  <c r="N250" i="1"/>
  <c r="M250" i="1"/>
  <c r="J250" i="1"/>
  <c r="G250" i="1"/>
  <c r="L250" i="1"/>
  <c r="H250" i="1"/>
  <c r="K250" i="1"/>
  <c r="F250" i="1"/>
  <c r="I250" i="1"/>
  <c r="E250" i="1"/>
  <c r="P244" i="1"/>
  <c r="M244" i="1"/>
  <c r="N244" i="1"/>
  <c r="L244" i="1"/>
  <c r="K244" i="1"/>
  <c r="O244" i="1"/>
  <c r="P236" i="1"/>
  <c r="M236" i="1"/>
  <c r="N236" i="1"/>
  <c r="K236" i="1"/>
  <c r="O236" i="1"/>
  <c r="L236" i="1"/>
  <c r="P228" i="1"/>
  <c r="M228" i="1"/>
  <c r="N228" i="1"/>
  <c r="K228" i="1"/>
  <c r="O228" i="1"/>
  <c r="L228" i="1"/>
  <c r="P220" i="1"/>
  <c r="M220" i="1"/>
  <c r="N220" i="1"/>
  <c r="K220" i="1"/>
  <c r="O220" i="1"/>
  <c r="P212" i="1"/>
  <c r="M212" i="1"/>
  <c r="N212" i="1"/>
  <c r="K212" i="1"/>
  <c r="O212" i="1"/>
  <c r="P204" i="1"/>
  <c r="M204" i="1"/>
  <c r="N204" i="1"/>
  <c r="K204" i="1"/>
  <c r="O204" i="1"/>
  <c r="L204" i="1"/>
  <c r="P196" i="1"/>
  <c r="M196" i="1"/>
  <c r="N196" i="1"/>
  <c r="L196" i="1"/>
  <c r="K196" i="1"/>
  <c r="O196" i="1"/>
  <c r="P188" i="1"/>
  <c r="N188" i="1"/>
  <c r="L188" i="1"/>
  <c r="K188" i="1"/>
  <c r="O188" i="1"/>
  <c r="P180" i="1"/>
  <c r="M180" i="1"/>
  <c r="N180" i="1"/>
  <c r="K180" i="1"/>
  <c r="O180" i="1"/>
  <c r="L180" i="1"/>
  <c r="P172" i="1"/>
  <c r="M172" i="1"/>
  <c r="N172" i="1"/>
  <c r="K172" i="1"/>
  <c r="O172" i="1"/>
  <c r="P164" i="1"/>
  <c r="M164" i="1"/>
  <c r="N164" i="1"/>
  <c r="K164" i="1"/>
  <c r="O164" i="1"/>
  <c r="P156" i="1"/>
  <c r="N156" i="1"/>
  <c r="K156" i="1"/>
  <c r="O156" i="1"/>
  <c r="L156" i="1"/>
  <c r="P148" i="1"/>
  <c r="M148" i="1"/>
  <c r="N148" i="1"/>
  <c r="K148" i="1"/>
  <c r="O148" i="1"/>
  <c r="P140" i="1"/>
  <c r="M140" i="1"/>
  <c r="N140" i="1"/>
  <c r="K140" i="1"/>
  <c r="O140" i="1"/>
  <c r="L140" i="1"/>
  <c r="P132" i="1"/>
  <c r="N132" i="1"/>
  <c r="L132" i="1"/>
  <c r="K132" i="1"/>
  <c r="O132" i="1"/>
  <c r="P124" i="1"/>
  <c r="M124" i="1"/>
  <c r="N124" i="1"/>
  <c r="L124" i="1"/>
  <c r="K124" i="1"/>
  <c r="O124" i="1"/>
  <c r="P116" i="1"/>
  <c r="N116" i="1"/>
  <c r="K116" i="1"/>
  <c r="O116" i="1"/>
  <c r="P108" i="1"/>
  <c r="N108" i="1"/>
  <c r="K108" i="1"/>
  <c r="O108" i="1"/>
  <c r="L108" i="1"/>
  <c r="N100" i="1"/>
  <c r="P100" i="1"/>
  <c r="K100" i="1"/>
  <c r="O100" i="1"/>
  <c r="P92" i="1"/>
  <c r="M92" i="1"/>
  <c r="N92" i="1"/>
  <c r="K92" i="1"/>
  <c r="O92" i="1"/>
  <c r="L92" i="1"/>
  <c r="P84" i="1"/>
  <c r="N84" i="1"/>
  <c r="K84" i="1"/>
  <c r="M76" i="1"/>
  <c r="P76" i="1"/>
  <c r="K76" i="1"/>
  <c r="L76" i="1"/>
  <c r="M68" i="1"/>
  <c r="L68" i="1"/>
  <c r="K68" i="1"/>
  <c r="P68" i="1"/>
  <c r="M60" i="1"/>
  <c r="P60" i="1"/>
  <c r="O60" i="1"/>
  <c r="L60" i="1"/>
  <c r="N60" i="1"/>
  <c r="K60" i="1"/>
  <c r="M52" i="1"/>
  <c r="P52" i="1"/>
  <c r="K52" i="1"/>
  <c r="M44" i="1"/>
  <c r="P44" i="1"/>
  <c r="N44" i="1"/>
  <c r="K44" i="1"/>
  <c r="L44" i="1"/>
  <c r="M36" i="1"/>
  <c r="P36" i="1"/>
  <c r="K36" i="1"/>
  <c r="N36" i="1"/>
  <c r="L36" i="1"/>
  <c r="M28" i="1"/>
  <c r="P28" i="1"/>
  <c r="N28" i="1"/>
  <c r="K28" i="1"/>
  <c r="O28" i="1"/>
  <c r="P20" i="1"/>
  <c r="M20" i="1"/>
  <c r="K20" i="1"/>
  <c r="O20" i="1"/>
  <c r="N20" i="1"/>
  <c r="L20" i="1"/>
  <c r="M12" i="1"/>
  <c r="N12" i="1"/>
  <c r="K12" i="1"/>
  <c r="P12" i="1"/>
  <c r="L12" i="1"/>
  <c r="M4" i="1"/>
  <c r="K4" i="1"/>
  <c r="P4" i="1"/>
  <c r="L4" i="1"/>
  <c r="N4" i="1"/>
  <c r="L148" i="1"/>
  <c r="O4" i="1"/>
  <c r="O44" i="1"/>
  <c r="O84" i="1"/>
  <c r="P243" i="1"/>
  <c r="M243" i="1"/>
  <c r="L243" i="1"/>
  <c r="K243" i="1"/>
  <c r="O243" i="1"/>
  <c r="P235" i="1"/>
  <c r="M235" i="1"/>
  <c r="N235" i="1"/>
  <c r="P227" i="1"/>
  <c r="M227" i="1"/>
  <c r="L227" i="1"/>
  <c r="O227" i="1"/>
  <c r="K227" i="1"/>
  <c r="P219" i="1"/>
  <c r="M219" i="1"/>
  <c r="O219" i="1"/>
  <c r="N219" i="1"/>
  <c r="K219" i="1"/>
  <c r="P211" i="1"/>
  <c r="M211" i="1"/>
  <c r="K211" i="1"/>
  <c r="L211" i="1"/>
  <c r="P203" i="1"/>
  <c r="M203" i="1"/>
  <c r="L203" i="1"/>
  <c r="N203" i="1"/>
  <c r="P195" i="1"/>
  <c r="M195" i="1"/>
  <c r="O195" i="1"/>
  <c r="N195" i="1"/>
  <c r="K195" i="1"/>
  <c r="P187" i="1"/>
  <c r="L187" i="1"/>
  <c r="K187" i="1"/>
  <c r="P179" i="1"/>
  <c r="M179" i="1"/>
  <c r="L179" i="1"/>
  <c r="K179" i="1"/>
  <c r="O179" i="1"/>
  <c r="P171" i="1"/>
  <c r="M171" i="1"/>
  <c r="N171" i="1"/>
  <c r="P163" i="1"/>
  <c r="O163" i="1"/>
  <c r="L163" i="1"/>
  <c r="K163" i="1"/>
  <c r="P155" i="1"/>
  <c r="M155" i="1"/>
  <c r="O155" i="1"/>
  <c r="L155" i="1"/>
  <c r="N155" i="1"/>
  <c r="K155" i="1"/>
  <c r="P147" i="1"/>
  <c r="M147" i="1"/>
  <c r="K147" i="1"/>
  <c r="P139" i="1"/>
  <c r="N139" i="1"/>
  <c r="P131" i="1"/>
  <c r="M131" i="1"/>
  <c r="O131" i="1"/>
  <c r="L131" i="1"/>
  <c r="N131" i="1"/>
  <c r="K131" i="1"/>
  <c r="P123" i="1"/>
  <c r="M123" i="1"/>
  <c r="L123" i="1"/>
  <c r="K123" i="1"/>
  <c r="P115" i="1"/>
  <c r="M115" i="1"/>
  <c r="L115" i="1"/>
  <c r="K115" i="1"/>
  <c r="O115" i="1"/>
  <c r="M107" i="1"/>
  <c r="P107" i="1"/>
  <c r="N107" i="1"/>
  <c r="L107" i="1"/>
  <c r="P99" i="1"/>
  <c r="O99" i="1"/>
  <c r="K99" i="1"/>
  <c r="M91" i="1"/>
  <c r="P91" i="1"/>
  <c r="O91" i="1"/>
  <c r="K91" i="1"/>
  <c r="P83" i="1"/>
  <c r="M83" i="1"/>
  <c r="O83" i="1"/>
  <c r="L83" i="1"/>
  <c r="K83" i="1"/>
  <c r="N83" i="1"/>
  <c r="P75" i="1"/>
  <c r="M75" i="1"/>
  <c r="O75" i="1"/>
  <c r="N75" i="1"/>
  <c r="P67" i="1"/>
  <c r="M67" i="1"/>
  <c r="O67" i="1"/>
  <c r="N67" i="1"/>
  <c r="L67" i="1"/>
  <c r="K67" i="1"/>
  <c r="P59" i="1"/>
  <c r="L59" i="1"/>
  <c r="K59" i="1"/>
  <c r="P51" i="1"/>
  <c r="M51" i="1"/>
  <c r="L51" i="1"/>
  <c r="N51" i="1"/>
  <c r="K51" i="1"/>
  <c r="P43" i="1"/>
  <c r="O43" i="1"/>
  <c r="N43" i="1"/>
  <c r="P35" i="1"/>
  <c r="M35" i="1"/>
  <c r="O35" i="1"/>
  <c r="L35" i="1"/>
  <c r="N35" i="1"/>
  <c r="K35" i="1"/>
  <c r="P27" i="1"/>
  <c r="M27" i="1"/>
  <c r="O27" i="1"/>
  <c r="N27" i="1"/>
  <c r="K27" i="1"/>
  <c r="P19" i="1"/>
  <c r="M19" i="1"/>
  <c r="K19" i="1"/>
  <c r="N19" i="1"/>
  <c r="P11" i="1"/>
  <c r="M11" i="1"/>
  <c r="O11" i="1"/>
  <c r="N11" i="1"/>
  <c r="M3" i="1"/>
  <c r="P3" i="1"/>
  <c r="L3" i="1"/>
  <c r="K3" i="1"/>
  <c r="K64" i="1"/>
  <c r="K128" i="1"/>
  <c r="K184" i="1"/>
  <c r="K203" i="1"/>
  <c r="L28" i="1"/>
  <c r="L128" i="1"/>
  <c r="L176" i="1"/>
  <c r="M151" i="1"/>
  <c r="N16" i="1"/>
  <c r="N59" i="1"/>
  <c r="O107" i="1"/>
  <c r="O147" i="1"/>
  <c r="O171" i="1"/>
  <c r="O211" i="1"/>
  <c r="O235" i="1"/>
  <c r="J244" i="1"/>
  <c r="J236" i="1"/>
  <c r="J228" i="1"/>
  <c r="J220" i="1"/>
  <c r="J212" i="1"/>
  <c r="J204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J20" i="1"/>
  <c r="J12" i="1"/>
  <c r="J4" i="1"/>
  <c r="K16" i="1"/>
  <c r="K48" i="1"/>
  <c r="K112" i="1"/>
  <c r="L91" i="1"/>
  <c r="L112" i="1"/>
  <c r="L208" i="1"/>
  <c r="O59" i="1"/>
  <c r="L116" i="1"/>
  <c r="O19" i="1"/>
  <c r="N76" i="1"/>
  <c r="N91" i="1"/>
  <c r="D2" i="1"/>
  <c r="P240" i="1"/>
  <c r="N240" i="1"/>
  <c r="M240" i="1"/>
  <c r="L240" i="1"/>
  <c r="P232" i="1"/>
  <c r="N232" i="1"/>
  <c r="K232" i="1"/>
  <c r="O232" i="1"/>
  <c r="M232" i="1"/>
  <c r="N224" i="1"/>
  <c r="L224" i="1"/>
  <c r="P224" i="1"/>
  <c r="P216" i="1"/>
  <c r="N216" i="1"/>
  <c r="L216" i="1"/>
  <c r="M216" i="1"/>
  <c r="O216" i="1"/>
  <c r="P208" i="1"/>
  <c r="N208" i="1"/>
  <c r="M208" i="1"/>
  <c r="O208" i="1"/>
  <c r="P200" i="1"/>
  <c r="N200" i="1"/>
  <c r="K200" i="1"/>
  <c r="L200" i="1"/>
  <c r="P192" i="1"/>
  <c r="N192" i="1"/>
  <c r="M192" i="1"/>
  <c r="L192" i="1"/>
  <c r="P184" i="1"/>
  <c r="N184" i="1"/>
  <c r="O184" i="1"/>
  <c r="M184" i="1"/>
  <c r="P176" i="1"/>
  <c r="N176" i="1"/>
  <c r="M176" i="1"/>
  <c r="P168" i="1"/>
  <c r="N168" i="1"/>
  <c r="L168" i="1"/>
  <c r="K168" i="1"/>
  <c r="O168" i="1"/>
  <c r="N160" i="1"/>
  <c r="L160" i="1"/>
  <c r="P160" i="1"/>
  <c r="M160" i="1"/>
  <c r="P152" i="1"/>
  <c r="N152" i="1"/>
  <c r="L152" i="1"/>
  <c r="O152" i="1"/>
  <c r="P144" i="1"/>
  <c r="N144" i="1"/>
  <c r="M144" i="1"/>
  <c r="O144" i="1"/>
  <c r="L144" i="1"/>
  <c r="P136" i="1"/>
  <c r="N136" i="1"/>
  <c r="M136" i="1"/>
  <c r="K136" i="1"/>
  <c r="P128" i="1"/>
  <c r="N128" i="1"/>
  <c r="M128" i="1"/>
  <c r="P120" i="1"/>
  <c r="N120" i="1"/>
  <c r="O120" i="1"/>
  <c r="M120" i="1"/>
  <c r="L120" i="1"/>
  <c r="P112" i="1"/>
  <c r="N112" i="1"/>
  <c r="M112" i="1"/>
  <c r="P104" i="1"/>
  <c r="N104" i="1"/>
  <c r="K104" i="1"/>
  <c r="O104" i="1"/>
  <c r="M104" i="1"/>
  <c r="L104" i="1"/>
  <c r="P96" i="1"/>
  <c r="N96" i="1"/>
  <c r="L96" i="1"/>
  <c r="P88" i="1"/>
  <c r="N88" i="1"/>
  <c r="L88" i="1"/>
  <c r="P80" i="1"/>
  <c r="N80" i="1"/>
  <c r="M80" i="1"/>
  <c r="O72" i="1"/>
  <c r="L72" i="1"/>
  <c r="K72" i="1"/>
  <c r="N72" i="1"/>
  <c r="P72" i="1"/>
  <c r="M72" i="1"/>
  <c r="P64" i="1"/>
  <c r="M64" i="1"/>
  <c r="O64" i="1"/>
  <c r="N64" i="1"/>
  <c r="P56" i="1"/>
  <c r="O56" i="1"/>
  <c r="N56" i="1"/>
  <c r="L56" i="1"/>
  <c r="M56" i="1"/>
  <c r="P48" i="1"/>
  <c r="M48" i="1"/>
  <c r="O48" i="1"/>
  <c r="N48" i="1"/>
  <c r="P40" i="1"/>
  <c r="K40" i="1"/>
  <c r="N40" i="1"/>
  <c r="L40" i="1"/>
  <c r="P32" i="1"/>
  <c r="O32" i="1"/>
  <c r="M32" i="1"/>
  <c r="L32" i="1"/>
  <c r="N32" i="1"/>
  <c r="P24" i="1"/>
  <c r="L24" i="1"/>
  <c r="P16" i="1"/>
  <c r="M16" i="1"/>
  <c r="O16" i="1"/>
  <c r="P8" i="1"/>
  <c r="N8" i="1"/>
  <c r="M8" i="1"/>
  <c r="K8" i="1"/>
  <c r="L8" i="1"/>
  <c r="P249" i="1"/>
  <c r="O249" i="1"/>
  <c r="N249" i="1"/>
  <c r="J249" i="1"/>
  <c r="H249" i="1"/>
  <c r="F249" i="1"/>
  <c r="M249" i="1"/>
  <c r="E249" i="1"/>
  <c r="G249" i="1"/>
  <c r="K249" i="1"/>
  <c r="I249" i="1"/>
  <c r="K152" i="1"/>
  <c r="K171" i="1"/>
  <c r="K192" i="1"/>
  <c r="L19" i="1"/>
  <c r="L52" i="1"/>
  <c r="L235" i="1"/>
  <c r="M224" i="1"/>
  <c r="O36" i="1"/>
  <c r="O76" i="1"/>
  <c r="N115" i="1"/>
  <c r="O136" i="1"/>
  <c r="N179" i="1"/>
  <c r="O200" i="1"/>
  <c r="N243" i="1"/>
  <c r="J2" i="1"/>
  <c r="P247" i="1"/>
  <c r="O247" i="1"/>
  <c r="N247" i="1"/>
  <c r="M247" i="1"/>
  <c r="P239" i="1"/>
  <c r="O239" i="1"/>
  <c r="N239" i="1"/>
  <c r="M239" i="1"/>
  <c r="K239" i="1"/>
  <c r="P231" i="1"/>
  <c r="O231" i="1"/>
  <c r="N231" i="1"/>
  <c r="K231" i="1"/>
  <c r="P223" i="1"/>
  <c r="O223" i="1"/>
  <c r="N223" i="1"/>
  <c r="K223" i="1"/>
  <c r="L223" i="1"/>
  <c r="P215" i="1"/>
  <c r="O215" i="1"/>
  <c r="N215" i="1"/>
  <c r="L215" i="1"/>
  <c r="P207" i="1"/>
  <c r="O207" i="1"/>
  <c r="L207" i="1"/>
  <c r="N207" i="1"/>
  <c r="M207" i="1"/>
  <c r="K207" i="1"/>
  <c r="P199" i="1"/>
  <c r="O199" i="1"/>
  <c r="N199" i="1"/>
  <c r="K199" i="1"/>
  <c r="P191" i="1"/>
  <c r="O191" i="1"/>
  <c r="N191" i="1"/>
  <c r="K191" i="1"/>
  <c r="M191" i="1"/>
  <c r="L191" i="1"/>
  <c r="P183" i="1"/>
  <c r="O183" i="1"/>
  <c r="N183" i="1"/>
  <c r="P175" i="1"/>
  <c r="O175" i="1"/>
  <c r="N175" i="1"/>
  <c r="M175" i="1"/>
  <c r="L175" i="1"/>
  <c r="K175" i="1"/>
  <c r="P167" i="1"/>
  <c r="O167" i="1"/>
  <c r="N167" i="1"/>
  <c r="L167" i="1"/>
  <c r="K167" i="1"/>
  <c r="P159" i="1"/>
  <c r="O159" i="1"/>
  <c r="N159" i="1"/>
  <c r="K159" i="1"/>
  <c r="P151" i="1"/>
  <c r="O151" i="1"/>
  <c r="N151" i="1"/>
  <c r="L151" i="1"/>
  <c r="P143" i="1"/>
  <c r="O143" i="1"/>
  <c r="L143" i="1"/>
  <c r="N143" i="1"/>
  <c r="M143" i="1"/>
  <c r="K143" i="1"/>
  <c r="K24" i="1"/>
  <c r="K56" i="1"/>
  <c r="K88" i="1"/>
  <c r="K120" i="1"/>
  <c r="K215" i="1"/>
  <c r="L75" i="1"/>
  <c r="L99" i="1"/>
  <c r="L139" i="1"/>
  <c r="L164" i="1"/>
  <c r="L212" i="1"/>
  <c r="L239" i="1"/>
  <c r="M159" i="1"/>
  <c r="O12" i="1"/>
  <c r="N24" i="1"/>
  <c r="O51" i="1"/>
  <c r="O96" i="1"/>
  <c r="O160" i="1"/>
  <c r="O224" i="1"/>
  <c r="N2" i="1"/>
  <c r="P2" i="1"/>
  <c r="L2" i="1"/>
  <c r="K2" i="1"/>
  <c r="K176" i="1"/>
  <c r="K216" i="1"/>
  <c r="K235" i="1"/>
  <c r="L80" i="1"/>
  <c r="L100" i="1"/>
  <c r="L171" i="1"/>
  <c r="L219" i="1"/>
  <c r="L247" i="1"/>
  <c r="M167" i="1"/>
  <c r="N3" i="1"/>
  <c r="O24" i="1"/>
  <c r="N52" i="1"/>
  <c r="N68" i="1"/>
  <c r="O139" i="1"/>
  <c r="O203" i="1"/>
  <c r="L90" i="1"/>
  <c r="M114" i="1"/>
  <c r="M242" i="1"/>
  <c r="P242" i="1"/>
  <c r="N242" i="1"/>
  <c r="P234" i="1"/>
  <c r="N234" i="1"/>
  <c r="L234" i="1"/>
  <c r="P226" i="1"/>
  <c r="N226" i="1"/>
  <c r="N218" i="1"/>
  <c r="P218" i="1"/>
  <c r="P210" i="1"/>
  <c r="N210" i="1"/>
  <c r="P202" i="1"/>
  <c r="N202" i="1"/>
  <c r="P194" i="1"/>
  <c r="N194" i="1"/>
  <c r="P186" i="1"/>
  <c r="N186" i="1"/>
  <c r="M186" i="1"/>
  <c r="P178" i="1"/>
  <c r="N178" i="1"/>
  <c r="L178" i="1"/>
  <c r="P170" i="1"/>
  <c r="N170" i="1"/>
  <c r="L170" i="1"/>
  <c r="P162" i="1"/>
  <c r="N162" i="1"/>
  <c r="P154" i="1"/>
  <c r="N154" i="1"/>
  <c r="M154" i="1"/>
  <c r="P146" i="1"/>
  <c r="N146" i="1"/>
  <c r="P138" i="1"/>
  <c r="N138" i="1"/>
  <c r="P130" i="1"/>
  <c r="N130" i="1"/>
  <c r="P122" i="1"/>
  <c r="N122" i="1"/>
  <c r="M122" i="1"/>
  <c r="N114" i="1"/>
  <c r="L114" i="1"/>
  <c r="P114" i="1"/>
  <c r="P106" i="1"/>
  <c r="N106" i="1"/>
  <c r="L106" i="1"/>
  <c r="N98" i="1"/>
  <c r="P98" i="1"/>
  <c r="P90" i="1"/>
  <c r="N90" i="1"/>
  <c r="M90" i="1"/>
  <c r="P82" i="1"/>
  <c r="N82" i="1"/>
  <c r="P74" i="1"/>
  <c r="N74" i="1"/>
  <c r="O74" i="1"/>
  <c r="P66" i="1"/>
  <c r="N66" i="1"/>
  <c r="P58" i="1"/>
  <c r="N58" i="1"/>
  <c r="P50" i="1"/>
  <c r="N50" i="1"/>
  <c r="L50" i="1"/>
  <c r="P42" i="1"/>
  <c r="N42" i="1"/>
  <c r="L42" i="1"/>
  <c r="P34" i="1"/>
  <c r="N34" i="1"/>
  <c r="L34" i="1"/>
  <c r="P26" i="1"/>
  <c r="N26" i="1"/>
  <c r="M26" i="1"/>
  <c r="L26" i="1"/>
  <c r="P18" i="1"/>
  <c r="N18" i="1"/>
  <c r="L18" i="1"/>
  <c r="P10" i="1"/>
  <c r="N10" i="1"/>
  <c r="L10" i="1"/>
  <c r="P251" i="1"/>
  <c r="M251" i="1"/>
  <c r="I251" i="1"/>
  <c r="K251" i="1"/>
  <c r="L154" i="1"/>
  <c r="L202" i="1"/>
  <c r="M18" i="1"/>
  <c r="M74" i="1"/>
  <c r="M130" i="1"/>
  <c r="M146" i="1"/>
  <c r="M202" i="1"/>
  <c r="O82" i="1"/>
  <c r="O130" i="1"/>
  <c r="O194" i="1"/>
  <c r="K18" i="1"/>
  <c r="K50" i="1"/>
  <c r="K82" i="1"/>
  <c r="K114" i="1"/>
  <c r="K146" i="1"/>
  <c r="K178" i="1"/>
  <c r="K210" i="1"/>
  <c r="K242" i="1"/>
  <c r="L82" i="1"/>
  <c r="L130" i="1"/>
  <c r="O42" i="1"/>
  <c r="O50" i="1"/>
  <c r="O106" i="1"/>
  <c r="O170" i="1"/>
  <c r="O234" i="1"/>
  <c r="G251" i="1"/>
  <c r="J251" i="1"/>
  <c r="L58" i="1"/>
  <c r="L218" i="1"/>
  <c r="L242" i="1"/>
  <c r="M34" i="1"/>
  <c r="M50" i="1"/>
  <c r="M162" i="1"/>
  <c r="M178" i="1"/>
  <c r="M234" i="1"/>
  <c r="O58" i="1"/>
  <c r="O66" i="1"/>
  <c r="O146" i="1"/>
  <c r="O210" i="1"/>
  <c r="P135" i="1"/>
  <c r="P127" i="1"/>
  <c r="P119" i="1"/>
  <c r="P111" i="1"/>
  <c r="P103" i="1"/>
  <c r="P95" i="1"/>
  <c r="P87" i="1"/>
  <c r="P79" i="1"/>
  <c r="P71" i="1"/>
  <c r="P63" i="1"/>
  <c r="P55" i="1"/>
  <c r="P47" i="1"/>
  <c r="P39" i="1"/>
  <c r="P31" i="1"/>
  <c r="P23" i="1"/>
  <c r="P15" i="1"/>
  <c r="P7" i="1"/>
  <c r="P248" i="1"/>
  <c r="N248" i="1"/>
  <c r="F248" i="1"/>
  <c r="H248" i="1"/>
  <c r="J248" i="1"/>
  <c r="L87" i="1"/>
  <c r="M47" i="1"/>
  <c r="M111" i="1"/>
  <c r="O22" i="1"/>
  <c r="O54" i="1"/>
  <c r="O79" i="1"/>
  <c r="N87" i="1"/>
  <c r="N95" i="1"/>
  <c r="N103" i="1"/>
  <c r="N111" i="1"/>
  <c r="N119" i="1"/>
  <c r="N127" i="1"/>
  <c r="N135" i="1"/>
  <c r="P246" i="1"/>
  <c r="N246" i="1"/>
  <c r="L246" i="1"/>
  <c r="P238" i="1"/>
  <c r="N238" i="1"/>
  <c r="L238" i="1"/>
  <c r="P230" i="1"/>
  <c r="N230" i="1"/>
  <c r="L230" i="1"/>
  <c r="P222" i="1"/>
  <c r="N222" i="1"/>
  <c r="L222" i="1"/>
  <c r="P214" i="1"/>
  <c r="N214" i="1"/>
  <c r="L214" i="1"/>
  <c r="P206" i="1"/>
  <c r="N206" i="1"/>
  <c r="L206" i="1"/>
  <c r="P198" i="1"/>
  <c r="N198" i="1"/>
  <c r="L198" i="1"/>
  <c r="P190" i="1"/>
  <c r="N190" i="1"/>
  <c r="L190" i="1"/>
  <c r="P182" i="1"/>
  <c r="N182" i="1"/>
  <c r="L182" i="1"/>
  <c r="N174" i="1"/>
  <c r="L174" i="1"/>
  <c r="P166" i="1"/>
  <c r="N166" i="1"/>
  <c r="L166" i="1"/>
  <c r="P158" i="1"/>
  <c r="N158" i="1"/>
  <c r="L158" i="1"/>
  <c r="P150" i="1"/>
  <c r="N150" i="1"/>
  <c r="L150" i="1"/>
  <c r="P142" i="1"/>
  <c r="N142" i="1"/>
  <c r="L142" i="1"/>
  <c r="P134" i="1"/>
  <c r="N134" i="1"/>
  <c r="L134" i="1"/>
  <c r="P126" i="1"/>
  <c r="N126" i="1"/>
  <c r="L126" i="1"/>
  <c r="P118" i="1"/>
  <c r="N118" i="1"/>
  <c r="L118" i="1"/>
  <c r="P110" i="1"/>
  <c r="N110" i="1"/>
  <c r="L110" i="1"/>
  <c r="P102" i="1"/>
  <c r="N102" i="1"/>
  <c r="L102" i="1"/>
  <c r="P94" i="1"/>
  <c r="N94" i="1"/>
  <c r="L94" i="1"/>
  <c r="P86" i="1"/>
  <c r="N86" i="1"/>
  <c r="L86" i="1"/>
  <c r="P78" i="1"/>
  <c r="N78" i="1"/>
  <c r="L78" i="1"/>
  <c r="P70" i="1"/>
  <c r="N70" i="1"/>
  <c r="L70" i="1"/>
  <c r="P62" i="1"/>
  <c r="N62" i="1"/>
  <c r="L62" i="1"/>
  <c r="P54" i="1"/>
  <c r="N54" i="1"/>
  <c r="L54" i="1"/>
  <c r="P46" i="1"/>
  <c r="N46" i="1"/>
  <c r="L46" i="1"/>
  <c r="P38" i="1"/>
  <c r="N38" i="1"/>
  <c r="P30" i="1"/>
  <c r="N30" i="1"/>
  <c r="P22" i="1"/>
  <c r="N22" i="1"/>
  <c r="P14" i="1"/>
  <c r="N14" i="1"/>
  <c r="P6" i="1"/>
  <c r="N6" i="1"/>
  <c r="L79" i="1"/>
  <c r="M38" i="1"/>
  <c r="M70" i="1"/>
  <c r="M102" i="1"/>
  <c r="M134" i="1"/>
  <c r="M166" i="1"/>
  <c r="M230" i="1"/>
  <c r="N7" i="1"/>
  <c r="N23" i="1"/>
  <c r="N39" i="1"/>
  <c r="N55" i="1"/>
  <c r="O87" i="1"/>
  <c r="O95" i="1"/>
  <c r="O103" i="1"/>
  <c r="O111" i="1"/>
  <c r="O119" i="1"/>
  <c r="O127" i="1"/>
  <c r="O135" i="1"/>
  <c r="R82" i="1" l="1"/>
  <c r="R106" i="1"/>
  <c r="R84" i="1"/>
  <c r="R116" i="1"/>
  <c r="AF229" i="1"/>
  <c r="AF248" i="1"/>
  <c r="AF250" i="1"/>
  <c r="AF225" i="1"/>
  <c r="AH222" i="1"/>
  <c r="AE222" i="1"/>
  <c r="AG222" i="1"/>
  <c r="U222" i="1"/>
  <c r="AF222" i="1"/>
  <c r="AH202" i="1"/>
  <c r="AG202" i="1"/>
  <c r="AF202" i="1"/>
  <c r="AE202" i="1"/>
  <c r="V202" i="1"/>
  <c r="U202" i="1"/>
  <c r="AH101" i="1"/>
  <c r="AG101" i="1"/>
  <c r="AE101" i="1"/>
  <c r="U101" i="1"/>
  <c r="AF101" i="1"/>
  <c r="V101" i="1"/>
  <c r="AH93" i="1"/>
  <c r="AG93" i="1"/>
  <c r="AE93" i="1"/>
  <c r="U93" i="1"/>
  <c r="V93" i="1"/>
  <c r="AF93" i="1"/>
  <c r="AH85" i="1"/>
  <c r="AG85" i="1"/>
  <c r="AE85" i="1"/>
  <c r="U85" i="1"/>
  <c r="V85" i="1"/>
  <c r="AF85" i="1"/>
  <c r="AH116" i="1"/>
  <c r="AG116" i="1"/>
  <c r="AE116" i="1"/>
  <c r="AF116" i="1"/>
  <c r="V116" i="1"/>
  <c r="AH108" i="1"/>
  <c r="AG108" i="1"/>
  <c r="AE108" i="1"/>
  <c r="AF108" i="1"/>
  <c r="V108" i="1"/>
  <c r="AH228" i="1"/>
  <c r="AG228" i="1"/>
  <c r="AE228" i="1"/>
  <c r="AF228" i="1"/>
  <c r="V228" i="1"/>
  <c r="AH207" i="1"/>
  <c r="AG207" i="1"/>
  <c r="AE207" i="1"/>
  <c r="V207" i="1"/>
  <c r="AF207" i="1"/>
  <c r="U207" i="1"/>
  <c r="AH179" i="1"/>
  <c r="AG179" i="1"/>
  <c r="AE179" i="1"/>
  <c r="V179" i="1"/>
  <c r="AF179" i="1"/>
  <c r="AH171" i="1"/>
  <c r="AG171" i="1"/>
  <c r="AE171" i="1"/>
  <c r="V171" i="1"/>
  <c r="U171" i="1"/>
  <c r="AF171" i="1"/>
  <c r="AH163" i="1"/>
  <c r="AG163" i="1"/>
  <c r="AE163" i="1"/>
  <c r="AF163" i="1"/>
  <c r="V163" i="1"/>
  <c r="U163" i="1"/>
  <c r="AH155" i="1"/>
  <c r="AG155" i="1"/>
  <c r="AE155" i="1"/>
  <c r="AF155" i="1"/>
  <c r="V155" i="1"/>
  <c r="U155" i="1"/>
  <c r="AH147" i="1"/>
  <c r="AG147" i="1"/>
  <c r="AE147" i="1"/>
  <c r="AF147" i="1"/>
  <c r="V147" i="1"/>
  <c r="U147" i="1"/>
  <c r="AH139" i="1"/>
  <c r="AG139" i="1"/>
  <c r="AE139" i="1"/>
  <c r="AF139" i="1"/>
  <c r="V139" i="1"/>
  <c r="U139" i="1"/>
  <c r="AH131" i="1"/>
  <c r="AG131" i="1"/>
  <c r="AE131" i="1"/>
  <c r="AF131" i="1"/>
  <c r="V131" i="1"/>
  <c r="U131" i="1"/>
  <c r="AH123" i="1"/>
  <c r="AG123" i="1"/>
  <c r="AE123" i="1"/>
  <c r="AF123" i="1"/>
  <c r="V123" i="1"/>
  <c r="U123" i="1"/>
  <c r="U228" i="1"/>
  <c r="U179" i="1"/>
  <c r="AE247" i="1"/>
  <c r="AH247" i="1"/>
  <c r="AG247" i="1"/>
  <c r="V247" i="1"/>
  <c r="U247" i="1"/>
  <c r="AF247" i="1"/>
  <c r="AH212" i="1"/>
  <c r="AG212" i="1"/>
  <c r="AE212" i="1"/>
  <c r="V212" i="1"/>
  <c r="AG192" i="1"/>
  <c r="AE192" i="1"/>
  <c r="AH192" i="1"/>
  <c r="V192" i="1"/>
  <c r="U192" i="1"/>
  <c r="AF192" i="1"/>
  <c r="AH237" i="1"/>
  <c r="AG237" i="1"/>
  <c r="AE237" i="1"/>
  <c r="U237" i="1"/>
  <c r="V237" i="1"/>
  <c r="AF237" i="1"/>
  <c r="AH79" i="1"/>
  <c r="AG79" i="1"/>
  <c r="AE79" i="1"/>
  <c r="V79" i="1"/>
  <c r="U79" i="1"/>
  <c r="AF79" i="1"/>
  <c r="AH71" i="1"/>
  <c r="AE71" i="1"/>
  <c r="AG71" i="1"/>
  <c r="V71" i="1"/>
  <c r="U71" i="1"/>
  <c r="AF71" i="1"/>
  <c r="AH63" i="1"/>
  <c r="AE63" i="1"/>
  <c r="AG63" i="1"/>
  <c r="V63" i="1"/>
  <c r="U63" i="1"/>
  <c r="AF63" i="1"/>
  <c r="AH55" i="1"/>
  <c r="AG55" i="1"/>
  <c r="AE55" i="1"/>
  <c r="V55" i="1"/>
  <c r="U55" i="1"/>
  <c r="AF55" i="1"/>
  <c r="AH47" i="1"/>
  <c r="AG47" i="1"/>
  <c r="AE47" i="1"/>
  <c r="V47" i="1"/>
  <c r="U47" i="1"/>
  <c r="AH39" i="1"/>
  <c r="AE39" i="1"/>
  <c r="AG39" i="1"/>
  <c r="V39" i="1"/>
  <c r="U39" i="1"/>
  <c r="AH31" i="1"/>
  <c r="AG31" i="1"/>
  <c r="AE31" i="1"/>
  <c r="V31" i="1"/>
  <c r="AF31" i="1"/>
  <c r="U31" i="1"/>
  <c r="AH23" i="1"/>
  <c r="AG23" i="1"/>
  <c r="AE23" i="1"/>
  <c r="AF23" i="1"/>
  <c r="V23" i="1"/>
  <c r="U23" i="1"/>
  <c r="AH15" i="1"/>
  <c r="AG15" i="1"/>
  <c r="AE15" i="1"/>
  <c r="V15" i="1"/>
  <c r="AF15" i="1"/>
  <c r="U15" i="1"/>
  <c r="AH7" i="1"/>
  <c r="AE7" i="1"/>
  <c r="AG7" i="1"/>
  <c r="AF7" i="1"/>
  <c r="V7" i="1"/>
  <c r="U7" i="1"/>
  <c r="AE246" i="1"/>
  <c r="AH246" i="1"/>
  <c r="AG246" i="1"/>
  <c r="AG241" i="1"/>
  <c r="AE241" i="1"/>
  <c r="AH241" i="1"/>
  <c r="AG232" i="1"/>
  <c r="AE232" i="1"/>
  <c r="AH232" i="1"/>
  <c r="AH227" i="1"/>
  <c r="AG227" i="1"/>
  <c r="AE227" i="1"/>
  <c r="AG216" i="1"/>
  <c r="AE216" i="1"/>
  <c r="AH216" i="1"/>
  <c r="AH211" i="1"/>
  <c r="AG211" i="1"/>
  <c r="AE211" i="1"/>
  <c r="AG201" i="1"/>
  <c r="AE201" i="1"/>
  <c r="AH201" i="1"/>
  <c r="AH197" i="1"/>
  <c r="AE197" i="1"/>
  <c r="AG197" i="1"/>
  <c r="AH178" i="1"/>
  <c r="AG178" i="1"/>
  <c r="AF178" i="1"/>
  <c r="AE178" i="1"/>
  <c r="AH170" i="1"/>
  <c r="AG170" i="1"/>
  <c r="AF170" i="1"/>
  <c r="AE170" i="1"/>
  <c r="AH162" i="1"/>
  <c r="AG162" i="1"/>
  <c r="AE162" i="1"/>
  <c r="AF162" i="1"/>
  <c r="AH154" i="1"/>
  <c r="AG154" i="1"/>
  <c r="AE154" i="1"/>
  <c r="AH146" i="1"/>
  <c r="AG146" i="1"/>
  <c r="AE146" i="1"/>
  <c r="AF146" i="1"/>
  <c r="AH138" i="1"/>
  <c r="AG138" i="1"/>
  <c r="AE138" i="1"/>
  <c r="AF138" i="1"/>
  <c r="AH130" i="1"/>
  <c r="AG130" i="1"/>
  <c r="AF130" i="1"/>
  <c r="AE130" i="1"/>
  <c r="AH122" i="1"/>
  <c r="AF122" i="1"/>
  <c r="AG122" i="1"/>
  <c r="AE122" i="1"/>
  <c r="AH115" i="1"/>
  <c r="AG115" i="1"/>
  <c r="AE115" i="1"/>
  <c r="AH107" i="1"/>
  <c r="AG107" i="1"/>
  <c r="AE107" i="1"/>
  <c r="AH100" i="1"/>
  <c r="AG100" i="1"/>
  <c r="AE100" i="1"/>
  <c r="AH92" i="1"/>
  <c r="AG92" i="1"/>
  <c r="AE92" i="1"/>
  <c r="AH78" i="1"/>
  <c r="AG78" i="1"/>
  <c r="AE78" i="1"/>
  <c r="AH70" i="1"/>
  <c r="AE70" i="1"/>
  <c r="AG70" i="1"/>
  <c r="AH62" i="1"/>
  <c r="AG62" i="1"/>
  <c r="AE62" i="1"/>
  <c r="AH54" i="1"/>
  <c r="AG54" i="1"/>
  <c r="AE54" i="1"/>
  <c r="AH46" i="1"/>
  <c r="AG46" i="1"/>
  <c r="AE46" i="1"/>
  <c r="AH38" i="1"/>
  <c r="AG38" i="1"/>
  <c r="AE38" i="1"/>
  <c r="AH30" i="1"/>
  <c r="AG30" i="1"/>
  <c r="AE30" i="1"/>
  <c r="AH22" i="1"/>
  <c r="AG22" i="1"/>
  <c r="AE22" i="1"/>
  <c r="AH14" i="1"/>
  <c r="AG14" i="1"/>
  <c r="AE14" i="1"/>
  <c r="AH6" i="1"/>
  <c r="AG6" i="1"/>
  <c r="AE6" i="1"/>
  <c r="AF14" i="1"/>
  <c r="AF115" i="1"/>
  <c r="AF241" i="1"/>
  <c r="AF211" i="1"/>
  <c r="AH186" i="1"/>
  <c r="AF186" i="1"/>
  <c r="AG186" i="1"/>
  <c r="AE186" i="1"/>
  <c r="U186" i="1"/>
  <c r="U178" i="1"/>
  <c r="U170" i="1"/>
  <c r="U162" i="1"/>
  <c r="U154" i="1"/>
  <c r="U146" i="1"/>
  <c r="U138" i="1"/>
  <c r="U130" i="1"/>
  <c r="U122" i="1"/>
  <c r="V100" i="1"/>
  <c r="V92" i="1"/>
  <c r="AG240" i="1"/>
  <c r="AE240" i="1"/>
  <c r="AH240" i="1"/>
  <c r="AH236" i="1"/>
  <c r="AG236" i="1"/>
  <c r="AE236" i="1"/>
  <c r="AH226" i="1"/>
  <c r="AG226" i="1"/>
  <c r="AE226" i="1"/>
  <c r="AF226" i="1"/>
  <c r="AH221" i="1"/>
  <c r="AE221" i="1"/>
  <c r="AG221" i="1"/>
  <c r="AH206" i="1"/>
  <c r="AG206" i="1"/>
  <c r="AE206" i="1"/>
  <c r="AH196" i="1"/>
  <c r="AG196" i="1"/>
  <c r="AE196" i="1"/>
  <c r="AG185" i="1"/>
  <c r="AE185" i="1"/>
  <c r="AH185" i="1"/>
  <c r="AG177" i="1"/>
  <c r="AE177" i="1"/>
  <c r="AH177" i="1"/>
  <c r="AG169" i="1"/>
  <c r="AH169" i="1"/>
  <c r="AE169" i="1"/>
  <c r="AG161" i="1"/>
  <c r="AH161" i="1"/>
  <c r="AE161" i="1"/>
  <c r="AG153" i="1"/>
  <c r="AH153" i="1"/>
  <c r="AE153" i="1"/>
  <c r="AG145" i="1"/>
  <c r="AE145" i="1"/>
  <c r="AH145" i="1"/>
  <c r="AG137" i="1"/>
  <c r="AH137" i="1"/>
  <c r="AE137" i="1"/>
  <c r="AG129" i="1"/>
  <c r="AE129" i="1"/>
  <c r="AH129" i="1"/>
  <c r="AG121" i="1"/>
  <c r="AE121" i="1"/>
  <c r="AH121" i="1"/>
  <c r="AH114" i="1"/>
  <c r="AF114" i="1"/>
  <c r="AG114" i="1"/>
  <c r="AE114" i="1"/>
  <c r="AH99" i="1"/>
  <c r="AG99" i="1"/>
  <c r="AE99" i="1"/>
  <c r="AH91" i="1"/>
  <c r="AG91" i="1"/>
  <c r="AE91" i="1"/>
  <c r="AH84" i="1"/>
  <c r="AG84" i="1"/>
  <c r="AE84" i="1"/>
  <c r="AH77" i="1"/>
  <c r="AG77" i="1"/>
  <c r="AE77" i="1"/>
  <c r="AH69" i="1"/>
  <c r="AG69" i="1"/>
  <c r="AE69" i="1"/>
  <c r="AH61" i="1"/>
  <c r="AG61" i="1"/>
  <c r="AE61" i="1"/>
  <c r="AH53" i="1"/>
  <c r="AG53" i="1"/>
  <c r="AE53" i="1"/>
  <c r="AH45" i="1"/>
  <c r="AE45" i="1"/>
  <c r="AG45" i="1"/>
  <c r="AH37" i="1"/>
  <c r="AE37" i="1"/>
  <c r="AG37" i="1"/>
  <c r="AH29" i="1"/>
  <c r="AG29" i="1"/>
  <c r="AE29" i="1"/>
  <c r="AH21" i="1"/>
  <c r="AG21" i="1"/>
  <c r="AE21" i="1"/>
  <c r="AH13" i="1"/>
  <c r="AG13" i="1"/>
  <c r="AE13" i="1"/>
  <c r="AH5" i="1"/>
  <c r="AG5" i="1"/>
  <c r="AE5" i="1"/>
  <c r="AF30" i="1"/>
  <c r="AF239" i="1"/>
  <c r="AF129" i="1"/>
  <c r="AF221" i="1"/>
  <c r="AF236" i="1"/>
  <c r="AF214" i="1"/>
  <c r="AF249" i="1"/>
  <c r="AH251" i="1"/>
  <c r="AG251" i="1"/>
  <c r="AE251" i="1"/>
  <c r="AE191" i="1"/>
  <c r="AH191" i="1"/>
  <c r="AG191" i="1"/>
  <c r="U241" i="1"/>
  <c r="U201" i="1"/>
  <c r="V251" i="1"/>
  <c r="V227" i="1"/>
  <c r="V211" i="1"/>
  <c r="V115" i="1"/>
  <c r="V107" i="1"/>
  <c r="AH250" i="1"/>
  <c r="AG250" i="1"/>
  <c r="AE250" i="1"/>
  <c r="AH245" i="1"/>
  <c r="AG245" i="1"/>
  <c r="AE245" i="1"/>
  <c r="AH235" i="1"/>
  <c r="AG235" i="1"/>
  <c r="AE235" i="1"/>
  <c r="AE231" i="1"/>
  <c r="AH231" i="1"/>
  <c r="AG231" i="1"/>
  <c r="AH220" i="1"/>
  <c r="AG220" i="1"/>
  <c r="AE220" i="1"/>
  <c r="AH215" i="1"/>
  <c r="AG215" i="1"/>
  <c r="AE215" i="1"/>
  <c r="AH210" i="1"/>
  <c r="AG210" i="1"/>
  <c r="AE210" i="1"/>
  <c r="AF210" i="1"/>
  <c r="AH205" i="1"/>
  <c r="AE205" i="1"/>
  <c r="AG205" i="1"/>
  <c r="AG200" i="1"/>
  <c r="AE200" i="1"/>
  <c r="AH200" i="1"/>
  <c r="AH190" i="1"/>
  <c r="AE190" i="1"/>
  <c r="AG190" i="1"/>
  <c r="AG184" i="1"/>
  <c r="AH184" i="1"/>
  <c r="AE184" i="1"/>
  <c r="AG176" i="1"/>
  <c r="AH176" i="1"/>
  <c r="AE176" i="1"/>
  <c r="AG168" i="1"/>
  <c r="AH168" i="1"/>
  <c r="AE168" i="1"/>
  <c r="AG160" i="1"/>
  <c r="AH160" i="1"/>
  <c r="AE160" i="1"/>
  <c r="AG152" i="1"/>
  <c r="AH152" i="1"/>
  <c r="AE152" i="1"/>
  <c r="AG144" i="1"/>
  <c r="AH144" i="1"/>
  <c r="AE144" i="1"/>
  <c r="AG136" i="1"/>
  <c r="AH136" i="1"/>
  <c r="AE136" i="1"/>
  <c r="AG128" i="1"/>
  <c r="AH128" i="1"/>
  <c r="AE128" i="1"/>
  <c r="AG120" i="1"/>
  <c r="AE120" i="1"/>
  <c r="AH120" i="1"/>
  <c r="AG113" i="1"/>
  <c r="AE113" i="1"/>
  <c r="AH113" i="1"/>
  <c r="AH106" i="1"/>
  <c r="AG106" i="1"/>
  <c r="AF106" i="1"/>
  <c r="AE106" i="1"/>
  <c r="AH98" i="1"/>
  <c r="AG98" i="1"/>
  <c r="AE98" i="1"/>
  <c r="AF98" i="1"/>
  <c r="AH90" i="1"/>
  <c r="AG90" i="1"/>
  <c r="AE90" i="1"/>
  <c r="AF90" i="1"/>
  <c r="AH83" i="1"/>
  <c r="AG83" i="1"/>
  <c r="AE83" i="1"/>
  <c r="AH76" i="1"/>
  <c r="AG76" i="1"/>
  <c r="AE76" i="1"/>
  <c r="AH68" i="1"/>
  <c r="AG68" i="1"/>
  <c r="AE68" i="1"/>
  <c r="AH60" i="1"/>
  <c r="AG60" i="1"/>
  <c r="AE60" i="1"/>
  <c r="AH52" i="1"/>
  <c r="AG52" i="1"/>
  <c r="AE52" i="1"/>
  <c r="AH44" i="1"/>
  <c r="AG44" i="1"/>
  <c r="AE44" i="1"/>
  <c r="AH36" i="1"/>
  <c r="AG36" i="1"/>
  <c r="AE36" i="1"/>
  <c r="AH28" i="1"/>
  <c r="AG28" i="1"/>
  <c r="AE28" i="1"/>
  <c r="AH20" i="1"/>
  <c r="AG20" i="1"/>
  <c r="AE20" i="1"/>
  <c r="AH12" i="1"/>
  <c r="AG12" i="1"/>
  <c r="AE12" i="1"/>
  <c r="AH4" i="1"/>
  <c r="AG4" i="1"/>
  <c r="AE4" i="1"/>
  <c r="AF36" i="1"/>
  <c r="AF46" i="1"/>
  <c r="AF206" i="1"/>
  <c r="AF144" i="1"/>
  <c r="AF21" i="1"/>
  <c r="AF145" i="1"/>
  <c r="AF191" i="1"/>
  <c r="AF44" i="1"/>
  <c r="AF38" i="1"/>
  <c r="AF113" i="1"/>
  <c r="AF37" i="1"/>
  <c r="AF176" i="1"/>
  <c r="U232" i="1"/>
  <c r="U216" i="1"/>
  <c r="V186" i="1"/>
  <c r="V178" i="1"/>
  <c r="V170" i="1"/>
  <c r="V162" i="1"/>
  <c r="V154" i="1"/>
  <c r="V146" i="1"/>
  <c r="V138" i="1"/>
  <c r="V130" i="1"/>
  <c r="V122" i="1"/>
  <c r="AE239" i="1"/>
  <c r="AH239" i="1"/>
  <c r="AG239" i="1"/>
  <c r="AE230" i="1"/>
  <c r="AH230" i="1"/>
  <c r="AG230" i="1"/>
  <c r="AG225" i="1"/>
  <c r="AE225" i="1"/>
  <c r="AH225" i="1"/>
  <c r="AH195" i="1"/>
  <c r="AF195" i="1"/>
  <c r="AG195" i="1"/>
  <c r="AE195" i="1"/>
  <c r="AE183" i="1"/>
  <c r="AH183" i="1"/>
  <c r="AG183" i="1"/>
  <c r="AE175" i="1"/>
  <c r="AH175" i="1"/>
  <c r="AG175" i="1"/>
  <c r="AE167" i="1"/>
  <c r="AH167" i="1"/>
  <c r="AG167" i="1"/>
  <c r="AE159" i="1"/>
  <c r="AH159" i="1"/>
  <c r="AG159" i="1"/>
  <c r="AH151" i="1"/>
  <c r="AE151" i="1"/>
  <c r="AG151" i="1"/>
  <c r="AH143" i="1"/>
  <c r="AG143" i="1"/>
  <c r="AE143" i="1"/>
  <c r="AH135" i="1"/>
  <c r="AE135" i="1"/>
  <c r="AG135" i="1"/>
  <c r="AH127" i="1"/>
  <c r="AG127" i="1"/>
  <c r="AE127" i="1"/>
  <c r="AH119" i="1"/>
  <c r="AG119" i="1"/>
  <c r="AE119" i="1"/>
  <c r="AG112" i="1"/>
  <c r="AE112" i="1"/>
  <c r="AH112" i="1"/>
  <c r="AG105" i="1"/>
  <c r="AH105" i="1"/>
  <c r="AE105" i="1"/>
  <c r="AG97" i="1"/>
  <c r="AE97" i="1"/>
  <c r="AH97" i="1"/>
  <c r="AG89" i="1"/>
  <c r="AE89" i="1"/>
  <c r="AH89" i="1"/>
  <c r="AH75" i="1"/>
  <c r="AG75" i="1"/>
  <c r="AE75" i="1"/>
  <c r="AH67" i="1"/>
  <c r="AG67" i="1"/>
  <c r="AE67" i="1"/>
  <c r="AH59" i="1"/>
  <c r="AG59" i="1"/>
  <c r="AE59" i="1"/>
  <c r="AH51" i="1"/>
  <c r="AG51" i="1"/>
  <c r="AE51" i="1"/>
  <c r="AH43" i="1"/>
  <c r="AG43" i="1"/>
  <c r="AE43" i="1"/>
  <c r="AH35" i="1"/>
  <c r="AG35" i="1"/>
  <c r="AE35" i="1"/>
  <c r="AH27" i="1"/>
  <c r="AG27" i="1"/>
  <c r="AE27" i="1"/>
  <c r="AH19" i="1"/>
  <c r="AG19" i="1"/>
  <c r="AE19" i="1"/>
  <c r="AH11" i="1"/>
  <c r="AG11" i="1"/>
  <c r="AE11" i="1"/>
  <c r="AH3" i="1"/>
  <c r="AG3" i="1"/>
  <c r="AE3" i="1"/>
  <c r="AF100" i="1"/>
  <c r="AF54" i="1"/>
  <c r="AF230" i="1"/>
  <c r="AF183" i="1"/>
  <c r="AF168" i="1"/>
  <c r="AF137" i="1"/>
  <c r="AF45" i="1"/>
  <c r="AF160" i="1"/>
  <c r="AF84" i="1"/>
  <c r="AF205" i="1"/>
  <c r="AF60" i="1"/>
  <c r="AF12" i="1"/>
  <c r="AF61" i="1"/>
  <c r="AF224" i="1"/>
  <c r="AF238" i="1"/>
  <c r="U191" i="1"/>
  <c r="V241" i="1"/>
  <c r="V201" i="1"/>
  <c r="AG249" i="1"/>
  <c r="AE249" i="1"/>
  <c r="AH249" i="1"/>
  <c r="AH244" i="1"/>
  <c r="AG244" i="1"/>
  <c r="AE244" i="1"/>
  <c r="AH234" i="1"/>
  <c r="AF234" i="1"/>
  <c r="AG234" i="1"/>
  <c r="AE234" i="1"/>
  <c r="AH219" i="1"/>
  <c r="AG219" i="1"/>
  <c r="AE219" i="1"/>
  <c r="AH214" i="1"/>
  <c r="AG214" i="1"/>
  <c r="AE214" i="1"/>
  <c r="AG209" i="1"/>
  <c r="AE209" i="1"/>
  <c r="AH209" i="1"/>
  <c r="AH204" i="1"/>
  <c r="AG204" i="1"/>
  <c r="AE204" i="1"/>
  <c r="AE199" i="1"/>
  <c r="AH199" i="1"/>
  <c r="AG199" i="1"/>
  <c r="AH189" i="1"/>
  <c r="AE189" i="1"/>
  <c r="AG189" i="1"/>
  <c r="AH182" i="1"/>
  <c r="AG182" i="1"/>
  <c r="AE182" i="1"/>
  <c r="AH174" i="1"/>
  <c r="AE174" i="1"/>
  <c r="AG174" i="1"/>
  <c r="AH166" i="1"/>
  <c r="AE166" i="1"/>
  <c r="AG166" i="1"/>
  <c r="AH158" i="1"/>
  <c r="AE158" i="1"/>
  <c r="AG158" i="1"/>
  <c r="AH150" i="1"/>
  <c r="AG150" i="1"/>
  <c r="AE150" i="1"/>
  <c r="AH142" i="1"/>
  <c r="AG142" i="1"/>
  <c r="AE142" i="1"/>
  <c r="AH134" i="1"/>
  <c r="AG134" i="1"/>
  <c r="AE134" i="1"/>
  <c r="AH126" i="1"/>
  <c r="AE126" i="1"/>
  <c r="AG126" i="1"/>
  <c r="AH118" i="1"/>
  <c r="AE118" i="1"/>
  <c r="AG118" i="1"/>
  <c r="AH111" i="1"/>
  <c r="AE111" i="1"/>
  <c r="AG111" i="1"/>
  <c r="AG104" i="1"/>
  <c r="AE104" i="1"/>
  <c r="AH104" i="1"/>
  <c r="AG96" i="1"/>
  <c r="AH96" i="1"/>
  <c r="AE96" i="1"/>
  <c r="AG88" i="1"/>
  <c r="AH88" i="1"/>
  <c r="AE88" i="1"/>
  <c r="AH82" i="1"/>
  <c r="AG82" i="1"/>
  <c r="AF82" i="1"/>
  <c r="AE82" i="1"/>
  <c r="AH74" i="1"/>
  <c r="AG74" i="1"/>
  <c r="AE74" i="1"/>
  <c r="AH66" i="1"/>
  <c r="AG66" i="1"/>
  <c r="AF66" i="1"/>
  <c r="AE66" i="1"/>
  <c r="AH58" i="1"/>
  <c r="AG58" i="1"/>
  <c r="AF58" i="1"/>
  <c r="AE58" i="1"/>
  <c r="AH50" i="1"/>
  <c r="AF50" i="1"/>
  <c r="AG50" i="1"/>
  <c r="AE50" i="1"/>
  <c r="AH42" i="1"/>
  <c r="AF42" i="1"/>
  <c r="AG42" i="1"/>
  <c r="AE42" i="1"/>
  <c r="AH34" i="1"/>
  <c r="AG34" i="1"/>
  <c r="AE34" i="1"/>
  <c r="AF34" i="1"/>
  <c r="AH26" i="1"/>
  <c r="AG26" i="1"/>
  <c r="AE26" i="1"/>
  <c r="AH18" i="1"/>
  <c r="AG18" i="1"/>
  <c r="AE18" i="1"/>
  <c r="AF18" i="1"/>
  <c r="AH10" i="1"/>
  <c r="AG10" i="1"/>
  <c r="AF10" i="1"/>
  <c r="AE10" i="1"/>
  <c r="AF78" i="1"/>
  <c r="AF246" i="1"/>
  <c r="AF199" i="1"/>
  <c r="AF200" i="1"/>
  <c r="AF153" i="1"/>
  <c r="AF59" i="1"/>
  <c r="AF107" i="1"/>
  <c r="AF219" i="1"/>
  <c r="AF245" i="1"/>
  <c r="AF68" i="1"/>
  <c r="AF70" i="1"/>
  <c r="AF142" i="1"/>
  <c r="AF89" i="1"/>
  <c r="AF135" i="1"/>
  <c r="AF62" i="1"/>
  <c r="AF251" i="1"/>
  <c r="V232" i="1"/>
  <c r="V216" i="1"/>
  <c r="AH243" i="1"/>
  <c r="AG243" i="1"/>
  <c r="AE243" i="1"/>
  <c r="AE238" i="1"/>
  <c r="AH238" i="1"/>
  <c r="AG238" i="1"/>
  <c r="AH229" i="1"/>
  <c r="AG229" i="1"/>
  <c r="AE229" i="1"/>
  <c r="AG224" i="1"/>
  <c r="AE224" i="1"/>
  <c r="AH224" i="1"/>
  <c r="AH218" i="1"/>
  <c r="AG218" i="1"/>
  <c r="AE218" i="1"/>
  <c r="AF218" i="1"/>
  <c r="AH213" i="1"/>
  <c r="AG213" i="1"/>
  <c r="AE213" i="1"/>
  <c r="AH203" i="1"/>
  <c r="AG203" i="1"/>
  <c r="AE203" i="1"/>
  <c r="AH194" i="1"/>
  <c r="AF194" i="1"/>
  <c r="AG194" i="1"/>
  <c r="AE194" i="1"/>
  <c r="AH188" i="1"/>
  <c r="AG188" i="1"/>
  <c r="AE188" i="1"/>
  <c r="AE181" i="1"/>
  <c r="AH181" i="1"/>
  <c r="AG181" i="1"/>
  <c r="AE173" i="1"/>
  <c r="AH173" i="1"/>
  <c r="AG173" i="1"/>
  <c r="AE165" i="1"/>
  <c r="AH165" i="1"/>
  <c r="AG165" i="1"/>
  <c r="AE157" i="1"/>
  <c r="AH157" i="1"/>
  <c r="AG157" i="1"/>
  <c r="AH149" i="1"/>
  <c r="AG149" i="1"/>
  <c r="AE149" i="1"/>
  <c r="AH141" i="1"/>
  <c r="AE141" i="1"/>
  <c r="AG141" i="1"/>
  <c r="AH133" i="1"/>
  <c r="AG133" i="1"/>
  <c r="AE133" i="1"/>
  <c r="AH125" i="1"/>
  <c r="AG125" i="1"/>
  <c r="AE125" i="1"/>
  <c r="AH117" i="1"/>
  <c r="AE117" i="1"/>
  <c r="AG117" i="1"/>
  <c r="AE110" i="1"/>
  <c r="AH110" i="1"/>
  <c r="AG110" i="1"/>
  <c r="AH103" i="1"/>
  <c r="AG103" i="1"/>
  <c r="AE103" i="1"/>
  <c r="AH95" i="1"/>
  <c r="AE95" i="1"/>
  <c r="AG95" i="1"/>
  <c r="AH87" i="1"/>
  <c r="AE87" i="1"/>
  <c r="AG87" i="1"/>
  <c r="AG81" i="1"/>
  <c r="AH81" i="1"/>
  <c r="AE81" i="1"/>
  <c r="AG73" i="1"/>
  <c r="AH73" i="1"/>
  <c r="AE73" i="1"/>
  <c r="AG65" i="1"/>
  <c r="AE65" i="1"/>
  <c r="AH65" i="1"/>
  <c r="AG57" i="1"/>
  <c r="AE57" i="1"/>
  <c r="AH57" i="1"/>
  <c r="AG49" i="1"/>
  <c r="AE49" i="1"/>
  <c r="AH49" i="1"/>
  <c r="AG41" i="1"/>
  <c r="AE41" i="1"/>
  <c r="AH41" i="1"/>
  <c r="AG33" i="1"/>
  <c r="AE33" i="1"/>
  <c r="AH33" i="1"/>
  <c r="AG25" i="1"/>
  <c r="AE25" i="1"/>
  <c r="AH25" i="1"/>
  <c r="AG17" i="1"/>
  <c r="AE17" i="1"/>
  <c r="AH17" i="1"/>
  <c r="AG9" i="1"/>
  <c r="AH9" i="1"/>
  <c r="AE9" i="1"/>
  <c r="AF5" i="1"/>
  <c r="AF189" i="1"/>
  <c r="AF126" i="1"/>
  <c r="AF240" i="1"/>
  <c r="AF161" i="1"/>
  <c r="AF141" i="1"/>
  <c r="AF27" i="1"/>
  <c r="AF220" i="1"/>
  <c r="AF20" i="1"/>
  <c r="AF117" i="1"/>
  <c r="AF232" i="1"/>
  <c r="AF83" i="1"/>
  <c r="AF166" i="1"/>
  <c r="AF74" i="1"/>
  <c r="AF196" i="1"/>
  <c r="AF111" i="1"/>
  <c r="AF112" i="1"/>
  <c r="AF91" i="1"/>
  <c r="AF76" i="1"/>
  <c r="AF103" i="1"/>
  <c r="AF204" i="1"/>
  <c r="U197" i="1"/>
  <c r="V191" i="1"/>
  <c r="AH2" i="1"/>
  <c r="AG2" i="1"/>
  <c r="AE2" i="1"/>
  <c r="AG248" i="1"/>
  <c r="AE248" i="1"/>
  <c r="AH248" i="1"/>
  <c r="AH242" i="1"/>
  <c r="AF242" i="1"/>
  <c r="AG242" i="1"/>
  <c r="AE242" i="1"/>
  <c r="AG233" i="1"/>
  <c r="AE233" i="1"/>
  <c r="AH233" i="1"/>
  <c r="AH223" i="1"/>
  <c r="AE223" i="1"/>
  <c r="AG223" i="1"/>
  <c r="AG217" i="1"/>
  <c r="AE217" i="1"/>
  <c r="AH217" i="1"/>
  <c r="AG208" i="1"/>
  <c r="AE208" i="1"/>
  <c r="AF208" i="1"/>
  <c r="AH208" i="1"/>
  <c r="AH198" i="1"/>
  <c r="AG198" i="1"/>
  <c r="AE198" i="1"/>
  <c r="AG193" i="1"/>
  <c r="AE193" i="1"/>
  <c r="AH193" i="1"/>
  <c r="AH187" i="1"/>
  <c r="AG187" i="1"/>
  <c r="AE187" i="1"/>
  <c r="AH180" i="1"/>
  <c r="AG180" i="1"/>
  <c r="AE180" i="1"/>
  <c r="AH172" i="1"/>
  <c r="AG172" i="1"/>
  <c r="AE172" i="1"/>
  <c r="AH164" i="1"/>
  <c r="AG164" i="1"/>
  <c r="AE164" i="1"/>
  <c r="AH156" i="1"/>
  <c r="AG156" i="1"/>
  <c r="AE156" i="1"/>
  <c r="AH148" i="1"/>
  <c r="AG148" i="1"/>
  <c r="AE148" i="1"/>
  <c r="AH140" i="1"/>
  <c r="AG140" i="1"/>
  <c r="AE140" i="1"/>
  <c r="AH132" i="1"/>
  <c r="AG132" i="1"/>
  <c r="AE132" i="1"/>
  <c r="AH124" i="1"/>
  <c r="AG124" i="1"/>
  <c r="AE124" i="1"/>
  <c r="AH109" i="1"/>
  <c r="AE109" i="1"/>
  <c r="AG109" i="1"/>
  <c r="AE102" i="1"/>
  <c r="AH102" i="1"/>
  <c r="AG102" i="1"/>
  <c r="AH94" i="1"/>
  <c r="AE94" i="1"/>
  <c r="AG94" i="1"/>
  <c r="AH86" i="1"/>
  <c r="AE86" i="1"/>
  <c r="AG86" i="1"/>
  <c r="AG80" i="1"/>
  <c r="AH80" i="1"/>
  <c r="AE80" i="1"/>
  <c r="AG72" i="1"/>
  <c r="AH72" i="1"/>
  <c r="AE72" i="1"/>
  <c r="AG64" i="1"/>
  <c r="AH64" i="1"/>
  <c r="AE64" i="1"/>
  <c r="AG56" i="1"/>
  <c r="AH56" i="1"/>
  <c r="AE56" i="1"/>
  <c r="AG48" i="1"/>
  <c r="AH48" i="1"/>
  <c r="AE48" i="1"/>
  <c r="AG40" i="1"/>
  <c r="AH40" i="1"/>
  <c r="AE40" i="1"/>
  <c r="AG32" i="1"/>
  <c r="AH32" i="1"/>
  <c r="AE32" i="1"/>
  <c r="AG24" i="1"/>
  <c r="AH24" i="1"/>
  <c r="AE24" i="1"/>
  <c r="AG16" i="1"/>
  <c r="AH16" i="1"/>
  <c r="AE16" i="1"/>
  <c r="AG8" i="1"/>
  <c r="AH8" i="1"/>
  <c r="AE8" i="1"/>
  <c r="AF227" i="1"/>
  <c r="AF124" i="1"/>
  <c r="AF13" i="1"/>
  <c r="AF197" i="1"/>
  <c r="AF158" i="1"/>
  <c r="AF215" i="1"/>
  <c r="AF72" i="1"/>
  <c r="AF9" i="1"/>
  <c r="AF177" i="1"/>
  <c r="AF92" i="1"/>
  <c r="AF216" i="1"/>
  <c r="AF32" i="1"/>
  <c r="AF128" i="1"/>
  <c r="AF244" i="1"/>
  <c r="AF69" i="1"/>
  <c r="AF118" i="1"/>
  <c r="AF193" i="1"/>
  <c r="AF120" i="1"/>
  <c r="AF121" i="1"/>
  <c r="AF52" i="1"/>
  <c r="AF133" i="1"/>
  <c r="AF169" i="1"/>
  <c r="AF159" i="1"/>
  <c r="AF175" i="1"/>
  <c r="AF3" i="1"/>
</calcChain>
</file>

<file path=xl/sharedStrings.xml><?xml version="1.0" encoding="utf-8"?>
<sst xmlns="http://schemas.openxmlformats.org/spreadsheetml/2006/main" count="9778" uniqueCount="1269">
  <si>
    <t>ISO_code</t>
  </si>
  <si>
    <t>region_code.SSP</t>
  </si>
  <si>
    <t>FAOSTAT_code</t>
  </si>
  <si>
    <t>region_code.IMPACT115</t>
  </si>
  <si>
    <t>country_name.ISO</t>
  </si>
  <si>
    <t>region_name.IMPACT115</t>
  </si>
  <si>
    <t>ISO2_code</t>
  </si>
  <si>
    <t>UNI_code</t>
  </si>
  <si>
    <t>UNDP_code</t>
  </si>
  <si>
    <t>GAUL_code</t>
  </si>
  <si>
    <t>ABW</t>
  </si>
  <si>
    <t>ROW</t>
  </si>
  <si>
    <t>CRB</t>
  </si>
  <si>
    <t>LAC</t>
  </si>
  <si>
    <t>Aruba</t>
  </si>
  <si>
    <t>Other Caribbean</t>
  </si>
  <si>
    <t>Latin America and Caribbean</t>
  </si>
  <si>
    <t>AFG</t>
  </si>
  <si>
    <t>SAS</t>
  </si>
  <si>
    <t>Afghanistan</t>
  </si>
  <si>
    <t>South Asia</t>
  </si>
  <si>
    <t>The Islamic Republic of Afghanistan</t>
  </si>
  <si>
    <t>AF</t>
  </si>
  <si>
    <t>AGO</t>
  </si>
  <si>
    <t>ANG</t>
  </si>
  <si>
    <t>SSA</t>
  </si>
  <si>
    <t>Angola</t>
  </si>
  <si>
    <t>Africa south of the Sahara</t>
  </si>
  <si>
    <t>AO</t>
  </si>
  <si>
    <t>AIA</t>
  </si>
  <si>
    <t>Anguilla</t>
  </si>
  <si>
    <t>ALA</t>
  </si>
  <si>
    <t>FNP</t>
  </si>
  <si>
    <t>EUR</t>
  </si>
  <si>
    <t>Åland Islands</t>
  </si>
  <si>
    <t>Finland plus</t>
  </si>
  <si>
    <t>Europe</t>
  </si>
  <si>
    <t>ALB</t>
  </si>
  <si>
    <t>ADR</t>
  </si>
  <si>
    <t>Albania</t>
  </si>
  <si>
    <t>Adriatic</t>
  </si>
  <si>
    <t>AL</t>
  </si>
  <si>
    <t>AND</t>
  </si>
  <si>
    <t>IBE</t>
  </si>
  <si>
    <t>SPP</t>
  </si>
  <si>
    <t>Andorra</t>
  </si>
  <si>
    <t>Iberia</t>
  </si>
  <si>
    <t>Spain plus</t>
  </si>
  <si>
    <t>AD</t>
  </si>
  <si>
    <t>ARE</t>
  </si>
  <si>
    <t>GUL</t>
  </si>
  <si>
    <t>RAP</t>
  </si>
  <si>
    <t>MEN</t>
  </si>
  <si>
    <t>United Arab Emirates</t>
  </si>
  <si>
    <t>Gulf</t>
  </si>
  <si>
    <t>Rest of Arab Peninsula</t>
  </si>
  <si>
    <t>Middle East and North Africa</t>
  </si>
  <si>
    <t>AE</t>
  </si>
  <si>
    <t>UAE</t>
  </si>
  <si>
    <t>ARG</t>
  </si>
  <si>
    <t>Argentina</t>
  </si>
  <si>
    <t>AR</t>
  </si>
  <si>
    <t>ARM</t>
  </si>
  <si>
    <t>CAU</t>
  </si>
  <si>
    <t>FSU</t>
  </si>
  <si>
    <t>Armenia</t>
  </si>
  <si>
    <t>Caucus</t>
  </si>
  <si>
    <t>Former Soviet Union</t>
  </si>
  <si>
    <t>AM</t>
  </si>
  <si>
    <t>ASM</t>
  </si>
  <si>
    <t>OPO</t>
  </si>
  <si>
    <t>EAP</t>
  </si>
  <si>
    <t>American Samoa</t>
  </si>
  <si>
    <t>Other Pacific Ocean</t>
  </si>
  <si>
    <t>East Asia and Pacific</t>
  </si>
  <si>
    <t>ATA</t>
  </si>
  <si>
    <t>OAO</t>
  </si>
  <si>
    <t>Antarctica</t>
  </si>
  <si>
    <t>Other Atlantic Ocean</t>
  </si>
  <si>
    <t>ATF</t>
  </si>
  <si>
    <t>OIO</t>
  </si>
  <si>
    <t>French Southern Territories</t>
  </si>
  <si>
    <t>Other Indian Ocean</t>
  </si>
  <si>
    <t>ATG</t>
  </si>
  <si>
    <t>Antigua and Barbuda</t>
  </si>
  <si>
    <t>AG</t>
  </si>
  <si>
    <t>ANT</t>
  </si>
  <si>
    <t>AUS</t>
  </si>
  <si>
    <t>Australia</t>
  </si>
  <si>
    <t>AU</t>
  </si>
  <si>
    <t>AUL</t>
  </si>
  <si>
    <t>AUT</t>
  </si>
  <si>
    <t>ALG</t>
  </si>
  <si>
    <t>Austria</t>
  </si>
  <si>
    <t>Algeria</t>
  </si>
  <si>
    <t>AT</t>
  </si>
  <si>
    <t>AZE</t>
  </si>
  <si>
    <t>Azerbaijan</t>
  </si>
  <si>
    <t>AZ</t>
  </si>
  <si>
    <t>BDI</t>
  </si>
  <si>
    <t>BUR</t>
  </si>
  <si>
    <t>Burundi</t>
  </si>
  <si>
    <t>BI</t>
  </si>
  <si>
    <t>BEL</t>
  </si>
  <si>
    <t>BLX</t>
  </si>
  <si>
    <t>Belgium</t>
  </si>
  <si>
    <t>Belgium_Luxembourg</t>
  </si>
  <si>
    <t>Belgium-Luxembourg</t>
  </si>
  <si>
    <t>BE</t>
  </si>
  <si>
    <t>BEN</t>
  </si>
  <si>
    <t>Benin</t>
  </si>
  <si>
    <t>BJ</t>
  </si>
  <si>
    <t>BES</t>
  </si>
  <si>
    <t>Bonaire, Sint Eustatius and Saba</t>
  </si>
  <si>
    <t>BFA</t>
  </si>
  <si>
    <t>BUF</t>
  </si>
  <si>
    <t>Burkina Faso</t>
  </si>
  <si>
    <t>Burkina_Faso</t>
  </si>
  <si>
    <t>BF</t>
  </si>
  <si>
    <t>BKF</t>
  </si>
  <si>
    <t>BGD</t>
  </si>
  <si>
    <t>BAN</t>
  </si>
  <si>
    <t>Bangladesh</t>
  </si>
  <si>
    <t>BD</t>
  </si>
  <si>
    <t>BGR</t>
  </si>
  <si>
    <t>CEU</t>
  </si>
  <si>
    <t>Bulgaria</t>
  </si>
  <si>
    <t>Central_Europe</t>
  </si>
  <si>
    <t>BG</t>
  </si>
  <si>
    <t>BUL</t>
  </si>
  <si>
    <t>BHR</t>
  </si>
  <si>
    <t>Bahrain</t>
  </si>
  <si>
    <t>BH</t>
  </si>
  <si>
    <t>BAH</t>
  </si>
  <si>
    <t>BHS</t>
  </si>
  <si>
    <t>Bahamas</t>
  </si>
  <si>
    <t>BS</t>
  </si>
  <si>
    <t>BHA</t>
  </si>
  <si>
    <t>BIH</t>
  </si>
  <si>
    <t>OBN</t>
  </si>
  <si>
    <t>Bosnia and Herzegovina</t>
  </si>
  <si>
    <t>Other Balkans</t>
  </si>
  <si>
    <t>BA</t>
  </si>
  <si>
    <t>BLM</t>
  </si>
  <si>
    <t>Saint Barthélemy</t>
  </si>
  <si>
    <t>BLR</t>
  </si>
  <si>
    <t>BAL</t>
  </si>
  <si>
    <t>Belarus</t>
  </si>
  <si>
    <t>Baltic</t>
  </si>
  <si>
    <t>BY</t>
  </si>
  <si>
    <t>BYE</t>
  </si>
  <si>
    <t>BLZ</t>
  </si>
  <si>
    <t>CCA</t>
  </si>
  <si>
    <t>Belize</t>
  </si>
  <si>
    <t>Carribean_Central_America</t>
  </si>
  <si>
    <t>BZ</t>
  </si>
  <si>
    <t>BZE</t>
  </si>
  <si>
    <t>BMU</t>
  </si>
  <si>
    <t>Bermuda</t>
  </si>
  <si>
    <t>BOL</t>
  </si>
  <si>
    <t>CSA</t>
  </si>
  <si>
    <t>Bolivia, Plurinational State of</t>
  </si>
  <si>
    <t>Central_South_America</t>
  </si>
  <si>
    <t>Bolivia</t>
  </si>
  <si>
    <t>BO</t>
  </si>
  <si>
    <t>BRA</t>
  </si>
  <si>
    <t>Brazil</t>
  </si>
  <si>
    <t>BR</t>
  </si>
  <si>
    <t>BRB</t>
  </si>
  <si>
    <t>Barbados</t>
  </si>
  <si>
    <t>BB</t>
  </si>
  <si>
    <t>BAR</t>
  </si>
  <si>
    <t>BRN</t>
  </si>
  <si>
    <t>OSA</t>
  </si>
  <si>
    <t>Brunei Darussalam</t>
  </si>
  <si>
    <t>Other Southeast Asia</t>
  </si>
  <si>
    <t>BN</t>
  </si>
  <si>
    <t>BRU</t>
  </si>
  <si>
    <t>BTN</t>
  </si>
  <si>
    <t>BHU</t>
  </si>
  <si>
    <t>Bhutan</t>
  </si>
  <si>
    <t>BT</t>
  </si>
  <si>
    <t>BVT</t>
  </si>
  <si>
    <t>Bouvet Island</t>
  </si>
  <si>
    <t>BWA</t>
  </si>
  <si>
    <t>BOT</t>
  </si>
  <si>
    <t>Botswana</t>
  </si>
  <si>
    <t>BW</t>
  </si>
  <si>
    <t>CAF</t>
  </si>
  <si>
    <t>CAR</t>
  </si>
  <si>
    <t>Central African Republic</t>
  </si>
  <si>
    <t>Central_African_Republic</t>
  </si>
  <si>
    <t>CF</t>
  </si>
  <si>
    <t>CAN</t>
  </si>
  <si>
    <t>NAM</t>
  </si>
  <si>
    <t>Canada</t>
  </si>
  <si>
    <t>North America</t>
  </si>
  <si>
    <t>CA</t>
  </si>
  <si>
    <t>CCK</t>
  </si>
  <si>
    <t>Cocos (Keeling) Islands</t>
  </si>
  <si>
    <t>CHE</t>
  </si>
  <si>
    <t>CHP</t>
  </si>
  <si>
    <t>Switzerland</t>
  </si>
  <si>
    <t>Switzerland plus</t>
  </si>
  <si>
    <t>CH</t>
  </si>
  <si>
    <t>SWI</t>
  </si>
  <si>
    <t>CHL</t>
  </si>
  <si>
    <t>Chile</t>
  </si>
  <si>
    <t>CL</t>
  </si>
  <si>
    <t>CHI</t>
  </si>
  <si>
    <t>CHN</t>
  </si>
  <si>
    <t>CHM</t>
  </si>
  <si>
    <t>China</t>
  </si>
  <si>
    <t>China plus</t>
  </si>
  <si>
    <t>CN</t>
  </si>
  <si>
    <t>CPR</t>
  </si>
  <si>
    <t>CIV</t>
  </si>
  <si>
    <t>IVC</t>
  </si>
  <si>
    <t>Côte d'Ivoire</t>
  </si>
  <si>
    <t>Ivory_Coast</t>
  </si>
  <si>
    <t>Ivory Coast</t>
  </si>
  <si>
    <t>CI</t>
  </si>
  <si>
    <t>CMR</t>
  </si>
  <si>
    <t>CAM</t>
  </si>
  <si>
    <t>Cameroon</t>
  </si>
  <si>
    <t>CM</t>
  </si>
  <si>
    <t>COD</t>
  </si>
  <si>
    <t>DRC</t>
  </si>
  <si>
    <t>Democratic Republic of Congo</t>
  </si>
  <si>
    <t>CD</t>
  </si>
  <si>
    <t>ZAI</t>
  </si>
  <si>
    <t>COG</t>
  </si>
  <si>
    <t>CON</t>
  </si>
  <si>
    <t>Congo</t>
  </si>
  <si>
    <t>CG</t>
  </si>
  <si>
    <t>PRC</t>
  </si>
  <si>
    <t>COK</t>
  </si>
  <si>
    <t>Cook Islands</t>
  </si>
  <si>
    <t>CK</t>
  </si>
  <si>
    <t>CKI</t>
  </si>
  <si>
    <t>COL</t>
  </si>
  <si>
    <t>Colombia</t>
  </si>
  <si>
    <t>CO</t>
  </si>
  <si>
    <t>COM</t>
  </si>
  <si>
    <t>Comoros</t>
  </si>
  <si>
    <t>KM</t>
  </si>
  <si>
    <t>COI</t>
  </si>
  <si>
    <t>CPV</t>
  </si>
  <si>
    <t>Cabo Verde</t>
  </si>
  <si>
    <t>Republic of Cabo Verde</t>
  </si>
  <si>
    <t>CV</t>
  </si>
  <si>
    <t>CVI</t>
  </si>
  <si>
    <t>CRI</t>
  </si>
  <si>
    <t>Costa Rica</t>
  </si>
  <si>
    <t>CR</t>
  </si>
  <si>
    <t>COS</t>
  </si>
  <si>
    <t>CUB</t>
  </si>
  <si>
    <t>Cuba</t>
  </si>
  <si>
    <t>CU</t>
  </si>
  <si>
    <t>CUW</t>
  </si>
  <si>
    <t>Curaçao</t>
  </si>
  <si>
    <t>CXR</t>
  </si>
  <si>
    <t>Christmas Island</t>
  </si>
  <si>
    <t>CYM</t>
  </si>
  <si>
    <t>Cayman Islands</t>
  </si>
  <si>
    <t>CYP</t>
  </si>
  <si>
    <t>Cyprus</t>
  </si>
  <si>
    <t>CY</t>
  </si>
  <si>
    <t>CZE</t>
  </si>
  <si>
    <t>Czech Republic</t>
  </si>
  <si>
    <t>CZ</t>
  </si>
  <si>
    <t>CEH</t>
  </si>
  <si>
    <t>DEU</t>
  </si>
  <si>
    <t>GER</t>
  </si>
  <si>
    <t>Germany</t>
  </si>
  <si>
    <t>DE</t>
  </si>
  <si>
    <t>DJI</t>
  </si>
  <si>
    <t>Djibouti</t>
  </si>
  <si>
    <t>DJ</t>
  </si>
  <si>
    <t>DMA</t>
  </si>
  <si>
    <t>Dominica</t>
  </si>
  <si>
    <t>DM</t>
  </si>
  <si>
    <t>DMI</t>
  </si>
  <si>
    <t>DNK</t>
  </si>
  <si>
    <t>SCA</t>
  </si>
  <si>
    <t>Denmark</t>
  </si>
  <si>
    <t>Scandinavia</t>
  </si>
  <si>
    <t>DK</t>
  </si>
  <si>
    <t>DEN</t>
  </si>
  <si>
    <t>DOM</t>
  </si>
  <si>
    <t>Dominican Republic</t>
  </si>
  <si>
    <t>DO</t>
  </si>
  <si>
    <t>DZA</t>
  </si>
  <si>
    <t>AEU</t>
  </si>
  <si>
    <t>Alpine_Europe</t>
  </si>
  <si>
    <t>DZ</t>
  </si>
  <si>
    <t>ECU</t>
  </si>
  <si>
    <t>Ecuador</t>
  </si>
  <si>
    <t>EC</t>
  </si>
  <si>
    <t>EGY</t>
  </si>
  <si>
    <t>Egypt</t>
  </si>
  <si>
    <t>EG</t>
  </si>
  <si>
    <t>ERI</t>
  </si>
  <si>
    <t>Eritrea</t>
  </si>
  <si>
    <t>ER</t>
  </si>
  <si>
    <t>ESH</t>
  </si>
  <si>
    <t>MOR</t>
  </si>
  <si>
    <t>Western Sahara</t>
  </si>
  <si>
    <t>Morocco</t>
  </si>
  <si>
    <t>Morocco plus</t>
  </si>
  <si>
    <t>ESP</t>
  </si>
  <si>
    <t>Spain</t>
  </si>
  <si>
    <t>ES</t>
  </si>
  <si>
    <t>SPA</t>
  </si>
  <si>
    <t>EST</t>
  </si>
  <si>
    <t>BLT</t>
  </si>
  <si>
    <t>Estonia</t>
  </si>
  <si>
    <t>Baltic States</t>
  </si>
  <si>
    <t>EE</t>
  </si>
  <si>
    <t>ETH</t>
  </si>
  <si>
    <t>Ethiopia</t>
  </si>
  <si>
    <t>ET</t>
  </si>
  <si>
    <t>FIN</t>
  </si>
  <si>
    <t>Finland</t>
  </si>
  <si>
    <t>FI</t>
  </si>
  <si>
    <t>FJI</t>
  </si>
  <si>
    <t>Fiji</t>
  </si>
  <si>
    <t>FJ</t>
  </si>
  <si>
    <t>FIJ</t>
  </si>
  <si>
    <t>FLK</t>
  </si>
  <si>
    <t>Falkland Islands (Malvinas)</t>
  </si>
  <si>
    <t>FRA</t>
  </si>
  <si>
    <t>FRP</t>
  </si>
  <si>
    <t>France</t>
  </si>
  <si>
    <t>France plus</t>
  </si>
  <si>
    <t>FR</t>
  </si>
  <si>
    <t>FRO</t>
  </si>
  <si>
    <t>Faroe Islands</t>
  </si>
  <si>
    <t>FSM</t>
  </si>
  <si>
    <t>Micronesia, Federated States of</t>
  </si>
  <si>
    <t>FM</t>
  </si>
  <si>
    <t>MIC</t>
  </si>
  <si>
    <t>GAB</t>
  </si>
  <si>
    <t>Gabon</t>
  </si>
  <si>
    <t>GA</t>
  </si>
  <si>
    <t>GBR</t>
  </si>
  <si>
    <t>BRI</t>
  </si>
  <si>
    <t>UKP</t>
  </si>
  <si>
    <t>United Kingdom</t>
  </si>
  <si>
    <t>British_Isles</t>
  </si>
  <si>
    <t>Great Britain plus</t>
  </si>
  <si>
    <t>GB</t>
  </si>
  <si>
    <t>UKM</t>
  </si>
  <si>
    <t>GEO</t>
  </si>
  <si>
    <t>Georgia</t>
  </si>
  <si>
    <t>GE</t>
  </si>
  <si>
    <t>GGY</t>
  </si>
  <si>
    <t>Guernsey</t>
  </si>
  <si>
    <t>GHA</t>
  </si>
  <si>
    <t>Ghana</t>
  </si>
  <si>
    <t>GH</t>
  </si>
  <si>
    <t>GIB</t>
  </si>
  <si>
    <t>Gibraltar</t>
  </si>
  <si>
    <t>GIN</t>
  </si>
  <si>
    <t>GUB</t>
  </si>
  <si>
    <t>Guinea</t>
  </si>
  <si>
    <t>Guinea_Bissau</t>
  </si>
  <si>
    <t>GN</t>
  </si>
  <si>
    <t>GUI</t>
  </si>
  <si>
    <t>GLP</t>
  </si>
  <si>
    <t>Guadeloupe</t>
  </si>
  <si>
    <t>GMB</t>
  </si>
  <si>
    <t>GAM</t>
  </si>
  <si>
    <t>Gambia</t>
  </si>
  <si>
    <t>GM</t>
  </si>
  <si>
    <t>GNB</t>
  </si>
  <si>
    <t>Guinea-Bissau</t>
  </si>
  <si>
    <t>GW</t>
  </si>
  <si>
    <t>GBS</t>
  </si>
  <si>
    <t>GNQ</t>
  </si>
  <si>
    <t>EQG</t>
  </si>
  <si>
    <t>Equatorial Guinea</t>
  </si>
  <si>
    <t>Equatorial_Guinea</t>
  </si>
  <si>
    <t>GQ</t>
  </si>
  <si>
    <t>GRC</t>
  </si>
  <si>
    <t>Greece</t>
  </si>
  <si>
    <t>GR</t>
  </si>
  <si>
    <t>GRE</t>
  </si>
  <si>
    <t>GRD</t>
  </si>
  <si>
    <t>Grenada</t>
  </si>
  <si>
    <t>GD</t>
  </si>
  <si>
    <t>GRN</t>
  </si>
  <si>
    <t>GRL</t>
  </si>
  <si>
    <t>Greenland</t>
  </si>
  <si>
    <t>GTM</t>
  </si>
  <si>
    <t>Guatemala</t>
  </si>
  <si>
    <t>GT</t>
  </si>
  <si>
    <t>GUA</t>
  </si>
  <si>
    <t>GUF</t>
  </si>
  <si>
    <t>NSA</t>
  </si>
  <si>
    <t>GSA</t>
  </si>
  <si>
    <t>French Guiana</t>
  </si>
  <si>
    <t>Northern_South_America</t>
  </si>
  <si>
    <t>Guyanas</t>
  </si>
  <si>
    <t>GUM</t>
  </si>
  <si>
    <t>Guam</t>
  </si>
  <si>
    <t>GUY</t>
  </si>
  <si>
    <t>Guyana</t>
  </si>
  <si>
    <t>GY</t>
  </si>
  <si>
    <t>HKG</t>
  </si>
  <si>
    <t>Hong Kong</t>
  </si>
  <si>
    <t>HMD</t>
  </si>
  <si>
    <t>Heard Island and McDonald Islands</t>
  </si>
  <si>
    <t>HND</t>
  </si>
  <si>
    <t>Honduras</t>
  </si>
  <si>
    <t>HN</t>
  </si>
  <si>
    <t>HON</t>
  </si>
  <si>
    <t>HRV</t>
  </si>
  <si>
    <t>Croatia</t>
  </si>
  <si>
    <t>HR</t>
  </si>
  <si>
    <t>CRO</t>
  </si>
  <si>
    <t>HTI</t>
  </si>
  <si>
    <t>Haiti</t>
  </si>
  <si>
    <t>HT</t>
  </si>
  <si>
    <t>HAI</t>
  </si>
  <si>
    <t>HUN</t>
  </si>
  <si>
    <t>Hungary</t>
  </si>
  <si>
    <t>HU</t>
  </si>
  <si>
    <t>IDN</t>
  </si>
  <si>
    <t>INO</t>
  </si>
  <si>
    <t>Indonesia</t>
  </si>
  <si>
    <t>ID</t>
  </si>
  <si>
    <t>INS</t>
  </si>
  <si>
    <t>IMN</t>
  </si>
  <si>
    <t>Isle of Man</t>
  </si>
  <si>
    <t>IND</t>
  </si>
  <si>
    <t>India</t>
  </si>
  <si>
    <t>IN</t>
  </si>
  <si>
    <t>IOT</t>
  </si>
  <si>
    <t>British Indian Ocean Territory</t>
  </si>
  <si>
    <t>IRL</t>
  </si>
  <si>
    <t>Ireland</t>
  </si>
  <si>
    <t>IE</t>
  </si>
  <si>
    <t>IRE</t>
  </si>
  <si>
    <t>IRN</t>
  </si>
  <si>
    <t>Iran, Islamic Republic of</t>
  </si>
  <si>
    <t>Iran</t>
  </si>
  <si>
    <t>IR</t>
  </si>
  <si>
    <t>IRA</t>
  </si>
  <si>
    <t>IRQ</t>
  </si>
  <si>
    <t>Iraq</t>
  </si>
  <si>
    <t>IQ</t>
  </si>
  <si>
    <t>ISL</t>
  </si>
  <si>
    <t>Iceland</t>
  </si>
  <si>
    <t>IS</t>
  </si>
  <si>
    <t>ICE</t>
  </si>
  <si>
    <t>ISR</t>
  </si>
  <si>
    <t>Israel</t>
  </si>
  <si>
    <t>IL</t>
  </si>
  <si>
    <t>ITA</t>
  </si>
  <si>
    <t>ITP</t>
  </si>
  <si>
    <t>Italy</t>
  </si>
  <si>
    <t>Italy plus</t>
  </si>
  <si>
    <t>IT</t>
  </si>
  <si>
    <t>JAM</t>
  </si>
  <si>
    <t>Jamaica</t>
  </si>
  <si>
    <t>JM</t>
  </si>
  <si>
    <t>JOR</t>
  </si>
  <si>
    <t>Jordan</t>
  </si>
  <si>
    <t>JO</t>
  </si>
  <si>
    <t>JPN</t>
  </si>
  <si>
    <t>JAP</t>
  </si>
  <si>
    <t>Japan</t>
  </si>
  <si>
    <t>JP</t>
  </si>
  <si>
    <t>KAZ</t>
  </si>
  <si>
    <t>Kazakhstan</t>
  </si>
  <si>
    <t>KZ</t>
  </si>
  <si>
    <t>KEN</t>
  </si>
  <si>
    <t>Kenya</t>
  </si>
  <si>
    <t>KE</t>
  </si>
  <si>
    <t>KGZ</t>
  </si>
  <si>
    <t>KYR</t>
  </si>
  <si>
    <t>Kyrgyzstan</t>
  </si>
  <si>
    <t>KG</t>
  </si>
  <si>
    <t>KHM</t>
  </si>
  <si>
    <t>SEA</t>
  </si>
  <si>
    <t>Cambodia</t>
  </si>
  <si>
    <t>Southeast_Asia</t>
  </si>
  <si>
    <t>KH</t>
  </si>
  <si>
    <t>CMB</t>
  </si>
  <si>
    <t>KIR</t>
  </si>
  <si>
    <t>Kiribati</t>
  </si>
  <si>
    <t>KI</t>
  </si>
  <si>
    <t>KNA</t>
  </si>
  <si>
    <t>Saint Kitts and Nevis</t>
  </si>
  <si>
    <t>KN</t>
  </si>
  <si>
    <t>STK</t>
  </si>
  <si>
    <t>KOR</t>
  </si>
  <si>
    <t>SKO</t>
  </si>
  <si>
    <t>Korea, Republic of</t>
  </si>
  <si>
    <t>South_Korea</t>
  </si>
  <si>
    <t>South Korea</t>
  </si>
  <si>
    <t>KR</t>
  </si>
  <si>
    <t>ROK</t>
  </si>
  <si>
    <t>KWT</t>
  </si>
  <si>
    <t>Kuwait</t>
  </si>
  <si>
    <t>KW</t>
  </si>
  <si>
    <t>KUW</t>
  </si>
  <si>
    <t>LAO</t>
  </si>
  <si>
    <t>Lao People's Democratic Republic</t>
  </si>
  <si>
    <t>Laos</t>
  </si>
  <si>
    <t>LA</t>
  </si>
  <si>
    <t>LBN</t>
  </si>
  <si>
    <t>LES</t>
  </si>
  <si>
    <t>Lebanon</t>
  </si>
  <si>
    <t>Lesotho</t>
  </si>
  <si>
    <t>LB</t>
  </si>
  <si>
    <t>LEB</t>
  </si>
  <si>
    <t>LBR</t>
  </si>
  <si>
    <t>LBY</t>
  </si>
  <si>
    <t>Liberia</t>
  </si>
  <si>
    <t>Libya</t>
  </si>
  <si>
    <t>LR</t>
  </si>
  <si>
    <t>LIR</t>
  </si>
  <si>
    <t>LY</t>
  </si>
  <si>
    <t>LIB</t>
  </si>
  <si>
    <t>LCA</t>
  </si>
  <si>
    <t>Saint Lucia</t>
  </si>
  <si>
    <t>LC</t>
  </si>
  <si>
    <t>STL</t>
  </si>
  <si>
    <t>LIE</t>
  </si>
  <si>
    <t>Liechtenstein</t>
  </si>
  <si>
    <t>LKA</t>
  </si>
  <si>
    <t>SRL</t>
  </si>
  <si>
    <t>Sri Lanka</t>
  </si>
  <si>
    <t>Sri_Lanka</t>
  </si>
  <si>
    <t>LK</t>
  </si>
  <si>
    <t>LSO</t>
  </si>
  <si>
    <t>LS</t>
  </si>
  <si>
    <t>LTU</t>
  </si>
  <si>
    <t>Lithuania</t>
  </si>
  <si>
    <t>LT</t>
  </si>
  <si>
    <t>LIT</t>
  </si>
  <si>
    <t>LUX</t>
  </si>
  <si>
    <t>Luxembourg</t>
  </si>
  <si>
    <t>LU</t>
  </si>
  <si>
    <t>LVA</t>
  </si>
  <si>
    <t>Latvia</t>
  </si>
  <si>
    <t>LV</t>
  </si>
  <si>
    <t>LAT</t>
  </si>
  <si>
    <t>MAC</t>
  </si>
  <si>
    <t>Macao</t>
  </si>
  <si>
    <t>MAF</t>
  </si>
  <si>
    <t>Saint Martin (French part)</t>
  </si>
  <si>
    <t>MAR</t>
  </si>
  <si>
    <t>MA</t>
  </si>
  <si>
    <t>MCO</t>
  </si>
  <si>
    <t>Monaco</t>
  </si>
  <si>
    <t>MC</t>
  </si>
  <si>
    <t>MNC</t>
  </si>
  <si>
    <t>MDA</t>
  </si>
  <si>
    <t>Moldova, Republic of</t>
  </si>
  <si>
    <t>Moldova</t>
  </si>
  <si>
    <t>MD</t>
  </si>
  <si>
    <t>MOL</t>
  </si>
  <si>
    <t>MDG</t>
  </si>
  <si>
    <t>MAD</t>
  </si>
  <si>
    <t>Madagascar</t>
  </si>
  <si>
    <t>MG</t>
  </si>
  <si>
    <t>MAG</t>
  </si>
  <si>
    <t>MDV</t>
  </si>
  <si>
    <t>Maldives</t>
  </si>
  <si>
    <t>MV</t>
  </si>
  <si>
    <t>MEX</t>
  </si>
  <si>
    <t>MAL</t>
  </si>
  <si>
    <t>Mexico</t>
  </si>
  <si>
    <t>Mali</t>
  </si>
  <si>
    <t>MX</t>
  </si>
  <si>
    <t>MHL</t>
  </si>
  <si>
    <t>Marshall Islands</t>
  </si>
  <si>
    <t>MH</t>
  </si>
  <si>
    <t>MAS</t>
  </si>
  <si>
    <t>MKD</t>
  </si>
  <si>
    <t>Macedonia, the former Yugoslav Republic of</t>
  </si>
  <si>
    <t>The former Yugoslav Republic of Macedonia</t>
  </si>
  <si>
    <t>MK</t>
  </si>
  <si>
    <t>MLI</t>
  </si>
  <si>
    <t>MLW</t>
  </si>
  <si>
    <t>Malawi</t>
  </si>
  <si>
    <t>ML</t>
  </si>
  <si>
    <t>MLT</t>
  </si>
  <si>
    <t>Malta</t>
  </si>
  <si>
    <t>MT</t>
  </si>
  <si>
    <t>MAT</t>
  </si>
  <si>
    <t>MMR</t>
  </si>
  <si>
    <t>MYN</t>
  </si>
  <si>
    <t>Myanmar</t>
  </si>
  <si>
    <t>MM</t>
  </si>
  <si>
    <t>MYA</t>
  </si>
  <si>
    <t>MNE</t>
  </si>
  <si>
    <t>Montenegro</t>
  </si>
  <si>
    <t>ME</t>
  </si>
  <si>
    <t>MNG</t>
  </si>
  <si>
    <t>MON</t>
  </si>
  <si>
    <t>Mongolia</t>
  </si>
  <si>
    <t>MN</t>
  </si>
  <si>
    <t>MNP</t>
  </si>
  <si>
    <t>Northern Mariana Islands</t>
  </si>
  <si>
    <t>MOZ</t>
  </si>
  <si>
    <t>Mozambique</t>
  </si>
  <si>
    <t>MZ</t>
  </si>
  <si>
    <t>MRT</t>
  </si>
  <si>
    <t>MLY</t>
  </si>
  <si>
    <t>Mauritania</t>
  </si>
  <si>
    <t>Malaysia</t>
  </si>
  <si>
    <t>MR</t>
  </si>
  <si>
    <t>MAU</t>
  </si>
  <si>
    <t>MSR</t>
  </si>
  <si>
    <t>Montserrat</t>
  </si>
  <si>
    <t>MTQ</t>
  </si>
  <si>
    <t>Martinique</t>
  </si>
  <si>
    <t>MUS</t>
  </si>
  <si>
    <t>Mauritius</t>
  </si>
  <si>
    <t>MU</t>
  </si>
  <si>
    <t>MWI</t>
  </si>
  <si>
    <t>MW</t>
  </si>
  <si>
    <t>MYS</t>
  </si>
  <si>
    <t>MY</t>
  </si>
  <si>
    <t>MYT</t>
  </si>
  <si>
    <t>Mayotte</t>
  </si>
  <si>
    <t>Namibia</t>
  </si>
  <si>
    <t>NCL</t>
  </si>
  <si>
    <t>New Caledonia</t>
  </si>
  <si>
    <t>NER</t>
  </si>
  <si>
    <t>NIG</t>
  </si>
  <si>
    <t>Niger</t>
  </si>
  <si>
    <t>NE</t>
  </si>
  <si>
    <t>NFK</t>
  </si>
  <si>
    <t>Norfolk Island</t>
  </si>
  <si>
    <t>NGA</t>
  </si>
  <si>
    <t>NIA</t>
  </si>
  <si>
    <t>Nigeria</t>
  </si>
  <si>
    <t>NG</t>
  </si>
  <si>
    <t>NIR</t>
  </si>
  <si>
    <t>NIC</t>
  </si>
  <si>
    <t>Nicaragua</t>
  </si>
  <si>
    <t>NI</t>
  </si>
  <si>
    <t>NIU</t>
  </si>
  <si>
    <t>Niue</t>
  </si>
  <si>
    <t>NU</t>
  </si>
  <si>
    <t>NLD</t>
  </si>
  <si>
    <t>NET</t>
  </si>
  <si>
    <t>Netherlands</t>
  </si>
  <si>
    <t>NL</t>
  </si>
  <si>
    <t>NOR</t>
  </si>
  <si>
    <t>Norway</t>
  </si>
  <si>
    <t>NO</t>
  </si>
  <si>
    <t>NPL</t>
  </si>
  <si>
    <t>NEP</t>
  </si>
  <si>
    <t>Nepal</t>
  </si>
  <si>
    <t>NP</t>
  </si>
  <si>
    <t>NRU</t>
  </si>
  <si>
    <t>Nauru</t>
  </si>
  <si>
    <t>NR</t>
  </si>
  <si>
    <t>NAU</t>
  </si>
  <si>
    <t>NZL</t>
  </si>
  <si>
    <t>NZE</t>
  </si>
  <si>
    <t>New Zealand</t>
  </si>
  <si>
    <t>New_Zealand</t>
  </si>
  <si>
    <t>NZ</t>
  </si>
  <si>
    <t>OMN</t>
  </si>
  <si>
    <t>Oman</t>
  </si>
  <si>
    <t>OM</t>
  </si>
  <si>
    <t>OMA</t>
  </si>
  <si>
    <t>PAK</t>
  </si>
  <si>
    <t>Pakistan</t>
  </si>
  <si>
    <t>PK</t>
  </si>
  <si>
    <t>PAN</t>
  </si>
  <si>
    <t>Panama</t>
  </si>
  <si>
    <t>PA</t>
  </si>
  <si>
    <t>PCN</t>
  </si>
  <si>
    <t>Pitcairn</t>
  </si>
  <si>
    <t>PER</t>
  </si>
  <si>
    <t>Peru</t>
  </si>
  <si>
    <t>PE</t>
  </si>
  <si>
    <t>PHL</t>
  </si>
  <si>
    <t>PHI</t>
  </si>
  <si>
    <t>Philippines</t>
  </si>
  <si>
    <t>PH</t>
  </si>
  <si>
    <t>PLW</t>
  </si>
  <si>
    <t>Palau</t>
  </si>
  <si>
    <t>PW</t>
  </si>
  <si>
    <t>TTP</t>
  </si>
  <si>
    <t>PNG</t>
  </si>
  <si>
    <t>Papua New Guinea</t>
  </si>
  <si>
    <t>Papua_New_Guinea</t>
  </si>
  <si>
    <t>Independent State of Papua New Guinea</t>
  </si>
  <si>
    <t>PG</t>
  </si>
  <si>
    <t>POL</t>
  </si>
  <si>
    <t>Poland</t>
  </si>
  <si>
    <t>PL</t>
  </si>
  <si>
    <t>PRI</t>
  </si>
  <si>
    <t>Puerto Rico</t>
  </si>
  <si>
    <t>PRK</t>
  </si>
  <si>
    <t>NOK</t>
  </si>
  <si>
    <t>Korea, Democratic People's Republic of</t>
  </si>
  <si>
    <t>North_Korea</t>
  </si>
  <si>
    <t>North Korea</t>
  </si>
  <si>
    <t>KP</t>
  </si>
  <si>
    <t>DRK</t>
  </si>
  <si>
    <t>PRT</t>
  </si>
  <si>
    <t>Portugal</t>
  </si>
  <si>
    <t>PT</t>
  </si>
  <si>
    <t>POR</t>
  </si>
  <si>
    <t>PRY</t>
  </si>
  <si>
    <t>Paraguay</t>
  </si>
  <si>
    <t>PY</t>
  </si>
  <si>
    <t>PAR</t>
  </si>
  <si>
    <t>PSE</t>
  </si>
  <si>
    <t>Palestine, State of</t>
  </si>
  <si>
    <t>Occupied Palestinian Territory</t>
  </si>
  <si>
    <t>PYF</t>
  </si>
  <si>
    <t>French Polynesia</t>
  </si>
  <si>
    <t>QAT</t>
  </si>
  <si>
    <t>Qatar</t>
  </si>
  <si>
    <t>QA</t>
  </si>
  <si>
    <t>REU</t>
  </si>
  <si>
    <t>Réunion</t>
  </si>
  <si>
    <t>ROU</t>
  </si>
  <si>
    <t>Romania</t>
  </si>
  <si>
    <t>RO</t>
  </si>
  <si>
    <t>ROM</t>
  </si>
  <si>
    <t>RUS</t>
  </si>
  <si>
    <t>Russian Federation</t>
  </si>
  <si>
    <t>Russia</t>
  </si>
  <si>
    <t>RU</t>
  </si>
  <si>
    <t>RWA</t>
  </si>
  <si>
    <t>Rwanda</t>
  </si>
  <si>
    <t>RW</t>
  </si>
  <si>
    <t>SAU</t>
  </si>
  <si>
    <t>Saudi Arabia</t>
  </si>
  <si>
    <t>SA</t>
  </si>
  <si>
    <t>SDN</t>
  </si>
  <si>
    <t>SUD</t>
  </si>
  <si>
    <t>SDP</t>
  </si>
  <si>
    <t>Sudan</t>
  </si>
  <si>
    <t>Sudan plus</t>
  </si>
  <si>
    <t>SD</t>
  </si>
  <si>
    <t>SEN</t>
  </si>
  <si>
    <t>Senegal</t>
  </si>
  <si>
    <t>SN</t>
  </si>
  <si>
    <t>SGP</t>
  </si>
  <si>
    <t>SIN</t>
  </si>
  <si>
    <t>Singapore</t>
  </si>
  <si>
    <t>SG</t>
  </si>
  <si>
    <t>SGS</t>
  </si>
  <si>
    <t>South Georgia and the South Sandwich Islands</t>
  </si>
  <si>
    <t>SHN</t>
  </si>
  <si>
    <t>Saint Helena, Ascension and Tristan da Cunha</t>
  </si>
  <si>
    <t>SJM</t>
  </si>
  <si>
    <t>Svalbard and Jan Mayen</t>
  </si>
  <si>
    <t>SLB</t>
  </si>
  <si>
    <t>Solomon Islands</t>
  </si>
  <si>
    <t>SB</t>
  </si>
  <si>
    <t>SOI</t>
  </si>
  <si>
    <t>SLE</t>
  </si>
  <si>
    <t>Sierra Leone</t>
  </si>
  <si>
    <t>Sierra_Leone</t>
  </si>
  <si>
    <t>SL</t>
  </si>
  <si>
    <t>SIL</t>
  </si>
  <si>
    <t>SLV</t>
  </si>
  <si>
    <t>El Salvador</t>
  </si>
  <si>
    <t>SV</t>
  </si>
  <si>
    <t>ELS</t>
  </si>
  <si>
    <t>SMR</t>
  </si>
  <si>
    <t>San Marino</t>
  </si>
  <si>
    <t>SM</t>
  </si>
  <si>
    <t>SNM</t>
  </si>
  <si>
    <t>SOM</t>
  </si>
  <si>
    <t>Somalia</t>
  </si>
  <si>
    <t>SO</t>
  </si>
  <si>
    <t>SPM</t>
  </si>
  <si>
    <t>Saint Pierre and Miquelon</t>
  </si>
  <si>
    <t>SRB</t>
  </si>
  <si>
    <t>Serbia</t>
  </si>
  <si>
    <t>RS</t>
  </si>
  <si>
    <t>SSD</t>
  </si>
  <si>
    <t>South Sudan</t>
  </si>
  <si>
    <t>SS</t>
  </si>
  <si>
    <t>STP</t>
  </si>
  <si>
    <t>Sao Tome and Principe</t>
  </si>
  <si>
    <t>ST</t>
  </si>
  <si>
    <t>SUR</t>
  </si>
  <si>
    <t>Suriname</t>
  </si>
  <si>
    <t>SR</t>
  </si>
  <si>
    <t>SVK</t>
  </si>
  <si>
    <t>Slovakia</t>
  </si>
  <si>
    <t>SK</t>
  </si>
  <si>
    <t>SLO</t>
  </si>
  <si>
    <t>SVN</t>
  </si>
  <si>
    <t>Slovenia</t>
  </si>
  <si>
    <t>SI</t>
  </si>
  <si>
    <t>SWE</t>
  </si>
  <si>
    <t>Sweden</t>
  </si>
  <si>
    <t>SE</t>
  </si>
  <si>
    <t>SWZ</t>
  </si>
  <si>
    <t>SWA</t>
  </si>
  <si>
    <t>Swaziland</t>
  </si>
  <si>
    <t>SZ</t>
  </si>
  <si>
    <t>SXM</t>
  </si>
  <si>
    <t>Sint Maarten (Dutch part)</t>
  </si>
  <si>
    <t>SYC</t>
  </si>
  <si>
    <t>Seychelles</t>
  </si>
  <si>
    <t>SC</t>
  </si>
  <si>
    <t>SEY</t>
  </si>
  <si>
    <t>SYR</t>
  </si>
  <si>
    <t>Syrian Arab Republic</t>
  </si>
  <si>
    <t>Syria</t>
  </si>
  <si>
    <t>SY</t>
  </si>
  <si>
    <t>TCA</t>
  </si>
  <si>
    <t>Turks and Caicos Islands</t>
  </si>
  <si>
    <t>TCD</t>
  </si>
  <si>
    <t>CHA</t>
  </si>
  <si>
    <t>Chad</t>
  </si>
  <si>
    <t>TD</t>
  </si>
  <si>
    <t>CHD</t>
  </si>
  <si>
    <t>TGO</t>
  </si>
  <si>
    <t>TOG</t>
  </si>
  <si>
    <t>Togo</t>
  </si>
  <si>
    <t>TG</t>
  </si>
  <si>
    <t>THA</t>
  </si>
  <si>
    <t>Thailand</t>
  </si>
  <si>
    <t>TH</t>
  </si>
  <si>
    <t>TJK</t>
  </si>
  <si>
    <t>TAJ</t>
  </si>
  <si>
    <t>Tajikistan</t>
  </si>
  <si>
    <t>TJ</t>
  </si>
  <si>
    <t>TKL</t>
  </si>
  <si>
    <t>Tokelau</t>
  </si>
  <si>
    <t>TKM</t>
  </si>
  <si>
    <t>Turkmenistan</t>
  </si>
  <si>
    <t>TM</t>
  </si>
  <si>
    <t>TUK</t>
  </si>
  <si>
    <t>TLS</t>
  </si>
  <si>
    <t>Timor-Leste</t>
  </si>
  <si>
    <t>Timor-L'este</t>
  </si>
  <si>
    <t>TL</t>
  </si>
  <si>
    <t>TIM</t>
  </si>
  <si>
    <t>TON</t>
  </si>
  <si>
    <t>Tonga</t>
  </si>
  <si>
    <t>TO</t>
  </si>
  <si>
    <t>TTO</t>
  </si>
  <si>
    <t>Trinidad and Tobago</t>
  </si>
  <si>
    <t>TT</t>
  </si>
  <si>
    <t>TRI</t>
  </si>
  <si>
    <t>TUN</t>
  </si>
  <si>
    <t>Tunisia</t>
  </si>
  <si>
    <t>TN</t>
  </si>
  <si>
    <t>TUR</t>
  </si>
  <si>
    <t>TKY</t>
  </si>
  <si>
    <t>Turkey</t>
  </si>
  <si>
    <t>TR</t>
  </si>
  <si>
    <t>TUV</t>
  </si>
  <si>
    <t>Tuvalu</t>
  </si>
  <si>
    <t>TV</t>
  </si>
  <si>
    <t>TWN</t>
  </si>
  <si>
    <t>Taiwan, Province of China</t>
  </si>
  <si>
    <t>TZA</t>
  </si>
  <si>
    <t>TAN</t>
  </si>
  <si>
    <t>Tanzania, United Republic of</t>
  </si>
  <si>
    <t>Tanzania</t>
  </si>
  <si>
    <t>TZ</t>
  </si>
  <si>
    <t>URT</t>
  </si>
  <si>
    <t>UGA</t>
  </si>
  <si>
    <t>Uganda</t>
  </si>
  <si>
    <t>UG</t>
  </si>
  <si>
    <t>UKR</t>
  </si>
  <si>
    <t>Ukraine</t>
  </si>
  <si>
    <t>UA</t>
  </si>
  <si>
    <t>UMI</t>
  </si>
  <si>
    <t>United States Minor Outlying Islands</t>
  </si>
  <si>
    <t>URY</t>
  </si>
  <si>
    <t>URU</t>
  </si>
  <si>
    <t>Uruguay</t>
  </si>
  <si>
    <t>UY</t>
  </si>
  <si>
    <t>USA</t>
  </si>
  <si>
    <t>UNS</t>
  </si>
  <si>
    <t>United States</t>
  </si>
  <si>
    <t>United_States</t>
  </si>
  <si>
    <t>US</t>
  </si>
  <si>
    <t>UZB</t>
  </si>
  <si>
    <t>Uzbekistan</t>
  </si>
  <si>
    <t>UZ</t>
  </si>
  <si>
    <t>VAT</t>
  </si>
  <si>
    <t>Holy See (Vatican City State)</t>
  </si>
  <si>
    <t>VCT</t>
  </si>
  <si>
    <t>Saint Vincent and the Grenadines</t>
  </si>
  <si>
    <t>VC</t>
  </si>
  <si>
    <t>STV</t>
  </si>
  <si>
    <t>VEN</t>
  </si>
  <si>
    <t>Venezuela, Bolivarian Republic of</t>
  </si>
  <si>
    <t>Venezuela</t>
  </si>
  <si>
    <t>VE</t>
  </si>
  <si>
    <t>VGB</t>
  </si>
  <si>
    <t>Virgin Islands, British</t>
  </si>
  <si>
    <t>VIR</t>
  </si>
  <si>
    <t>Virgin Islands, U.S.</t>
  </si>
  <si>
    <t>VNM</t>
  </si>
  <si>
    <t>VIE</t>
  </si>
  <si>
    <t>Viet Nam</t>
  </si>
  <si>
    <t>Vietnam</t>
  </si>
  <si>
    <t>VN</t>
  </si>
  <si>
    <t>VUT</t>
  </si>
  <si>
    <t>Vanuatu</t>
  </si>
  <si>
    <t>VU</t>
  </si>
  <si>
    <t>VAN</t>
  </si>
  <si>
    <t>WLF</t>
  </si>
  <si>
    <t>Wallis and Futuna</t>
  </si>
  <si>
    <t>WSM</t>
  </si>
  <si>
    <t>Samoa</t>
  </si>
  <si>
    <t>WS</t>
  </si>
  <si>
    <t>SAM</t>
  </si>
  <si>
    <t>YEM</t>
  </si>
  <si>
    <t>Yemen</t>
  </si>
  <si>
    <t>YE</t>
  </si>
  <si>
    <t>ZAF</t>
  </si>
  <si>
    <t>SAF</t>
  </si>
  <si>
    <t>South Africa</t>
  </si>
  <si>
    <t>South_Africa</t>
  </si>
  <si>
    <t>ZA</t>
  </si>
  <si>
    <t>ZMB</t>
  </si>
  <si>
    <t>ZAM</t>
  </si>
  <si>
    <t>Zambia</t>
  </si>
  <si>
    <t>ZM</t>
  </si>
  <si>
    <t>ZWE</t>
  </si>
  <si>
    <t>ZIM</t>
  </si>
  <si>
    <t>Zimbabwe</t>
  </si>
  <si>
    <t>ZW</t>
  </si>
  <si>
    <t>WLD</t>
  </si>
  <si>
    <t>DVG</t>
  </si>
  <si>
    <t>Southern Asia</t>
  </si>
  <si>
    <t>SAs</t>
  </si>
  <si>
    <t>NAf</t>
  </si>
  <si>
    <t>Northern Africa</t>
  </si>
  <si>
    <t>Central Africa</t>
  </si>
  <si>
    <t>CAf</t>
  </si>
  <si>
    <t>Sub-Saharan Africa</t>
  </si>
  <si>
    <t>WAf</t>
  </si>
  <si>
    <t>Western Africa</t>
  </si>
  <si>
    <t>Southern Europe</t>
  </si>
  <si>
    <t>SEU</t>
  </si>
  <si>
    <t>Developing Only</t>
  </si>
  <si>
    <t>DVD</t>
  </si>
  <si>
    <t>South America</t>
  </si>
  <si>
    <t>SAm</t>
  </si>
  <si>
    <t>EAf</t>
  </si>
  <si>
    <t>Eastern Africa</t>
  </si>
  <si>
    <t>Western Asia</t>
  </si>
  <si>
    <t>WAs</t>
  </si>
  <si>
    <t>SAf</t>
  </si>
  <si>
    <t>Southern Africa</t>
  </si>
  <si>
    <t>Australia and New Zealand</t>
  </si>
  <si>
    <t>ANZ</t>
  </si>
  <si>
    <t>NAm</t>
  </si>
  <si>
    <t>Northern America</t>
  </si>
  <si>
    <t>Western Europe</t>
  </si>
  <si>
    <t>WEU</t>
  </si>
  <si>
    <t>CAm</t>
  </si>
  <si>
    <t>Central America</t>
  </si>
  <si>
    <t>EAPg</t>
  </si>
  <si>
    <t>East Asia and Pacific, developing only</t>
  </si>
  <si>
    <t>Caribbean</t>
  </si>
  <si>
    <t>MENg</t>
  </si>
  <si>
    <t>Middle East and North Africa, developing only</t>
  </si>
  <si>
    <t>CAs</t>
  </si>
  <si>
    <t>Central Asia</t>
  </si>
  <si>
    <t>World</t>
  </si>
  <si>
    <t>EAs</t>
  </si>
  <si>
    <t>Eastern Asia</t>
  </si>
  <si>
    <t>Eastern Europe</t>
  </si>
  <si>
    <t>EEU</t>
  </si>
  <si>
    <t>SEAs</t>
  </si>
  <si>
    <t>South-Eastern Asia</t>
  </si>
  <si>
    <t>Northern Europe</t>
  </si>
  <si>
    <t>NEU</t>
  </si>
  <si>
    <t>OCN</t>
  </si>
  <si>
    <t>Oceania</t>
  </si>
  <si>
    <t>AggReg1 - Standard 8 plus 4 dvg regions</t>
  </si>
  <si>
    <t>AggReg2 - FAO groupings</t>
  </si>
  <si>
    <t>Developed Only</t>
  </si>
  <si>
    <t>OTH</t>
  </si>
  <si>
    <t>Other</t>
  </si>
  <si>
    <t>region_code.IMPACT159</t>
  </si>
  <si>
    <t>region_name.IMPACT159</t>
  </si>
  <si>
    <t>CAS</t>
  </si>
  <si>
    <t>EAF</t>
  </si>
  <si>
    <t>EAS</t>
  </si>
  <si>
    <t>NAF</t>
  </si>
  <si>
    <t>SEAS</t>
  </si>
  <si>
    <t>WAF</t>
  </si>
  <si>
    <t>WAS</t>
  </si>
  <si>
    <t>region_code.EconGroup</t>
  </si>
  <si>
    <t>region_code.AggReg2</t>
  </si>
  <si>
    <t>region_code.EAPgMENg</t>
  </si>
  <si>
    <t>region_name.EAPgMENg</t>
  </si>
  <si>
    <t>region_name.EconGroup</t>
  </si>
  <si>
    <t>region_name.AggReg2</t>
  </si>
  <si>
    <t>region_code.AggReg1</t>
  </si>
  <si>
    <t>region_name.AggReg1</t>
  </si>
  <si>
    <t>region_name.WB</t>
  </si>
  <si>
    <t>region_code.WB</t>
  </si>
  <si>
    <t>lowInc</t>
  </si>
  <si>
    <t>upMidInc</t>
  </si>
  <si>
    <t>highInc</t>
  </si>
  <si>
    <t>lowMidInc</t>
  </si>
  <si>
    <t>Low income</t>
  </si>
  <si>
    <t>Upper middle income</t>
  </si>
  <si>
    <t>Lower middle income</t>
  </si>
  <si>
    <t>High income</t>
  </si>
  <si>
    <t>Palestine</t>
  </si>
  <si>
    <t>Timor L'Este</t>
  </si>
  <si>
    <t>NA</t>
  </si>
  <si>
    <t>Netherlands Antilles</t>
  </si>
  <si>
    <t>Cape Verde</t>
  </si>
  <si>
    <t>JEY</t>
  </si>
  <si>
    <t>Jersey</t>
  </si>
  <si>
    <t>Libyan Arab Jamahiriya</t>
  </si>
  <si>
    <t>Official_name</t>
  </si>
  <si>
    <t>ISO3 codes and names</t>
  </si>
  <si>
    <t>http://unstats.un.org/unsd/tradekb/Knowledgebase/Country-Code</t>
  </si>
  <si>
    <t>The Republic of Angola</t>
  </si>
  <si>
    <t>The Republic of Albania</t>
  </si>
  <si>
    <t>The Principality of Andorra</t>
  </si>
  <si>
    <t>The United Arab Emirates</t>
  </si>
  <si>
    <t>The Argentine Republic</t>
  </si>
  <si>
    <t>The Republic of Armenia</t>
  </si>
  <si>
    <t>The Republic of Austria</t>
  </si>
  <si>
    <t>The Republic of Azerbaijan</t>
  </si>
  <si>
    <t>The Republic of Burundi</t>
  </si>
  <si>
    <t>The Kingdom of Belgium</t>
  </si>
  <si>
    <t>The Republic of Benin</t>
  </si>
  <si>
    <t>The People's Republic of Bangladesh</t>
  </si>
  <si>
    <t>The Republic of Bulgaria</t>
  </si>
  <si>
    <t>The Kingdom of Bahrain</t>
  </si>
  <si>
    <t>The Commonwealth of The Bahamas</t>
  </si>
  <si>
    <t>The Republic of Belarus</t>
  </si>
  <si>
    <t>The Plurinational State of Bolivia</t>
  </si>
  <si>
    <t>The Federative Republic of Brazil</t>
  </si>
  <si>
    <t>The Kingdom of Bhutan</t>
  </si>
  <si>
    <t>The Republic of Botswana</t>
  </si>
  <si>
    <t>The Central African Republic</t>
  </si>
  <si>
    <t>The Swiss Confederation</t>
  </si>
  <si>
    <t>The Republic of Chile</t>
  </si>
  <si>
    <t>The People's Republic of China</t>
  </si>
  <si>
    <t>The Republic of Côte d'Ivoire</t>
  </si>
  <si>
    <t>The Republic of Cameroon</t>
  </si>
  <si>
    <t>Congo, The Democratic Republic of the</t>
  </si>
  <si>
    <t>The Democratic Republic of The Congo</t>
  </si>
  <si>
    <t>The Republic of The Congo</t>
  </si>
  <si>
    <t>The Cook Islands</t>
  </si>
  <si>
    <t>The Republic of Colombia</t>
  </si>
  <si>
    <t>The Union of The Comoros</t>
  </si>
  <si>
    <t>The Republic of Costa Rica</t>
  </si>
  <si>
    <t>The Republic of Cuba</t>
  </si>
  <si>
    <t>The Republic of Cyprus</t>
  </si>
  <si>
    <t>The Czech Republic</t>
  </si>
  <si>
    <t>The Federal Republic of Germany</t>
  </si>
  <si>
    <t>The Republic of Djibouti</t>
  </si>
  <si>
    <t>The Commonwealth of Dominica</t>
  </si>
  <si>
    <t>The Kingdom of Denmark</t>
  </si>
  <si>
    <t>The Dominican Republic</t>
  </si>
  <si>
    <t>The People's Democratic Republic of Algeria</t>
  </si>
  <si>
    <t>The Republic of Ecuador</t>
  </si>
  <si>
    <t>The Arab Republic of Egypt</t>
  </si>
  <si>
    <t>The State of Eritrea</t>
  </si>
  <si>
    <t>The Kingdom of Spain</t>
  </si>
  <si>
    <t>The Republic of Estonia</t>
  </si>
  <si>
    <t>The Federal Democratic Republic of Ethiopia</t>
  </si>
  <si>
    <t>The Republic of Finland</t>
  </si>
  <si>
    <t>The Republic of Fiji</t>
  </si>
  <si>
    <t>The French Republic</t>
  </si>
  <si>
    <t>The Federated States of Micronesia</t>
  </si>
  <si>
    <t>The Gabonese Republic</t>
  </si>
  <si>
    <t>The United Kingdom of Great Britain and Northern Ireland</t>
  </si>
  <si>
    <t>The Republic of Ghana</t>
  </si>
  <si>
    <t>The Republic of Guinea</t>
  </si>
  <si>
    <t>The Republic of The Gambia</t>
  </si>
  <si>
    <t>The Republic of Guinea-Bissau</t>
  </si>
  <si>
    <t>The Republic of Equatorial Guinea</t>
  </si>
  <si>
    <t>The Hellenic Republic</t>
  </si>
  <si>
    <t>The Republic of Guatemala</t>
  </si>
  <si>
    <t>The Republic of Guyana</t>
  </si>
  <si>
    <t>The Republic of Honduras</t>
  </si>
  <si>
    <t>The Republic of Croatia</t>
  </si>
  <si>
    <t>The Republic of Haiti</t>
  </si>
  <si>
    <t>The Republic of Indonesia</t>
  </si>
  <si>
    <t>The Republic of India</t>
  </si>
  <si>
    <t>The Islamic Republic of Iran</t>
  </si>
  <si>
    <t>The Republic of Iraq</t>
  </si>
  <si>
    <t>The Republic of Iceland</t>
  </si>
  <si>
    <t>The State of Israel</t>
  </si>
  <si>
    <t>The Republic of Italy</t>
  </si>
  <si>
    <t>The Hashemite Kingdom of Jordan</t>
  </si>
  <si>
    <t>The Republic of Kazakhstan</t>
  </si>
  <si>
    <t>The Republic of Kenya</t>
  </si>
  <si>
    <t>The Kyrgyz Republic</t>
  </si>
  <si>
    <t>The Kingdom of Cambodia</t>
  </si>
  <si>
    <t>The Republic of Kiribati</t>
  </si>
  <si>
    <t>The Republic of Korea</t>
  </si>
  <si>
    <t>The State of Kuwait</t>
  </si>
  <si>
    <t>The Lao People's Democratic Republic</t>
  </si>
  <si>
    <t>The Lebanese Republic</t>
  </si>
  <si>
    <t>The Republic of Liberia</t>
  </si>
  <si>
    <t>The Democratic Socialist Republic of Sri Lanka</t>
  </si>
  <si>
    <t>The Kingdom of Lesotho</t>
  </si>
  <si>
    <t>The Republic of Lithuania</t>
  </si>
  <si>
    <t>The Grand Duchy of Luxembourg</t>
  </si>
  <si>
    <t>The Republic of Latvia</t>
  </si>
  <si>
    <t>The Kingdom of Morocco</t>
  </si>
  <si>
    <t>The Principality of Monaco</t>
  </si>
  <si>
    <t>The Republic of Moldova</t>
  </si>
  <si>
    <t>The Republic of Madagascar</t>
  </si>
  <si>
    <t>The Republic of Maldives</t>
  </si>
  <si>
    <t>The United Mexican States</t>
  </si>
  <si>
    <t>The Republic of The Marshall Islands</t>
  </si>
  <si>
    <t>Macedonia, The former Yugoslav Republic of</t>
  </si>
  <si>
    <t>The Republic of Mali</t>
  </si>
  <si>
    <t>The Republic of Malta</t>
  </si>
  <si>
    <t>The Republic of The Union of Myanmar</t>
  </si>
  <si>
    <t>The Republic of Mozambique</t>
  </si>
  <si>
    <t>The Islamic Republic of Mauritania</t>
  </si>
  <si>
    <t>The Republic of Mauritius</t>
  </si>
  <si>
    <t>The Republic of Malawi</t>
  </si>
  <si>
    <t>The Republic of Namibia</t>
  </si>
  <si>
    <t>The Republic of The Niger</t>
  </si>
  <si>
    <t>The Federal Republic of Nigeria</t>
  </si>
  <si>
    <t>The Republic of Nicaragua</t>
  </si>
  <si>
    <t>The Kingdom of The Netherlands</t>
  </si>
  <si>
    <t>The Kingdom of Norway</t>
  </si>
  <si>
    <t>The Federal Democratic Republic of Nepal</t>
  </si>
  <si>
    <t>The Republic of Nauru</t>
  </si>
  <si>
    <t>The Sultanate of Oman</t>
  </si>
  <si>
    <t>The Islamic Republic of Pakistan</t>
  </si>
  <si>
    <t>The Republic of Panama</t>
  </si>
  <si>
    <t>The Republic of Peru</t>
  </si>
  <si>
    <t>The Republic of The Philippines</t>
  </si>
  <si>
    <t>The Republic of Palau</t>
  </si>
  <si>
    <t>The Republic of Poland</t>
  </si>
  <si>
    <t>The Democratic People's Republic of Korea</t>
  </si>
  <si>
    <t>The Portuguese Republic</t>
  </si>
  <si>
    <t>The Republic of Paraguay</t>
  </si>
  <si>
    <t>The State of Qatar</t>
  </si>
  <si>
    <t>The Russian Federation</t>
  </si>
  <si>
    <t>The Republic of Rwanda</t>
  </si>
  <si>
    <t>The Kingdom of Saudi Arabia</t>
  </si>
  <si>
    <t>The Republic of The Sudan</t>
  </si>
  <si>
    <t>The Republic of Senegal</t>
  </si>
  <si>
    <t>The Republic of Singapore</t>
  </si>
  <si>
    <t>South Georgia and The South Sandwich Islands</t>
  </si>
  <si>
    <t>The Republic of Sierra Leone</t>
  </si>
  <si>
    <t>The Republic of El Salvador</t>
  </si>
  <si>
    <t>The Republic of San Marino</t>
  </si>
  <si>
    <t>The Federal Republic of Somalia</t>
  </si>
  <si>
    <t>The Republic of Serbia</t>
  </si>
  <si>
    <t>The Democratic Republic of Sao Tome and Principe</t>
  </si>
  <si>
    <t>The Republic of Suriname</t>
  </si>
  <si>
    <t>The Slovak Republic</t>
  </si>
  <si>
    <t>The Republic of Slovenia</t>
  </si>
  <si>
    <t>The Kingdom of Sweden</t>
  </si>
  <si>
    <t>The Kingdom of Swaziland</t>
  </si>
  <si>
    <t>The Republic of Seychelles</t>
  </si>
  <si>
    <t>The Syrian Arab Republic</t>
  </si>
  <si>
    <t>The Republic of Chad</t>
  </si>
  <si>
    <t>The Togolese Republic</t>
  </si>
  <si>
    <t>The Kingdom of Thailand</t>
  </si>
  <si>
    <t>The Republic of Tajikistan</t>
  </si>
  <si>
    <t>The Democratic Republic of Timor-Leste</t>
  </si>
  <si>
    <t>The Kingdom of Tonga</t>
  </si>
  <si>
    <t>The Republic of Trinidad and Tobago</t>
  </si>
  <si>
    <t>The Republic of Tunisia</t>
  </si>
  <si>
    <t>The Republic of Turkey</t>
  </si>
  <si>
    <t>The United Republic of Tanzania</t>
  </si>
  <si>
    <t>The Republic of Uganda</t>
  </si>
  <si>
    <t>The Eastern Republic of Uruguay</t>
  </si>
  <si>
    <t>The United States of America</t>
  </si>
  <si>
    <t>The Republic of Uzbekistan</t>
  </si>
  <si>
    <t>Saint Vincent and The Grenadines</t>
  </si>
  <si>
    <t>The Bolivarian Republic of Venezuela</t>
  </si>
  <si>
    <t>The Socialist Republic of Viet Nam</t>
  </si>
  <si>
    <t>The Republic of Vanuatu</t>
  </si>
  <si>
    <t>The Independent State of Samoa</t>
  </si>
  <si>
    <t>The Republic of Yemen</t>
  </si>
  <si>
    <t>The Republic of South Africa</t>
  </si>
  <si>
    <t>The Republic of Zambia</t>
  </si>
  <si>
    <t>The Republic of Zimbabwe</t>
  </si>
  <si>
    <t>The Republic of South Sudan</t>
  </si>
  <si>
    <t>TC</t>
  </si>
  <si>
    <t>PS</t>
  </si>
  <si>
    <t>The Country of Curaçao</t>
  </si>
  <si>
    <t>CW</t>
  </si>
  <si>
    <t>CX</t>
  </si>
  <si>
    <t>KY</t>
  </si>
  <si>
    <t>SX</t>
  </si>
  <si>
    <t>BQ</t>
  </si>
  <si>
    <t>region_code</t>
  </si>
  <si>
    <t>region_name</t>
  </si>
  <si>
    <t>region.code</t>
  </si>
  <si>
    <t xml:space="preserve"> </t>
  </si>
  <si>
    <t>note: Not all ISO codes are included here so not all UNI codes can be extracted from here</t>
  </si>
  <si>
    <t>In the worksheet dt.regions.all, the additional UNI codes have been hand entered from https://en.wikipedia.org/wiki/ISO_3166-1_numeric</t>
  </si>
  <si>
    <t>http://www.fao.org/countryprofiles/iso3list/en/</t>
  </si>
  <si>
    <t>This link has lookup values for ISO3, ISO2, UNI, UNDP, FAOSTAT, GAUL</t>
  </si>
  <si>
    <t>updated May 10, 2018</t>
  </si>
  <si>
    <t>region_code.WB.income</t>
  </si>
  <si>
    <t>region_name.WB.income</t>
  </si>
  <si>
    <t>region_code.WB.spatial</t>
  </si>
  <si>
    <t>region_name.WB.spatial</t>
  </si>
  <si>
    <t>Middle and Near East</t>
  </si>
  <si>
    <t>Central</t>
  </si>
  <si>
    <t>Eastern</t>
  </si>
  <si>
    <t>Western</t>
  </si>
  <si>
    <t>Southern</t>
  </si>
  <si>
    <t>NonAfrica</t>
  </si>
  <si>
    <t>region_code.Africa</t>
  </si>
  <si>
    <t>region_name.Africa</t>
  </si>
  <si>
    <t>Not Africa</t>
  </si>
  <si>
    <t>member</t>
  </si>
  <si>
    <t>region_code.smallGroup</t>
  </si>
  <si>
    <t>nonmember</t>
  </si>
  <si>
    <t>Increased investment</t>
  </si>
  <si>
    <t>standard investment</t>
  </si>
  <si>
    <t>region_name.smallGroup</t>
  </si>
  <si>
    <t>region_name.AggReg22</t>
  </si>
  <si>
    <t>Not included on main table</t>
  </si>
  <si>
    <t>other</t>
  </si>
  <si>
    <t>LAC_mdi</t>
  </si>
  <si>
    <t>Asia_mdi</t>
  </si>
  <si>
    <t>WANACentAsia_mdi</t>
  </si>
  <si>
    <t>Selected Latin American and Caribbean countries</t>
  </si>
  <si>
    <t>Other counties</t>
  </si>
  <si>
    <t>Selected Asian countries</t>
  </si>
  <si>
    <t>Sub Saharan African countries</t>
  </si>
  <si>
    <t>West and Central Asia and North African countries</t>
  </si>
  <si>
    <t>region_code.MDIreg2</t>
  </si>
  <si>
    <t>region_name.MDIreg2</t>
  </si>
  <si>
    <t xml:space="preserve">Asia_South </t>
  </si>
  <si>
    <t>Other countries</t>
  </si>
  <si>
    <t>SSA_Nigeria</t>
  </si>
  <si>
    <t>SSA_Central</t>
  </si>
  <si>
    <t>Central Arica</t>
  </si>
  <si>
    <t>SA_SCone</t>
  </si>
  <si>
    <t>SSA_Eastern</t>
  </si>
  <si>
    <t>SSA_Western</t>
  </si>
  <si>
    <t>SA_Andean</t>
  </si>
  <si>
    <t>SSA_Southern</t>
  </si>
  <si>
    <t>region_code.MDIreg1</t>
  </si>
  <si>
    <t>region_name.MDIreg1</t>
  </si>
  <si>
    <t>CentAm</t>
  </si>
  <si>
    <t>Asia_NE</t>
  </si>
  <si>
    <t>CentAsia</t>
  </si>
  <si>
    <t>North_Africa</t>
  </si>
  <si>
    <t>Asia_SE</t>
  </si>
  <si>
    <t>Asia_West</t>
  </si>
  <si>
    <t>North Africa</t>
  </si>
  <si>
    <t>Andean South America</t>
  </si>
  <si>
    <t>South America Southern Cone</t>
  </si>
  <si>
    <t>Western Africa except Nigeria</t>
  </si>
  <si>
    <t>Northeast Asia</t>
  </si>
  <si>
    <t>Southeast Asia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</si>
</sst>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0.5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rgb="FF4F81BD"/>
      </left>
      <right/>
      <top style="thin">
        <color rgb="FF4F81BD"/>
      </top>
      <bottom/>
      <diagonal/>
    </border>
    <border>
      <left style="thin">
        <color theme="4"/>
      </left>
      <right/>
      <top/>
      <bottom/>
      <diagonal/>
    </border>
    <border>
      <left/>
      <right/>
      <top style="thin">
        <color rgb="FF4F81BD"/>
      </top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4" fillId="0" borderId="1" xfId="0" applyFont="1" applyBorder="1"/>
    <xf numFmtId="2" fontId="5" fillId="0" borderId="2" xfId="0" applyNumberFormat="1" applyFont="1" applyBorder="1"/>
    <xf numFmtId="49" fontId="5" fillId="0" borderId="2" xfId="0" applyNumberFormat="1" applyFont="1" applyBorder="1"/>
    <xf numFmtId="0" fontId="6" fillId="2" borderId="0" xfId="0" applyFont="1" applyFill="1" applyProtection="1">
      <protection locked="0"/>
    </xf>
    <xf numFmtId="0" fontId="7" fillId="2" borderId="1" xfId="0" applyFont="1" applyFill="1" applyBorder="1"/>
    <xf numFmtId="0" fontId="7" fillId="2" borderId="2" xfId="0" applyFont="1" applyFill="1" applyBorder="1"/>
    <xf numFmtId="0" fontId="4" fillId="0" borderId="4" xfId="0" applyFont="1" applyBorder="1"/>
    <xf numFmtId="0" fontId="4" fillId="0" borderId="5" xfId="0" applyFont="1" applyBorder="1"/>
    <xf numFmtId="164" fontId="8" fillId="0" borderId="0" xfId="0" applyNumberFormat="1" applyFont="1"/>
    <xf numFmtId="0" fontId="5" fillId="0" borderId="2" xfId="0" applyNumberFormat="1" applyFont="1" applyBorder="1"/>
    <xf numFmtId="164" fontId="5" fillId="0" borderId="2" xfId="0" applyNumberFormat="1" applyFont="1" applyBorder="1"/>
    <xf numFmtId="0" fontId="0" fillId="3" borderId="0" xfId="0" applyFill="1"/>
    <xf numFmtId="0" fontId="7" fillId="2" borderId="2" xfId="0" applyNumberFormat="1" applyFont="1" applyFill="1" applyBorder="1"/>
    <xf numFmtId="0" fontId="0" fillId="0" borderId="0" xfId="0" applyNumberFormat="1"/>
    <xf numFmtId="0" fontId="7" fillId="2" borderId="3" xfId="0" applyNumberFormat="1" applyFont="1" applyFill="1" applyBorder="1"/>
    <xf numFmtId="0" fontId="5" fillId="0" borderId="3" xfId="0" applyNumberFormat="1" applyFont="1" applyBorder="1"/>
    <xf numFmtId="0" fontId="4" fillId="3" borderId="1" xfId="0" applyFont="1" applyFill="1" applyBorder="1"/>
    <xf numFmtId="2" fontId="5" fillId="3" borderId="2" xfId="0" applyNumberFormat="1" applyFont="1" applyFill="1" applyBorder="1"/>
    <xf numFmtId="0" fontId="0" fillId="3" borderId="6" xfId="0" applyFill="1" applyBorder="1"/>
    <xf numFmtId="0" fontId="6" fillId="2" borderId="0" xfId="0" applyNumberFormat="1" applyFont="1" applyFill="1" applyProtection="1">
      <protection locked="0"/>
    </xf>
    <xf numFmtId="49" fontId="4" fillId="0" borderId="7" xfId="0" applyNumberFormat="1" applyFont="1" applyBorder="1"/>
    <xf numFmtId="49" fontId="4" fillId="0" borderId="0" xfId="0" applyNumberFormat="1" applyFont="1" applyBorder="1"/>
    <xf numFmtId="164" fontId="0" fillId="0" borderId="8" xfId="0" applyNumberFormat="1" applyBorder="1"/>
    <xf numFmtId="49" fontId="8" fillId="0" borderId="0" xfId="0" applyNumberFormat="1" applyFont="1"/>
    <xf numFmtId="164" fontId="5" fillId="0" borderId="3" xfId="0" applyNumberFormat="1" applyFont="1" applyBorder="1"/>
    <xf numFmtId="0" fontId="0" fillId="0" borderId="0" xfId="0" applyFill="1"/>
    <xf numFmtId="164" fontId="8" fillId="0" borderId="0" xfId="0" applyNumberFormat="1" applyFont="1" applyFill="1"/>
    <xf numFmtId="0" fontId="9" fillId="0" borderId="0" xfId="0" applyFont="1" applyFill="1"/>
    <xf numFmtId="0" fontId="10" fillId="0" borderId="0" xfId="0" applyFont="1"/>
    <xf numFmtId="49" fontId="4" fillId="0" borderId="5" xfId="0" applyNumberFormat="1" applyFont="1" applyBorder="1"/>
    <xf numFmtId="49" fontId="4" fillId="0" borderId="1" xfId="0" applyNumberFormat="1" applyFont="1" applyBorder="1"/>
    <xf numFmtId="49" fontId="6" fillId="2" borderId="0" xfId="0" applyNumberFormat="1" applyFont="1" applyFill="1" applyProtection="1">
      <protection locked="0"/>
    </xf>
    <xf numFmtId="49" fontId="7" fillId="2" borderId="2" xfId="0" applyNumberFormat="1" applyFont="1" applyFill="1" applyBorder="1"/>
    <xf numFmtId="49" fontId="5" fillId="3" borderId="2" xfId="0" applyNumberFormat="1" applyFont="1" applyFill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7"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0" formatCode="@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cn/Desktop/DeleteMe%20IMPACT%20regions%20update%20Aug%2028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.regions.all"/>
      <sheetName val="Sheet1"/>
      <sheetName val="Sheet2"/>
    </sheetNames>
    <sheetDataSet>
      <sheetData sheetId="0"/>
      <sheetData sheetId="1"/>
      <sheetData sheetId="2">
        <row r="1">
          <cell r="E1" t="str">
            <v>Cty</v>
          </cell>
          <cell r="F1" t="str">
            <v>Standard-IMPACT</v>
          </cell>
          <cell r="G1" t="str">
            <v>Standard-IMPACT</v>
          </cell>
          <cell r="H1" t="str">
            <v>Standard-IMPACT</v>
          </cell>
          <cell r="I1" t="str">
            <v>Standard-IMPACT</v>
          </cell>
          <cell r="J1" t="str">
            <v>Standard-IMPACT</v>
          </cell>
          <cell r="M1" t="str">
            <v>Cty</v>
          </cell>
          <cell r="N1" t="str">
            <v>Sub-Region</v>
          </cell>
        </row>
        <row r="2">
          <cell r="E2" t="str">
            <v>AFG</v>
          </cell>
          <cell r="F2" t="str">
            <v>SAS</v>
          </cell>
          <cell r="G2" t="str">
            <v>WLD</v>
          </cell>
          <cell r="H2" t="str">
            <v>DVG</v>
          </cell>
          <cell r="I2"/>
          <cell r="J2" t="str">
            <v>SAS-Afghanistan</v>
          </cell>
          <cell r="M2" t="str">
            <v>AGO</v>
          </cell>
          <cell r="N2" t="str">
            <v>SSA, Central</v>
          </cell>
        </row>
        <row r="3">
          <cell r="E3" t="str">
            <v>AGO</v>
          </cell>
          <cell r="F3" t="str">
            <v>SSA</v>
          </cell>
          <cell r="G3" t="str">
            <v>WLD</v>
          </cell>
          <cell r="H3" t="str">
            <v>DVG</v>
          </cell>
          <cell r="I3"/>
          <cell r="J3" t="str">
            <v>SSA-Angola</v>
          </cell>
          <cell r="M3" t="str">
            <v>BDI</v>
          </cell>
          <cell r="N3" t="str">
            <v>SSA, Eastern</v>
          </cell>
        </row>
        <row r="4">
          <cell r="E4" t="str">
            <v>ALB</v>
          </cell>
          <cell r="F4" t="str">
            <v>EUR</v>
          </cell>
          <cell r="G4" t="str">
            <v>WLD</v>
          </cell>
          <cell r="H4" t="str">
            <v>DVG</v>
          </cell>
          <cell r="I4"/>
          <cell r="J4" t="str">
            <v>EUR-Albania</v>
          </cell>
          <cell r="M4" t="str">
            <v>BEN</v>
          </cell>
          <cell r="N4" t="str">
            <v>SSA, Western</v>
          </cell>
        </row>
        <row r="5">
          <cell r="E5" t="str">
            <v>ARG</v>
          </cell>
          <cell r="F5" t="str">
            <v>LAC</v>
          </cell>
          <cell r="G5" t="str">
            <v>WLD</v>
          </cell>
          <cell r="H5" t="str">
            <v>DVG</v>
          </cell>
          <cell r="I5"/>
          <cell r="J5" t="str">
            <v>LAC-Argentina</v>
          </cell>
          <cell r="M5" t="str">
            <v>BFA</v>
          </cell>
          <cell r="N5" t="str">
            <v>SSA, Western</v>
          </cell>
        </row>
        <row r="6">
          <cell r="E6" t="str">
            <v>ARM</v>
          </cell>
          <cell r="F6" t="str">
            <v>FSU</v>
          </cell>
          <cell r="G6" t="str">
            <v>WLD</v>
          </cell>
          <cell r="H6" t="str">
            <v>DVG</v>
          </cell>
          <cell r="I6"/>
          <cell r="J6" t="str">
            <v>FSU-Armenia</v>
          </cell>
          <cell r="M6" t="str">
            <v>BWA</v>
          </cell>
          <cell r="N6" t="str">
            <v>SSA, Southern</v>
          </cell>
        </row>
        <row r="7">
          <cell r="E7" t="str">
            <v>AUS</v>
          </cell>
          <cell r="F7" t="str">
            <v>EAP</v>
          </cell>
          <cell r="G7" t="str">
            <v>WLD</v>
          </cell>
          <cell r="H7" t="str">
            <v>DVD</v>
          </cell>
          <cell r="I7"/>
          <cell r="J7" t="str">
            <v>EAP-Australia</v>
          </cell>
          <cell r="M7" t="str">
            <v>CAF</v>
          </cell>
          <cell r="N7" t="str">
            <v>SSA, Central</v>
          </cell>
        </row>
        <row r="8">
          <cell r="E8" t="str">
            <v>AUT</v>
          </cell>
          <cell r="F8" t="str">
            <v>EUR</v>
          </cell>
          <cell r="G8" t="str">
            <v>WLD</v>
          </cell>
          <cell r="H8" t="str">
            <v>DVD</v>
          </cell>
          <cell r="I8"/>
          <cell r="J8" t="str">
            <v>EUR-Austria</v>
          </cell>
          <cell r="M8" t="str">
            <v>CIV</v>
          </cell>
          <cell r="N8" t="str">
            <v>SSA, Western</v>
          </cell>
        </row>
        <row r="9">
          <cell r="E9" t="str">
            <v>AZE</v>
          </cell>
          <cell r="F9" t="str">
            <v>FSU</v>
          </cell>
          <cell r="G9" t="str">
            <v>WLD</v>
          </cell>
          <cell r="H9" t="str">
            <v>DVG</v>
          </cell>
          <cell r="I9"/>
          <cell r="J9" t="str">
            <v>FSU-Azerbaijan</v>
          </cell>
          <cell r="M9" t="str">
            <v>CMR</v>
          </cell>
          <cell r="N9" t="str">
            <v>SSA, Central</v>
          </cell>
        </row>
        <row r="10">
          <cell r="E10" t="str">
            <v>BDI</v>
          </cell>
          <cell r="F10" t="str">
            <v>SSA</v>
          </cell>
          <cell r="G10" t="str">
            <v>WLD</v>
          </cell>
          <cell r="H10" t="str">
            <v>DVG</v>
          </cell>
          <cell r="I10"/>
          <cell r="J10" t="str">
            <v>SSA-Burundi</v>
          </cell>
          <cell r="M10" t="str">
            <v>COD</v>
          </cell>
          <cell r="N10" t="str">
            <v>SSA, Central</v>
          </cell>
        </row>
        <row r="11">
          <cell r="E11" t="str">
            <v>BEN</v>
          </cell>
          <cell r="F11" t="str">
            <v>SSA</v>
          </cell>
          <cell r="G11" t="str">
            <v>WLD</v>
          </cell>
          <cell r="H11" t="str">
            <v>DVG</v>
          </cell>
          <cell r="I11"/>
          <cell r="J11" t="str">
            <v>SSA-Benin</v>
          </cell>
          <cell r="M11" t="str">
            <v>COG</v>
          </cell>
          <cell r="N11" t="str">
            <v>SSA, Central</v>
          </cell>
        </row>
        <row r="12">
          <cell r="E12" t="str">
            <v>BFA</v>
          </cell>
          <cell r="F12" t="str">
            <v>SSA</v>
          </cell>
          <cell r="G12" t="str">
            <v>WLD</v>
          </cell>
          <cell r="H12" t="str">
            <v>DVG</v>
          </cell>
          <cell r="I12"/>
          <cell r="J12" t="str">
            <v>SSA-Burkina Faso</v>
          </cell>
          <cell r="M12" t="str">
            <v>DJI</v>
          </cell>
          <cell r="N12" t="str">
            <v>SSA, Eastern</v>
          </cell>
        </row>
        <row r="13">
          <cell r="E13" t="str">
            <v>BGD</v>
          </cell>
          <cell r="F13" t="str">
            <v>SAS</v>
          </cell>
          <cell r="G13" t="str">
            <v>WLD</v>
          </cell>
          <cell r="H13" t="str">
            <v>DVG</v>
          </cell>
          <cell r="I13"/>
          <cell r="J13" t="str">
            <v>SAS-Bangladesh</v>
          </cell>
          <cell r="M13" t="str">
            <v>ERI</v>
          </cell>
          <cell r="N13" t="str">
            <v>SSA, Eastern</v>
          </cell>
        </row>
        <row r="14">
          <cell r="E14" t="str">
            <v>BGR</v>
          </cell>
          <cell r="F14" t="str">
            <v>EUR</v>
          </cell>
          <cell r="G14" t="str">
            <v>WLD</v>
          </cell>
          <cell r="H14" t="str">
            <v>DVG</v>
          </cell>
          <cell r="I14"/>
          <cell r="J14" t="str">
            <v>EUR-Bulgaria</v>
          </cell>
          <cell r="M14" t="str">
            <v>ETH</v>
          </cell>
          <cell r="N14" t="str">
            <v>SSA, Eastern</v>
          </cell>
        </row>
        <row r="15">
          <cell r="E15" t="str">
            <v>BLR</v>
          </cell>
          <cell r="F15" t="str">
            <v>FSU</v>
          </cell>
          <cell r="G15" t="str">
            <v>WLD</v>
          </cell>
          <cell r="H15" t="str">
            <v>DVG</v>
          </cell>
          <cell r="I15"/>
          <cell r="J15" t="str">
            <v>FSU-Belarus</v>
          </cell>
          <cell r="M15" t="str">
            <v>GAB</v>
          </cell>
          <cell r="N15" t="str">
            <v>SSA, Central</v>
          </cell>
        </row>
        <row r="16">
          <cell r="E16" t="str">
            <v>BLT</v>
          </cell>
          <cell r="F16" t="str">
            <v>EUR</v>
          </cell>
          <cell r="G16" t="str">
            <v>WLD</v>
          </cell>
          <cell r="H16" t="str">
            <v>DVD</v>
          </cell>
          <cell r="I16"/>
          <cell r="J16" t="str">
            <v>EUR-Baltic States</v>
          </cell>
          <cell r="M16" t="str">
            <v>GHA</v>
          </cell>
          <cell r="N16" t="str">
            <v>SSA, Western</v>
          </cell>
        </row>
        <row r="17">
          <cell r="E17" t="str">
            <v>BLX</v>
          </cell>
          <cell r="F17" t="str">
            <v>EUR</v>
          </cell>
          <cell r="G17" t="str">
            <v>WLD</v>
          </cell>
          <cell r="H17" t="str">
            <v>DVD</v>
          </cell>
          <cell r="I17"/>
          <cell r="J17" t="str">
            <v>EUR-Belgium-Luxembourg</v>
          </cell>
          <cell r="M17" t="str">
            <v>GIN</v>
          </cell>
          <cell r="N17" t="str">
            <v>SSA, Western</v>
          </cell>
        </row>
        <row r="18">
          <cell r="E18" t="str">
            <v>BLZ</v>
          </cell>
          <cell r="F18" t="str">
            <v>LAC</v>
          </cell>
          <cell r="G18" t="str">
            <v>WLD</v>
          </cell>
          <cell r="H18" t="str">
            <v>DVG</v>
          </cell>
          <cell r="I18"/>
          <cell r="J18" t="str">
            <v>LAC-Belize</v>
          </cell>
          <cell r="M18" t="str">
            <v>GMB</v>
          </cell>
          <cell r="N18" t="str">
            <v>SSA, Western</v>
          </cell>
        </row>
        <row r="19">
          <cell r="E19" t="str">
            <v>BOL</v>
          </cell>
          <cell r="F19" t="str">
            <v>LAC</v>
          </cell>
          <cell r="G19" t="str">
            <v>WLD</v>
          </cell>
          <cell r="H19" t="str">
            <v>DVG</v>
          </cell>
          <cell r="I19"/>
          <cell r="J19" t="str">
            <v>LAC-Bolivia</v>
          </cell>
          <cell r="M19" t="str">
            <v>GNB</v>
          </cell>
          <cell r="N19" t="str">
            <v>SSA, Western</v>
          </cell>
        </row>
        <row r="20">
          <cell r="E20" t="str">
            <v>BRA</v>
          </cell>
          <cell r="F20" t="str">
            <v>LAC</v>
          </cell>
          <cell r="G20" t="str">
            <v>WLD</v>
          </cell>
          <cell r="H20" t="str">
            <v>DVG</v>
          </cell>
          <cell r="I20"/>
          <cell r="J20" t="str">
            <v>LAC-Brazil</v>
          </cell>
          <cell r="M20" t="str">
            <v>GNQ</v>
          </cell>
          <cell r="N20" t="str">
            <v>SSA, Central</v>
          </cell>
        </row>
        <row r="21">
          <cell r="E21" t="str">
            <v>BTN</v>
          </cell>
          <cell r="F21" t="str">
            <v>SAS</v>
          </cell>
          <cell r="G21" t="str">
            <v>WLD</v>
          </cell>
          <cell r="H21" t="str">
            <v>DVG</v>
          </cell>
          <cell r="I21"/>
          <cell r="J21" t="str">
            <v>SAS-Bhutan</v>
          </cell>
          <cell r="M21" t="str">
            <v>KEN</v>
          </cell>
          <cell r="N21" t="str">
            <v>SSA, Eastern</v>
          </cell>
        </row>
        <row r="22">
          <cell r="E22" t="str">
            <v>BWA</v>
          </cell>
          <cell r="F22" t="str">
            <v>SSA</v>
          </cell>
          <cell r="G22" t="str">
            <v>WLD</v>
          </cell>
          <cell r="H22" t="str">
            <v>DVG</v>
          </cell>
          <cell r="I22"/>
          <cell r="J22" t="str">
            <v>SSA-Botswana</v>
          </cell>
          <cell r="M22" t="str">
            <v>LBR</v>
          </cell>
          <cell r="N22" t="str">
            <v>SSA, Western</v>
          </cell>
        </row>
        <row r="23">
          <cell r="E23" t="str">
            <v>CAF</v>
          </cell>
          <cell r="F23" t="str">
            <v>SSA</v>
          </cell>
          <cell r="G23" t="str">
            <v>WLD</v>
          </cell>
          <cell r="H23" t="str">
            <v>DVG</v>
          </cell>
          <cell r="I23"/>
          <cell r="J23" t="str">
            <v>SSA-Central African Rep.</v>
          </cell>
          <cell r="M23" t="str">
            <v>LSO</v>
          </cell>
          <cell r="N23" t="str">
            <v>SSA, Southern</v>
          </cell>
        </row>
        <row r="24">
          <cell r="E24" t="str">
            <v>CAN</v>
          </cell>
          <cell r="F24" t="str">
            <v>NAM</v>
          </cell>
          <cell r="G24" t="str">
            <v>WLD</v>
          </cell>
          <cell r="H24" t="str">
            <v>DVD</v>
          </cell>
          <cell r="I24"/>
          <cell r="J24" t="str">
            <v>NAM-Canada</v>
          </cell>
          <cell r="M24" t="str">
            <v>MDG</v>
          </cell>
          <cell r="N24" t="str">
            <v>SSA, Southern</v>
          </cell>
        </row>
        <row r="25">
          <cell r="E25" t="str">
            <v>CHL</v>
          </cell>
          <cell r="F25" t="str">
            <v>LAC</v>
          </cell>
          <cell r="G25" t="str">
            <v>WLD</v>
          </cell>
          <cell r="H25" t="str">
            <v>DVG</v>
          </cell>
          <cell r="I25"/>
          <cell r="J25" t="str">
            <v>LAC-Chile</v>
          </cell>
          <cell r="M25" t="str">
            <v>MLI</v>
          </cell>
          <cell r="N25" t="str">
            <v>SSA, Western</v>
          </cell>
        </row>
        <row r="26">
          <cell r="E26" t="str">
            <v>CHM</v>
          </cell>
          <cell r="F26" t="str">
            <v>EAP</v>
          </cell>
          <cell r="G26" t="str">
            <v>WLD</v>
          </cell>
          <cell r="H26" t="str">
            <v>DVG</v>
          </cell>
          <cell r="I26" t="str">
            <v>EAS</v>
          </cell>
          <cell r="J26" t="str">
            <v>EAP-China</v>
          </cell>
          <cell r="M26" t="str">
            <v>MOZ</v>
          </cell>
          <cell r="N26" t="str">
            <v>SSA, Southern</v>
          </cell>
        </row>
        <row r="27">
          <cell r="E27" t="str">
            <v>CHP</v>
          </cell>
          <cell r="F27" t="str">
            <v>EUR</v>
          </cell>
          <cell r="G27" t="str">
            <v>WLD</v>
          </cell>
          <cell r="H27" t="str">
            <v>DVD</v>
          </cell>
          <cell r="I27"/>
          <cell r="J27" t="str">
            <v>EUR-Switzerland</v>
          </cell>
          <cell r="M27" t="str">
            <v>MRT</v>
          </cell>
          <cell r="N27" t="str">
            <v>SSA, Western</v>
          </cell>
        </row>
        <row r="28">
          <cell r="E28" t="str">
            <v>CIV</v>
          </cell>
          <cell r="F28" t="str">
            <v>SSA</v>
          </cell>
          <cell r="G28" t="str">
            <v>WLD</v>
          </cell>
          <cell r="H28" t="str">
            <v>DVG</v>
          </cell>
          <cell r="I28"/>
          <cell r="J28" t="str">
            <v>SSA-Ivory Coast</v>
          </cell>
          <cell r="M28" t="str">
            <v>MWI</v>
          </cell>
          <cell r="N28" t="str">
            <v>SSA, Southern</v>
          </cell>
        </row>
        <row r="29">
          <cell r="E29" t="str">
            <v>CMR</v>
          </cell>
          <cell r="F29" t="str">
            <v>SSA</v>
          </cell>
          <cell r="G29" t="str">
            <v>WLD</v>
          </cell>
          <cell r="H29" t="str">
            <v>DVG</v>
          </cell>
          <cell r="I29"/>
          <cell r="J29" t="str">
            <v>SSA-Cameroon</v>
          </cell>
          <cell r="M29" t="str">
            <v>NAM</v>
          </cell>
          <cell r="N29" t="str">
            <v>SSA, Southern</v>
          </cell>
        </row>
        <row r="30">
          <cell r="E30" t="str">
            <v>COD</v>
          </cell>
          <cell r="F30" t="str">
            <v>SSA</v>
          </cell>
          <cell r="G30" t="str">
            <v>WLD</v>
          </cell>
          <cell r="H30" t="str">
            <v>DVG</v>
          </cell>
          <cell r="I30"/>
          <cell r="J30" t="str">
            <v>SSA-DRC</v>
          </cell>
          <cell r="M30" t="str">
            <v>NER</v>
          </cell>
          <cell r="N30" t="str">
            <v>SSA, Western</v>
          </cell>
        </row>
        <row r="31">
          <cell r="E31" t="str">
            <v>COG</v>
          </cell>
          <cell r="F31" t="str">
            <v>SSA</v>
          </cell>
          <cell r="G31" t="str">
            <v>WLD</v>
          </cell>
          <cell r="H31" t="str">
            <v>DVG</v>
          </cell>
          <cell r="I31"/>
          <cell r="J31" t="str">
            <v>SSA-Congo</v>
          </cell>
          <cell r="M31" t="str">
            <v>NGA</v>
          </cell>
          <cell r="N31" t="str">
            <v>SSA, Nigeria</v>
          </cell>
        </row>
        <row r="32">
          <cell r="E32" t="str">
            <v>COL</v>
          </cell>
          <cell r="F32" t="str">
            <v>LAC</v>
          </cell>
          <cell r="G32" t="str">
            <v>WLD</v>
          </cell>
          <cell r="H32" t="str">
            <v>DVG</v>
          </cell>
          <cell r="I32"/>
          <cell r="J32" t="str">
            <v>LAC-Colombia</v>
          </cell>
          <cell r="M32" t="str">
            <v>RWA</v>
          </cell>
          <cell r="N32" t="str">
            <v>SSA, Eastern</v>
          </cell>
        </row>
        <row r="33">
          <cell r="E33" t="str">
            <v>CRB</v>
          </cell>
          <cell r="F33" t="str">
            <v>LAC</v>
          </cell>
          <cell r="G33" t="str">
            <v>WLD</v>
          </cell>
          <cell r="H33" t="str">
            <v>DVG</v>
          </cell>
          <cell r="I33"/>
          <cell r="J33" t="str">
            <v>LAC-Other Caribbean</v>
          </cell>
          <cell r="M33" t="str">
            <v>SDN</v>
          </cell>
          <cell r="N33" t="str">
            <v>SSA, Eastern</v>
          </cell>
        </row>
        <row r="34">
          <cell r="E34" t="str">
            <v>CRI</v>
          </cell>
          <cell r="F34" t="str">
            <v>LAC</v>
          </cell>
          <cell r="G34" t="str">
            <v>WLD</v>
          </cell>
          <cell r="H34" t="str">
            <v>DVG</v>
          </cell>
          <cell r="I34"/>
          <cell r="J34" t="str">
            <v>LAC-Costa Rica</v>
          </cell>
          <cell r="M34" t="str">
            <v>SEN</v>
          </cell>
          <cell r="N34" t="str">
            <v>SSA, Western</v>
          </cell>
        </row>
        <row r="35">
          <cell r="E35" t="str">
            <v>CUB</v>
          </cell>
          <cell r="F35" t="str">
            <v>LAC</v>
          </cell>
          <cell r="G35" t="str">
            <v>WLD</v>
          </cell>
          <cell r="H35" t="str">
            <v>DVG</v>
          </cell>
          <cell r="I35"/>
          <cell r="J35" t="str">
            <v>LAC-Cuba</v>
          </cell>
          <cell r="M35" t="str">
            <v>SLE</v>
          </cell>
          <cell r="N35" t="str">
            <v>SSA, Western</v>
          </cell>
        </row>
        <row r="36">
          <cell r="E36" t="str">
            <v>CYP</v>
          </cell>
          <cell r="F36" t="str">
            <v>EUR</v>
          </cell>
          <cell r="G36" t="str">
            <v>WLD</v>
          </cell>
          <cell r="H36" t="str">
            <v>DVD</v>
          </cell>
          <cell r="I36"/>
          <cell r="J36" t="str">
            <v>EUR-Cyprus</v>
          </cell>
          <cell r="M36" t="str">
            <v>SOM</v>
          </cell>
          <cell r="N36" t="str">
            <v>SSA, Eastern</v>
          </cell>
        </row>
        <row r="37">
          <cell r="E37" t="str">
            <v>CZE</v>
          </cell>
          <cell r="F37" t="str">
            <v>EUR</v>
          </cell>
          <cell r="G37" t="str">
            <v>WLD</v>
          </cell>
          <cell r="H37" t="str">
            <v>DVD</v>
          </cell>
          <cell r="I37"/>
          <cell r="J37" t="str">
            <v>EUR-Czech Republic</v>
          </cell>
          <cell r="M37" t="str">
            <v>SWZ</v>
          </cell>
          <cell r="N37" t="str">
            <v>SSA, Southern</v>
          </cell>
        </row>
        <row r="38">
          <cell r="E38" t="str">
            <v>DEU</v>
          </cell>
          <cell r="F38" t="str">
            <v>EUR</v>
          </cell>
          <cell r="G38" t="str">
            <v>WLD</v>
          </cell>
          <cell r="H38" t="str">
            <v>DVD</v>
          </cell>
          <cell r="I38"/>
          <cell r="J38" t="str">
            <v>EUR-Germany</v>
          </cell>
          <cell r="M38" t="str">
            <v>TCD</v>
          </cell>
          <cell r="N38" t="str">
            <v>SSA, Central</v>
          </cell>
        </row>
        <row r="39">
          <cell r="E39" t="str">
            <v>DJI</v>
          </cell>
          <cell r="F39" t="str">
            <v>SSA</v>
          </cell>
          <cell r="G39" t="str">
            <v>WLD</v>
          </cell>
          <cell r="H39" t="str">
            <v>DVG</v>
          </cell>
          <cell r="I39"/>
          <cell r="J39" t="str">
            <v>SSA-Djibouti</v>
          </cell>
          <cell r="M39" t="str">
            <v>TGO</v>
          </cell>
          <cell r="N39" t="str">
            <v>SSA, Western</v>
          </cell>
        </row>
        <row r="40">
          <cell r="E40" t="str">
            <v>DNK</v>
          </cell>
          <cell r="F40" t="str">
            <v>EUR</v>
          </cell>
          <cell r="G40" t="str">
            <v>WLD</v>
          </cell>
          <cell r="H40" t="str">
            <v>DVD</v>
          </cell>
          <cell r="I40"/>
          <cell r="J40" t="str">
            <v>EUR-Denmark</v>
          </cell>
          <cell r="M40" t="str">
            <v>TZA</v>
          </cell>
          <cell r="N40" t="str">
            <v>SSA, Central</v>
          </cell>
        </row>
        <row r="41">
          <cell r="E41" t="str">
            <v>DOM</v>
          </cell>
          <cell r="F41" t="str">
            <v>LAC</v>
          </cell>
          <cell r="G41" t="str">
            <v>WLD</v>
          </cell>
          <cell r="H41" t="str">
            <v>DVG</v>
          </cell>
          <cell r="I41"/>
          <cell r="J41" t="str">
            <v>LAC-Dominican Republic</v>
          </cell>
          <cell r="M41" t="str">
            <v>UGA</v>
          </cell>
          <cell r="N41" t="str">
            <v>SSA, Eastern</v>
          </cell>
        </row>
        <row r="42">
          <cell r="E42" t="str">
            <v>DZA</v>
          </cell>
          <cell r="F42" t="str">
            <v>MEN</v>
          </cell>
          <cell r="G42" t="str">
            <v>WLD</v>
          </cell>
          <cell r="H42" t="str">
            <v>DVG</v>
          </cell>
          <cell r="I42"/>
          <cell r="J42" t="str">
            <v>MEN-Algeria</v>
          </cell>
          <cell r="M42" t="str">
            <v>ZAF</v>
          </cell>
          <cell r="N42" t="str">
            <v>SSA, Southern</v>
          </cell>
        </row>
        <row r="43">
          <cell r="E43" t="str">
            <v>ECU</v>
          </cell>
          <cell r="F43" t="str">
            <v>LAC</v>
          </cell>
          <cell r="G43" t="str">
            <v>WLD</v>
          </cell>
          <cell r="H43" t="str">
            <v>DVG</v>
          </cell>
          <cell r="I43"/>
          <cell r="J43" t="str">
            <v>LAC-Ecuador</v>
          </cell>
          <cell r="M43" t="str">
            <v>ZMB</v>
          </cell>
          <cell r="N43" t="str">
            <v>SSA, Southern</v>
          </cell>
        </row>
        <row r="44">
          <cell r="E44" t="str">
            <v>EGY</v>
          </cell>
          <cell r="F44" t="str">
            <v>MEN</v>
          </cell>
          <cell r="G44" t="str">
            <v>WLD</v>
          </cell>
          <cell r="H44" t="str">
            <v>DVG</v>
          </cell>
          <cell r="I44"/>
          <cell r="J44" t="str">
            <v>MEN-Egypt</v>
          </cell>
          <cell r="M44" t="str">
            <v>ZWE</v>
          </cell>
          <cell r="N44" t="str">
            <v>SSA, Southern</v>
          </cell>
        </row>
        <row r="45">
          <cell r="E45" t="str">
            <v>ERI</v>
          </cell>
          <cell r="F45" t="str">
            <v>SSA</v>
          </cell>
          <cell r="G45" t="str">
            <v>WLD</v>
          </cell>
          <cell r="H45" t="str">
            <v>DVG</v>
          </cell>
          <cell r="I45"/>
          <cell r="J45" t="str">
            <v>SSA-Eritrea</v>
          </cell>
        </row>
        <row r="46">
          <cell r="E46" t="str">
            <v>ETH</v>
          </cell>
          <cell r="F46" t="str">
            <v>SSA</v>
          </cell>
          <cell r="G46" t="str">
            <v>WLD</v>
          </cell>
          <cell r="H46" t="str">
            <v>DVG</v>
          </cell>
          <cell r="I46"/>
          <cell r="J46" t="str">
            <v>SSA-Ethiopia</v>
          </cell>
        </row>
        <row r="47">
          <cell r="E47" t="str">
            <v>FJI</v>
          </cell>
          <cell r="F47" t="str">
            <v>EAP</v>
          </cell>
          <cell r="G47" t="str">
            <v>WLD</v>
          </cell>
          <cell r="H47" t="str">
            <v>DVG</v>
          </cell>
          <cell r="I47" t="str">
            <v>EAS</v>
          </cell>
          <cell r="J47" t="str">
            <v>EAP-Fiji</v>
          </cell>
        </row>
        <row r="48">
          <cell r="E48" t="str">
            <v>FNP</v>
          </cell>
          <cell r="F48" t="str">
            <v>EUR</v>
          </cell>
          <cell r="G48" t="str">
            <v>WLD</v>
          </cell>
          <cell r="H48" t="str">
            <v>DVD</v>
          </cell>
          <cell r="I48"/>
          <cell r="J48" t="str">
            <v>EUR-Finland</v>
          </cell>
        </row>
        <row r="49">
          <cell r="E49" t="str">
            <v>FRP</v>
          </cell>
          <cell r="F49" t="str">
            <v>EUR</v>
          </cell>
          <cell r="G49" t="str">
            <v>WLD</v>
          </cell>
          <cell r="H49" t="str">
            <v>DVD</v>
          </cell>
          <cell r="I49"/>
          <cell r="J49" t="str">
            <v>EUR-France</v>
          </cell>
        </row>
        <row r="50">
          <cell r="E50" t="str">
            <v>GAB</v>
          </cell>
          <cell r="F50" t="str">
            <v>SSA</v>
          </cell>
          <cell r="G50" t="str">
            <v>WLD</v>
          </cell>
          <cell r="H50" t="str">
            <v>DVG</v>
          </cell>
          <cell r="I50"/>
          <cell r="J50" t="str">
            <v>SSA-Gabon</v>
          </cell>
        </row>
        <row r="51">
          <cell r="E51" t="str">
            <v>GEO</v>
          </cell>
          <cell r="F51" t="str">
            <v>FSU</v>
          </cell>
          <cell r="G51" t="str">
            <v>WLD</v>
          </cell>
          <cell r="H51" t="str">
            <v>DVG</v>
          </cell>
          <cell r="I51"/>
          <cell r="J51" t="str">
            <v>FSU-Georgia</v>
          </cell>
        </row>
        <row r="52">
          <cell r="E52" t="str">
            <v>GHA</v>
          </cell>
          <cell r="F52" t="str">
            <v>SSA</v>
          </cell>
          <cell r="G52" t="str">
            <v>WLD</v>
          </cell>
          <cell r="H52" t="str">
            <v>DVG</v>
          </cell>
          <cell r="I52"/>
          <cell r="J52" t="str">
            <v>SSA-Ghana</v>
          </cell>
        </row>
        <row r="53">
          <cell r="E53" t="str">
            <v>GIN</v>
          </cell>
          <cell r="F53" t="str">
            <v>SSA</v>
          </cell>
          <cell r="G53" t="str">
            <v>WLD</v>
          </cell>
          <cell r="H53" t="str">
            <v>DVG</v>
          </cell>
          <cell r="I53"/>
          <cell r="J53" t="str">
            <v>SSA-Guinea</v>
          </cell>
        </row>
        <row r="54">
          <cell r="E54" t="str">
            <v>GMB</v>
          </cell>
          <cell r="F54" t="str">
            <v>SSA</v>
          </cell>
          <cell r="G54" t="str">
            <v>WLD</v>
          </cell>
          <cell r="H54" t="str">
            <v>DVG</v>
          </cell>
          <cell r="I54"/>
          <cell r="J54" t="str">
            <v>SSA-Gambia</v>
          </cell>
        </row>
        <row r="55">
          <cell r="E55" t="str">
            <v>GNB</v>
          </cell>
          <cell r="F55" t="str">
            <v>SSA</v>
          </cell>
          <cell r="G55" t="str">
            <v>WLD</v>
          </cell>
          <cell r="H55" t="str">
            <v>DVG</v>
          </cell>
          <cell r="I55"/>
          <cell r="J55" t="str">
            <v>SSA-Guinea-Bissau</v>
          </cell>
        </row>
        <row r="56">
          <cell r="E56" t="str">
            <v>GNQ</v>
          </cell>
          <cell r="F56" t="str">
            <v>SSA</v>
          </cell>
          <cell r="G56" t="str">
            <v>WLD</v>
          </cell>
          <cell r="H56" t="str">
            <v>DVG</v>
          </cell>
          <cell r="I56"/>
          <cell r="J56" t="str">
            <v>SSA-Equatorial Guinea</v>
          </cell>
        </row>
        <row r="57">
          <cell r="E57" t="str">
            <v>GRC</v>
          </cell>
          <cell r="F57" t="str">
            <v>EUR</v>
          </cell>
          <cell r="G57" t="str">
            <v>WLD</v>
          </cell>
          <cell r="H57" t="str">
            <v>DVD</v>
          </cell>
          <cell r="I57"/>
          <cell r="J57" t="str">
            <v>EUR-Greece</v>
          </cell>
        </row>
        <row r="58">
          <cell r="E58" t="str">
            <v>GRL</v>
          </cell>
          <cell r="F58" t="str">
            <v>NAM</v>
          </cell>
          <cell r="G58" t="str">
            <v>WLD</v>
          </cell>
          <cell r="H58" t="str">
            <v>DVD</v>
          </cell>
          <cell r="I58"/>
          <cell r="J58" t="str">
            <v>NAM-Greenland</v>
          </cell>
        </row>
        <row r="59">
          <cell r="E59" t="str">
            <v>GSA</v>
          </cell>
          <cell r="F59" t="str">
            <v>LAC</v>
          </cell>
          <cell r="G59" t="str">
            <v>WLD</v>
          </cell>
          <cell r="H59" t="str">
            <v>DVG</v>
          </cell>
          <cell r="I59"/>
          <cell r="J59" t="str">
            <v>LAC-Guyanas</v>
          </cell>
        </row>
        <row r="60">
          <cell r="E60" t="str">
            <v>GTM</v>
          </cell>
          <cell r="F60" t="str">
            <v>LAC</v>
          </cell>
          <cell r="G60" t="str">
            <v>WLD</v>
          </cell>
          <cell r="H60" t="str">
            <v>DVG</v>
          </cell>
          <cell r="I60"/>
          <cell r="J60" t="str">
            <v>LAC-Guatemala</v>
          </cell>
        </row>
        <row r="61">
          <cell r="E61" t="str">
            <v>HND</v>
          </cell>
          <cell r="F61" t="str">
            <v>LAC</v>
          </cell>
          <cell r="G61" t="str">
            <v>WLD</v>
          </cell>
          <cell r="H61" t="str">
            <v>DVG</v>
          </cell>
          <cell r="I61"/>
          <cell r="J61" t="str">
            <v>LAC-Honduras</v>
          </cell>
        </row>
        <row r="62">
          <cell r="E62" t="str">
            <v>HRV</v>
          </cell>
          <cell r="F62" t="str">
            <v>EUR</v>
          </cell>
          <cell r="G62" t="str">
            <v>WLD</v>
          </cell>
          <cell r="H62" t="str">
            <v>DVD</v>
          </cell>
          <cell r="I62"/>
          <cell r="J62" t="str">
            <v>EUR-Croatia</v>
          </cell>
        </row>
        <row r="63">
          <cell r="E63" t="str">
            <v>HTI</v>
          </cell>
          <cell r="F63" t="str">
            <v>LAC</v>
          </cell>
          <cell r="G63" t="str">
            <v>WLD</v>
          </cell>
          <cell r="H63" t="str">
            <v>DVG</v>
          </cell>
          <cell r="I63"/>
          <cell r="J63" t="str">
            <v>LAC-Haiti</v>
          </cell>
        </row>
        <row r="64">
          <cell r="E64" t="str">
            <v>HUN</v>
          </cell>
          <cell r="F64" t="str">
            <v>EUR</v>
          </cell>
          <cell r="G64" t="str">
            <v>WLD</v>
          </cell>
          <cell r="H64" t="str">
            <v>DVD</v>
          </cell>
          <cell r="I64"/>
          <cell r="J64" t="str">
            <v>EUR-Hungary</v>
          </cell>
        </row>
        <row r="65">
          <cell r="E65" t="str">
            <v>IDN</v>
          </cell>
          <cell r="F65" t="str">
            <v>EAP</v>
          </cell>
          <cell r="G65" t="str">
            <v>WLD</v>
          </cell>
          <cell r="H65" t="str">
            <v>DVG</v>
          </cell>
          <cell r="I65" t="str">
            <v>EAS</v>
          </cell>
          <cell r="J65" t="str">
            <v>EAP-Indonesia</v>
          </cell>
        </row>
        <row r="66">
          <cell r="E66" t="str">
            <v>IND</v>
          </cell>
          <cell r="F66" t="str">
            <v>SAS</v>
          </cell>
          <cell r="G66" t="str">
            <v>WLD</v>
          </cell>
          <cell r="H66" t="str">
            <v>DVG</v>
          </cell>
          <cell r="I66"/>
          <cell r="J66" t="str">
            <v>SAS-India</v>
          </cell>
        </row>
        <row r="67">
          <cell r="E67" t="str">
            <v>IRL</v>
          </cell>
          <cell r="F67" t="str">
            <v>EUR</v>
          </cell>
          <cell r="G67" t="str">
            <v>WLD</v>
          </cell>
          <cell r="H67" t="str">
            <v>DVD</v>
          </cell>
          <cell r="I67"/>
          <cell r="J67" t="str">
            <v>EUR-Ireland</v>
          </cell>
        </row>
        <row r="68">
          <cell r="E68" t="str">
            <v>IRN</v>
          </cell>
          <cell r="F68" t="str">
            <v>MEN</v>
          </cell>
          <cell r="G68" t="str">
            <v>WLD</v>
          </cell>
          <cell r="H68" t="str">
            <v>DVG</v>
          </cell>
          <cell r="I68"/>
          <cell r="J68" t="str">
            <v>MEN-Iran</v>
          </cell>
        </row>
        <row r="69">
          <cell r="E69" t="str">
            <v>IRQ</v>
          </cell>
          <cell r="F69" t="str">
            <v>MEN</v>
          </cell>
          <cell r="G69" t="str">
            <v>WLD</v>
          </cell>
          <cell r="H69" t="str">
            <v>DVG</v>
          </cell>
          <cell r="I69"/>
          <cell r="J69" t="str">
            <v>MEN-Iraq</v>
          </cell>
        </row>
        <row r="70">
          <cell r="E70" t="str">
            <v>ISL</v>
          </cell>
          <cell r="F70" t="str">
            <v>EUR</v>
          </cell>
          <cell r="G70" t="str">
            <v>WLD</v>
          </cell>
          <cell r="H70" t="str">
            <v>DVD</v>
          </cell>
          <cell r="I70"/>
          <cell r="J70" t="str">
            <v>EUR-Iceland</v>
          </cell>
        </row>
        <row r="71">
          <cell r="E71" t="str">
            <v>ISR</v>
          </cell>
          <cell r="F71" t="str">
            <v>MEN</v>
          </cell>
          <cell r="G71" t="str">
            <v>WLD</v>
          </cell>
          <cell r="H71" t="str">
            <v>DVD</v>
          </cell>
          <cell r="I71"/>
          <cell r="J71" t="str">
            <v>MEN-Israel</v>
          </cell>
        </row>
        <row r="72">
          <cell r="E72" t="str">
            <v>ITP</v>
          </cell>
          <cell r="F72" t="str">
            <v>EUR</v>
          </cell>
          <cell r="G72" t="str">
            <v>WLD</v>
          </cell>
          <cell r="H72" t="str">
            <v>DVD</v>
          </cell>
          <cell r="I72"/>
          <cell r="J72" t="str">
            <v>EUR-Italy</v>
          </cell>
        </row>
        <row r="73">
          <cell r="E73" t="str">
            <v>JAM</v>
          </cell>
          <cell r="F73" t="str">
            <v>LAC</v>
          </cell>
          <cell r="G73" t="str">
            <v>WLD</v>
          </cell>
          <cell r="H73" t="str">
            <v>DVG</v>
          </cell>
          <cell r="I73"/>
          <cell r="J73" t="str">
            <v>LAC-Jamaica</v>
          </cell>
        </row>
        <row r="74">
          <cell r="E74" t="str">
            <v>JOR</v>
          </cell>
          <cell r="F74" t="str">
            <v>MEN</v>
          </cell>
          <cell r="G74" t="str">
            <v>WLD</v>
          </cell>
          <cell r="H74" t="str">
            <v>DVG</v>
          </cell>
          <cell r="I74"/>
          <cell r="J74" t="str">
            <v>MEN-Jordan</v>
          </cell>
        </row>
        <row r="75">
          <cell r="E75" t="str">
            <v>JPN</v>
          </cell>
          <cell r="F75" t="str">
            <v>EAP</v>
          </cell>
          <cell r="G75" t="str">
            <v>WLD</v>
          </cell>
          <cell r="H75" t="str">
            <v>DVD</v>
          </cell>
          <cell r="I75"/>
          <cell r="J75" t="str">
            <v>EAP-Japan</v>
          </cell>
        </row>
        <row r="76">
          <cell r="E76" t="str">
            <v>KAZ</v>
          </cell>
          <cell r="F76" t="str">
            <v>FSU</v>
          </cell>
          <cell r="G76" t="str">
            <v>WLD</v>
          </cell>
          <cell r="H76" t="str">
            <v>DVG</v>
          </cell>
          <cell r="I76"/>
          <cell r="J76" t="str">
            <v>FSU-Kazakhstan</v>
          </cell>
        </row>
        <row r="77">
          <cell r="E77" t="str">
            <v>KEN</v>
          </cell>
          <cell r="F77" t="str">
            <v>SSA</v>
          </cell>
          <cell r="G77" t="str">
            <v>WLD</v>
          </cell>
          <cell r="H77" t="str">
            <v>DVG</v>
          </cell>
          <cell r="I77"/>
          <cell r="J77" t="str">
            <v>SSA-Kenya</v>
          </cell>
        </row>
        <row r="78">
          <cell r="E78" t="str">
            <v>KGZ</v>
          </cell>
          <cell r="F78" t="str">
            <v>FSU</v>
          </cell>
          <cell r="G78" t="str">
            <v>WLD</v>
          </cell>
          <cell r="H78" t="str">
            <v>DVG</v>
          </cell>
          <cell r="I78"/>
          <cell r="J78" t="str">
            <v>FSU-Kyrgyzstan</v>
          </cell>
        </row>
        <row r="79">
          <cell r="E79" t="str">
            <v>KHM</v>
          </cell>
          <cell r="F79" t="str">
            <v>EAP</v>
          </cell>
          <cell r="G79" t="str">
            <v>WLD</v>
          </cell>
          <cell r="H79" t="str">
            <v>DVG</v>
          </cell>
          <cell r="I79" t="str">
            <v>EAS</v>
          </cell>
          <cell r="J79" t="str">
            <v>EAP-Cambodia</v>
          </cell>
        </row>
        <row r="80">
          <cell r="E80" t="str">
            <v>KOR</v>
          </cell>
          <cell r="F80" t="str">
            <v>EAP</v>
          </cell>
          <cell r="G80" t="str">
            <v>WLD</v>
          </cell>
          <cell r="H80" t="str">
            <v>DVD</v>
          </cell>
          <cell r="I80"/>
          <cell r="J80" t="str">
            <v>EAP-South Korea</v>
          </cell>
        </row>
        <row r="81">
          <cell r="E81" t="str">
            <v>LAO</v>
          </cell>
          <cell r="F81" t="str">
            <v>EAP</v>
          </cell>
          <cell r="G81" t="str">
            <v>WLD</v>
          </cell>
          <cell r="H81" t="str">
            <v>DVG</v>
          </cell>
          <cell r="I81" t="str">
            <v>EAS</v>
          </cell>
          <cell r="J81" t="str">
            <v>EAP-Laos</v>
          </cell>
        </row>
        <row r="82">
          <cell r="E82" t="str">
            <v>LBN</v>
          </cell>
          <cell r="F82" t="str">
            <v>MEN</v>
          </cell>
          <cell r="G82" t="str">
            <v>WLD</v>
          </cell>
          <cell r="H82" t="str">
            <v>DVG</v>
          </cell>
          <cell r="I82"/>
          <cell r="J82" t="str">
            <v>MEN-Lebanon</v>
          </cell>
        </row>
        <row r="83">
          <cell r="E83" t="str">
            <v>LBR</v>
          </cell>
          <cell r="F83" t="str">
            <v>SSA</v>
          </cell>
          <cell r="G83" t="str">
            <v>WLD</v>
          </cell>
          <cell r="H83" t="str">
            <v>DVG</v>
          </cell>
          <cell r="I83"/>
          <cell r="J83" t="str">
            <v>SSA-Liberia</v>
          </cell>
        </row>
        <row r="84">
          <cell r="E84" t="str">
            <v>LBY</v>
          </cell>
          <cell r="F84" t="str">
            <v>MEN</v>
          </cell>
          <cell r="G84" t="str">
            <v>WLD</v>
          </cell>
          <cell r="H84" t="str">
            <v>DVG</v>
          </cell>
          <cell r="I84"/>
          <cell r="J84" t="str">
            <v>MEN-Libya</v>
          </cell>
        </row>
        <row r="85">
          <cell r="E85" t="str">
            <v>LKA</v>
          </cell>
          <cell r="F85" t="str">
            <v>SAS</v>
          </cell>
          <cell r="G85" t="str">
            <v>WLD</v>
          </cell>
          <cell r="H85" t="str">
            <v>DVG</v>
          </cell>
          <cell r="I85"/>
          <cell r="J85" t="str">
            <v>SAS-Sri Lanka</v>
          </cell>
        </row>
        <row r="86">
          <cell r="E86" t="str">
            <v>LSO</v>
          </cell>
          <cell r="F86" t="str">
            <v>SSA</v>
          </cell>
          <cell r="G86" t="str">
            <v>WLD</v>
          </cell>
          <cell r="H86" t="str">
            <v>DVG</v>
          </cell>
          <cell r="I86"/>
          <cell r="J86" t="str">
            <v>SSA-Lesotho</v>
          </cell>
        </row>
        <row r="87">
          <cell r="E87" t="str">
            <v>MDA</v>
          </cell>
          <cell r="F87" t="str">
            <v>FSU</v>
          </cell>
          <cell r="G87" t="str">
            <v>WLD</v>
          </cell>
          <cell r="H87" t="str">
            <v>DVG</v>
          </cell>
          <cell r="I87"/>
          <cell r="J87" t="str">
            <v>FSU-Moldova</v>
          </cell>
        </row>
        <row r="88">
          <cell r="E88" t="str">
            <v>MDG</v>
          </cell>
          <cell r="F88" t="str">
            <v>SSA</v>
          </cell>
          <cell r="G88" t="str">
            <v>WLD</v>
          </cell>
          <cell r="H88" t="str">
            <v>DVG</v>
          </cell>
          <cell r="I88"/>
          <cell r="J88" t="str">
            <v>SSA-Madagascar</v>
          </cell>
        </row>
        <row r="89">
          <cell r="E89" t="str">
            <v>MEX</v>
          </cell>
          <cell r="F89" t="str">
            <v>LAC</v>
          </cell>
          <cell r="G89" t="str">
            <v>WLD</v>
          </cell>
          <cell r="H89" t="str">
            <v>DVG</v>
          </cell>
          <cell r="I89"/>
          <cell r="J89" t="str">
            <v>LAC-Mexico</v>
          </cell>
        </row>
        <row r="90">
          <cell r="E90" t="str">
            <v>MLI</v>
          </cell>
          <cell r="F90" t="str">
            <v>SSA</v>
          </cell>
          <cell r="G90" t="str">
            <v>WLD</v>
          </cell>
          <cell r="H90" t="str">
            <v>DVG</v>
          </cell>
          <cell r="I90"/>
          <cell r="J90" t="str">
            <v>SSA-Mali</v>
          </cell>
        </row>
        <row r="91">
          <cell r="E91" t="str">
            <v>MMR</v>
          </cell>
          <cell r="F91" t="str">
            <v>EAP</v>
          </cell>
          <cell r="G91" t="str">
            <v>WLD</v>
          </cell>
          <cell r="H91" t="str">
            <v>DVG</v>
          </cell>
          <cell r="I91" t="str">
            <v>EAS</v>
          </cell>
          <cell r="J91" t="str">
            <v>EAP-Myanmar</v>
          </cell>
        </row>
        <row r="92">
          <cell r="E92" t="str">
            <v>MNG</v>
          </cell>
          <cell r="F92" t="str">
            <v>EAP</v>
          </cell>
          <cell r="G92" t="str">
            <v>WLD</v>
          </cell>
          <cell r="H92" t="str">
            <v>DVG</v>
          </cell>
          <cell r="I92" t="str">
            <v>EAS</v>
          </cell>
          <cell r="J92" t="str">
            <v>EAP-Mongolia</v>
          </cell>
        </row>
        <row r="93">
          <cell r="E93" t="str">
            <v>MOR</v>
          </cell>
          <cell r="F93" t="str">
            <v>MEN</v>
          </cell>
          <cell r="G93" t="str">
            <v>WLD</v>
          </cell>
          <cell r="H93" t="str">
            <v>DVG</v>
          </cell>
          <cell r="I93"/>
          <cell r="J93" t="str">
            <v>MEN-Morocco</v>
          </cell>
        </row>
        <row r="94">
          <cell r="E94" t="str">
            <v>MOZ</v>
          </cell>
          <cell r="F94" t="str">
            <v>SSA</v>
          </cell>
          <cell r="G94" t="str">
            <v>WLD</v>
          </cell>
          <cell r="H94" t="str">
            <v>DVG</v>
          </cell>
          <cell r="I94"/>
          <cell r="J94" t="str">
            <v>SSA-Mozambique</v>
          </cell>
        </row>
        <row r="95">
          <cell r="E95" t="str">
            <v>MRT</v>
          </cell>
          <cell r="F95" t="str">
            <v>MEN</v>
          </cell>
          <cell r="G95" t="str">
            <v>WLD</v>
          </cell>
          <cell r="H95" t="str">
            <v>DVG</v>
          </cell>
          <cell r="I95"/>
          <cell r="J95" t="str">
            <v>MEN-Mauritania</v>
          </cell>
        </row>
        <row r="96">
          <cell r="E96" t="str">
            <v>MWI</v>
          </cell>
          <cell r="F96" t="str">
            <v>SSA</v>
          </cell>
          <cell r="G96" t="str">
            <v>WLD</v>
          </cell>
          <cell r="H96" t="str">
            <v>DVG</v>
          </cell>
          <cell r="I96"/>
          <cell r="J96" t="str">
            <v>SSA-Malawi</v>
          </cell>
        </row>
        <row r="97">
          <cell r="E97" t="str">
            <v>MYS</v>
          </cell>
          <cell r="F97" t="str">
            <v>EAP</v>
          </cell>
          <cell r="G97" t="str">
            <v>WLD</v>
          </cell>
          <cell r="H97" t="str">
            <v>DVG</v>
          </cell>
          <cell r="I97" t="str">
            <v>EAS</v>
          </cell>
          <cell r="J97" t="str">
            <v>EAP-Malaysia</v>
          </cell>
        </row>
        <row r="98">
          <cell r="E98" t="str">
            <v>NAM</v>
          </cell>
          <cell r="F98" t="str">
            <v>SSA</v>
          </cell>
          <cell r="G98" t="str">
            <v>WLD</v>
          </cell>
          <cell r="H98" t="str">
            <v>DVG</v>
          </cell>
          <cell r="I98"/>
          <cell r="J98" t="str">
            <v>SSA-Namibia</v>
          </cell>
        </row>
        <row r="99">
          <cell r="E99" t="str">
            <v>NER</v>
          </cell>
          <cell r="F99" t="str">
            <v>SSA</v>
          </cell>
          <cell r="G99" t="str">
            <v>WLD</v>
          </cell>
          <cell r="H99" t="str">
            <v>DVG</v>
          </cell>
          <cell r="I99"/>
          <cell r="J99" t="str">
            <v>SSA-Niger</v>
          </cell>
        </row>
        <row r="100">
          <cell r="E100" t="str">
            <v>NGA</v>
          </cell>
          <cell r="F100" t="str">
            <v>SSA</v>
          </cell>
          <cell r="G100" t="str">
            <v>WLD</v>
          </cell>
          <cell r="H100" t="str">
            <v>DVG</v>
          </cell>
          <cell r="I100"/>
          <cell r="J100" t="str">
            <v>SSA-Nigeria</v>
          </cell>
        </row>
        <row r="101">
          <cell r="E101" t="str">
            <v>NIC</v>
          </cell>
          <cell r="F101" t="str">
            <v>LAC</v>
          </cell>
          <cell r="G101" t="str">
            <v>WLD</v>
          </cell>
          <cell r="H101" t="str">
            <v>DVG</v>
          </cell>
          <cell r="I101"/>
          <cell r="J101" t="str">
            <v>LAC-Nicaragua</v>
          </cell>
        </row>
        <row r="102">
          <cell r="E102" t="str">
            <v>NLD</v>
          </cell>
          <cell r="F102" t="str">
            <v>EUR</v>
          </cell>
          <cell r="G102" t="str">
            <v>WLD</v>
          </cell>
          <cell r="H102" t="str">
            <v>DVD</v>
          </cell>
          <cell r="I102"/>
          <cell r="J102" t="str">
            <v>EUR-Netherlands</v>
          </cell>
        </row>
        <row r="103">
          <cell r="E103" t="str">
            <v>NOR</v>
          </cell>
          <cell r="F103" t="str">
            <v>EUR</v>
          </cell>
          <cell r="G103" t="str">
            <v>WLD</v>
          </cell>
          <cell r="H103" t="str">
            <v>DVD</v>
          </cell>
          <cell r="I103"/>
          <cell r="J103" t="str">
            <v>EUR-Norway</v>
          </cell>
        </row>
        <row r="104">
          <cell r="E104" t="str">
            <v>NPL</v>
          </cell>
          <cell r="F104" t="str">
            <v>SAS</v>
          </cell>
          <cell r="G104" t="str">
            <v>WLD</v>
          </cell>
          <cell r="H104" t="str">
            <v>DVG</v>
          </cell>
          <cell r="I104"/>
          <cell r="J104" t="str">
            <v>SAS-Nepal</v>
          </cell>
        </row>
        <row r="105">
          <cell r="E105" t="str">
            <v>NZL</v>
          </cell>
          <cell r="F105" t="str">
            <v>EAP</v>
          </cell>
          <cell r="G105" t="str">
            <v>WLD</v>
          </cell>
          <cell r="H105" t="str">
            <v>DVD</v>
          </cell>
          <cell r="I105"/>
          <cell r="J105" t="str">
            <v>EAP-New Zealand</v>
          </cell>
        </row>
        <row r="106">
          <cell r="E106" t="str">
            <v>OAO</v>
          </cell>
          <cell r="F106" t="str">
            <v>SSA</v>
          </cell>
          <cell r="G106" t="str">
            <v>WLD</v>
          </cell>
          <cell r="H106" t="str">
            <v>DVG</v>
          </cell>
          <cell r="I106"/>
          <cell r="J106" t="str">
            <v>SSA-Other Atlantic</v>
          </cell>
        </row>
        <row r="107">
          <cell r="E107" t="str">
            <v>OBN</v>
          </cell>
          <cell r="F107" t="str">
            <v>EUR</v>
          </cell>
          <cell r="G107" t="str">
            <v>WLD</v>
          </cell>
          <cell r="H107" t="str">
            <v>DVD</v>
          </cell>
          <cell r="I107"/>
          <cell r="J107" t="str">
            <v>EUR-Other Balkans</v>
          </cell>
        </row>
        <row r="108">
          <cell r="E108" t="str">
            <v>OIO</v>
          </cell>
          <cell r="F108" t="str">
            <v>EAP</v>
          </cell>
          <cell r="G108" t="str">
            <v>WLD</v>
          </cell>
          <cell r="H108" t="str">
            <v>DVG</v>
          </cell>
          <cell r="I108" t="str">
            <v>EAS</v>
          </cell>
          <cell r="J108" t="str">
            <v>EAP-Other Indian Ocean</v>
          </cell>
        </row>
        <row r="109">
          <cell r="E109" t="str">
            <v>OPO</v>
          </cell>
          <cell r="F109" t="str">
            <v>EAP</v>
          </cell>
          <cell r="G109" t="str">
            <v>WLD</v>
          </cell>
          <cell r="H109" t="str">
            <v>DVG</v>
          </cell>
          <cell r="I109" t="str">
            <v>EAS</v>
          </cell>
          <cell r="J109" t="str">
            <v>EAP-Other Pacific Ocean</v>
          </cell>
        </row>
        <row r="110">
          <cell r="E110" t="str">
            <v>OSA</v>
          </cell>
          <cell r="F110" t="str">
            <v>EAP</v>
          </cell>
          <cell r="G110" t="str">
            <v>WLD</v>
          </cell>
          <cell r="H110" t="str">
            <v>DVG</v>
          </cell>
          <cell r="I110" t="str">
            <v>EAS</v>
          </cell>
          <cell r="J110" t="str">
            <v>EAP-Other Southeast Asia</v>
          </cell>
        </row>
        <row r="111">
          <cell r="E111" t="str">
            <v>PAK</v>
          </cell>
          <cell r="F111" t="str">
            <v>SAS</v>
          </cell>
          <cell r="G111" t="str">
            <v>WLD</v>
          </cell>
          <cell r="H111" t="str">
            <v>DVG</v>
          </cell>
          <cell r="I111"/>
          <cell r="J111" t="str">
            <v>SAS-Pakistan</v>
          </cell>
        </row>
        <row r="112">
          <cell r="E112" t="str">
            <v>PAN</v>
          </cell>
          <cell r="F112" t="str">
            <v>LAC</v>
          </cell>
          <cell r="G112" t="str">
            <v>WLD</v>
          </cell>
          <cell r="H112" t="str">
            <v>DVG</v>
          </cell>
          <cell r="I112"/>
          <cell r="J112" t="str">
            <v>LAC-Panama</v>
          </cell>
        </row>
        <row r="113">
          <cell r="E113" t="str">
            <v>PER</v>
          </cell>
          <cell r="F113" t="str">
            <v>LAC</v>
          </cell>
          <cell r="G113" t="str">
            <v>WLD</v>
          </cell>
          <cell r="H113" t="str">
            <v>DVG</v>
          </cell>
          <cell r="I113"/>
          <cell r="J113" t="str">
            <v>LAC-Peru</v>
          </cell>
        </row>
        <row r="114">
          <cell r="E114" t="str">
            <v>PHL</v>
          </cell>
          <cell r="F114" t="str">
            <v>EAP</v>
          </cell>
          <cell r="G114" t="str">
            <v>WLD</v>
          </cell>
          <cell r="H114" t="str">
            <v>DVG</v>
          </cell>
          <cell r="I114" t="str">
            <v>EAS</v>
          </cell>
          <cell r="J114" t="str">
            <v>EAP-Philippines</v>
          </cell>
        </row>
        <row r="115">
          <cell r="E115" t="str">
            <v>PNG</v>
          </cell>
          <cell r="F115" t="str">
            <v>EAP</v>
          </cell>
          <cell r="G115" t="str">
            <v>WLD</v>
          </cell>
          <cell r="H115" t="str">
            <v>DVG</v>
          </cell>
          <cell r="I115" t="str">
            <v>EAS</v>
          </cell>
          <cell r="J115" t="str">
            <v>EAP-Papua New Guinea</v>
          </cell>
        </row>
        <row r="116">
          <cell r="E116" t="str">
            <v>POL</v>
          </cell>
          <cell r="F116" t="str">
            <v>EUR</v>
          </cell>
          <cell r="G116" t="str">
            <v>WLD</v>
          </cell>
          <cell r="H116" t="str">
            <v>DVD</v>
          </cell>
          <cell r="I116"/>
          <cell r="J116" t="str">
            <v>EUR-Poland</v>
          </cell>
        </row>
        <row r="117">
          <cell r="E117" t="str">
            <v>PRK</v>
          </cell>
          <cell r="F117" t="str">
            <v>EAP</v>
          </cell>
          <cell r="G117" t="str">
            <v>WLD</v>
          </cell>
          <cell r="H117" t="str">
            <v>DVG</v>
          </cell>
          <cell r="I117" t="str">
            <v>EAS</v>
          </cell>
          <cell r="J117" t="str">
            <v>EAP-North Korea</v>
          </cell>
        </row>
        <row r="118">
          <cell r="E118" t="str">
            <v>PRT</v>
          </cell>
          <cell r="F118" t="str">
            <v>EUR</v>
          </cell>
          <cell r="G118" t="str">
            <v>WLD</v>
          </cell>
          <cell r="H118" t="str">
            <v>DVD</v>
          </cell>
          <cell r="I118"/>
          <cell r="J118" t="str">
            <v>EUR-Portugal</v>
          </cell>
        </row>
        <row r="119">
          <cell r="E119" t="str">
            <v>PRY</v>
          </cell>
          <cell r="F119" t="str">
            <v>LAC</v>
          </cell>
          <cell r="G119" t="str">
            <v>WLD</v>
          </cell>
          <cell r="H119" t="str">
            <v>DVG</v>
          </cell>
          <cell r="I119"/>
          <cell r="J119" t="str">
            <v>LAC-Paraguay</v>
          </cell>
        </row>
        <row r="120">
          <cell r="E120" t="str">
            <v>PSE</v>
          </cell>
          <cell r="F120" t="str">
            <v>MEN</v>
          </cell>
          <cell r="G120" t="str">
            <v>WLD</v>
          </cell>
          <cell r="H120" t="str">
            <v>DVG</v>
          </cell>
          <cell r="I120"/>
          <cell r="J120" t="str">
            <v>MEN-Palestine</v>
          </cell>
        </row>
        <row r="121">
          <cell r="E121" t="str">
            <v>RAP</v>
          </cell>
          <cell r="F121" t="str">
            <v>MEN</v>
          </cell>
          <cell r="G121" t="str">
            <v>WLD</v>
          </cell>
          <cell r="H121" t="str">
            <v>DVD</v>
          </cell>
          <cell r="I121"/>
          <cell r="J121" t="str">
            <v>MEN-Rest of Arabia</v>
          </cell>
        </row>
        <row r="122">
          <cell r="E122" t="str">
            <v>ROU</v>
          </cell>
          <cell r="F122" t="str">
            <v>EUR</v>
          </cell>
          <cell r="G122" t="str">
            <v>WLD</v>
          </cell>
          <cell r="H122" t="str">
            <v>DVG</v>
          </cell>
          <cell r="I122"/>
          <cell r="J122" t="str">
            <v>EUR-Romania</v>
          </cell>
        </row>
        <row r="123">
          <cell r="E123" t="str">
            <v>RUS</v>
          </cell>
          <cell r="F123" t="str">
            <v>FSU</v>
          </cell>
          <cell r="G123" t="str">
            <v>WLD</v>
          </cell>
          <cell r="H123" t="str">
            <v>DVG</v>
          </cell>
          <cell r="I123"/>
          <cell r="J123" t="str">
            <v>FSU-Russia</v>
          </cell>
        </row>
        <row r="124">
          <cell r="E124" t="str">
            <v>RWA</v>
          </cell>
          <cell r="F124" t="str">
            <v>SSA</v>
          </cell>
          <cell r="G124" t="str">
            <v>WLD</v>
          </cell>
          <cell r="H124" t="str">
            <v>DVG</v>
          </cell>
          <cell r="I124"/>
          <cell r="J124" t="str">
            <v>SSA-Rwanda</v>
          </cell>
        </row>
        <row r="125">
          <cell r="E125" t="str">
            <v>SAU</v>
          </cell>
          <cell r="F125" t="str">
            <v>MEN</v>
          </cell>
          <cell r="G125" t="str">
            <v>WLD</v>
          </cell>
          <cell r="H125" t="str">
            <v>DVD</v>
          </cell>
          <cell r="I125"/>
          <cell r="J125" t="str">
            <v>MEN-Saudi Arabia</v>
          </cell>
        </row>
        <row r="126">
          <cell r="E126" t="str">
            <v>SDN</v>
          </cell>
          <cell r="F126" t="str">
            <v>SSA</v>
          </cell>
          <cell r="G126" t="str">
            <v>WLD</v>
          </cell>
          <cell r="H126" t="str">
            <v>DVG</v>
          </cell>
          <cell r="I126"/>
          <cell r="J126" t="str">
            <v>SSA-Sudan</v>
          </cell>
        </row>
        <row r="127">
          <cell r="E127" t="str">
            <v>SEN</v>
          </cell>
          <cell r="F127" t="str">
            <v>SSA</v>
          </cell>
          <cell r="G127" t="str">
            <v>WLD</v>
          </cell>
          <cell r="H127" t="str">
            <v>DVG</v>
          </cell>
          <cell r="I127"/>
          <cell r="J127" t="str">
            <v>SSA-Senegal</v>
          </cell>
        </row>
        <row r="128">
          <cell r="E128" t="str">
            <v>SLB</v>
          </cell>
          <cell r="F128" t="str">
            <v>EAP</v>
          </cell>
          <cell r="G128" t="str">
            <v>WLD</v>
          </cell>
          <cell r="H128" t="str">
            <v>DVG</v>
          </cell>
          <cell r="I128" t="str">
            <v>EAS</v>
          </cell>
          <cell r="J128" t="str">
            <v>EAP-Solomon Islands</v>
          </cell>
        </row>
        <row r="129">
          <cell r="E129" t="str">
            <v>SLE</v>
          </cell>
          <cell r="F129" t="str">
            <v>SSA</v>
          </cell>
          <cell r="G129" t="str">
            <v>WLD</v>
          </cell>
          <cell r="H129" t="str">
            <v>DVG</v>
          </cell>
          <cell r="I129"/>
          <cell r="J129" t="str">
            <v>SSA-Sierra Leon</v>
          </cell>
        </row>
        <row r="130">
          <cell r="E130" t="str">
            <v>SLV</v>
          </cell>
          <cell r="F130" t="str">
            <v>LAC</v>
          </cell>
          <cell r="G130" t="str">
            <v>WLD</v>
          </cell>
          <cell r="H130" t="str">
            <v>DVG</v>
          </cell>
          <cell r="I130"/>
          <cell r="J130" t="str">
            <v>LAC-El Salvador</v>
          </cell>
        </row>
        <row r="131">
          <cell r="E131" t="str">
            <v>SOM</v>
          </cell>
          <cell r="F131" t="str">
            <v>SSA</v>
          </cell>
          <cell r="G131" t="str">
            <v>WLD</v>
          </cell>
          <cell r="H131" t="str">
            <v>DVG</v>
          </cell>
          <cell r="I131"/>
          <cell r="J131" t="str">
            <v>SSA-Somalia</v>
          </cell>
        </row>
        <row r="132">
          <cell r="E132" t="str">
            <v>SPP</v>
          </cell>
          <cell r="F132" t="str">
            <v>EUR</v>
          </cell>
          <cell r="G132" t="str">
            <v>WLD</v>
          </cell>
          <cell r="H132" t="str">
            <v>DVD</v>
          </cell>
          <cell r="I132"/>
          <cell r="J132" t="str">
            <v>EUR-Spain</v>
          </cell>
        </row>
        <row r="133">
          <cell r="E133" t="str">
            <v>SVK</v>
          </cell>
          <cell r="F133" t="str">
            <v>EUR</v>
          </cell>
          <cell r="G133" t="str">
            <v>WLD</v>
          </cell>
          <cell r="H133" t="str">
            <v>DVD</v>
          </cell>
          <cell r="I133"/>
          <cell r="J133" t="str">
            <v>EUR-Slovakia</v>
          </cell>
        </row>
        <row r="134">
          <cell r="E134" t="str">
            <v>SVN</v>
          </cell>
          <cell r="F134" t="str">
            <v>EUR</v>
          </cell>
          <cell r="G134" t="str">
            <v>WLD</v>
          </cell>
          <cell r="H134" t="str">
            <v>DVD</v>
          </cell>
          <cell r="I134"/>
          <cell r="J134" t="str">
            <v>EUR-Slovenia</v>
          </cell>
        </row>
        <row r="135">
          <cell r="E135" t="str">
            <v>SWE</v>
          </cell>
          <cell r="F135" t="str">
            <v>EUR</v>
          </cell>
          <cell r="G135" t="str">
            <v>WLD</v>
          </cell>
          <cell r="H135" t="str">
            <v>DVD</v>
          </cell>
          <cell r="I135"/>
          <cell r="J135" t="str">
            <v>EUR-Sweden</v>
          </cell>
        </row>
        <row r="136">
          <cell r="E136" t="str">
            <v>SWZ</v>
          </cell>
          <cell r="F136" t="str">
            <v>SSA</v>
          </cell>
          <cell r="G136" t="str">
            <v>WLD</v>
          </cell>
          <cell r="H136" t="str">
            <v>DVG</v>
          </cell>
          <cell r="I136"/>
          <cell r="J136" t="str">
            <v>SSA-Swaziland</v>
          </cell>
        </row>
        <row r="137">
          <cell r="E137" t="str">
            <v>SYR</v>
          </cell>
          <cell r="F137" t="str">
            <v>MEN</v>
          </cell>
          <cell r="G137" t="str">
            <v>WLD</v>
          </cell>
          <cell r="H137" t="str">
            <v>DVG</v>
          </cell>
          <cell r="I137"/>
          <cell r="J137" t="str">
            <v>MEN-Syria</v>
          </cell>
        </row>
        <row r="138">
          <cell r="E138" t="str">
            <v>TCD</v>
          </cell>
          <cell r="F138" t="str">
            <v>SSA</v>
          </cell>
          <cell r="G138" t="str">
            <v>WLD</v>
          </cell>
          <cell r="H138" t="str">
            <v>DVG</v>
          </cell>
          <cell r="I138"/>
          <cell r="J138" t="str">
            <v>SSA-Chad</v>
          </cell>
        </row>
        <row r="139">
          <cell r="E139" t="str">
            <v>TGO</v>
          </cell>
          <cell r="F139" t="str">
            <v>SSA</v>
          </cell>
          <cell r="G139" t="str">
            <v>WLD</v>
          </cell>
          <cell r="H139" t="str">
            <v>DVG</v>
          </cell>
          <cell r="I139"/>
          <cell r="J139" t="str">
            <v>SSA-Togo</v>
          </cell>
        </row>
        <row r="140">
          <cell r="E140" t="str">
            <v>THA</v>
          </cell>
          <cell r="F140" t="str">
            <v>EAP</v>
          </cell>
          <cell r="G140" t="str">
            <v>WLD</v>
          </cell>
          <cell r="H140" t="str">
            <v>DVG</v>
          </cell>
          <cell r="I140" t="str">
            <v>EAS</v>
          </cell>
          <cell r="J140" t="str">
            <v>EAP-Thailand</v>
          </cell>
        </row>
        <row r="141">
          <cell r="E141" t="str">
            <v>TJK</v>
          </cell>
          <cell r="F141" t="str">
            <v>FSU</v>
          </cell>
          <cell r="G141" t="str">
            <v>WLD</v>
          </cell>
          <cell r="H141" t="str">
            <v>DVG</v>
          </cell>
          <cell r="I141"/>
          <cell r="J141" t="str">
            <v>FSU-Tajikistan</v>
          </cell>
        </row>
        <row r="142">
          <cell r="E142" t="str">
            <v>TKM</v>
          </cell>
          <cell r="F142" t="str">
            <v>FSU</v>
          </cell>
          <cell r="G142" t="str">
            <v>WLD</v>
          </cell>
          <cell r="H142" t="str">
            <v>DVG</v>
          </cell>
          <cell r="I142"/>
          <cell r="J142" t="str">
            <v>FSU-Turkmenistan</v>
          </cell>
        </row>
        <row r="143">
          <cell r="E143" t="str">
            <v>TLS</v>
          </cell>
          <cell r="F143" t="str">
            <v>EAP</v>
          </cell>
          <cell r="G143" t="str">
            <v>WLD</v>
          </cell>
          <cell r="H143" t="str">
            <v>DVG</v>
          </cell>
          <cell r="I143" t="str">
            <v>EAS</v>
          </cell>
          <cell r="J143" t="str">
            <v>EAP-Timor L'Este</v>
          </cell>
        </row>
        <row r="144">
          <cell r="E144" t="str">
            <v>TUN</v>
          </cell>
          <cell r="F144" t="str">
            <v>MEN</v>
          </cell>
          <cell r="G144" t="str">
            <v>WLD</v>
          </cell>
          <cell r="H144" t="str">
            <v>DVG</v>
          </cell>
          <cell r="I144"/>
          <cell r="J144" t="str">
            <v>MEN-Tunisia</v>
          </cell>
        </row>
        <row r="145">
          <cell r="E145" t="str">
            <v>TUR</v>
          </cell>
          <cell r="F145" t="str">
            <v>MEN</v>
          </cell>
          <cell r="G145" t="str">
            <v>WLD</v>
          </cell>
          <cell r="H145" t="str">
            <v>DVG</v>
          </cell>
          <cell r="I145"/>
          <cell r="J145" t="str">
            <v>MEN-Turkey</v>
          </cell>
        </row>
        <row r="146">
          <cell r="E146" t="str">
            <v>TZA</v>
          </cell>
          <cell r="F146" t="str">
            <v>SSA</v>
          </cell>
          <cell r="G146" t="str">
            <v>WLD</v>
          </cell>
          <cell r="H146" t="str">
            <v>DVG</v>
          </cell>
          <cell r="I146"/>
          <cell r="J146" t="str">
            <v>SSA-Tanzania</v>
          </cell>
        </row>
        <row r="147">
          <cell r="E147" t="str">
            <v>UGA</v>
          </cell>
          <cell r="F147" t="str">
            <v>SSA</v>
          </cell>
          <cell r="G147" t="str">
            <v>WLD</v>
          </cell>
          <cell r="H147" t="str">
            <v>DVG</v>
          </cell>
          <cell r="I147"/>
          <cell r="J147" t="str">
            <v>SSA-Uganda</v>
          </cell>
        </row>
        <row r="148">
          <cell r="E148" t="str">
            <v>UKP</v>
          </cell>
          <cell r="F148" t="str">
            <v>EUR</v>
          </cell>
          <cell r="G148" t="str">
            <v>WLD</v>
          </cell>
          <cell r="H148" t="str">
            <v>DVD</v>
          </cell>
          <cell r="I148"/>
          <cell r="J148" t="str">
            <v>EUR-UK</v>
          </cell>
        </row>
        <row r="149">
          <cell r="E149" t="str">
            <v>UKR</v>
          </cell>
          <cell r="F149" t="str">
            <v>FSU</v>
          </cell>
          <cell r="G149" t="str">
            <v>WLD</v>
          </cell>
          <cell r="H149" t="str">
            <v>DVG</v>
          </cell>
          <cell r="I149"/>
          <cell r="J149" t="str">
            <v>FSU-Ukraine</v>
          </cell>
        </row>
        <row r="150">
          <cell r="E150" t="str">
            <v>URY</v>
          </cell>
          <cell r="F150" t="str">
            <v>LAC</v>
          </cell>
          <cell r="G150" t="str">
            <v>WLD</v>
          </cell>
          <cell r="H150" t="str">
            <v>DVG</v>
          </cell>
          <cell r="I150"/>
          <cell r="J150" t="str">
            <v>LAC-Uruguay</v>
          </cell>
        </row>
        <row r="151">
          <cell r="E151" t="str">
            <v>USA</v>
          </cell>
          <cell r="F151" t="str">
            <v>NAM</v>
          </cell>
          <cell r="G151" t="str">
            <v>WLD</v>
          </cell>
          <cell r="H151" t="str">
            <v>DVD</v>
          </cell>
          <cell r="I151"/>
          <cell r="J151" t="str">
            <v>NAM-USA</v>
          </cell>
        </row>
        <row r="152">
          <cell r="E152" t="str">
            <v>UZB</v>
          </cell>
          <cell r="F152" t="str">
            <v>FSU</v>
          </cell>
          <cell r="G152" t="str">
            <v>WLD</v>
          </cell>
          <cell r="H152" t="str">
            <v>DVG</v>
          </cell>
          <cell r="I152"/>
          <cell r="J152" t="str">
            <v>FSU-Uzbekistan</v>
          </cell>
        </row>
        <row r="153">
          <cell r="E153" t="str">
            <v>VEN</v>
          </cell>
          <cell r="F153" t="str">
            <v>LAC</v>
          </cell>
          <cell r="G153" t="str">
            <v>WLD</v>
          </cell>
          <cell r="H153" t="str">
            <v>DVG</v>
          </cell>
          <cell r="I153"/>
          <cell r="J153" t="str">
            <v>LAC-Venezuela</v>
          </cell>
        </row>
        <row r="154">
          <cell r="E154" t="str">
            <v>VNM</v>
          </cell>
          <cell r="F154" t="str">
            <v>EAP</v>
          </cell>
          <cell r="G154" t="str">
            <v>WLD</v>
          </cell>
          <cell r="H154" t="str">
            <v>DVG</v>
          </cell>
          <cell r="I154" t="str">
            <v>EAS</v>
          </cell>
          <cell r="J154" t="str">
            <v>EAP-Vietnam</v>
          </cell>
        </row>
        <row r="155">
          <cell r="E155" t="str">
            <v>VUT</v>
          </cell>
          <cell r="F155" t="str">
            <v>EAP</v>
          </cell>
          <cell r="G155" t="str">
            <v>WLD</v>
          </cell>
          <cell r="H155" t="str">
            <v>DVG</v>
          </cell>
          <cell r="I155" t="str">
            <v>EAS</v>
          </cell>
          <cell r="J155" t="str">
            <v>EAP-Vanuatu</v>
          </cell>
        </row>
        <row r="156">
          <cell r="E156" t="str">
            <v>YEM</v>
          </cell>
          <cell r="F156" t="str">
            <v>MEN</v>
          </cell>
          <cell r="G156" t="str">
            <v>WLD</v>
          </cell>
          <cell r="H156" t="str">
            <v>DVG</v>
          </cell>
          <cell r="I156"/>
          <cell r="J156" t="str">
            <v>MEN-Yemen</v>
          </cell>
        </row>
        <row r="157">
          <cell r="E157" t="str">
            <v>ZAF</v>
          </cell>
          <cell r="F157" t="str">
            <v>SSA</v>
          </cell>
          <cell r="G157" t="str">
            <v>WLD</v>
          </cell>
          <cell r="H157" t="str">
            <v>DVG</v>
          </cell>
          <cell r="I157"/>
          <cell r="J157" t="str">
            <v>SSA-South Africa</v>
          </cell>
        </row>
        <row r="158">
          <cell r="E158" t="str">
            <v>ZMB</v>
          </cell>
          <cell r="F158" t="str">
            <v>SSA</v>
          </cell>
          <cell r="G158" t="str">
            <v>WLD</v>
          </cell>
          <cell r="H158" t="str">
            <v>DVG</v>
          </cell>
          <cell r="I158"/>
          <cell r="J158" t="str">
            <v>SSA-Zambia</v>
          </cell>
        </row>
        <row r="159">
          <cell r="E159" t="str">
            <v>ZWE</v>
          </cell>
          <cell r="F159" t="str">
            <v>SSA</v>
          </cell>
          <cell r="G159" t="str">
            <v>WLD</v>
          </cell>
          <cell r="H159" t="str">
            <v>DVG</v>
          </cell>
          <cell r="I159"/>
          <cell r="J159" t="str">
            <v>SSA-Zimbabwe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3" displayName="Table3" ref="A1:B247" totalsRowShown="0">
  <tableColumns count="2">
    <tableColumn id="1" xr3:uid="{00000000-0010-0000-0000-000001000000}" name="ISO_code"/>
    <tableColumn id="3" xr3:uid="{00000000-0010-0000-0000-000003000000}" name="region_code.SSP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35" displayName="Table35" ref="A1:C288" totalsRowShown="0">
  <tableColumns count="3">
    <tableColumn id="1" xr3:uid="{00000000-0010-0000-0100-000001000000}" name="ISO_code"/>
    <tableColumn id="21" xr3:uid="{00000000-0010-0000-0100-000015000000}" name="region_code.EAPgMENg"/>
    <tableColumn id="22" xr3:uid="{00000000-0010-0000-0100-000016000000}" name="region_name.EAPgMENg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4" displayName="Table34" ref="A1:C235" totalsRowShown="0">
  <autoFilter ref="A1:C235" xr:uid="{058E8224-36C1-C14F-8325-7830D602FEB7}"/>
  <tableColumns count="3">
    <tableColumn id="1" xr3:uid="{00000000-0010-0000-0200-000001000000}" name="region_code.IMPACT159" dataDxfId="5"/>
    <tableColumn id="19" xr3:uid="{00000000-0010-0000-0200-000013000000}" name="region_code.EconGroup"/>
    <tableColumn id="20" xr3:uid="{00000000-0010-0000-0200-000014000000}" name="region_name.EconGroup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e33" displayName="Table33" ref="A1:C286" totalsRowShown="0" headerRowDxfId="4" dataDxfId="3">
  <tableColumns count="3">
    <tableColumn id="1" xr3:uid="{00000000-0010-0000-0300-000001000000}" name="ISO_code" dataDxfId="2"/>
    <tableColumn id="18" xr3:uid="{00000000-0010-0000-0300-000012000000}" name="region_code.AggReg2" dataDxfId="1"/>
    <tableColumn id="2" xr3:uid="{5C347EB1-61A2-8349-93B7-8CEF374C405C}" name="region_name.AggReg22" dataDxfId="0">
      <calculatedColumnFormula>VLOOKUP(B2,E$2:F$21,2,FALSE)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51"/>
  <sheetViews>
    <sheetView workbookViewId="0">
      <pane ySplit="1" topLeftCell="A114" activePane="bottomLeft" state="frozen"/>
      <selection pane="bottomLeft" activeCell="AA53" sqref="AA53"/>
    </sheetView>
  </sheetViews>
  <sheetFormatPr baseColWidth="10" defaultColWidth="8.83203125" defaultRowHeight="15" x14ac:dyDescent="0.2"/>
  <cols>
    <col min="1" max="1" width="11.5" bestFit="1" customWidth="1"/>
    <col min="2" max="2" width="35.6640625" bestFit="1" customWidth="1"/>
    <col min="3" max="3" width="23.1640625" bestFit="1" customWidth="1"/>
    <col min="4" max="4" width="23.1640625" customWidth="1"/>
    <col min="5" max="5" width="25.33203125" hidden="1" customWidth="1"/>
    <col min="6" max="6" width="25.6640625" hidden="1" customWidth="1"/>
    <col min="7" max="7" width="18.1640625" hidden="1" customWidth="1"/>
    <col min="8" max="8" width="19.6640625" style="2" hidden="1" customWidth="1"/>
    <col min="9" max="9" width="26.6640625" hidden="1" customWidth="1"/>
    <col min="10" max="10" width="28.6640625" hidden="1" customWidth="1"/>
    <col min="11" max="11" width="19.5" hidden="1" customWidth="1"/>
    <col min="12" max="12" width="18.83203125" hidden="1" customWidth="1"/>
    <col min="13" max="15" width="19.6640625" style="16" hidden="1" customWidth="1"/>
    <col min="16" max="16" width="21" hidden="1" customWidth="1"/>
    <col min="17" max="17" width="19.1640625" style="2" customWidth="1"/>
    <col min="18" max="18" width="38.33203125" style="16" bestFit="1" customWidth="1"/>
    <col min="19" max="19" width="19.1640625" customWidth="1"/>
    <col min="20" max="20" width="35.33203125" customWidth="1"/>
    <col min="21" max="21" width="20" style="16" customWidth="1"/>
    <col min="24" max="24" width="19.33203125" bestFit="1" customWidth="1"/>
    <col min="25" max="25" width="23" bestFit="1" customWidth="1"/>
    <col min="26" max="26" width="15.33203125" bestFit="1" customWidth="1"/>
    <col min="31" max="31" width="17.6640625" bestFit="1" customWidth="1"/>
    <col min="32" max="32" width="18" customWidth="1"/>
    <col min="33" max="33" width="17.6640625" bestFit="1" customWidth="1"/>
  </cols>
  <sheetData>
    <row r="1" spans="1:34" s="6" customFormat="1" x14ac:dyDescent="0.2">
      <c r="A1" s="7" t="s">
        <v>0</v>
      </c>
      <c r="B1" s="8" t="s">
        <v>4</v>
      </c>
      <c r="C1" s="8" t="s">
        <v>992</v>
      </c>
      <c r="D1" s="8" t="s">
        <v>993</v>
      </c>
      <c r="E1" s="8" t="s">
        <v>3</v>
      </c>
      <c r="F1" s="8" t="s">
        <v>5</v>
      </c>
      <c r="G1" s="8" t="s">
        <v>1</v>
      </c>
      <c r="H1" s="8" t="s">
        <v>2</v>
      </c>
      <c r="I1" s="8" t="s">
        <v>1007</v>
      </c>
      <c r="J1" s="8" t="s">
        <v>1008</v>
      </c>
      <c r="K1" s="8" t="s">
        <v>1027</v>
      </c>
      <c r="L1" s="8" t="s">
        <v>6</v>
      </c>
      <c r="M1" s="15" t="s">
        <v>7</v>
      </c>
      <c r="N1" s="15" t="s">
        <v>8</v>
      </c>
      <c r="O1" s="17" t="s">
        <v>9</v>
      </c>
      <c r="P1" s="6" t="s">
        <v>1006</v>
      </c>
      <c r="Q1" s="34" t="s">
        <v>1001</v>
      </c>
      <c r="R1" s="22" t="s">
        <v>1005</v>
      </c>
      <c r="S1" s="6" t="s">
        <v>1003</v>
      </c>
      <c r="T1" s="6" t="s">
        <v>1004</v>
      </c>
      <c r="U1" s="22" t="s">
        <v>1213</v>
      </c>
      <c r="V1" s="6" t="s">
        <v>1214</v>
      </c>
      <c r="X1" t="s">
        <v>1215</v>
      </c>
      <c r="Y1" s="6" t="s">
        <v>1216</v>
      </c>
      <c r="Z1" t="s">
        <v>1223</v>
      </c>
      <c r="AA1" t="s">
        <v>1224</v>
      </c>
      <c r="AB1" t="s">
        <v>1227</v>
      </c>
      <c r="AC1" t="s">
        <v>1231</v>
      </c>
      <c r="AE1" t="s">
        <v>1255</v>
      </c>
      <c r="AF1" t="s">
        <v>1256</v>
      </c>
      <c r="AG1" t="s">
        <v>1243</v>
      </c>
      <c r="AH1" t="s">
        <v>1244</v>
      </c>
    </row>
    <row r="2" spans="1:34" x14ac:dyDescent="0.2">
      <c r="A2" s="3" t="str">
        <f>ISO!A2</f>
        <v>ABW</v>
      </c>
      <c r="B2" s="3" t="str">
        <f>ISO!B2</f>
        <v>Aruba</v>
      </c>
      <c r="C2" s="4" t="str">
        <f>VLOOKUP(A2,IMPACT159!A$2:C$251, 2, FALSE)</f>
        <v>CRB</v>
      </c>
      <c r="D2" s="4" t="str">
        <f>VLOOKUP(A2,IMPACT159!A$2:C$251, 3, FALSE)</f>
        <v>Other Caribbean</v>
      </c>
      <c r="E2" s="4" t="str">
        <f>VLOOKUP(A2,IMPACT115!A$2:C$249, 2,FALSE)</f>
        <v>ROW</v>
      </c>
      <c r="F2" s="4" t="str">
        <f>VLOOKUP(A2,IMPACT115!A$2:C$249, 2,FALSE)</f>
        <v>ROW</v>
      </c>
      <c r="G2" s="4" t="str">
        <f>VLOOKUP(A2,SSP!$A$2:C$247,2,FALSE)</f>
        <v>ABW</v>
      </c>
      <c r="H2" s="4" t="e">
        <f>VLOOKUP(A2,FAO!$A$2:'FAO'!$E$195, 4, FALSE)</f>
        <v>#N/A</v>
      </c>
      <c r="I2" s="4" t="str">
        <f>VLOOKUP(A2,AggReg1!A$2:C$251, 2, FALSE)</f>
        <v>LAC</v>
      </c>
      <c r="J2" s="4" t="str">
        <f>VLOOKUP(A2,AggReg1!A$2:C$251, 3, FALSE)</f>
        <v>Latin America and Caribbean</v>
      </c>
      <c r="K2" s="4" t="e">
        <f>VLOOKUP(A2,ISO!$A$2:'ISO'!$C$251,3,FALSE)</f>
        <v>#N/A</v>
      </c>
      <c r="L2" s="4" t="e">
        <f>VLOOKUP(A2,ISO!$A$2:'ISO'!$D$251,4,FALSE)</f>
        <v>#N/A</v>
      </c>
      <c r="M2" s="12">
        <v>533</v>
      </c>
      <c r="N2" s="12" t="e">
        <f>VLOOKUP(A2,FAO!$A$2:'FAO'!$E$195, 3, FALSE)</f>
        <v>#N/A</v>
      </c>
      <c r="O2" s="18" t="e">
        <f>VLOOKUP(A2,FAO!$A$2:'FAO'!$E$195, 5, FALSE)</f>
        <v>#N/A</v>
      </c>
      <c r="P2" t="str">
        <f>VLOOKUP(A2,AggReg2!A$2:B$251, 2, FALSE)</f>
        <v>NEU</v>
      </c>
      <c r="Q2" s="16" t="str">
        <f>VLOOKUP(C2,Econ2Dev!A$2:C$235,2, FALSE)</f>
        <v>DVG</v>
      </c>
      <c r="R2" s="16" t="str">
        <f>VLOOKUP(C2,Econ2Dev!A$2:C$235, 3, FALSE)</f>
        <v>Developed Only</v>
      </c>
      <c r="S2" t="str">
        <f>VLOOKUP(A2,EAPgMENg!A$2:C$288, 2, FALSE)</f>
        <v>OTH</v>
      </c>
      <c r="T2" t="str">
        <f>VLOOKUP(A2,EAPgMENg!A$2:C$288, 3, FALSE)</f>
        <v>Other</v>
      </c>
      <c r="U2" t="str">
        <f>VLOOKUP(C2,WB.income!A$2:C$251, 2, FALSE)</f>
        <v>lowMidInc</v>
      </c>
      <c r="V2" t="str">
        <f>VLOOKUP(C2,WB.income!A$2:C$251, 3, FALSE)</f>
        <v>Lower middle income</v>
      </c>
      <c r="X2" t="str">
        <f>VLOOKUP(A2,WB.spatial!A$2:C$251, 2, FALSE)</f>
        <v>LAC</v>
      </c>
      <c r="Y2" t="str">
        <f>VLOOKUP(A2,WB.spatial!A$2:C$251, 3, FALSE)</f>
        <v>Latin America and Caribbean</v>
      </c>
      <c r="Z2" t="str">
        <f>VLOOKUP(A2, Africa.regions!A$2:C$250, 2, FALSE)</f>
        <v>NonAfrica</v>
      </c>
      <c r="AA2" t="str">
        <f>VLOOKUP(A2,Africa.regions!A$2:C$251, 3, FALSE)</f>
        <v>Not Africa</v>
      </c>
      <c r="AB2" t="str">
        <f>VLOOKUP(A2, 'regions.invest'!A$2:C$250, 2, FALSE)</f>
        <v>member</v>
      </c>
      <c r="AC2" t="str">
        <f>VLOOKUP(A2, 'regions.invest'!A$2:C$250, 3, FALSE)</f>
        <v>Increased investment</v>
      </c>
      <c r="AE2" t="str">
        <f>VLOOKUP(C2, MDIreg1!A$2:C$250, 2, FALSE)</f>
        <v>Caribbean</v>
      </c>
      <c r="AF2" t="str">
        <f>VLOOKUP(C2, MDIreg1!A$2:C$250, 3, FALSE)</f>
        <v>Caribbean</v>
      </c>
      <c r="AG2" t="str">
        <f>VLOOKUP(C2, MDIreg2!A$2:C$250, 2, FALSE)</f>
        <v>LAC_mdi</v>
      </c>
      <c r="AH2" t="str">
        <f>VLOOKUP(C2, MDIreg2!A$2:C$250, 3, FALSE)</f>
        <v>Selected Latin American and Caribbean countries</v>
      </c>
    </row>
    <row r="3" spans="1:34" x14ac:dyDescent="0.2">
      <c r="A3" s="3" t="str">
        <f>ISO!A3</f>
        <v>AFG</v>
      </c>
      <c r="B3" s="3" t="str">
        <f>ISO!B3</f>
        <v>Afghanistan</v>
      </c>
      <c r="C3" s="4" t="str">
        <f>VLOOKUP(A3,IMPACT159!A$2:C$251, 2, FALSE)</f>
        <v>AFG</v>
      </c>
      <c r="D3" s="4" t="str">
        <f>VLOOKUP(A3,IMPACT159!A$2:C$250, 3, FALSE)</f>
        <v>Afghanistan</v>
      </c>
      <c r="E3" s="4" t="str">
        <f>VLOOKUP(A3,IMPACT115!A$2:C$249, 2,FALSE)</f>
        <v>AFG</v>
      </c>
      <c r="F3" s="4" t="str">
        <f>VLOOKUP(A3,IMPACT115!A$2:C$249, 2,FALSE)</f>
        <v>AFG</v>
      </c>
      <c r="G3" s="4" t="str">
        <f>VLOOKUP(A3,SSP!$A$2:C$247,2,FALSE)</f>
        <v>AFG</v>
      </c>
      <c r="H3" s="5">
        <f>VLOOKUP(A3,FAO!$A$2:'FAO'!$E$195, 4, FALSE)</f>
        <v>2</v>
      </c>
      <c r="I3" s="4" t="str">
        <f>VLOOKUP(A3,AggReg1!A$2:C$251, 2, FALSE)</f>
        <v>SAS</v>
      </c>
      <c r="J3" s="4" t="str">
        <f>VLOOKUP(A3,AggReg1!A$2:C$251, 3, FALSE)</f>
        <v>South Asia</v>
      </c>
      <c r="K3" s="4" t="str">
        <f>VLOOKUP(A3,ISO!$A$2:'ISO'!$C$251,3,FALSE)</f>
        <v>The Islamic Republic of Afghanistan</v>
      </c>
      <c r="L3" s="4" t="str">
        <f>VLOOKUP(A3,ISO!$A$2:'ISO'!$D$251,4,FALSE)</f>
        <v>AF</v>
      </c>
      <c r="M3" s="12">
        <f>VLOOKUP(A3,FAO!$A$2:'FAO'!$E$195, 2, FALSE)</f>
        <v>4</v>
      </c>
      <c r="N3" s="12" t="str">
        <f>VLOOKUP(A3,FAO!$A$2:'FAO'!$E$195, 3, FALSE)</f>
        <v>AFG</v>
      </c>
      <c r="O3" s="18">
        <f>VLOOKUP(A3,FAO!$A$2:'FAO'!$E$195, 5, FALSE)</f>
        <v>1</v>
      </c>
      <c r="P3" t="str">
        <f>VLOOKUP(A3,AggReg2!A$2:B$251, 2, FALSE)</f>
        <v>SAs</v>
      </c>
      <c r="Q3" s="16" t="str">
        <f>VLOOKUP(C3,Econ2Dev!A$2:C$235,2, FALSE)</f>
        <v>DVG</v>
      </c>
      <c r="R3" s="16" t="str">
        <f>VLOOKUP(C3,Econ2Dev!A$2:C$235, 3, FALSE)</f>
        <v>Developed Only</v>
      </c>
      <c r="S3" t="str">
        <f>VLOOKUP(A3,EAPgMENg!A$2:C$288, 2, FALSE)</f>
        <v>OTH</v>
      </c>
      <c r="T3" t="str">
        <f>VLOOKUP(A3,EAPgMENg!A$2:C$288, 3, FALSE)</f>
        <v>Other</v>
      </c>
      <c r="U3" t="str">
        <f>VLOOKUP(C3,WB.income!A$2:C$251, 2, FALSE)</f>
        <v>lowInc</v>
      </c>
      <c r="V3" t="str">
        <f>VLOOKUP(C3,WB.income!A$2:C$251, 3, FALSE)</f>
        <v>Low income</v>
      </c>
      <c r="X3" t="str">
        <f>VLOOKUP(A3,WB.spatial!A$2:C$251, 2, FALSE)</f>
        <v>SAS</v>
      </c>
      <c r="Y3" t="str">
        <f>VLOOKUP(A3,WB.spatial!A$2:C$251, 3, FALSE)</f>
        <v>South Asia</v>
      </c>
      <c r="Z3" t="str">
        <f>VLOOKUP(A3, Africa.regions!A$2:C$250, 2, FALSE)</f>
        <v>NonAfrica</v>
      </c>
      <c r="AA3" t="str">
        <f>VLOOKUP(A3,Africa.regions!A$2:C$251, 3, FALSE)</f>
        <v>Not Africa</v>
      </c>
      <c r="AB3" t="str">
        <f>VLOOKUP(A3, 'regions.invest'!A$2:C$250, 2, FALSE)</f>
        <v>member</v>
      </c>
      <c r="AC3" t="str">
        <f>VLOOKUP(A3, 'regions.invest'!A$2:C$250, 3, FALSE)</f>
        <v>Increased investment</v>
      </c>
      <c r="AE3" t="str">
        <f>VLOOKUP(C3, MDIreg1!A$2:C$250, 2, FALSE)</f>
        <v xml:space="preserve">Asia_South </v>
      </c>
      <c r="AF3" t="str">
        <f>VLOOKUP(C3, MDIreg1!A$2:C$250, 3, FALSE)</f>
        <v>South Asia</v>
      </c>
      <c r="AG3" t="str">
        <f>VLOOKUP(C3, MDIreg2!A$2:C$250, 2, FALSE)</f>
        <v>Asia_mdi</v>
      </c>
      <c r="AH3" t="str">
        <f>VLOOKUP(C3, MDIreg2!A$2:C$250, 3, FALSE)</f>
        <v>Selected Asian countries</v>
      </c>
    </row>
    <row r="4" spans="1:34" x14ac:dyDescent="0.2">
      <c r="A4" s="3" t="str">
        <f>ISO!A4</f>
        <v>AGO</v>
      </c>
      <c r="B4" s="3" t="str">
        <f>ISO!B4</f>
        <v>Angola</v>
      </c>
      <c r="C4" s="4" t="str">
        <f>VLOOKUP(A4,IMPACT159!A$2:C$251, 2, FALSE)</f>
        <v>AGO</v>
      </c>
      <c r="D4" s="4" t="str">
        <f>VLOOKUP(A4,IMPACT159!A$2:C$251, 3, FALSE)</f>
        <v>Angola</v>
      </c>
      <c r="E4" s="4" t="str">
        <f>VLOOKUP(A4,IMPACT115!A$2:C$249, 2,FALSE)</f>
        <v>ANG</v>
      </c>
      <c r="F4" s="4" t="str">
        <f>VLOOKUP(A4,IMPACT115!A$2:C$249, 2,FALSE)</f>
        <v>ANG</v>
      </c>
      <c r="G4" s="4" t="str">
        <f>VLOOKUP(A4,SSP!$A$2:C$247,2,FALSE)</f>
        <v>AGO</v>
      </c>
      <c r="H4" s="5">
        <f>VLOOKUP(A4,FAO!$A$2:'FAO'!$E$195, 4, FALSE)</f>
        <v>7</v>
      </c>
      <c r="I4" s="4" t="str">
        <f>VLOOKUP(A4,AggReg1!A$2:C$251, 2, FALSE)</f>
        <v>SSA</v>
      </c>
      <c r="J4" s="4" t="str">
        <f>VLOOKUP(A4,AggReg1!A$2:C$251, 3, FALSE)</f>
        <v>Africa south of the Sahara</v>
      </c>
      <c r="K4" s="4" t="str">
        <f>VLOOKUP(A4,ISO!$A$2:'ISO'!$C$251,3,FALSE)</f>
        <v>The Republic of Angola</v>
      </c>
      <c r="L4" s="4" t="str">
        <f>VLOOKUP(A4,ISO!$A$2:'ISO'!$D$251,4,FALSE)</f>
        <v>AO</v>
      </c>
      <c r="M4" s="12">
        <f>VLOOKUP(A4,FAO!$A$2:'FAO'!$E$195, 2, FALSE)</f>
        <v>24</v>
      </c>
      <c r="N4" s="12" t="str">
        <f>VLOOKUP(A4,FAO!$A$2:'FAO'!$E$195, 3, FALSE)</f>
        <v>ANG</v>
      </c>
      <c r="O4" s="18">
        <f>VLOOKUP(A4,FAO!$A$2:'FAO'!$E$195, 5, FALSE)</f>
        <v>8</v>
      </c>
      <c r="P4" t="str">
        <f>VLOOKUP(A4,AggReg2!A$2:B$251, 2, FALSE)</f>
        <v>CAf</v>
      </c>
      <c r="Q4" s="16" t="str">
        <f>VLOOKUP(C4,Econ2Dev!A$2:C$235,2, FALSE)</f>
        <v>DVG</v>
      </c>
      <c r="R4" s="16" t="str">
        <f>VLOOKUP(C4,Econ2Dev!A$2:C$235, 3, FALSE)</f>
        <v>Developed Only</v>
      </c>
      <c r="S4" t="str">
        <f>VLOOKUP(A4,EAPgMENg!A$2:C$288, 2, FALSE)</f>
        <v>OTH</v>
      </c>
      <c r="T4" t="str">
        <f>VLOOKUP(A4,EAPgMENg!A$2:C$288, 3, FALSE)</f>
        <v>Other</v>
      </c>
      <c r="U4" t="str">
        <f>VLOOKUP(C4,WB.income!A$2:C$251, 2, FALSE)</f>
        <v>upMidInc</v>
      </c>
      <c r="V4" t="str">
        <f>VLOOKUP(C4,WB.income!A$2:C$251, 3, FALSE)</f>
        <v>Upper middle income</v>
      </c>
      <c r="X4" t="str">
        <f>VLOOKUP(A4,WB.spatial!A$2:C$251, 2, FALSE)</f>
        <v>SSA</v>
      </c>
      <c r="Y4" t="str">
        <f>VLOOKUP(A4,WB.spatial!A$2:C$251, 3, FALSE)</f>
        <v>Sub-Saharan Africa</v>
      </c>
      <c r="Z4" t="str">
        <f>VLOOKUP(A4, Africa.regions!A$2:C$250, 2, FALSE)</f>
        <v>Central</v>
      </c>
      <c r="AA4" t="str">
        <f>VLOOKUP(A4,Africa.regions!A$2:C$251, 3, FALSE)</f>
        <v>Central Africa</v>
      </c>
      <c r="AB4" t="str">
        <f>VLOOKUP(A4, 'regions.invest'!A$2:C$250, 2, FALSE)</f>
        <v>member</v>
      </c>
      <c r="AC4" t="str">
        <f>VLOOKUP(A4, 'regions.invest'!A$2:C$250, 3, FALSE)</f>
        <v>Increased investment</v>
      </c>
      <c r="AE4" t="str">
        <f>VLOOKUP(C4, MDIreg1!A$2:C$250, 2, FALSE)</f>
        <v>SSA_Central</v>
      </c>
      <c r="AF4" t="str">
        <f>VLOOKUP(C4, MDIreg1!A$2:C$250, 3, FALSE)</f>
        <v>Central Arica</v>
      </c>
      <c r="AG4" t="str">
        <f>VLOOKUP(C4, MDIreg2!A$2:C$250, 2, FALSE)</f>
        <v>SSA</v>
      </c>
      <c r="AH4" t="str">
        <f>VLOOKUP(C4, MDIreg2!A$2:C$250, 3, FALSE)</f>
        <v>Sub Saharan African countries</v>
      </c>
    </row>
    <row r="5" spans="1:34" x14ac:dyDescent="0.2">
      <c r="A5" s="3" t="str">
        <f>ISO!A5</f>
        <v>AIA</v>
      </c>
      <c r="B5" s="3" t="str">
        <f>ISO!B5</f>
        <v>Anguilla</v>
      </c>
      <c r="C5" s="4" t="str">
        <f>VLOOKUP(A5,IMPACT159!A$2:C$251, 2, FALSE)</f>
        <v>CRB</v>
      </c>
      <c r="D5" s="4" t="str">
        <f>VLOOKUP(A5,IMPACT159!A$2:C$251, 3, FALSE)</f>
        <v>Other Caribbean</v>
      </c>
      <c r="E5" s="4" t="str">
        <f>VLOOKUP(A5,IMPACT115!A$2:C$249, 2,FALSE)</f>
        <v>ROW</v>
      </c>
      <c r="F5" s="4" t="str">
        <f>VLOOKUP(A5,IMPACT115!A$2:C$249, 2,FALSE)</f>
        <v>ROW</v>
      </c>
      <c r="G5" s="4" t="e">
        <f>VLOOKUP(A5,SSP!$A$2:C$247,2,FALSE)</f>
        <v>#N/A</v>
      </c>
      <c r="H5" s="5" t="e">
        <f>VLOOKUP(A5,FAO!$A$2:'FAO'!$E$195, 4, FALSE)</f>
        <v>#N/A</v>
      </c>
      <c r="I5" s="4" t="str">
        <f>VLOOKUP(A5,AggReg1!A$2:C$251, 2, FALSE)</f>
        <v>LAC</v>
      </c>
      <c r="J5" s="4" t="str">
        <f>VLOOKUP(A5,AggReg1!A$2:C$251, 3, FALSE)</f>
        <v>Latin America and Caribbean</v>
      </c>
      <c r="K5" s="4" t="e">
        <f>VLOOKUP(A5,ISO!$A$2:'ISO'!$C$251,3,FALSE)</f>
        <v>#N/A</v>
      </c>
      <c r="L5" s="4" t="e">
        <f>VLOOKUP(A5,ISO!$A$2:'ISO'!$D$251,4,FALSE)</f>
        <v>#N/A</v>
      </c>
      <c r="M5" s="12">
        <v>660</v>
      </c>
      <c r="N5" s="12" t="e">
        <f>VLOOKUP(A5,FAO!$A$2:'FAO'!$E$195, 3, FALSE)</f>
        <v>#N/A</v>
      </c>
      <c r="O5" s="18" t="e">
        <f>VLOOKUP(A5,FAO!$A$2:'FAO'!$E$195, 5, FALSE)</f>
        <v>#N/A</v>
      </c>
      <c r="P5" t="str">
        <f>VLOOKUP(A5,AggReg2!A$2:B$251, 2, FALSE)</f>
        <v>CRB</v>
      </c>
      <c r="Q5" s="16" t="str">
        <f>VLOOKUP(C5,Econ2Dev!A$2:C$235,2, FALSE)</f>
        <v>DVG</v>
      </c>
      <c r="R5" s="16" t="str">
        <f>VLOOKUP(C5,Econ2Dev!A$2:C$235, 3, FALSE)</f>
        <v>Developed Only</v>
      </c>
      <c r="S5" t="str">
        <f>VLOOKUP(A5,EAPgMENg!A$2:C$288, 2, FALSE)</f>
        <v>OTH</v>
      </c>
      <c r="T5" t="str">
        <f>VLOOKUP(A5,EAPgMENg!A$2:C$288, 3, FALSE)</f>
        <v>Other</v>
      </c>
      <c r="U5" t="str">
        <f>VLOOKUP(C5,WB.income!A$2:C$251, 2, FALSE)</f>
        <v>lowMidInc</v>
      </c>
      <c r="V5" t="str">
        <f>VLOOKUP(C5,WB.income!A$2:C$251, 3, FALSE)</f>
        <v>Lower middle income</v>
      </c>
      <c r="X5" t="str">
        <f>VLOOKUP(A5,WB.spatial!A$2:C$251, 2, FALSE)</f>
        <v>LAC</v>
      </c>
      <c r="Y5" t="str">
        <f>VLOOKUP(A5,WB.spatial!A$2:C$251, 3, FALSE)</f>
        <v>Latin America and Caribbean</v>
      </c>
      <c r="Z5" t="str">
        <f>VLOOKUP(A5, Africa.regions!A$2:C$250, 2, FALSE)</f>
        <v>NonAfrica</v>
      </c>
      <c r="AA5" t="str">
        <f>VLOOKUP(A5,Africa.regions!A$2:C$251, 3, FALSE)</f>
        <v>Not Africa</v>
      </c>
      <c r="AB5" t="str">
        <f>VLOOKUP(A5, 'regions.invest'!A$2:C$250, 2, FALSE)</f>
        <v>member</v>
      </c>
      <c r="AC5" t="str">
        <f>VLOOKUP(A5, 'regions.invest'!A$2:C$250, 3, FALSE)</f>
        <v>Increased investment</v>
      </c>
      <c r="AE5" t="str">
        <f>VLOOKUP(C5, MDIreg1!A$2:C$250, 2, FALSE)</f>
        <v>Caribbean</v>
      </c>
      <c r="AF5" t="str">
        <f>VLOOKUP(C5, MDIreg1!A$2:C$250, 3, FALSE)</f>
        <v>Caribbean</v>
      </c>
      <c r="AG5" t="str">
        <f>VLOOKUP(C5, MDIreg2!A$2:C$250, 2, FALSE)</f>
        <v>LAC_mdi</v>
      </c>
      <c r="AH5" t="str">
        <f>VLOOKUP(C5, MDIreg2!A$2:C$250, 3, FALSE)</f>
        <v>Selected Latin American and Caribbean countries</v>
      </c>
    </row>
    <row r="6" spans="1:34" x14ac:dyDescent="0.2">
      <c r="A6" s="3" t="str">
        <f>ISO!A6</f>
        <v>ALA</v>
      </c>
      <c r="B6" s="3" t="str">
        <f>ISO!B6</f>
        <v>Åland Islands</v>
      </c>
      <c r="C6" s="4" t="str">
        <f>VLOOKUP(A6,IMPACT159!A$2:C$251, 2, FALSE)</f>
        <v>FNP</v>
      </c>
      <c r="D6" s="4" t="str">
        <f>VLOOKUP(A6,IMPACT159!A$2:C$251, 3, FALSE)</f>
        <v>Finland plus</v>
      </c>
      <c r="E6" s="4" t="str">
        <f>VLOOKUP(A6,IMPACT115!A$2:C$249, 2,FALSE)</f>
        <v>ROW</v>
      </c>
      <c r="F6" s="4" t="str">
        <f>VLOOKUP(A6,IMPACT115!A$2:C$249, 2,FALSE)</f>
        <v>ROW</v>
      </c>
      <c r="G6" s="4" t="e">
        <f>VLOOKUP(A6,SSP!$A$2:C$247,2,FALSE)</f>
        <v>#N/A</v>
      </c>
      <c r="H6" s="5" t="e">
        <f>VLOOKUP(A6,FAO!$A$2:'FAO'!$E$195, 4, FALSE)</f>
        <v>#N/A</v>
      </c>
      <c r="I6" s="4" t="str">
        <f>VLOOKUP(A6,AggReg1!A$2:C$251, 2, FALSE)</f>
        <v>EUR</v>
      </c>
      <c r="J6" s="4" t="str">
        <f>VLOOKUP(A6,AggReg1!A$2:C$251, 3, FALSE)</f>
        <v>Europe</v>
      </c>
      <c r="K6" s="4" t="e">
        <f>VLOOKUP(A6,ISO!$A$2:'ISO'!$C$251,3,FALSE)</f>
        <v>#N/A</v>
      </c>
      <c r="L6" s="4" t="e">
        <f>VLOOKUP(A6,ISO!$A$2:'ISO'!$D$251,4,FALSE)</f>
        <v>#N/A</v>
      </c>
      <c r="M6" s="12">
        <v>248</v>
      </c>
      <c r="N6" s="12" t="e">
        <f>VLOOKUP(A6,FAO!$A$2:'FAO'!$E$195, 3, FALSE)</f>
        <v>#N/A</v>
      </c>
      <c r="O6" s="18" t="e">
        <f>VLOOKUP(A6,FAO!$A$2:'FAO'!$E$195, 5, FALSE)</f>
        <v>#N/A</v>
      </c>
      <c r="P6" t="str">
        <f>VLOOKUP(A6,AggReg2!A$2:B$251, 2, FALSE)</f>
        <v>CAs</v>
      </c>
      <c r="Q6" s="16" t="str">
        <f>VLOOKUP(C6,Econ2Dev!A$2:C$235,2, FALSE)</f>
        <v>DVD</v>
      </c>
      <c r="R6" s="16" t="str">
        <f>VLOOKUP(C6,Econ2Dev!A$2:C$235, 3, FALSE)</f>
        <v>Developing Only</v>
      </c>
      <c r="S6" t="str">
        <f>VLOOKUP(A6,EAPgMENg!A$2:C$288, 2, FALSE)</f>
        <v>OTH</v>
      </c>
      <c r="T6" t="str">
        <f>VLOOKUP(A6,EAPgMENg!A$2:C$288, 3, FALSE)</f>
        <v>Other</v>
      </c>
      <c r="U6" t="str">
        <f>VLOOKUP(C6,WB.income!A$2:C$251, 2, FALSE)</f>
        <v>highInc</v>
      </c>
      <c r="V6" t="str">
        <f>VLOOKUP(C6,WB.income!A$2:C$251, 3, FALSE)</f>
        <v>High income</v>
      </c>
      <c r="X6" t="str">
        <f>VLOOKUP(A6,WB.spatial!A$2:C$251, 2, FALSE)</f>
        <v>EUR</v>
      </c>
      <c r="Y6" t="str">
        <f>VLOOKUP(A6,WB.spatial!A$2:C$251, 3, FALSE)</f>
        <v>Europe</v>
      </c>
      <c r="Z6" t="str">
        <f>VLOOKUP(A6, Africa.regions!A$2:C$250, 2, FALSE)</f>
        <v>NonAfrica</v>
      </c>
      <c r="AA6" t="str">
        <f>VLOOKUP(A6,Africa.regions!A$2:C$251, 3, FALSE)</f>
        <v>Not Africa</v>
      </c>
      <c r="AB6" t="str">
        <f>VLOOKUP(A6, 'regions.invest'!A$2:C$250, 2, FALSE)</f>
        <v>nonmember</v>
      </c>
      <c r="AC6" t="str">
        <f>VLOOKUP(A6, 'regions.invest'!A$2:C$250, 3, FALSE)</f>
        <v>standard investment</v>
      </c>
      <c r="AE6" t="str">
        <f>VLOOKUP(C6, MDIreg1!A$2:C$250, 2, FALSE)</f>
        <v>other</v>
      </c>
      <c r="AF6" t="str">
        <f>VLOOKUP(C6, MDIreg1!A$2:C$250, 3, FALSE)</f>
        <v>Other countries</v>
      </c>
      <c r="AG6" t="str">
        <f>VLOOKUP(C6, MDIreg2!A$2:C$250, 2, FALSE)</f>
        <v>other</v>
      </c>
      <c r="AH6" t="str">
        <f>VLOOKUP(C6, MDIreg2!A$2:C$250, 3, FALSE)</f>
        <v>Other counties</v>
      </c>
    </row>
    <row r="7" spans="1:34" x14ac:dyDescent="0.2">
      <c r="A7" s="3" t="str">
        <f>ISO!A7</f>
        <v>ALB</v>
      </c>
      <c r="B7" s="3" t="str">
        <f>ISO!B7</f>
        <v>Albania</v>
      </c>
      <c r="C7" s="4" t="str">
        <f>VLOOKUP(A7,IMPACT159!A$2:C$251, 2, FALSE)</f>
        <v>ALB</v>
      </c>
      <c r="D7" s="4" t="str">
        <f>VLOOKUP(A7,IMPACT159!A$2:C$251, 3, FALSE)</f>
        <v>Albania</v>
      </c>
      <c r="E7" s="4" t="str">
        <f>VLOOKUP(A7,IMPACT115!A$2:C$249, 2,FALSE)</f>
        <v>ADR</v>
      </c>
      <c r="F7" s="4" t="str">
        <f>VLOOKUP(A7,IMPACT115!A$2:C$249, 2,FALSE)</f>
        <v>ADR</v>
      </c>
      <c r="G7" s="4" t="str">
        <f>VLOOKUP(A7,SSP!$A$2:C$247,2,FALSE)</f>
        <v>ALB</v>
      </c>
      <c r="H7" s="5">
        <f>VLOOKUP(A7,FAO!$A$2:'FAO'!$E$195, 4, FALSE)</f>
        <v>3</v>
      </c>
      <c r="I7" s="4" t="str">
        <f>VLOOKUP(A7,AggReg1!A$2:C$251, 2, FALSE)</f>
        <v>EUR</v>
      </c>
      <c r="J7" s="4" t="str">
        <f>VLOOKUP(A7,AggReg1!A$2:C$251, 3, FALSE)</f>
        <v>Europe</v>
      </c>
      <c r="K7" s="4" t="str">
        <f>VLOOKUP(A7,ISO!$A$2:'ISO'!$C$251,3,FALSE)</f>
        <v>The Republic of Albania</v>
      </c>
      <c r="L7" s="4" t="str">
        <f>VLOOKUP(A7,ISO!$A$2:'ISO'!$D$251,4,FALSE)</f>
        <v>AL</v>
      </c>
      <c r="M7" s="12">
        <f>VLOOKUP(A7,FAO!$A$2:'FAO'!$E$195, 2, FALSE)</f>
        <v>8</v>
      </c>
      <c r="N7" s="12" t="str">
        <f>VLOOKUP(A7,FAO!$A$2:'FAO'!$E$195, 3, FALSE)</f>
        <v>ALB</v>
      </c>
      <c r="O7" s="18">
        <f>VLOOKUP(A7,FAO!$A$2:'FAO'!$E$195, 5, FALSE)</f>
        <v>3</v>
      </c>
      <c r="P7" t="str">
        <f>VLOOKUP(A7,AggReg2!A$2:B$251, 2, FALSE)</f>
        <v>SEU</v>
      </c>
      <c r="Q7" s="16" t="str">
        <f>VLOOKUP(C7,Econ2Dev!A$2:C$235,2, FALSE)</f>
        <v>DVG</v>
      </c>
      <c r="R7" s="16" t="str">
        <f>VLOOKUP(C7,Econ2Dev!A$2:C$235, 3, FALSE)</f>
        <v>Developed Only</v>
      </c>
      <c r="S7" t="str">
        <f>VLOOKUP(A7,EAPgMENg!A$2:C$288, 2, FALSE)</f>
        <v>OTH</v>
      </c>
      <c r="T7" t="str">
        <f>VLOOKUP(A7,EAPgMENg!A$2:C$288, 3, FALSE)</f>
        <v>Other</v>
      </c>
      <c r="U7" t="str">
        <f>VLOOKUP(C7,WB.income!A$2:C$251, 2, FALSE)</f>
        <v>upMidInc</v>
      </c>
      <c r="V7" t="str">
        <f>VLOOKUP(C7,WB.income!A$2:C$251, 3, FALSE)</f>
        <v>Upper middle income</v>
      </c>
      <c r="X7" t="str">
        <f>VLOOKUP(A7,WB.spatial!A$2:C$251, 2, FALSE)</f>
        <v>EUR</v>
      </c>
      <c r="Y7" t="str">
        <f>VLOOKUP(A7,WB.spatial!A$2:C$251, 3, FALSE)</f>
        <v>Europe</v>
      </c>
      <c r="Z7" t="str">
        <f>VLOOKUP(A7, Africa.regions!A$2:C$250, 2, FALSE)</f>
        <v>NonAfrica</v>
      </c>
      <c r="AA7" t="str">
        <f>VLOOKUP(A7,Africa.regions!A$2:C$251, 3, FALSE)</f>
        <v>Not Africa</v>
      </c>
      <c r="AB7" t="str">
        <f>VLOOKUP(A7, 'regions.invest'!A$2:C$250, 2, FALSE)</f>
        <v>nonmember</v>
      </c>
      <c r="AC7" t="str">
        <f>VLOOKUP(A7, 'regions.invest'!A$2:C$250, 3, FALSE)</f>
        <v>standard investment</v>
      </c>
      <c r="AE7" t="str">
        <f>VLOOKUP(C7, MDIreg1!A$2:C$250, 2, FALSE)</f>
        <v>other</v>
      </c>
      <c r="AF7" t="str">
        <f>VLOOKUP(C7, MDIreg1!A$2:C$250, 3, FALSE)</f>
        <v>Other countries</v>
      </c>
      <c r="AG7" t="str">
        <f>VLOOKUP(C7, MDIreg2!A$2:C$250, 2, FALSE)</f>
        <v>other</v>
      </c>
      <c r="AH7" t="str">
        <f>VLOOKUP(C7, MDIreg2!A$2:C$250, 3, FALSE)</f>
        <v>Other counties</v>
      </c>
    </row>
    <row r="8" spans="1:34" x14ac:dyDescent="0.2">
      <c r="A8" s="3" t="str">
        <f>ISO!A8</f>
        <v>AND</v>
      </c>
      <c r="B8" s="3" t="str">
        <f>ISO!B8</f>
        <v>Andorra</v>
      </c>
      <c r="C8" s="4" t="str">
        <f>VLOOKUP(A8,IMPACT159!A$2:C$251, 2, FALSE)</f>
        <v>SPP</v>
      </c>
      <c r="D8" s="4" t="str">
        <f>VLOOKUP(A8,IMPACT159!A$2:C$251, 3, FALSE)</f>
        <v>Spain plus</v>
      </c>
      <c r="E8" s="4" t="str">
        <f>VLOOKUP(A8,IMPACT115!A$2:C$249, 2,FALSE)</f>
        <v>IBE</v>
      </c>
      <c r="F8" s="4" t="str">
        <f>VLOOKUP(A8,IMPACT115!A$2:C$249, 2,FALSE)</f>
        <v>IBE</v>
      </c>
      <c r="G8" s="4" t="e">
        <f>VLOOKUP(A8,SSP!$A$2:C$247,2,FALSE)</f>
        <v>#N/A</v>
      </c>
      <c r="H8" s="5">
        <f>VLOOKUP(A8,FAO!$A$2:'FAO'!$E$195, 4, FALSE)</f>
        <v>6</v>
      </c>
      <c r="I8" s="4" t="str">
        <f>VLOOKUP(A8,AggReg1!A$2:C$251, 2, FALSE)</f>
        <v>EUR</v>
      </c>
      <c r="J8" s="4" t="str">
        <f>VLOOKUP(A8,AggReg1!A$2:C$251, 3, FALSE)</f>
        <v>Europe</v>
      </c>
      <c r="K8" s="4" t="str">
        <f>VLOOKUP(A8,ISO!$A$2:'ISO'!$C$251,3,FALSE)</f>
        <v>The Principality of Andorra</v>
      </c>
      <c r="L8" s="4" t="str">
        <f>VLOOKUP(A8,ISO!$A$2:'ISO'!$D$251,4,FALSE)</f>
        <v>AD</v>
      </c>
      <c r="M8" s="12">
        <f>VLOOKUP(A8,FAO!$A$2:'FAO'!$E$195, 2, FALSE)</f>
        <v>20</v>
      </c>
      <c r="N8" s="12" t="str">
        <f>VLOOKUP(A8,FAO!$A$2:'FAO'!$E$195, 3, FALSE)</f>
        <v>AND</v>
      </c>
      <c r="O8" s="18">
        <f>VLOOKUP(A8,FAO!$A$2:'FAO'!$E$195, 5, FALSE)</f>
        <v>7</v>
      </c>
      <c r="P8" t="str">
        <f>VLOOKUP(A8,AggReg2!A$2:B$251, 2, FALSE)</f>
        <v>SEU</v>
      </c>
      <c r="Q8" s="16" t="str">
        <f>VLOOKUP(C8,Econ2Dev!A$2:C$235,2, FALSE)</f>
        <v>DVD</v>
      </c>
      <c r="R8" s="16" t="str">
        <f>VLOOKUP(C8,Econ2Dev!A$2:C$235, 3, FALSE)</f>
        <v>Developing Only</v>
      </c>
      <c r="S8" t="str">
        <f>VLOOKUP(A8,EAPgMENg!A$2:C$288, 2, FALSE)</f>
        <v>OTH</v>
      </c>
      <c r="T8" t="str">
        <f>VLOOKUP(A8,EAPgMENg!A$2:C$288, 3, FALSE)</f>
        <v>Other</v>
      </c>
      <c r="U8" t="str">
        <f>VLOOKUP(C8,WB.income!A$2:C$251, 2, FALSE)</f>
        <v>highInc</v>
      </c>
      <c r="V8" t="str">
        <f>VLOOKUP(C8,WB.income!A$2:C$251, 3, FALSE)</f>
        <v>High income</v>
      </c>
      <c r="X8" t="str">
        <f>VLOOKUP(A8,WB.spatial!A$2:C$251, 2, FALSE)</f>
        <v>EUR</v>
      </c>
      <c r="Y8" t="str">
        <f>VLOOKUP(A8,WB.spatial!A$2:C$251, 3, FALSE)</f>
        <v>Europe</v>
      </c>
      <c r="Z8" t="str">
        <f>VLOOKUP(A8, Africa.regions!A$2:C$250, 2, FALSE)</f>
        <v>NonAfrica</v>
      </c>
      <c r="AA8" t="str">
        <f>VLOOKUP(A8,Africa.regions!A$2:C$251, 3, FALSE)</f>
        <v>Not Africa</v>
      </c>
      <c r="AB8" t="str">
        <f>VLOOKUP(A8, 'regions.invest'!A$2:C$250, 2, FALSE)</f>
        <v>nonmember</v>
      </c>
      <c r="AC8" t="str">
        <f>VLOOKUP(A8, 'regions.invest'!A$2:C$250, 3, FALSE)</f>
        <v>standard investment</v>
      </c>
      <c r="AE8" t="str">
        <f>VLOOKUP(C8, MDIreg1!A$2:C$250, 2, FALSE)</f>
        <v>other</v>
      </c>
      <c r="AF8" t="str">
        <f>VLOOKUP(C8, MDIreg1!A$2:C$250, 3, FALSE)</f>
        <v>Other countries</v>
      </c>
      <c r="AG8" t="str">
        <f>VLOOKUP(C8, MDIreg2!A$2:C$250, 2, FALSE)</f>
        <v>other</v>
      </c>
      <c r="AH8" t="str">
        <f>VLOOKUP(C8, MDIreg2!A$2:C$250, 3, FALSE)</f>
        <v>Other counties</v>
      </c>
    </row>
    <row r="9" spans="1:34" x14ac:dyDescent="0.2">
      <c r="A9" s="3" t="str">
        <f>ISO!A9</f>
        <v>ANT</v>
      </c>
      <c r="B9" s="3" t="str">
        <f>ISO!B9</f>
        <v>Netherlands Antilles</v>
      </c>
      <c r="C9" s="4" t="str">
        <f>VLOOKUP(A9,IMPACT159!A$2:C$251, 2, FALSE)</f>
        <v>CRB</v>
      </c>
      <c r="D9" s="4" t="str">
        <f>VLOOKUP(A9,IMPACT159!A$2:C$251, 3, FALSE)</f>
        <v>Other Caribbean</v>
      </c>
      <c r="E9" s="4" t="e">
        <f>VLOOKUP(A9,IMPACT115!A$2:C$249, 2,FALSE)</f>
        <v>#N/A</v>
      </c>
      <c r="F9" s="4" t="e">
        <f>VLOOKUP(A9,IMPACT115!A$2:C$249, 2,FALSE)</f>
        <v>#N/A</v>
      </c>
      <c r="G9" s="4" t="e">
        <f>VLOOKUP(A9,SSP!$A$2:C$247,2,FALSE)</f>
        <v>#N/A</v>
      </c>
      <c r="H9" s="5" t="e">
        <f>VLOOKUP(A9,FAO!$A$2:'FAO'!$E$195, 4, FALSE)</f>
        <v>#N/A</v>
      </c>
      <c r="I9" s="4" t="str">
        <f>VLOOKUP(A9,AggReg1!A$2:C$251, 2, FALSE)</f>
        <v>LAC</v>
      </c>
      <c r="J9" s="4" t="str">
        <f>VLOOKUP(A9,AggReg1!A$2:C$251, 3, FALSE)</f>
        <v>Latin America and Caribbean</v>
      </c>
      <c r="K9" s="4" t="e">
        <f>VLOOKUP(A9,ISO!$A$2:'ISO'!$C$251,3,FALSE)</f>
        <v>#N/A</v>
      </c>
      <c r="L9" s="4" t="e">
        <f>VLOOKUP(A9,ISO!$A$2:'ISO'!$D$251,4,FALSE)</f>
        <v>#N/A</v>
      </c>
      <c r="M9" s="12" t="e">
        <f>VLOOKUP(A9,FAO!$A$2:'FAO'!$E$195, 2, FALSE)</f>
        <v>#N/A</v>
      </c>
      <c r="N9" s="12" t="e">
        <f>VLOOKUP(A9,FAO!$A$2:'FAO'!$E$195, 3, FALSE)</f>
        <v>#N/A</v>
      </c>
      <c r="O9" s="18" t="e">
        <f>VLOOKUP(A9,FAO!$A$2:'FAO'!$E$195, 5, FALSE)</f>
        <v>#N/A</v>
      </c>
      <c r="P9" t="e">
        <f>VLOOKUP(A9,AggReg2!A$2:B$251, 2, FALSE)</f>
        <v>#N/A</v>
      </c>
      <c r="Q9" s="16" t="str">
        <f>VLOOKUP(C9,Econ2Dev!A$2:C$235,2, FALSE)</f>
        <v>DVG</v>
      </c>
      <c r="R9" s="16" t="str">
        <f>VLOOKUP(C9,Econ2Dev!A$2:C$235, 3, FALSE)</f>
        <v>Developed Only</v>
      </c>
      <c r="S9" t="str">
        <f>VLOOKUP(A9,EAPgMENg!A$2:C$288, 2, FALSE)</f>
        <v>OTH</v>
      </c>
      <c r="T9" t="str">
        <f>VLOOKUP(A9,EAPgMENg!A$2:C$288, 3, FALSE)</f>
        <v>Other</v>
      </c>
      <c r="U9" t="str">
        <f>VLOOKUP(C9,WB.income!A$2:C$251, 2, FALSE)</f>
        <v>lowMidInc</v>
      </c>
      <c r="V9" t="str">
        <f>VLOOKUP(C9,WB.income!A$2:C$251, 3, FALSE)</f>
        <v>Lower middle income</v>
      </c>
      <c r="X9" t="str">
        <f>VLOOKUP(A9,WB.spatial!A$2:C$251, 2, FALSE)</f>
        <v>LAC</v>
      </c>
      <c r="Y9" t="str">
        <f>VLOOKUP(A9,WB.spatial!A$2:C$251, 3, FALSE)</f>
        <v>Latin America and Caribbean</v>
      </c>
      <c r="Z9" t="str">
        <f>VLOOKUP(A9, Africa.regions!A$2:C$250, 2, FALSE)</f>
        <v>NonAfrica</v>
      </c>
      <c r="AA9" t="str">
        <f>VLOOKUP(A9,Africa.regions!A$2:C$251, 3, FALSE)</f>
        <v>Not Africa</v>
      </c>
      <c r="AB9" t="str">
        <f>VLOOKUP(A9, 'regions.invest'!A$2:C$250, 2, FALSE)</f>
        <v>member</v>
      </c>
      <c r="AC9" t="str">
        <f>VLOOKUP(A9, 'regions.invest'!A$2:C$250, 3, FALSE)</f>
        <v>Increased investment</v>
      </c>
      <c r="AE9" t="str">
        <f>VLOOKUP(C9, MDIreg1!A$2:C$250, 2, FALSE)</f>
        <v>Caribbean</v>
      </c>
      <c r="AF9" t="str">
        <f>VLOOKUP(C9, MDIreg1!A$2:C$250, 3, FALSE)</f>
        <v>Caribbean</v>
      </c>
      <c r="AG9" t="str">
        <f>VLOOKUP(C9, MDIreg2!A$2:C$250, 2, FALSE)</f>
        <v>LAC_mdi</v>
      </c>
      <c r="AH9" t="str">
        <f>VLOOKUP(C9, MDIreg2!A$2:C$250, 3, FALSE)</f>
        <v>Selected Latin American and Caribbean countries</v>
      </c>
    </row>
    <row r="10" spans="1:34" x14ac:dyDescent="0.2">
      <c r="A10" s="3" t="str">
        <f>ISO!A10</f>
        <v>ARE</v>
      </c>
      <c r="B10" s="3" t="str">
        <f>ISO!B10</f>
        <v>United Arab Emirates</v>
      </c>
      <c r="C10" s="4" t="str">
        <f>VLOOKUP(A10,IMPACT159!A$2:C$251, 2, FALSE)</f>
        <v>RAP</v>
      </c>
      <c r="D10" s="4" t="str">
        <f>VLOOKUP(A10,IMPACT159!A$2:C$251, 3, FALSE)</f>
        <v>Rest of Arab Peninsula</v>
      </c>
      <c r="E10" s="4" t="str">
        <f>VLOOKUP(A10,IMPACT115!A$2:C$249, 2,FALSE)</f>
        <v>GUL</v>
      </c>
      <c r="F10" s="4" t="str">
        <f>VLOOKUP(A10,IMPACT115!A$2:C$249, 2,FALSE)</f>
        <v>GUL</v>
      </c>
      <c r="G10" s="4" t="str">
        <f>VLOOKUP(A10,SSP!$A$2:C$247,2,FALSE)</f>
        <v>ARE</v>
      </c>
      <c r="H10" s="5">
        <f>VLOOKUP(A10,FAO!$A$2:'FAO'!$E$195, 4, FALSE)</f>
        <v>225</v>
      </c>
      <c r="I10" s="4" t="str">
        <f>VLOOKUP(A10,AggReg1!A$2:C$251, 2, FALSE)</f>
        <v>MEN</v>
      </c>
      <c r="J10" s="4" t="str">
        <f>VLOOKUP(A10,AggReg1!A$2:C$251, 3, FALSE)</f>
        <v>Middle East and North Africa</v>
      </c>
      <c r="K10" s="4" t="str">
        <f>VLOOKUP(A10,ISO!$A$2:'ISO'!$C$251,3,FALSE)</f>
        <v>The United Arab Emirates</v>
      </c>
      <c r="L10" s="4" t="str">
        <f>VLOOKUP(A10,ISO!$A$2:'ISO'!$D$251,4,FALSE)</f>
        <v>AE</v>
      </c>
      <c r="M10" s="12">
        <f>VLOOKUP(A10,FAO!$A$2:'FAO'!$E$195, 2, FALSE)</f>
        <v>784</v>
      </c>
      <c r="N10" s="12" t="str">
        <f>VLOOKUP(A10,FAO!$A$2:'FAO'!$E$195, 3, FALSE)</f>
        <v>UAE</v>
      </c>
      <c r="O10" s="18">
        <f>VLOOKUP(A10,FAO!$A$2:'FAO'!$E$195, 5, FALSE)</f>
        <v>255</v>
      </c>
      <c r="P10" t="str">
        <f>VLOOKUP(A10,AggReg2!A$2:B$251, 2, FALSE)</f>
        <v>WAs</v>
      </c>
      <c r="Q10" s="16" t="str">
        <f>VLOOKUP(C10,Econ2Dev!A$2:C$235,2, FALSE)</f>
        <v>DVD</v>
      </c>
      <c r="R10" s="16" t="str">
        <f>VLOOKUP(C10,Econ2Dev!A$2:C$235, 3, FALSE)</f>
        <v>Developing Only</v>
      </c>
      <c r="S10" t="str">
        <f>VLOOKUP(A10,EAPgMENg!A$2:C$288, 2, FALSE)</f>
        <v>OTH</v>
      </c>
      <c r="T10" t="str">
        <f>VLOOKUP(A10,EAPgMENg!A$2:C$288, 3, FALSE)</f>
        <v>Other</v>
      </c>
      <c r="U10" t="str">
        <f>VLOOKUP(C10,WB.income!A$2:C$251, 2, FALSE)</f>
        <v>highInc</v>
      </c>
      <c r="V10" t="str">
        <f>VLOOKUP(C10,WB.income!A$2:C$251, 3, FALSE)</f>
        <v>High income</v>
      </c>
      <c r="X10" t="str">
        <f>VLOOKUP(A10,WB.spatial!A$2:C$251, 2, FALSE)</f>
        <v>MEN</v>
      </c>
      <c r="Y10" t="str">
        <f>VLOOKUP(A10,WB.spatial!A$2:C$251, 3, FALSE)</f>
        <v>Middle and Near East</v>
      </c>
      <c r="Z10" t="str">
        <f>VLOOKUP(A10, Africa.regions!A$2:C$250, 2, FALSE)</f>
        <v>NonAfrica</v>
      </c>
      <c r="AA10" t="str">
        <f>VLOOKUP(A10,Africa.regions!A$2:C$251, 3, FALSE)</f>
        <v>Not Africa</v>
      </c>
      <c r="AB10" t="str">
        <f>VLOOKUP(A10, 'regions.invest'!A$2:C$250, 2, FALSE)</f>
        <v>member</v>
      </c>
      <c r="AC10" t="str">
        <f>VLOOKUP(A10, 'regions.invest'!A$2:C$250, 3, FALSE)</f>
        <v>Increased investment</v>
      </c>
      <c r="AE10" t="str">
        <f>VLOOKUP(C10, MDIreg1!A$2:C$250, 2, FALSE)</f>
        <v>Asia_West</v>
      </c>
      <c r="AF10" t="str">
        <f>VLOOKUP(C10, MDIreg1!A$2:C$250, 3, FALSE)</f>
        <v>Western Asia</v>
      </c>
      <c r="AG10" t="str">
        <f>VLOOKUP(C10, MDIreg2!A$2:C$250, 2, FALSE)</f>
        <v>WANACentAsia_mdi</v>
      </c>
      <c r="AH10" t="str">
        <f>VLOOKUP(C10, MDIreg2!A$2:C$250, 3, FALSE)</f>
        <v>West and Central Asia and North African countries</v>
      </c>
    </row>
    <row r="11" spans="1:34" x14ac:dyDescent="0.2">
      <c r="A11" s="3" t="str">
        <f>ISO!A11</f>
        <v>ARG</v>
      </c>
      <c r="B11" s="3" t="str">
        <f>ISO!B11</f>
        <v>Argentina</v>
      </c>
      <c r="C11" s="4" t="str">
        <f>VLOOKUP(A11,IMPACT159!A$2:C$251, 2, FALSE)</f>
        <v>ARG</v>
      </c>
      <c r="D11" s="4" t="str">
        <f>VLOOKUP(A11,IMPACT159!A$2:C$251, 3, FALSE)</f>
        <v>Argentina</v>
      </c>
      <c r="E11" s="4" t="str">
        <f>VLOOKUP(A11,IMPACT115!A$2:C$249, 2,FALSE)</f>
        <v>ARG</v>
      </c>
      <c r="F11" s="4" t="str">
        <f>VLOOKUP(A11,IMPACT115!A$2:C$249, 2,FALSE)</f>
        <v>ARG</v>
      </c>
      <c r="G11" s="4" t="str">
        <f>VLOOKUP(A11,SSP!$A$2:C$247,2,FALSE)</f>
        <v>ARG</v>
      </c>
      <c r="H11" s="5">
        <f>VLOOKUP(A11,FAO!$A$2:'FAO'!$E$195, 4, FALSE)</f>
        <v>9</v>
      </c>
      <c r="I11" s="4" t="str">
        <f>VLOOKUP(A11,AggReg1!A$2:C$251, 2, FALSE)</f>
        <v>LAC</v>
      </c>
      <c r="J11" s="4" t="str">
        <f>VLOOKUP(A11,AggReg1!A$2:C$251, 3, FALSE)</f>
        <v>Latin America and Caribbean</v>
      </c>
      <c r="K11" s="4" t="str">
        <f>VLOOKUP(A11,ISO!$A$2:'ISO'!$C$251,3,FALSE)</f>
        <v>The Argentine Republic</v>
      </c>
      <c r="L11" s="4" t="str">
        <f>VLOOKUP(A11,ISO!$A$2:'ISO'!$D$251,4,FALSE)</f>
        <v>AR</v>
      </c>
      <c r="M11" s="12">
        <f>VLOOKUP(A11,FAO!$A$2:'FAO'!$E$195, 2, FALSE)</f>
        <v>32</v>
      </c>
      <c r="N11" s="12" t="str">
        <f>VLOOKUP(A11,FAO!$A$2:'FAO'!$E$195, 3, FALSE)</f>
        <v>ARG</v>
      </c>
      <c r="O11" s="18">
        <f>VLOOKUP(A11,FAO!$A$2:'FAO'!$E$195, 5, FALSE)</f>
        <v>12</v>
      </c>
      <c r="P11" t="str">
        <f>VLOOKUP(A11,AggReg2!A$2:B$251, 2, FALSE)</f>
        <v>SAm</v>
      </c>
      <c r="Q11" s="16" t="str">
        <f>VLOOKUP(C11,Econ2Dev!A$2:C$235,2, FALSE)</f>
        <v>DVD</v>
      </c>
      <c r="R11" s="16" t="str">
        <f>VLOOKUP(C11,Econ2Dev!A$2:C$235, 3, FALSE)</f>
        <v>Developing Only</v>
      </c>
      <c r="S11" t="str">
        <f>VLOOKUP(A11,EAPgMENg!A$2:C$288, 2, FALSE)</f>
        <v>OTH</v>
      </c>
      <c r="T11" t="str">
        <f>VLOOKUP(A11,EAPgMENg!A$2:C$288, 3, FALSE)</f>
        <v>Other</v>
      </c>
      <c r="U11" t="str">
        <f>VLOOKUP(C11,WB.income!A$2:C$251, 2, FALSE)</f>
        <v>highInc</v>
      </c>
      <c r="V11" t="str">
        <f>VLOOKUP(C11,WB.income!A$2:C$251, 3, FALSE)</f>
        <v>High income</v>
      </c>
      <c r="X11" t="str">
        <f>VLOOKUP(A11,WB.spatial!A$2:C$251, 2, FALSE)</f>
        <v>LAC</v>
      </c>
      <c r="Y11" t="str">
        <f>VLOOKUP(A11,WB.spatial!A$2:C$251, 3, FALSE)</f>
        <v>Latin America and Caribbean</v>
      </c>
      <c r="Z11" t="str">
        <f>VLOOKUP(A11, Africa.regions!A$2:C$250, 2, FALSE)</f>
        <v>NonAfrica</v>
      </c>
      <c r="AA11" t="str">
        <f>VLOOKUP(A11,Africa.regions!A$2:C$251, 3, FALSE)</f>
        <v>Not Africa</v>
      </c>
      <c r="AB11" t="str">
        <f>VLOOKUP(A11, 'regions.invest'!A$2:C$250, 2, FALSE)</f>
        <v>nonmember</v>
      </c>
      <c r="AC11" t="str">
        <f>VLOOKUP(A11, 'regions.invest'!A$2:C$250, 3, FALSE)</f>
        <v>standard investment</v>
      </c>
      <c r="AE11" t="str">
        <f>VLOOKUP(C11, MDIreg1!A$2:C$250, 2, FALSE)</f>
        <v>SA_SCone</v>
      </c>
      <c r="AF11" t="str">
        <f>VLOOKUP(C11, MDIreg1!A$2:C$250, 3, FALSE)</f>
        <v>South America Southern Cone</v>
      </c>
      <c r="AG11" t="str">
        <f>VLOOKUP(C11, MDIreg2!A$2:C$250, 2, FALSE)</f>
        <v>other</v>
      </c>
      <c r="AH11" t="str">
        <f>VLOOKUP(C11, MDIreg2!A$2:C$250, 3, FALSE)</f>
        <v>Other counties</v>
      </c>
    </row>
    <row r="12" spans="1:34" x14ac:dyDescent="0.2">
      <c r="A12" s="3" t="str">
        <f>ISO!A12</f>
        <v>ARM</v>
      </c>
      <c r="B12" s="3" t="str">
        <f>ISO!B12</f>
        <v>Armenia</v>
      </c>
      <c r="C12" s="4" t="str">
        <f>VLOOKUP(A12,IMPACT159!A$2:C$251, 2, FALSE)</f>
        <v>ARM</v>
      </c>
      <c r="D12" s="4" t="str">
        <f>VLOOKUP(A12,IMPACT159!A$2:C$251, 3, FALSE)</f>
        <v>Armenia</v>
      </c>
      <c r="E12" s="4" t="str">
        <f>VLOOKUP(A12,IMPACT115!A$2:C$249, 2,FALSE)</f>
        <v>CAU</v>
      </c>
      <c r="F12" s="4" t="str">
        <f>VLOOKUP(A12,IMPACT115!A$2:C$249, 2,FALSE)</f>
        <v>CAU</v>
      </c>
      <c r="G12" s="4" t="str">
        <f>VLOOKUP(A12,SSP!$A$2:C$247,2,FALSE)</f>
        <v>ARM</v>
      </c>
      <c r="H12" s="5">
        <f>VLOOKUP(A12,FAO!$A$2:'FAO'!$E$195, 4, FALSE)</f>
        <v>1</v>
      </c>
      <c r="I12" s="4" t="str">
        <f>VLOOKUP(A12,AggReg1!A$2:C$251, 2, FALSE)</f>
        <v>FSU</v>
      </c>
      <c r="J12" s="4" t="str">
        <f>VLOOKUP(A12,AggReg1!A$2:C$251, 3, FALSE)</f>
        <v>Former Soviet Union</v>
      </c>
      <c r="K12" s="4" t="str">
        <f>VLOOKUP(A12,ISO!$A$2:'ISO'!$C$251,3,FALSE)</f>
        <v>The Republic of Armenia</v>
      </c>
      <c r="L12" s="4" t="str">
        <f>VLOOKUP(A12,ISO!$A$2:'ISO'!$D$251,4,FALSE)</f>
        <v>AM</v>
      </c>
      <c r="M12" s="12">
        <f>VLOOKUP(A12,FAO!$A$2:'FAO'!$E$195, 2, FALSE)</f>
        <v>51</v>
      </c>
      <c r="N12" s="12" t="str">
        <f>VLOOKUP(A12,FAO!$A$2:'FAO'!$E$195, 3, FALSE)</f>
        <v>ARM</v>
      </c>
      <c r="O12" s="18">
        <f>VLOOKUP(A12,FAO!$A$2:'FAO'!$E$195, 5, FALSE)</f>
        <v>13</v>
      </c>
      <c r="P12" t="str">
        <f>VLOOKUP(A12,AggReg2!A$2:B$251, 2, FALSE)</f>
        <v>WAs</v>
      </c>
      <c r="Q12" s="16" t="str">
        <f>VLOOKUP(C12,Econ2Dev!A$2:C$235,2, FALSE)</f>
        <v>DVG</v>
      </c>
      <c r="R12" s="16" t="str">
        <f>VLOOKUP(C12,Econ2Dev!A$2:C$235, 3, FALSE)</f>
        <v>Developed Only</v>
      </c>
      <c r="S12" t="str">
        <f>VLOOKUP(A12,EAPgMENg!A$2:C$288, 2, FALSE)</f>
        <v>OTH</v>
      </c>
      <c r="T12" t="str">
        <f>VLOOKUP(A12,EAPgMENg!A$2:C$288, 3, FALSE)</f>
        <v>Other</v>
      </c>
      <c r="U12" t="str">
        <f>VLOOKUP(C12,WB.income!A$2:C$251, 2, FALSE)</f>
        <v>lowMidInc</v>
      </c>
      <c r="V12" t="str">
        <f>VLOOKUP(C12,WB.income!A$2:C$251, 3, FALSE)</f>
        <v>Lower middle income</v>
      </c>
      <c r="X12" t="str">
        <f>VLOOKUP(A12,WB.spatial!A$2:C$251, 2, FALSE)</f>
        <v>FSU</v>
      </c>
      <c r="Y12" t="str">
        <f>VLOOKUP(A12,WB.spatial!A$2:C$251, 3, FALSE)</f>
        <v>Former Soviet Union</v>
      </c>
      <c r="Z12" t="str">
        <f>VLOOKUP(A12, Africa.regions!A$2:C$250, 2, FALSE)</f>
        <v>NonAfrica</v>
      </c>
      <c r="AA12" t="str">
        <f>VLOOKUP(A12,Africa.regions!A$2:C$251, 3, FALSE)</f>
        <v>Not Africa</v>
      </c>
      <c r="AB12" t="str">
        <f>VLOOKUP(A12, 'regions.invest'!A$2:C$250, 2, FALSE)</f>
        <v>member</v>
      </c>
      <c r="AC12" t="str">
        <f>VLOOKUP(A12, 'regions.invest'!A$2:C$250, 3, FALSE)</f>
        <v>Increased investment</v>
      </c>
      <c r="AE12" t="str">
        <f>VLOOKUP(C12, MDIreg1!A$2:C$250, 2, FALSE)</f>
        <v>CentAsia</v>
      </c>
      <c r="AF12" t="str">
        <f>VLOOKUP(C12, MDIreg1!A$2:C$250, 3, FALSE)</f>
        <v>Central Asia</v>
      </c>
      <c r="AG12" t="str">
        <f>VLOOKUP(C12, MDIreg2!A$2:C$250, 2, FALSE)</f>
        <v>WANACentAsia_mdi</v>
      </c>
      <c r="AH12" t="str">
        <f>VLOOKUP(C12, MDIreg2!A$2:C$250, 3, FALSE)</f>
        <v>West and Central Asia and North African countries</v>
      </c>
    </row>
    <row r="13" spans="1:34" x14ac:dyDescent="0.2">
      <c r="A13" s="3" t="str">
        <f>ISO!A13</f>
        <v>ASM</v>
      </c>
      <c r="B13" s="3" t="str">
        <f>ISO!B13</f>
        <v>American Samoa</v>
      </c>
      <c r="C13" s="4" t="str">
        <f>VLOOKUP(A13,IMPACT159!A$2:C$251, 2, FALSE)</f>
        <v>OPO</v>
      </c>
      <c r="D13" s="4" t="str">
        <f>VLOOKUP(A13,IMPACT159!A$2:C$251, 3, FALSE)</f>
        <v>Other Pacific Ocean</v>
      </c>
      <c r="E13" s="4" t="str">
        <f>VLOOKUP(A13,IMPACT115!A$2:C$249, 2,FALSE)</f>
        <v>ROW</v>
      </c>
      <c r="F13" s="4" t="str">
        <f>VLOOKUP(A13,IMPACT115!A$2:C$249, 2,FALSE)</f>
        <v>ROW</v>
      </c>
      <c r="G13" s="4" t="e">
        <f>VLOOKUP(A13,SSP!$A$2:C$247,2,FALSE)</f>
        <v>#N/A</v>
      </c>
      <c r="H13" s="5" t="e">
        <f>VLOOKUP(A13,FAO!$A$2:'FAO'!$E$195, 4, FALSE)</f>
        <v>#N/A</v>
      </c>
      <c r="I13" s="4" t="str">
        <f>VLOOKUP(A13,AggReg1!A$2:C$251, 2, FALSE)</f>
        <v>EAP</v>
      </c>
      <c r="J13" s="4" t="str">
        <f>VLOOKUP(A13,AggReg1!A$2:C$251, 3, FALSE)</f>
        <v>East Asia and Pacific</v>
      </c>
      <c r="K13" s="4" t="e">
        <f>VLOOKUP(A13,ISO!$A$2:'ISO'!$C$251,3,FALSE)</f>
        <v>#N/A</v>
      </c>
      <c r="L13" s="4" t="e">
        <f>VLOOKUP(A13,ISO!$A$2:'ISO'!$D$251,4,FALSE)</f>
        <v>#N/A</v>
      </c>
      <c r="M13" s="12">
        <v>16</v>
      </c>
      <c r="N13" s="12" t="e">
        <f>VLOOKUP(A13,FAO!$A$2:'FAO'!$E$195, 3, FALSE)</f>
        <v>#N/A</v>
      </c>
      <c r="O13" s="18" t="e">
        <f>VLOOKUP(A13,FAO!$A$2:'FAO'!$E$195, 5, FALSE)</f>
        <v>#N/A</v>
      </c>
      <c r="P13" t="str">
        <f>VLOOKUP(A13,AggReg2!A$2:B$251, 2, FALSE)</f>
        <v>OCN</v>
      </c>
      <c r="Q13" s="16" t="str">
        <f>VLOOKUP(C13,Econ2Dev!A$2:C$235,2, FALSE)</f>
        <v>DVG</v>
      </c>
      <c r="R13" s="16" t="str">
        <f>VLOOKUP(C13,Econ2Dev!A$2:C$235, 3, FALSE)</f>
        <v>Developed Only</v>
      </c>
      <c r="S13" t="str">
        <f>VLOOKUP(A13,EAPgMENg!A$2:C$288, 2, FALSE)</f>
        <v>OTH</v>
      </c>
      <c r="T13" t="str">
        <f>VLOOKUP(A13,EAPgMENg!A$2:C$288, 3, FALSE)</f>
        <v>Other</v>
      </c>
      <c r="U13" t="str">
        <f>VLOOKUP(C13,WB.income!A$2:C$251, 2, FALSE)</f>
        <v>upMidInc</v>
      </c>
      <c r="V13" t="str">
        <f>VLOOKUP(C13,WB.income!A$2:C$251, 3, FALSE)</f>
        <v>Upper middle income</v>
      </c>
      <c r="X13" t="str">
        <f>VLOOKUP(A13,WB.spatial!A$2:C$251, 2, FALSE)</f>
        <v>EAP</v>
      </c>
      <c r="Y13" t="str">
        <f>VLOOKUP(A13,WB.spatial!A$2:C$251, 3, FALSE)</f>
        <v>East Asia and Pacific</v>
      </c>
      <c r="Z13" t="str">
        <f>VLOOKUP(A13, Africa.regions!A$2:C$250, 2, FALSE)</f>
        <v>NonAfrica</v>
      </c>
      <c r="AA13" t="str">
        <f>VLOOKUP(A13,Africa.regions!A$2:C$251, 3, FALSE)</f>
        <v>Not Africa</v>
      </c>
      <c r="AB13" t="str">
        <f>VLOOKUP(A13, 'regions.invest'!A$2:C$250, 2, FALSE)</f>
        <v>nonmember</v>
      </c>
      <c r="AC13" t="str">
        <f>VLOOKUP(A13, 'regions.invest'!A$2:C$250, 3, FALSE)</f>
        <v>standard investment</v>
      </c>
      <c r="AE13" t="str">
        <f>VLOOKUP(C13, MDIreg1!A$2:C$250, 2, FALSE)</f>
        <v>Asia_SE</v>
      </c>
      <c r="AF13" t="str">
        <f>VLOOKUP(C13, MDIreg1!A$2:C$250, 3, FALSE)</f>
        <v>Southeast Asia</v>
      </c>
      <c r="AG13" t="str">
        <f>VLOOKUP(C13, MDIreg2!A$2:C$250, 2, FALSE)</f>
        <v>Asia_mdi</v>
      </c>
      <c r="AH13" t="str">
        <f>VLOOKUP(C13, MDIreg2!A$2:C$250, 3, FALSE)</f>
        <v>Selected Asian countries</v>
      </c>
    </row>
    <row r="14" spans="1:34" x14ac:dyDescent="0.2">
      <c r="A14" s="3" t="str">
        <f>ISO!A14</f>
        <v>ATA</v>
      </c>
      <c r="B14" s="3" t="str">
        <f>ISO!B14</f>
        <v>Antarctica</v>
      </c>
      <c r="C14" s="4" t="str">
        <f>VLOOKUP(A14,IMPACT159!A$2:C$251, 2, FALSE)</f>
        <v>OAO</v>
      </c>
      <c r="D14" s="4" t="str">
        <f>VLOOKUP(A14,IMPACT159!A$2:C$251, 3, FALSE)</f>
        <v>Other Atlantic Ocean</v>
      </c>
      <c r="E14" s="4" t="str">
        <f>VLOOKUP(A14,IMPACT115!A$2:C$249, 2,FALSE)</f>
        <v>ROW</v>
      </c>
      <c r="F14" s="4" t="str">
        <f>VLOOKUP(A14,IMPACT115!A$2:C$249, 2,FALSE)</f>
        <v>ROW</v>
      </c>
      <c r="G14" s="4" t="e">
        <f>VLOOKUP(A14,SSP!$A$2:C$247,2,FALSE)</f>
        <v>#N/A</v>
      </c>
      <c r="H14" s="5" t="e">
        <f>VLOOKUP(A14,FAO!$A$2:'FAO'!$E$195, 4, FALSE)</f>
        <v>#N/A</v>
      </c>
      <c r="I14" s="4" t="str">
        <f>VLOOKUP(A14,AggReg1!A$2:C$251, 2, FALSE)</f>
        <v>SSA</v>
      </c>
      <c r="J14" s="4" t="str">
        <f>VLOOKUP(A14,AggReg1!A$2:C$251, 3, FALSE)</f>
        <v>Africa south of the Sahara</v>
      </c>
      <c r="K14" s="4" t="e">
        <f>VLOOKUP(A14,ISO!$A$2:'ISO'!$C$251,3,FALSE)</f>
        <v>#N/A</v>
      </c>
      <c r="L14" s="4" t="e">
        <f>VLOOKUP(A14,ISO!$A$2:'ISO'!$D$251,4,FALSE)</f>
        <v>#N/A</v>
      </c>
      <c r="M14" s="12">
        <v>10</v>
      </c>
      <c r="N14" s="12" t="e">
        <f>VLOOKUP(A14,FAO!$A$2:'FAO'!$E$195, 3, FALSE)</f>
        <v>#N/A</v>
      </c>
      <c r="O14" s="18" t="e">
        <f>VLOOKUP(A14,FAO!$A$2:'FAO'!$E$195, 5, FALSE)</f>
        <v>#N/A</v>
      </c>
      <c r="P14" t="str">
        <f>VLOOKUP(A14,AggReg2!A$2:B$251, 2, FALSE)</f>
        <v>NAf</v>
      </c>
      <c r="Q14" s="16" t="str">
        <f>VLOOKUP(C14,Econ2Dev!A$2:C$235,2, FALSE)</f>
        <v>DVG</v>
      </c>
      <c r="R14" s="16" t="str">
        <f>VLOOKUP(C14,Econ2Dev!A$2:C$235, 3, FALSE)</f>
        <v>Developed Only</v>
      </c>
      <c r="S14" t="str">
        <f>VLOOKUP(A14,EAPgMENg!A$2:C$288, 2, FALSE)</f>
        <v>MENg</v>
      </c>
      <c r="T14" t="str">
        <f>VLOOKUP(A14,EAPgMENg!A$2:C$288, 3, FALSE)</f>
        <v>Middle East and North Africa, developing only</v>
      </c>
      <c r="U14" t="str">
        <f>VLOOKUP(C14,WB.income!A$2:C$251, 2, FALSE)</f>
        <v>lowMidInc</v>
      </c>
      <c r="V14" t="str">
        <f>VLOOKUP(C14,WB.income!A$2:C$251, 3, FALSE)</f>
        <v>Lower middle income</v>
      </c>
      <c r="X14" t="str">
        <f>VLOOKUP(A14,WB.spatial!A$2:C$251, 2, FALSE)</f>
        <v>SSA</v>
      </c>
      <c r="Y14" t="str">
        <f>VLOOKUP(A14,WB.spatial!A$2:C$251, 3, FALSE)</f>
        <v>Sub-Saharan Africa</v>
      </c>
      <c r="Z14" t="str">
        <f>VLOOKUP(A14, Africa.regions!A$2:C$250, 2, FALSE)</f>
        <v>NonAfrica</v>
      </c>
      <c r="AA14" t="str">
        <f>VLOOKUP(A14,Africa.regions!A$2:C$251, 3, FALSE)</f>
        <v>Not Africa</v>
      </c>
      <c r="AB14" t="str">
        <f>VLOOKUP(A14, 'regions.invest'!A$2:C$250, 2, FALSE)</f>
        <v>nonmember</v>
      </c>
      <c r="AC14" t="str">
        <f>VLOOKUP(A14, 'regions.invest'!A$2:C$250, 3, FALSE)</f>
        <v>standard investment</v>
      </c>
      <c r="AE14" t="str">
        <f>VLOOKUP(C14, MDIreg1!A$2:C$250, 2, FALSE)</f>
        <v>other</v>
      </c>
      <c r="AF14" t="str">
        <f>VLOOKUP(C14, MDIreg1!A$2:C$250, 3, FALSE)</f>
        <v>Other countries</v>
      </c>
      <c r="AG14" t="str">
        <f>VLOOKUP(C14, MDIreg2!A$2:C$250, 2, FALSE)</f>
        <v>other</v>
      </c>
      <c r="AH14" t="str">
        <f>VLOOKUP(C14, MDIreg2!A$2:C$250, 3, FALSE)</f>
        <v>Other counties</v>
      </c>
    </row>
    <row r="15" spans="1:34" x14ac:dyDescent="0.2">
      <c r="A15" s="3" t="str">
        <f>ISO!A15</f>
        <v>ATF</v>
      </c>
      <c r="B15" s="3" t="str">
        <f>ISO!B15</f>
        <v>French Southern Territories</v>
      </c>
      <c r="C15" s="4" t="str">
        <f>VLOOKUP(A15,IMPACT159!A$2:C$251, 2, FALSE)</f>
        <v>OIO</v>
      </c>
      <c r="D15" s="4" t="str">
        <f>VLOOKUP(A15,IMPACT159!A$2:C$251, 3, FALSE)</f>
        <v>Other Indian Ocean</v>
      </c>
      <c r="E15" s="4" t="str">
        <f>VLOOKUP(A15,IMPACT115!A$2:C$249, 2,FALSE)</f>
        <v>ROW</v>
      </c>
      <c r="F15" s="4" t="str">
        <f>VLOOKUP(A15,IMPACT115!A$2:C$249, 2,FALSE)</f>
        <v>ROW</v>
      </c>
      <c r="G15" s="4" t="e">
        <f>VLOOKUP(A15,SSP!$A$2:C$247,2,FALSE)</f>
        <v>#N/A</v>
      </c>
      <c r="H15" s="5" t="e">
        <f>VLOOKUP(A15,FAO!$A$2:'FAO'!$E$195, 4, FALSE)</f>
        <v>#N/A</v>
      </c>
      <c r="I15" s="4" t="str">
        <f>VLOOKUP(A15,AggReg1!A$2:C$251, 2, FALSE)</f>
        <v>EAP</v>
      </c>
      <c r="J15" s="4" t="str">
        <f>VLOOKUP(A15,AggReg1!A$2:C$251, 3, FALSE)</f>
        <v>East Asia and Pacific</v>
      </c>
      <c r="K15" s="4" t="e">
        <f>VLOOKUP(A15,ISO!$A$2:'ISO'!$C$251,3,FALSE)</f>
        <v>#N/A</v>
      </c>
      <c r="L15" s="4" t="e">
        <f>VLOOKUP(A15,ISO!$A$2:'ISO'!$D$251,4,FALSE)</f>
        <v>#N/A</v>
      </c>
      <c r="M15" s="12">
        <v>260</v>
      </c>
      <c r="N15" s="12" t="e">
        <f>VLOOKUP(A15,FAO!$A$2:'FAO'!$E$195, 3, FALSE)</f>
        <v>#N/A</v>
      </c>
      <c r="O15" s="18" t="e">
        <f>VLOOKUP(A15,FAO!$A$2:'FAO'!$E$195, 5, FALSE)</f>
        <v>#N/A</v>
      </c>
      <c r="P15" t="str">
        <f>VLOOKUP(A15,AggReg2!A$2:B$251, 2, FALSE)</f>
        <v>EAf</v>
      </c>
      <c r="Q15" s="16" t="str">
        <f>VLOOKUP(C15,Econ2Dev!A$2:C$235,2, FALSE)</f>
        <v>DVG</v>
      </c>
      <c r="R15" s="16" t="str">
        <f>VLOOKUP(C15,Econ2Dev!A$2:C$235, 3, FALSE)</f>
        <v>Developed Only</v>
      </c>
      <c r="S15" t="str">
        <f>VLOOKUP(A15,EAPgMENg!A$2:C$288, 2, FALSE)</f>
        <v>OTH</v>
      </c>
      <c r="T15" t="str">
        <f>VLOOKUP(A15,EAPgMENg!A$2:C$288, 3, FALSE)</f>
        <v>Other</v>
      </c>
      <c r="U15" t="str">
        <f>VLOOKUP(C15,WB.income!A$2:C$251, 2, FALSE)</f>
        <v>upMidInc</v>
      </c>
      <c r="V15" t="str">
        <f>VLOOKUP(C15,WB.income!A$2:C$251, 3, FALSE)</f>
        <v>Upper middle income</v>
      </c>
      <c r="X15" t="str">
        <f>VLOOKUP(A15,WB.spatial!A$2:C$251, 2, FALSE)</f>
        <v>EAP</v>
      </c>
      <c r="Y15" t="str">
        <f>VLOOKUP(A15,WB.spatial!A$2:C$251, 3, FALSE)</f>
        <v>East Asia and Pacific</v>
      </c>
      <c r="Z15" t="str">
        <f>VLOOKUP(A15, Africa.regions!A$2:C$250, 2, FALSE)</f>
        <v>NonAfrica</v>
      </c>
      <c r="AA15" t="str">
        <f>VLOOKUP(A15,Africa.regions!A$2:C$251, 3, FALSE)</f>
        <v>Not Africa</v>
      </c>
      <c r="AB15" t="str">
        <f>VLOOKUP(A15, 'regions.invest'!A$2:C$250, 2, FALSE)</f>
        <v>nonmember</v>
      </c>
      <c r="AC15" t="str">
        <f>VLOOKUP(A15, 'regions.invest'!A$2:C$250, 3, FALSE)</f>
        <v>standard investment</v>
      </c>
      <c r="AE15" t="str">
        <f>VLOOKUP(C15, MDIreg1!A$2:C$250, 2, FALSE)</f>
        <v>other</v>
      </c>
      <c r="AF15" t="str">
        <f>VLOOKUP(C15, MDIreg1!A$2:C$250, 3, FALSE)</f>
        <v>Other countries</v>
      </c>
      <c r="AG15" t="str">
        <f>VLOOKUP(C15, MDIreg2!A$2:C$250, 2, FALSE)</f>
        <v>other</v>
      </c>
      <c r="AH15" t="str">
        <f>VLOOKUP(C15, MDIreg2!A$2:C$250, 3, FALSE)</f>
        <v>Other counties</v>
      </c>
    </row>
    <row r="16" spans="1:34" x14ac:dyDescent="0.2">
      <c r="A16" s="3" t="str">
        <f>ISO!A16</f>
        <v>ATG</v>
      </c>
      <c r="B16" s="3" t="str">
        <f>ISO!B16</f>
        <v>Antigua and Barbuda</v>
      </c>
      <c r="C16" s="4" t="str">
        <f>VLOOKUP(A16,IMPACT159!A$2:C$251, 2, FALSE)</f>
        <v>CRB</v>
      </c>
      <c r="D16" s="4" t="str">
        <f>VLOOKUP(A16,IMPACT159!A$2:C$251, 3, FALSE)</f>
        <v>Other Caribbean</v>
      </c>
      <c r="E16" s="4" t="str">
        <f>VLOOKUP(A16,IMPACT115!A$2:C$249, 2,FALSE)</f>
        <v>ROW</v>
      </c>
      <c r="F16" s="4" t="str">
        <f>VLOOKUP(A16,IMPACT115!A$2:C$249, 2,FALSE)</f>
        <v>ROW</v>
      </c>
      <c r="G16" s="4" t="e">
        <f>VLOOKUP(A16,SSP!$A$2:C$247,2,FALSE)</f>
        <v>#N/A</v>
      </c>
      <c r="H16" s="5">
        <f>VLOOKUP(A16,FAO!$A$2:'FAO'!$E$195, 4, FALSE)</f>
        <v>8</v>
      </c>
      <c r="I16" s="4" t="str">
        <f>VLOOKUP(A16,AggReg1!A$2:C$251, 2, FALSE)</f>
        <v>LAC</v>
      </c>
      <c r="J16" s="4" t="str">
        <f>VLOOKUP(A16,AggReg1!A$2:C$251, 3, FALSE)</f>
        <v>Latin America and Caribbean</v>
      </c>
      <c r="K16" s="4" t="str">
        <f>VLOOKUP(A16,ISO!$A$2:'ISO'!$C$251,3,FALSE)</f>
        <v>Antigua and Barbuda</v>
      </c>
      <c r="L16" s="4" t="str">
        <f>VLOOKUP(A16,ISO!$A$2:'ISO'!$D$251,4,FALSE)</f>
        <v>AG</v>
      </c>
      <c r="M16" s="12">
        <f>VLOOKUP(A16,FAO!$A$2:'FAO'!$E$195, 2, FALSE)</f>
        <v>28</v>
      </c>
      <c r="N16" s="12" t="str">
        <f>VLOOKUP(A16,FAO!$A$2:'FAO'!$E$195, 3, FALSE)</f>
        <v>ANT</v>
      </c>
      <c r="O16" s="18">
        <f>VLOOKUP(A16,FAO!$A$2:'FAO'!$E$195, 5, FALSE)</f>
        <v>11</v>
      </c>
      <c r="P16" t="str">
        <f>VLOOKUP(A16,AggReg2!A$2:B$251, 2, FALSE)</f>
        <v>NAf</v>
      </c>
      <c r="Q16" s="16" t="str">
        <f>VLOOKUP(C16,Econ2Dev!A$2:C$235,2, FALSE)</f>
        <v>DVG</v>
      </c>
      <c r="R16" s="16" t="str">
        <f>VLOOKUP(C16,Econ2Dev!A$2:C$235, 3, FALSE)</f>
        <v>Developed Only</v>
      </c>
      <c r="S16" t="str">
        <f>VLOOKUP(A16,EAPgMENg!A$2:C$288, 2, FALSE)</f>
        <v>MENg</v>
      </c>
      <c r="T16" t="str">
        <f>VLOOKUP(A16,EAPgMENg!A$2:C$288, 3, FALSE)</f>
        <v>Middle East and North Africa, developing only</v>
      </c>
      <c r="U16" t="str">
        <f>VLOOKUP(C16,WB.income!A$2:C$251, 2, FALSE)</f>
        <v>lowMidInc</v>
      </c>
      <c r="V16" t="str">
        <f>VLOOKUP(C16,WB.income!A$2:C$251, 3, FALSE)</f>
        <v>Lower middle income</v>
      </c>
      <c r="X16" t="str">
        <f>VLOOKUP(A16,WB.spatial!A$2:C$251, 2, FALSE)</f>
        <v>LAC</v>
      </c>
      <c r="Y16" t="str">
        <f>VLOOKUP(A16,WB.spatial!A$2:C$251, 3, FALSE)</f>
        <v>Latin America and Caribbean</v>
      </c>
      <c r="Z16" t="str">
        <f>VLOOKUP(A16, Africa.regions!A$2:C$250, 2, FALSE)</f>
        <v>NonAfrica</v>
      </c>
      <c r="AA16" t="str">
        <f>VLOOKUP(A16,Africa.regions!A$2:C$251, 3, FALSE)</f>
        <v>Not Africa</v>
      </c>
      <c r="AB16" t="str">
        <f>VLOOKUP(A16, 'regions.invest'!A$2:C$250, 2, FALSE)</f>
        <v>member</v>
      </c>
      <c r="AC16" t="str">
        <f>VLOOKUP(A16, 'regions.invest'!A$2:C$250, 3, FALSE)</f>
        <v>Increased investment</v>
      </c>
      <c r="AE16" t="str">
        <f>VLOOKUP(C16, MDIreg1!A$2:C$250, 2, FALSE)</f>
        <v>Caribbean</v>
      </c>
      <c r="AF16" t="str">
        <f>VLOOKUP(C16, MDIreg1!A$2:C$250, 3, FALSE)</f>
        <v>Caribbean</v>
      </c>
      <c r="AG16" t="str">
        <f>VLOOKUP(C16, MDIreg2!A$2:C$250, 2, FALSE)</f>
        <v>LAC_mdi</v>
      </c>
      <c r="AH16" t="str">
        <f>VLOOKUP(C16, MDIreg2!A$2:C$250, 3, FALSE)</f>
        <v>Selected Latin American and Caribbean countries</v>
      </c>
    </row>
    <row r="17" spans="1:34" x14ac:dyDescent="0.2">
      <c r="A17" s="3" t="str">
        <f>ISO!A17</f>
        <v>AUS</v>
      </c>
      <c r="B17" s="3" t="str">
        <f>ISO!B17</f>
        <v>Australia</v>
      </c>
      <c r="C17" s="4" t="str">
        <f>VLOOKUP(A17,IMPACT159!A$2:C$251, 2, FALSE)</f>
        <v>AUS</v>
      </c>
      <c r="D17" s="4" t="str">
        <f>VLOOKUP(A17,IMPACT159!A$2:C$251, 3, FALSE)</f>
        <v>Australia</v>
      </c>
      <c r="E17" s="4" t="str">
        <f>VLOOKUP(A17,IMPACT115!A$2:C$249, 2,FALSE)</f>
        <v>AUS</v>
      </c>
      <c r="F17" s="4" t="str">
        <f>VLOOKUP(A17,IMPACT115!A$2:C$249, 2,FALSE)</f>
        <v>AUS</v>
      </c>
      <c r="G17" s="4" t="str">
        <f>VLOOKUP(A17,SSP!$A$2:C$247,2,FALSE)</f>
        <v>AUS</v>
      </c>
      <c r="H17" s="5">
        <f>VLOOKUP(A17,FAO!$A$2:'FAO'!$E$195, 4, FALSE)</f>
        <v>10</v>
      </c>
      <c r="I17" s="4" t="str">
        <f>VLOOKUP(A17,AggReg1!A$2:C$251, 2, FALSE)</f>
        <v>EAP</v>
      </c>
      <c r="J17" s="4" t="str">
        <f>VLOOKUP(A17,AggReg1!A$2:C$251, 3, FALSE)</f>
        <v>East Asia and Pacific</v>
      </c>
      <c r="K17" s="4" t="str">
        <f>VLOOKUP(A17,ISO!$A$2:'ISO'!$C$251,3,FALSE)</f>
        <v>Australia</v>
      </c>
      <c r="L17" s="4" t="str">
        <f>VLOOKUP(A17,ISO!$A$2:'ISO'!$D$251,4,FALSE)</f>
        <v>AU</v>
      </c>
      <c r="M17" s="12">
        <f>VLOOKUP(A17,FAO!$A$2:'FAO'!$E$195, 2, FALSE)</f>
        <v>36</v>
      </c>
      <c r="N17" s="12" t="str">
        <f>VLOOKUP(A17,FAO!$A$2:'FAO'!$E$195, 3, FALSE)</f>
        <v>AUL</v>
      </c>
      <c r="O17" s="18">
        <f>VLOOKUP(A17,FAO!$A$2:'FAO'!$E$195, 5, FALSE)</f>
        <v>17</v>
      </c>
      <c r="P17" t="str">
        <f>VLOOKUP(A17,AggReg2!A$2:B$251, 2, FALSE)</f>
        <v>ANZ</v>
      </c>
      <c r="Q17" s="16" t="str">
        <f>VLOOKUP(C17,Econ2Dev!A$2:C$235,2, FALSE)</f>
        <v>DVD</v>
      </c>
      <c r="R17" s="16" t="str">
        <f>VLOOKUP(C17,Econ2Dev!A$2:C$235, 3, FALSE)</f>
        <v>Developing Only</v>
      </c>
      <c r="S17" t="str">
        <f>VLOOKUP(A17,EAPgMENg!A$2:C$288, 2, FALSE)</f>
        <v>OTH</v>
      </c>
      <c r="T17" t="str">
        <f>VLOOKUP(A17,EAPgMENg!A$2:C$288, 3, FALSE)</f>
        <v>Other</v>
      </c>
      <c r="U17" t="str">
        <f>VLOOKUP(C17,WB.income!A$2:C$251, 2, FALSE)</f>
        <v>highInc</v>
      </c>
      <c r="V17" t="str">
        <f>VLOOKUP(C17,WB.income!A$2:C$251, 3, FALSE)</f>
        <v>High income</v>
      </c>
      <c r="X17" t="str">
        <f>VLOOKUP(A17,WB.spatial!A$2:C$251, 2, FALSE)</f>
        <v>EAP</v>
      </c>
      <c r="Y17" t="str">
        <f>VLOOKUP(A17,WB.spatial!A$2:C$251, 3, FALSE)</f>
        <v>East Asia and Pacific</v>
      </c>
      <c r="Z17" t="str">
        <f>VLOOKUP(A17, Africa.regions!A$2:C$250, 2, FALSE)</f>
        <v>NonAfrica</v>
      </c>
      <c r="AA17" t="str">
        <f>VLOOKUP(A17,Africa.regions!A$2:C$251, 3, FALSE)</f>
        <v>Not Africa</v>
      </c>
      <c r="AB17" t="str">
        <f>VLOOKUP(A17, 'regions.invest'!A$2:C$250, 2, FALSE)</f>
        <v>nonmember</v>
      </c>
      <c r="AC17" t="str">
        <f>VLOOKUP(A17, 'regions.invest'!A$2:C$250, 3, FALSE)</f>
        <v>standard investment</v>
      </c>
      <c r="AE17" t="str">
        <f>VLOOKUP(C17, MDIreg1!A$2:C$250, 2, FALSE)</f>
        <v>other</v>
      </c>
      <c r="AF17" t="str">
        <f>VLOOKUP(C17, MDIreg1!A$2:C$250, 3, FALSE)</f>
        <v>Other countries</v>
      </c>
      <c r="AG17" t="str">
        <f>VLOOKUP(C17, MDIreg2!A$2:C$250, 2, FALSE)</f>
        <v>other</v>
      </c>
      <c r="AH17" t="str">
        <f>VLOOKUP(C17, MDIreg2!A$2:C$250, 3, FALSE)</f>
        <v>Other counties</v>
      </c>
    </row>
    <row r="18" spans="1:34" x14ac:dyDescent="0.2">
      <c r="A18" s="3" t="str">
        <f>ISO!A18</f>
        <v>AUT</v>
      </c>
      <c r="B18" s="3" t="str">
        <f>ISO!B18</f>
        <v>Austria</v>
      </c>
      <c r="C18" s="4" t="str">
        <f>VLOOKUP(A18,IMPACT159!A$2:C$251, 2, FALSE)</f>
        <v>AUT</v>
      </c>
      <c r="D18" s="4" t="str">
        <f>VLOOKUP(A18,IMPACT159!A$2:C$251, 3, FALSE)</f>
        <v>Austria</v>
      </c>
      <c r="E18" s="4" t="str">
        <f>VLOOKUP(A18,IMPACT115!A$2:C$249, 2,FALSE)</f>
        <v>ALG</v>
      </c>
      <c r="F18" s="4" t="str">
        <f>VLOOKUP(A18,IMPACT115!A$2:C$249, 2,FALSE)</f>
        <v>ALG</v>
      </c>
      <c r="G18" s="4" t="str">
        <f>VLOOKUP(A18,SSP!$A$2:C$247,2,FALSE)</f>
        <v>AUT</v>
      </c>
      <c r="H18" s="5">
        <f>VLOOKUP(A18,FAO!$A$2:'FAO'!$E$195, 4, FALSE)</f>
        <v>11</v>
      </c>
      <c r="I18" s="4" t="str">
        <f>VLOOKUP(A18,AggReg1!A$2:C$251, 2, FALSE)</f>
        <v>EUR</v>
      </c>
      <c r="J18" s="4" t="str">
        <f>VLOOKUP(A18,AggReg1!A$2:C$251, 3, FALSE)</f>
        <v>Europe</v>
      </c>
      <c r="K18" s="4" t="str">
        <f>VLOOKUP(A18,ISO!$A$2:'ISO'!$C$251,3,FALSE)</f>
        <v>The Republic of Austria</v>
      </c>
      <c r="L18" s="4" t="str">
        <f>VLOOKUP(A18,ISO!$A$2:'ISO'!$D$251,4,FALSE)</f>
        <v>AT</v>
      </c>
      <c r="M18" s="12">
        <f>VLOOKUP(A18,FAO!$A$2:'FAO'!$E$195, 2, FALSE)</f>
        <v>40</v>
      </c>
      <c r="N18" s="12" t="str">
        <f>VLOOKUP(A18,FAO!$A$2:'FAO'!$E$195, 3, FALSE)</f>
        <v>AUS</v>
      </c>
      <c r="O18" s="18">
        <f>VLOOKUP(A18,FAO!$A$2:'FAO'!$E$195, 5, FALSE)</f>
        <v>18</v>
      </c>
      <c r="P18" t="str">
        <f>VLOOKUP(A18,AggReg2!A$2:B$251, 2, FALSE)</f>
        <v>WEU</v>
      </c>
      <c r="Q18" s="16" t="str">
        <f>VLOOKUP(C18,Econ2Dev!A$2:C$235,2, FALSE)</f>
        <v>DVD</v>
      </c>
      <c r="R18" s="16" t="str">
        <f>VLOOKUP(C18,Econ2Dev!A$2:C$235, 3, FALSE)</f>
        <v>Developing Only</v>
      </c>
      <c r="S18" t="str">
        <f>VLOOKUP(A18,EAPgMENg!A$2:C$288, 2, FALSE)</f>
        <v>OTH</v>
      </c>
      <c r="T18" t="str">
        <f>VLOOKUP(A18,EAPgMENg!A$2:C$288, 3, FALSE)</f>
        <v>Other</v>
      </c>
      <c r="U18" t="str">
        <f>VLOOKUP(C18,WB.income!A$2:C$251, 2, FALSE)</f>
        <v>highInc</v>
      </c>
      <c r="V18" t="str">
        <f>VLOOKUP(C18,WB.income!A$2:C$251, 3, FALSE)</f>
        <v>High income</v>
      </c>
      <c r="X18" t="str">
        <f>VLOOKUP(A18,WB.spatial!A$2:C$251, 2, FALSE)</f>
        <v>EUR</v>
      </c>
      <c r="Y18" t="str">
        <f>VLOOKUP(A18,WB.spatial!A$2:C$251, 3, FALSE)</f>
        <v>Europe</v>
      </c>
      <c r="Z18" t="str">
        <f>VLOOKUP(A18, Africa.regions!A$2:C$250, 2, FALSE)</f>
        <v>NonAfrica</v>
      </c>
      <c r="AA18" t="str">
        <f>VLOOKUP(A18,Africa.regions!A$2:C$251, 3, FALSE)</f>
        <v>Not Africa</v>
      </c>
      <c r="AB18" t="str">
        <f>VLOOKUP(A18, 'regions.invest'!A$2:C$250, 2, FALSE)</f>
        <v>nonmember</v>
      </c>
      <c r="AC18" t="str">
        <f>VLOOKUP(A18, 'regions.invest'!A$2:C$250, 3, FALSE)</f>
        <v>standard investment</v>
      </c>
      <c r="AE18" t="str">
        <f>VLOOKUP(C18, MDIreg1!A$2:C$250, 2, FALSE)</f>
        <v>other</v>
      </c>
      <c r="AF18" t="str">
        <f>VLOOKUP(C18, MDIreg1!A$2:C$250, 3, FALSE)</f>
        <v>Other countries</v>
      </c>
      <c r="AG18" t="str">
        <f>VLOOKUP(C18, MDIreg2!A$2:C$250, 2, FALSE)</f>
        <v>other</v>
      </c>
      <c r="AH18" t="str">
        <f>VLOOKUP(C18, MDIreg2!A$2:C$250, 3, FALSE)</f>
        <v>Other counties</v>
      </c>
    </row>
    <row r="19" spans="1:34" x14ac:dyDescent="0.2">
      <c r="A19" s="3" t="str">
        <f>ISO!A19</f>
        <v>AZE</v>
      </c>
      <c r="B19" s="3" t="str">
        <f>ISO!B19</f>
        <v>Azerbaijan</v>
      </c>
      <c r="C19" s="4" t="str">
        <f>VLOOKUP(A19,IMPACT159!A$2:C$251, 2, FALSE)</f>
        <v>AZE</v>
      </c>
      <c r="D19" s="4" t="str">
        <f>VLOOKUP(A19,IMPACT159!A$2:C$251, 3, FALSE)</f>
        <v>Azerbaijan</v>
      </c>
      <c r="E19" s="4" t="str">
        <f>VLOOKUP(A19,IMPACT115!A$2:C$249, 2,FALSE)</f>
        <v>CAU</v>
      </c>
      <c r="F19" s="4" t="str">
        <f>VLOOKUP(A19,IMPACT115!A$2:C$249, 2,FALSE)</f>
        <v>CAU</v>
      </c>
      <c r="G19" s="4" t="str">
        <f>VLOOKUP(A19,SSP!$A$2:C$247,2,FALSE)</f>
        <v>AZE</v>
      </c>
      <c r="H19" s="5">
        <f>VLOOKUP(A19,FAO!$A$2:'FAO'!$E$195, 4, FALSE)</f>
        <v>52</v>
      </c>
      <c r="I19" s="4" t="str">
        <f>VLOOKUP(A19,AggReg1!A$2:C$251, 2, FALSE)</f>
        <v>FSU</v>
      </c>
      <c r="J19" s="4" t="str">
        <f>VLOOKUP(A19,AggReg1!A$2:C$251, 3, FALSE)</f>
        <v>Former Soviet Union</v>
      </c>
      <c r="K19" s="4" t="str">
        <f>VLOOKUP(A19,ISO!$A$2:'ISO'!$C$251,3,FALSE)</f>
        <v>The Republic of Azerbaijan</v>
      </c>
      <c r="L19" s="4" t="str">
        <f>VLOOKUP(A19,ISO!$A$2:'ISO'!$D$251,4,FALSE)</f>
        <v>AZ</v>
      </c>
      <c r="M19" s="12">
        <f>VLOOKUP(A19,FAO!$A$2:'FAO'!$E$195, 2, FALSE)</f>
        <v>31</v>
      </c>
      <c r="N19" s="12" t="str">
        <f>VLOOKUP(A19,FAO!$A$2:'FAO'!$E$195, 3, FALSE)</f>
        <v>AZE</v>
      </c>
      <c r="O19" s="18">
        <f>VLOOKUP(A19,FAO!$A$2:'FAO'!$E$195, 5, FALSE)</f>
        <v>19</v>
      </c>
      <c r="P19" t="str">
        <f>VLOOKUP(A19,AggReg2!A$2:B$251, 2, FALSE)</f>
        <v>WAs</v>
      </c>
      <c r="Q19" s="16" t="str">
        <f>VLOOKUP(C19,Econ2Dev!A$2:C$235,2, FALSE)</f>
        <v>DVG</v>
      </c>
      <c r="R19" s="16" t="str">
        <f>VLOOKUP(C19,Econ2Dev!A$2:C$235, 3, FALSE)</f>
        <v>Developed Only</v>
      </c>
      <c r="S19" t="str">
        <f>VLOOKUP(A19,EAPgMENg!A$2:C$288, 2, FALSE)</f>
        <v>OTH</v>
      </c>
      <c r="T19" t="str">
        <f>VLOOKUP(A19,EAPgMENg!A$2:C$288, 3, FALSE)</f>
        <v>Other</v>
      </c>
      <c r="U19" t="str">
        <f>VLOOKUP(C19,WB.income!A$2:C$251, 2, FALSE)</f>
        <v>upMidInc</v>
      </c>
      <c r="V19" t="str">
        <f>VLOOKUP(C19,WB.income!A$2:C$251, 3, FALSE)</f>
        <v>Upper middle income</v>
      </c>
      <c r="X19" t="str">
        <f>VLOOKUP(A19,WB.spatial!A$2:C$251, 2, FALSE)</f>
        <v>FSU</v>
      </c>
      <c r="Y19" t="str">
        <f>VLOOKUP(A19,WB.spatial!A$2:C$251, 3, FALSE)</f>
        <v>Former Soviet Union</v>
      </c>
      <c r="Z19" t="str">
        <f>VLOOKUP(A19, Africa.regions!A$2:C$250, 2, FALSE)</f>
        <v>NonAfrica</v>
      </c>
      <c r="AA19" t="str">
        <f>VLOOKUP(A19,Africa.regions!A$2:C$251, 3, FALSE)</f>
        <v>Not Africa</v>
      </c>
      <c r="AB19" t="str">
        <f>VLOOKUP(A19, 'regions.invest'!A$2:C$250, 2, FALSE)</f>
        <v>member</v>
      </c>
      <c r="AC19" t="str">
        <f>VLOOKUP(A19, 'regions.invest'!A$2:C$250, 3, FALSE)</f>
        <v>Increased investment</v>
      </c>
      <c r="AE19" t="str">
        <f>VLOOKUP(C19, MDIreg1!A$2:C$250, 2, FALSE)</f>
        <v>CentAsia</v>
      </c>
      <c r="AF19" t="str">
        <f>VLOOKUP(C19, MDIreg1!A$2:C$250, 3, FALSE)</f>
        <v>Central Asia</v>
      </c>
      <c r="AG19" t="str">
        <f>VLOOKUP(C19, MDIreg2!A$2:C$250, 2, FALSE)</f>
        <v>WANACentAsia_mdi</v>
      </c>
      <c r="AH19" t="str">
        <f>VLOOKUP(C19, MDIreg2!A$2:C$250, 3, FALSE)</f>
        <v>West and Central Asia and North African countries</v>
      </c>
    </row>
    <row r="20" spans="1:34" x14ac:dyDescent="0.2">
      <c r="A20" s="3" t="str">
        <f>ISO!A20</f>
        <v>BDI</v>
      </c>
      <c r="B20" s="3" t="str">
        <f>ISO!B20</f>
        <v>Burundi</v>
      </c>
      <c r="C20" s="4" t="str">
        <f>VLOOKUP(A20,IMPACT159!A$2:C$251, 2, FALSE)</f>
        <v>BDI</v>
      </c>
      <c r="D20" s="4" t="str">
        <f>VLOOKUP(A20,IMPACT159!A$2:C$251, 3, FALSE)</f>
        <v>Burundi</v>
      </c>
      <c r="E20" s="4" t="str">
        <f>VLOOKUP(A20,IMPACT115!A$2:C$249, 2,FALSE)</f>
        <v>BUR</v>
      </c>
      <c r="F20" s="4" t="str">
        <f>VLOOKUP(A20,IMPACT115!A$2:C$249, 2,FALSE)</f>
        <v>BUR</v>
      </c>
      <c r="G20" s="4" t="str">
        <f>VLOOKUP(A20,SSP!$A$2:C$247,2,FALSE)</f>
        <v>BDI</v>
      </c>
      <c r="H20" s="5">
        <f>VLOOKUP(A20,FAO!$A$2:'FAO'!$E$195, 4, FALSE)</f>
        <v>29</v>
      </c>
      <c r="I20" s="4" t="str">
        <f>VLOOKUP(A20,AggReg1!A$2:C$251, 2, FALSE)</f>
        <v>SSA</v>
      </c>
      <c r="J20" s="4" t="str">
        <f>VLOOKUP(A20,AggReg1!A$2:C$251, 3, FALSE)</f>
        <v>Africa south of the Sahara</v>
      </c>
      <c r="K20" s="4" t="str">
        <f>VLOOKUP(A20,ISO!$A$2:'ISO'!$C$251,3,FALSE)</f>
        <v>The Republic of Burundi</v>
      </c>
      <c r="L20" s="4" t="str">
        <f>VLOOKUP(A20,ISO!$A$2:'ISO'!$D$251,4,FALSE)</f>
        <v>BI</v>
      </c>
      <c r="M20" s="12">
        <f>VLOOKUP(A20,FAO!$A$2:'FAO'!$E$195, 2, FALSE)</f>
        <v>108</v>
      </c>
      <c r="N20" s="12" t="str">
        <f>VLOOKUP(A20,FAO!$A$2:'FAO'!$E$195, 3, FALSE)</f>
        <v>BDI</v>
      </c>
      <c r="O20" s="18">
        <f>VLOOKUP(A20,FAO!$A$2:'FAO'!$E$195, 5, FALSE)</f>
        <v>43</v>
      </c>
      <c r="P20" t="str">
        <f>VLOOKUP(A20,AggReg2!A$2:B$251, 2, FALSE)</f>
        <v>EAf</v>
      </c>
      <c r="Q20" s="16" t="str">
        <f>VLOOKUP(C20,Econ2Dev!A$2:C$235,2, FALSE)</f>
        <v>DVG</v>
      </c>
      <c r="R20" s="16" t="str">
        <f>VLOOKUP(C20,Econ2Dev!A$2:C$235, 3, FALSE)</f>
        <v>Developed Only</v>
      </c>
      <c r="S20" t="str">
        <f>VLOOKUP(A20,EAPgMENg!A$2:C$288, 2, FALSE)</f>
        <v>OTH</v>
      </c>
      <c r="T20" t="str">
        <f>VLOOKUP(A20,EAPgMENg!A$2:C$288, 3, FALSE)</f>
        <v>Other</v>
      </c>
      <c r="U20" t="str">
        <f>VLOOKUP(C20,WB.income!A$2:C$251, 2, FALSE)</f>
        <v>lowInc</v>
      </c>
      <c r="V20" t="str">
        <f>VLOOKUP(C20,WB.income!A$2:C$251, 3, FALSE)</f>
        <v>Low income</v>
      </c>
      <c r="X20" t="str">
        <f>VLOOKUP(A20,WB.spatial!A$2:C$251, 2, FALSE)</f>
        <v>SSA</v>
      </c>
      <c r="Y20" t="str">
        <f>VLOOKUP(A20,WB.spatial!A$2:C$251, 3, FALSE)</f>
        <v>Sub-Saharan Africa</v>
      </c>
      <c r="Z20" t="str">
        <f>VLOOKUP(A20, Africa.regions!A$2:C$250, 2, FALSE)</f>
        <v>Eastern</v>
      </c>
      <c r="AA20" t="str">
        <f>VLOOKUP(A20,Africa.regions!A$2:C$251, 3, FALSE)</f>
        <v>Eastern Africa</v>
      </c>
      <c r="AB20" t="str">
        <f>VLOOKUP(A20, 'regions.invest'!A$2:C$250, 2, FALSE)</f>
        <v>member</v>
      </c>
      <c r="AC20" t="str">
        <f>VLOOKUP(A20, 'regions.invest'!A$2:C$250, 3, FALSE)</f>
        <v>Increased investment</v>
      </c>
      <c r="AE20" t="str">
        <f>VLOOKUP(C20, MDIreg1!A$2:C$250, 2, FALSE)</f>
        <v>SSA_Eastern</v>
      </c>
      <c r="AF20" t="str">
        <f>VLOOKUP(C20, MDIreg1!A$2:C$250, 3, FALSE)</f>
        <v>Eastern Africa</v>
      </c>
      <c r="AG20" t="str">
        <f>VLOOKUP(C20, MDIreg2!A$2:C$250, 2, FALSE)</f>
        <v>SSA</v>
      </c>
      <c r="AH20" t="str">
        <f>VLOOKUP(C20, MDIreg2!A$2:C$250, 3, FALSE)</f>
        <v>Sub Saharan African countries</v>
      </c>
    </row>
    <row r="21" spans="1:34" x14ac:dyDescent="0.2">
      <c r="A21" s="3" t="str">
        <f>ISO!A21</f>
        <v>BEL</v>
      </c>
      <c r="B21" s="3" t="str">
        <f>ISO!B21</f>
        <v>Belgium</v>
      </c>
      <c r="C21" s="4" t="str">
        <f>VLOOKUP(A21,IMPACT159!A$2:C$251, 2, FALSE)</f>
        <v>BLX</v>
      </c>
      <c r="D21" s="4" t="str">
        <f>VLOOKUP(A21,IMPACT159!A$2:C$251, 3, FALSE)</f>
        <v>Belgium-Luxembourg</v>
      </c>
      <c r="E21" s="4" t="str">
        <f>VLOOKUP(A21,IMPACT115!A$2:C$249, 2,FALSE)</f>
        <v>BEL</v>
      </c>
      <c r="F21" s="4" t="str">
        <f>VLOOKUP(A21,IMPACT115!A$2:C$249, 2,FALSE)</f>
        <v>BEL</v>
      </c>
      <c r="G21" s="4" t="str">
        <f>VLOOKUP(A21,SSP!$A$2:C$247,2,FALSE)</f>
        <v>BEL</v>
      </c>
      <c r="H21" s="5">
        <f>VLOOKUP(A21,FAO!$A$2:'FAO'!$E$195, 4, FALSE)</f>
        <v>255</v>
      </c>
      <c r="I21" s="4" t="str">
        <f>VLOOKUP(A21,AggReg1!A$2:C$251, 2, FALSE)</f>
        <v>EUR</v>
      </c>
      <c r="J21" s="4" t="str">
        <f>VLOOKUP(A21,AggReg1!A$2:C$251, 3, FALSE)</f>
        <v>Europe</v>
      </c>
      <c r="K21" s="4" t="str">
        <f>VLOOKUP(A21,ISO!$A$2:'ISO'!$C$251,3,FALSE)</f>
        <v>The Kingdom of Belgium</v>
      </c>
      <c r="L21" s="4" t="str">
        <f>VLOOKUP(A21,ISO!$A$2:'ISO'!$D$251,4,FALSE)</f>
        <v>BE</v>
      </c>
      <c r="M21" s="12">
        <f>VLOOKUP(A21,FAO!$A$2:'FAO'!$E$195, 2, FALSE)</f>
        <v>56</v>
      </c>
      <c r="N21" s="12" t="str">
        <f>VLOOKUP(A21,FAO!$A$2:'FAO'!$E$195, 3, FALSE)</f>
        <v>BEL</v>
      </c>
      <c r="O21" s="18">
        <f>VLOOKUP(A21,FAO!$A$2:'FAO'!$E$195, 5, FALSE)</f>
        <v>27</v>
      </c>
      <c r="P21" t="str">
        <f>VLOOKUP(A21,AggReg2!A$2:B$251, 2, FALSE)</f>
        <v>SAm</v>
      </c>
      <c r="Q21" s="16" t="str">
        <f>VLOOKUP(C21,Econ2Dev!A$2:C$235,2, FALSE)</f>
        <v>DVD</v>
      </c>
      <c r="R21" s="16" t="str">
        <f>VLOOKUP(C21,Econ2Dev!A$2:C$235, 3, FALSE)</f>
        <v>Developing Only</v>
      </c>
      <c r="S21" t="str">
        <f>VLOOKUP(A21,EAPgMENg!A$2:C$288, 2, FALSE)</f>
        <v>OTH</v>
      </c>
      <c r="T21" t="str">
        <f>VLOOKUP(A21,EAPgMENg!A$2:C$288, 3, FALSE)</f>
        <v>Other</v>
      </c>
      <c r="U21" t="str">
        <f>VLOOKUP(C21,WB.income!A$2:C$251, 2, FALSE)</f>
        <v>highInc</v>
      </c>
      <c r="V21" t="str">
        <f>VLOOKUP(C21,WB.income!A$2:C$251, 3, FALSE)</f>
        <v>High income</v>
      </c>
      <c r="X21" t="str">
        <f>VLOOKUP(A21,WB.spatial!A$2:C$251, 2, FALSE)</f>
        <v>EUR</v>
      </c>
      <c r="Y21" t="str">
        <f>VLOOKUP(A21,WB.spatial!A$2:C$251, 3, FALSE)</f>
        <v>Europe</v>
      </c>
      <c r="Z21" t="str">
        <f>VLOOKUP(A21, Africa.regions!A$2:C$250, 2, FALSE)</f>
        <v>NonAfrica</v>
      </c>
      <c r="AA21" t="str">
        <f>VLOOKUP(A21,Africa.regions!A$2:C$251, 3, FALSE)</f>
        <v>Not Africa</v>
      </c>
      <c r="AB21" t="str">
        <f>VLOOKUP(A21, 'regions.invest'!A$2:C$250, 2, FALSE)</f>
        <v>nonmember</v>
      </c>
      <c r="AC21" t="str">
        <f>VLOOKUP(A21, 'regions.invest'!A$2:C$250, 3, FALSE)</f>
        <v>standard investment</v>
      </c>
      <c r="AE21" t="str">
        <f>VLOOKUP(C21, MDIreg1!A$2:C$250, 2, FALSE)</f>
        <v>other</v>
      </c>
      <c r="AF21" t="str">
        <f>VLOOKUP(C21, MDIreg1!A$2:C$250, 3, FALSE)</f>
        <v>Other countries</v>
      </c>
      <c r="AG21" t="str">
        <f>VLOOKUP(C21, MDIreg2!A$2:C$250, 2, FALSE)</f>
        <v>other</v>
      </c>
      <c r="AH21" t="str">
        <f>VLOOKUP(C21, MDIreg2!A$2:C$250, 3, FALSE)</f>
        <v>Other counties</v>
      </c>
    </row>
    <row r="22" spans="1:34" x14ac:dyDescent="0.2">
      <c r="A22" s="3" t="str">
        <f>ISO!A22</f>
        <v>BEN</v>
      </c>
      <c r="B22" s="3" t="str">
        <f>ISO!B22</f>
        <v>Benin</v>
      </c>
      <c r="C22" s="4" t="str">
        <f>VLOOKUP(A22,IMPACT159!A$2:C$251, 2, FALSE)</f>
        <v>BEN</v>
      </c>
      <c r="D22" s="4" t="str">
        <f>VLOOKUP(A22,IMPACT159!A$2:C$251, 3, FALSE)</f>
        <v>Benin</v>
      </c>
      <c r="E22" s="4" t="str">
        <f>VLOOKUP(A22,IMPACT115!A$2:C$249, 2,FALSE)</f>
        <v>BEN</v>
      </c>
      <c r="F22" s="4" t="str">
        <f>VLOOKUP(A22,IMPACT115!A$2:C$249, 2,FALSE)</f>
        <v>BEN</v>
      </c>
      <c r="G22" s="4" t="str">
        <f>VLOOKUP(A22,SSP!$A$2:C$247,2,FALSE)</f>
        <v>BEN</v>
      </c>
      <c r="H22" s="5">
        <f>VLOOKUP(A22,FAO!$A$2:'FAO'!$E$195, 4, FALSE)</f>
        <v>53</v>
      </c>
      <c r="I22" s="4" t="str">
        <f>VLOOKUP(A22,AggReg1!A$2:C$251, 2, FALSE)</f>
        <v>SSA</v>
      </c>
      <c r="J22" s="4" t="str">
        <f>VLOOKUP(A22,AggReg1!A$2:C$251, 3, FALSE)</f>
        <v>Africa south of the Sahara</v>
      </c>
      <c r="K22" s="4" t="str">
        <f>VLOOKUP(A22,ISO!$A$2:'ISO'!$C$251,3,FALSE)</f>
        <v>The Republic of Benin</v>
      </c>
      <c r="L22" s="4" t="str">
        <f>VLOOKUP(A22,ISO!$A$2:'ISO'!$D$251,4,FALSE)</f>
        <v>BJ</v>
      </c>
      <c r="M22" s="12">
        <f>VLOOKUP(A22,FAO!$A$2:'FAO'!$E$195, 2, FALSE)</f>
        <v>204</v>
      </c>
      <c r="N22" s="12" t="str">
        <f>VLOOKUP(A22,FAO!$A$2:'FAO'!$E$195, 3, FALSE)</f>
        <v>BEN</v>
      </c>
      <c r="O22" s="18">
        <f>VLOOKUP(A22,FAO!$A$2:'FAO'!$E$195, 5, FALSE)</f>
        <v>29</v>
      </c>
      <c r="P22" t="str">
        <f>VLOOKUP(A22,AggReg2!A$2:B$251, 2, FALSE)</f>
        <v>WAf</v>
      </c>
      <c r="Q22" s="16" t="str">
        <f>VLOOKUP(C22,Econ2Dev!A$2:C$235,2, FALSE)</f>
        <v>DVG</v>
      </c>
      <c r="R22" s="16" t="str">
        <f>VLOOKUP(C22,Econ2Dev!A$2:C$235, 3, FALSE)</f>
        <v>Developed Only</v>
      </c>
      <c r="S22" t="str">
        <f>VLOOKUP(A22,EAPgMENg!A$2:C$288, 2, FALSE)</f>
        <v>OTH</v>
      </c>
      <c r="T22" t="str">
        <f>VLOOKUP(A22,EAPgMENg!A$2:C$288, 3, FALSE)</f>
        <v>Other</v>
      </c>
      <c r="U22" t="str">
        <f>VLOOKUP(C22,WB.income!A$2:C$251, 2, FALSE)</f>
        <v>lowInc</v>
      </c>
      <c r="V22" t="str">
        <f>VLOOKUP(C22,WB.income!A$2:C$251, 3, FALSE)</f>
        <v>Low income</v>
      </c>
      <c r="X22" t="str">
        <f>VLOOKUP(A22,WB.spatial!A$2:C$251, 2, FALSE)</f>
        <v>SSA</v>
      </c>
      <c r="Y22" t="str">
        <f>VLOOKUP(A22,WB.spatial!A$2:C$251, 3, FALSE)</f>
        <v>Sub-Saharan Africa</v>
      </c>
      <c r="Z22" t="str">
        <f>VLOOKUP(A22, Africa.regions!A$2:C$250, 2, FALSE)</f>
        <v>Western</v>
      </c>
      <c r="AA22" t="str">
        <f>VLOOKUP(A22,Africa.regions!A$2:C$251, 3, FALSE)</f>
        <v>Western Africa</v>
      </c>
      <c r="AB22" t="str">
        <f>VLOOKUP(A22, 'regions.invest'!A$2:C$250, 2, FALSE)</f>
        <v>member</v>
      </c>
      <c r="AC22" t="str">
        <f>VLOOKUP(A22, 'regions.invest'!A$2:C$250, 3, FALSE)</f>
        <v>Increased investment</v>
      </c>
      <c r="AE22" t="str">
        <f>VLOOKUP(C22, MDIreg1!A$2:C$250, 2, FALSE)</f>
        <v>SSA_Western</v>
      </c>
      <c r="AF22" t="str">
        <f>VLOOKUP(C22, MDIreg1!A$2:C$250, 3, FALSE)</f>
        <v>Western Africa except Nigeria</v>
      </c>
      <c r="AG22" t="str">
        <f>VLOOKUP(C22, MDIreg2!A$2:C$250, 2, FALSE)</f>
        <v>SSA</v>
      </c>
      <c r="AH22" t="str">
        <f>VLOOKUP(C22, MDIreg2!A$2:C$250, 3, FALSE)</f>
        <v>Sub Saharan African countries</v>
      </c>
    </row>
    <row r="23" spans="1:34" x14ac:dyDescent="0.2">
      <c r="A23" s="3" t="str">
        <f>ISO!A23</f>
        <v>BES</v>
      </c>
      <c r="B23" s="3" t="str">
        <f>ISO!B23</f>
        <v>Bonaire, Sint Eustatius and Saba</v>
      </c>
      <c r="C23" s="4" t="str">
        <f>VLOOKUP(A23,IMPACT159!A$2:C$251, 2, FALSE)</f>
        <v>CRB</v>
      </c>
      <c r="D23" s="4" t="str">
        <f>VLOOKUP(A23,IMPACT159!A$2:C$251, 3, FALSE)</f>
        <v>Other Caribbean</v>
      </c>
      <c r="E23" s="4" t="str">
        <f>VLOOKUP(A23,IMPACT115!A$2:C$249, 2,FALSE)</f>
        <v>ROW</v>
      </c>
      <c r="F23" s="4" t="str">
        <f>VLOOKUP(A23,IMPACT115!A$2:C$249, 2,FALSE)</f>
        <v>ROW</v>
      </c>
      <c r="G23" s="4" t="e">
        <f>VLOOKUP(A23,SSP!$A$2:C$247,2,FALSE)</f>
        <v>#N/A</v>
      </c>
      <c r="H23" s="5" t="e">
        <f>VLOOKUP(A23,FAO!$A$2:'FAO'!$E$195, 4, FALSE)</f>
        <v>#N/A</v>
      </c>
      <c r="I23" s="4" t="str">
        <f>VLOOKUP(A23,AggReg1!A$2:C$251, 2, FALSE)</f>
        <v>LAC</v>
      </c>
      <c r="J23" s="4" t="str">
        <f>VLOOKUP(A23,AggReg1!A$2:C$251, 3, FALSE)</f>
        <v>Latin America and Caribbean</v>
      </c>
      <c r="K23" s="4" t="str">
        <f>VLOOKUP(A23,ISO!$A$2:'ISO'!$C$251,3,FALSE)</f>
        <v>Bonaire, Sint Eustatius and Saba</v>
      </c>
      <c r="L23" s="4" t="str">
        <f>VLOOKUP(A23,ISO!$A$2:'ISO'!$D$251,4,FALSE)</f>
        <v>BQ</v>
      </c>
      <c r="M23" s="12">
        <v>535</v>
      </c>
      <c r="N23" s="12" t="e">
        <f>VLOOKUP(A23,FAO!$A$2:'FAO'!$E$195, 3, FALSE)</f>
        <v>#N/A</v>
      </c>
      <c r="O23" s="18" t="e">
        <f>VLOOKUP(A23,FAO!$A$2:'FAO'!$E$195, 5, FALSE)</f>
        <v>#N/A</v>
      </c>
      <c r="P23" t="str">
        <f>VLOOKUP(A23,AggReg2!A$2:B$251, 2, FALSE)</f>
        <v>SAm</v>
      </c>
      <c r="Q23" s="16" t="str">
        <f>VLOOKUP(C23,Econ2Dev!A$2:C$235,2, FALSE)</f>
        <v>DVG</v>
      </c>
      <c r="R23" s="16" t="str">
        <f>VLOOKUP(C23,Econ2Dev!A$2:C$235, 3, FALSE)</f>
        <v>Developed Only</v>
      </c>
      <c r="S23" t="str">
        <f>VLOOKUP(A23,EAPgMENg!A$2:C$288, 2, FALSE)</f>
        <v>OTH</v>
      </c>
      <c r="T23" t="str">
        <f>VLOOKUP(A23,EAPgMENg!A$2:C$288, 3, FALSE)</f>
        <v>Other</v>
      </c>
      <c r="U23" t="str">
        <f>VLOOKUP(C23,WB.income!A$2:C$251, 2, FALSE)</f>
        <v>lowMidInc</v>
      </c>
      <c r="V23" t="str">
        <f>VLOOKUP(C23,WB.income!A$2:C$251, 3, FALSE)</f>
        <v>Lower middle income</v>
      </c>
      <c r="X23" t="str">
        <f>VLOOKUP(A23,WB.spatial!A$2:C$251, 2, FALSE)</f>
        <v>LAC</v>
      </c>
      <c r="Y23" t="str">
        <f>VLOOKUP(A23,WB.spatial!A$2:C$251, 3, FALSE)</f>
        <v>Latin America and Caribbean</v>
      </c>
      <c r="Z23" t="str">
        <f>VLOOKUP(A23, Africa.regions!A$2:C$250, 2, FALSE)</f>
        <v>NonAfrica</v>
      </c>
      <c r="AA23" t="str">
        <f>VLOOKUP(A23,Africa.regions!A$2:C$251, 3, FALSE)</f>
        <v>Not Africa</v>
      </c>
      <c r="AB23" t="str">
        <f>VLOOKUP(A23, 'regions.invest'!A$2:C$250, 2, FALSE)</f>
        <v>member</v>
      </c>
      <c r="AC23" t="str">
        <f>VLOOKUP(A23, 'regions.invest'!A$2:C$250, 3, FALSE)</f>
        <v>Increased investment</v>
      </c>
      <c r="AE23" t="str">
        <f>VLOOKUP(C23, MDIreg1!A$2:C$250, 2, FALSE)</f>
        <v>Caribbean</v>
      </c>
      <c r="AF23" t="str">
        <f>VLOOKUP(C23, MDIreg1!A$2:C$250, 3, FALSE)</f>
        <v>Caribbean</v>
      </c>
      <c r="AG23" t="str">
        <f>VLOOKUP(C23, MDIreg2!A$2:C$250, 2, FALSE)</f>
        <v>LAC_mdi</v>
      </c>
      <c r="AH23" t="str">
        <f>VLOOKUP(C23, MDIreg2!A$2:C$250, 3, FALSE)</f>
        <v>Selected Latin American and Caribbean countries</v>
      </c>
    </row>
    <row r="24" spans="1:34" x14ac:dyDescent="0.2">
      <c r="A24" s="3" t="str">
        <f>ISO!A24</f>
        <v>BFA</v>
      </c>
      <c r="B24" s="3" t="str">
        <f>ISO!B24</f>
        <v>Burkina Faso</v>
      </c>
      <c r="C24" s="4" t="str">
        <f>VLOOKUP(A24,IMPACT159!A$2:C$251, 2, FALSE)</f>
        <v>BFA</v>
      </c>
      <c r="D24" s="4" t="str">
        <f>VLOOKUP(A24,IMPACT159!A$2:C$251, 3, FALSE)</f>
        <v>Burkina Faso</v>
      </c>
      <c r="E24" s="4" t="str">
        <f>VLOOKUP(A24,IMPACT115!A$2:C$249, 2,FALSE)</f>
        <v>BUF</v>
      </c>
      <c r="F24" s="4" t="str">
        <f>VLOOKUP(A24,IMPACT115!A$2:C$249, 2,FALSE)</f>
        <v>BUF</v>
      </c>
      <c r="G24" s="4" t="str">
        <f>VLOOKUP(A24,SSP!$A$2:C$247,2,FALSE)</f>
        <v>BFA</v>
      </c>
      <c r="H24" s="5">
        <f>VLOOKUP(A24,FAO!$A$2:'FAO'!$E$195, 4, FALSE)</f>
        <v>233</v>
      </c>
      <c r="I24" s="4" t="str">
        <f>VLOOKUP(A24,AggReg1!A$2:C$251, 2, FALSE)</f>
        <v>SSA</v>
      </c>
      <c r="J24" s="4" t="str">
        <f>VLOOKUP(A24,AggReg1!A$2:C$251, 3, FALSE)</f>
        <v>Africa south of the Sahara</v>
      </c>
      <c r="K24" s="4" t="str">
        <f>VLOOKUP(A24,ISO!$A$2:'ISO'!$C$251,3,FALSE)</f>
        <v>Burkina Faso</v>
      </c>
      <c r="L24" s="4" t="str">
        <f>VLOOKUP(A24,ISO!$A$2:'ISO'!$D$251,4,FALSE)</f>
        <v>BF</v>
      </c>
      <c r="M24" s="12">
        <f>VLOOKUP(A24,FAO!$A$2:'FAO'!$E$195, 2, FALSE)</f>
        <v>854</v>
      </c>
      <c r="N24" s="12" t="str">
        <f>VLOOKUP(A24,FAO!$A$2:'FAO'!$E$195, 3, FALSE)</f>
        <v>BKF</v>
      </c>
      <c r="O24" s="18">
        <f>VLOOKUP(A24,FAO!$A$2:'FAO'!$E$195, 5, FALSE)</f>
        <v>42</v>
      </c>
      <c r="P24" t="str">
        <f>VLOOKUP(A24,AggReg2!A$2:B$251, 2, FALSE)</f>
        <v>WAf</v>
      </c>
      <c r="Q24" s="16" t="str">
        <f>VLOOKUP(C24,Econ2Dev!A$2:C$235,2, FALSE)</f>
        <v>DVG</v>
      </c>
      <c r="R24" s="16" t="str">
        <f>VLOOKUP(C24,Econ2Dev!A$2:C$235, 3, FALSE)</f>
        <v>Developed Only</v>
      </c>
      <c r="S24" t="str">
        <f>VLOOKUP(A24,EAPgMENg!A$2:C$288, 2, FALSE)</f>
        <v>OTH</v>
      </c>
      <c r="T24" t="str">
        <f>VLOOKUP(A24,EAPgMENg!A$2:C$288, 3, FALSE)</f>
        <v>Other</v>
      </c>
      <c r="U24" t="str">
        <f>VLOOKUP(C24,WB.income!A$2:C$251, 2, FALSE)</f>
        <v>lowInc</v>
      </c>
      <c r="V24" t="str">
        <f>VLOOKUP(C24,WB.income!A$2:C$251, 3, FALSE)</f>
        <v>Low income</v>
      </c>
      <c r="X24" t="str">
        <f>VLOOKUP(A24,WB.spatial!A$2:C$251, 2, FALSE)</f>
        <v>SSA</v>
      </c>
      <c r="Y24" t="str">
        <f>VLOOKUP(A24,WB.spatial!A$2:C$251, 3, FALSE)</f>
        <v>Sub-Saharan Africa</v>
      </c>
      <c r="Z24" t="str">
        <f>VLOOKUP(A24, Africa.regions!A$2:C$250, 2, FALSE)</f>
        <v>Western</v>
      </c>
      <c r="AA24" t="str">
        <f>VLOOKUP(A24,Africa.regions!A$2:C$251, 3, FALSE)</f>
        <v>Western Africa</v>
      </c>
      <c r="AB24" t="str">
        <f>VLOOKUP(A24, 'regions.invest'!A$2:C$250, 2, FALSE)</f>
        <v>member</v>
      </c>
      <c r="AC24" t="str">
        <f>VLOOKUP(A24, 'regions.invest'!A$2:C$250, 3, FALSE)</f>
        <v>Increased investment</v>
      </c>
      <c r="AE24" t="str">
        <f>VLOOKUP(C24, MDIreg1!A$2:C$250, 2, FALSE)</f>
        <v>SSA_Western</v>
      </c>
      <c r="AF24" t="str">
        <f>VLOOKUP(C24, MDIreg1!A$2:C$250, 3, FALSE)</f>
        <v>Western Africa except Nigeria</v>
      </c>
      <c r="AG24" t="str">
        <f>VLOOKUP(C24, MDIreg2!A$2:C$250, 2, FALSE)</f>
        <v>SSA</v>
      </c>
      <c r="AH24" t="str">
        <f>VLOOKUP(C24, MDIreg2!A$2:C$250, 3, FALSE)</f>
        <v>Sub Saharan African countries</v>
      </c>
    </row>
    <row r="25" spans="1:34" x14ac:dyDescent="0.2">
      <c r="A25" s="3" t="str">
        <f>ISO!A25</f>
        <v>BGD</v>
      </c>
      <c r="B25" s="3" t="str">
        <f>ISO!B25</f>
        <v>Bangladesh</v>
      </c>
      <c r="C25" s="4" t="str">
        <f>VLOOKUP(A25,IMPACT159!A$2:C$251, 2, FALSE)</f>
        <v>BGD</v>
      </c>
      <c r="D25" s="4" t="str">
        <f>VLOOKUP(A25,IMPACT159!A$2:C$251, 3, FALSE)</f>
        <v>Bangladesh</v>
      </c>
      <c r="E25" s="4" t="str">
        <f>VLOOKUP(A25,IMPACT115!A$2:C$249, 2,FALSE)</f>
        <v>BAN</v>
      </c>
      <c r="F25" s="4" t="str">
        <f>VLOOKUP(A25,IMPACT115!A$2:C$249, 2,FALSE)</f>
        <v>BAN</v>
      </c>
      <c r="G25" s="4" t="str">
        <f>VLOOKUP(A25,SSP!$A$2:C$247,2,FALSE)</f>
        <v>BGD</v>
      </c>
      <c r="H25" s="5">
        <f>VLOOKUP(A25,FAO!$A$2:'FAO'!$E$195, 4, FALSE)</f>
        <v>16</v>
      </c>
      <c r="I25" s="4" t="str">
        <f>VLOOKUP(A25,AggReg1!A$2:C$251, 2, FALSE)</f>
        <v>SAS</v>
      </c>
      <c r="J25" s="4" t="str">
        <f>VLOOKUP(A25,AggReg1!A$2:C$251, 3, FALSE)</f>
        <v>South Asia</v>
      </c>
      <c r="K25" s="4" t="str">
        <f>VLOOKUP(A25,ISO!$A$2:'ISO'!$C$251,3,FALSE)</f>
        <v>The People's Republic of Bangladesh</v>
      </c>
      <c r="L25" s="4" t="str">
        <f>VLOOKUP(A25,ISO!$A$2:'ISO'!$D$251,4,FALSE)</f>
        <v>BD</v>
      </c>
      <c r="M25" s="12">
        <f>VLOOKUP(A25,FAO!$A$2:'FAO'!$E$195, 2, FALSE)</f>
        <v>50</v>
      </c>
      <c r="N25" s="12" t="str">
        <f>VLOOKUP(A25,FAO!$A$2:'FAO'!$E$195, 3, FALSE)</f>
        <v>BGD</v>
      </c>
      <c r="O25" s="18">
        <f>VLOOKUP(A25,FAO!$A$2:'FAO'!$E$195, 5, FALSE)</f>
        <v>23</v>
      </c>
      <c r="P25" t="str">
        <f>VLOOKUP(A25,AggReg2!A$2:B$251, 2, FALSE)</f>
        <v>SAs</v>
      </c>
      <c r="Q25" s="16" t="str">
        <f>VLOOKUP(C25,Econ2Dev!A$2:C$235,2, FALSE)</f>
        <v>DVG</v>
      </c>
      <c r="R25" s="16" t="str">
        <f>VLOOKUP(C25,Econ2Dev!A$2:C$235, 3, FALSE)</f>
        <v>Developed Only</v>
      </c>
      <c r="S25" t="str">
        <f>VLOOKUP(A25,EAPgMENg!A$2:C$288, 2, FALSE)</f>
        <v>OTH</v>
      </c>
      <c r="T25" t="str">
        <f>VLOOKUP(A25,EAPgMENg!A$2:C$288, 3, FALSE)</f>
        <v>Other</v>
      </c>
      <c r="U25" t="str">
        <f>VLOOKUP(C25,WB.income!A$2:C$251, 2, FALSE)</f>
        <v>lowMidInc</v>
      </c>
      <c r="V25" t="str">
        <f>VLOOKUP(C25,WB.income!A$2:C$251, 3, FALSE)</f>
        <v>Lower middle income</v>
      </c>
      <c r="X25" t="str">
        <f>VLOOKUP(A25,WB.spatial!A$2:C$251, 2, FALSE)</f>
        <v>SAS</v>
      </c>
      <c r="Y25" t="str">
        <f>VLOOKUP(A25,WB.spatial!A$2:C$251, 3, FALSE)</f>
        <v>South Asia</v>
      </c>
      <c r="Z25" t="str">
        <f>VLOOKUP(A25, Africa.regions!A$2:C$250, 2, FALSE)</f>
        <v>NonAfrica</v>
      </c>
      <c r="AA25" t="str">
        <f>VLOOKUP(A25,Africa.regions!A$2:C$251, 3, FALSE)</f>
        <v>Not Africa</v>
      </c>
      <c r="AB25" t="str">
        <f>VLOOKUP(A25, 'regions.invest'!A$2:C$250, 2, FALSE)</f>
        <v>member</v>
      </c>
      <c r="AC25" t="str">
        <f>VLOOKUP(A25, 'regions.invest'!A$2:C$250, 3, FALSE)</f>
        <v>Increased investment</v>
      </c>
      <c r="AE25" t="str">
        <f>VLOOKUP(C25, MDIreg1!A$2:C$250, 2, FALSE)</f>
        <v xml:space="preserve">Asia_South </v>
      </c>
      <c r="AF25" t="str">
        <f>VLOOKUP(C25, MDIreg1!A$2:C$250, 3, FALSE)</f>
        <v>South Asia</v>
      </c>
      <c r="AG25" t="str">
        <f>VLOOKUP(C25, MDIreg2!A$2:C$250, 2, FALSE)</f>
        <v>Asia_mdi</v>
      </c>
      <c r="AH25" t="str">
        <f>VLOOKUP(C25, MDIreg2!A$2:C$250, 3, FALSE)</f>
        <v>Selected Asian countries</v>
      </c>
    </row>
    <row r="26" spans="1:34" x14ac:dyDescent="0.2">
      <c r="A26" s="3" t="str">
        <f>ISO!A26</f>
        <v>BGR</v>
      </c>
      <c r="B26" s="3" t="str">
        <f>ISO!B26</f>
        <v>Bulgaria</v>
      </c>
      <c r="C26" s="4" t="str">
        <f>VLOOKUP(A26,IMPACT159!A$2:C$251, 2, FALSE)</f>
        <v>BGR</v>
      </c>
      <c r="D26" s="4" t="str">
        <f>VLOOKUP(A26,IMPACT159!A$2:C$251, 3, FALSE)</f>
        <v>Bulgaria</v>
      </c>
      <c r="E26" s="4" t="str">
        <f>VLOOKUP(A26,IMPACT115!A$2:C$249, 2,FALSE)</f>
        <v>CEU</v>
      </c>
      <c r="F26" s="4" t="str">
        <f>VLOOKUP(A26,IMPACT115!A$2:C$249, 2,FALSE)</f>
        <v>CEU</v>
      </c>
      <c r="G26" s="4" t="str">
        <f>VLOOKUP(A26,SSP!$A$2:C$247,2,FALSE)</f>
        <v>BGR</v>
      </c>
      <c r="H26" s="5">
        <f>VLOOKUP(A26,FAO!$A$2:'FAO'!$E$195, 4, FALSE)</f>
        <v>27</v>
      </c>
      <c r="I26" s="4" t="str">
        <f>VLOOKUP(A26,AggReg1!A$2:C$251, 2, FALSE)</f>
        <v>EUR</v>
      </c>
      <c r="J26" s="4" t="str">
        <f>VLOOKUP(A26,AggReg1!A$2:C$251, 3, FALSE)</f>
        <v>Europe</v>
      </c>
      <c r="K26" s="4" t="str">
        <f>VLOOKUP(A26,ISO!$A$2:'ISO'!$C$251,3,FALSE)</f>
        <v>The Republic of Bulgaria</v>
      </c>
      <c r="L26" s="4" t="str">
        <f>VLOOKUP(A26,ISO!$A$2:'ISO'!$D$251,4,FALSE)</f>
        <v>BG</v>
      </c>
      <c r="M26" s="12">
        <f>VLOOKUP(A26,FAO!$A$2:'FAO'!$E$195, 2, FALSE)</f>
        <v>100</v>
      </c>
      <c r="N26" s="12" t="str">
        <f>VLOOKUP(A26,FAO!$A$2:'FAO'!$E$195, 3, FALSE)</f>
        <v>BUL</v>
      </c>
      <c r="O26" s="18">
        <f>VLOOKUP(A26,FAO!$A$2:'FAO'!$E$195, 5, FALSE)</f>
        <v>41</v>
      </c>
      <c r="P26" t="str">
        <f>VLOOKUP(A26,AggReg2!A$2:B$251, 2, FALSE)</f>
        <v>EEU</v>
      </c>
      <c r="Q26" s="16" t="str">
        <f>VLOOKUP(C26,Econ2Dev!A$2:C$235,2, FALSE)</f>
        <v>DVG</v>
      </c>
      <c r="R26" s="16" t="str">
        <f>VLOOKUP(C26,Econ2Dev!A$2:C$235, 3, FALSE)</f>
        <v>Developed Only</v>
      </c>
      <c r="S26" t="str">
        <f>VLOOKUP(A26,EAPgMENg!A$2:C$288, 2, FALSE)</f>
        <v>OTH</v>
      </c>
      <c r="T26" t="str">
        <f>VLOOKUP(A26,EAPgMENg!A$2:C$288, 3, FALSE)</f>
        <v>Other</v>
      </c>
      <c r="U26" t="str">
        <f>VLOOKUP(C26,WB.income!A$2:C$251, 2, FALSE)</f>
        <v>upMidInc</v>
      </c>
      <c r="V26" t="str">
        <f>VLOOKUP(C26,WB.income!A$2:C$251, 3, FALSE)</f>
        <v>Upper middle income</v>
      </c>
      <c r="X26" t="str">
        <f>VLOOKUP(A26,WB.spatial!A$2:C$251, 2, FALSE)</f>
        <v>EUR</v>
      </c>
      <c r="Y26" t="str">
        <f>VLOOKUP(A26,WB.spatial!A$2:C$251, 3, FALSE)</f>
        <v>Europe</v>
      </c>
      <c r="Z26" t="str">
        <f>VLOOKUP(A26, Africa.regions!A$2:C$250, 2, FALSE)</f>
        <v>NonAfrica</v>
      </c>
      <c r="AA26" t="str">
        <f>VLOOKUP(A26,Africa.regions!A$2:C$251, 3, FALSE)</f>
        <v>Not Africa</v>
      </c>
      <c r="AB26" t="str">
        <f>VLOOKUP(A26, 'regions.invest'!A$2:C$250, 2, FALSE)</f>
        <v>nonmember</v>
      </c>
      <c r="AC26" t="str">
        <f>VLOOKUP(A26, 'regions.invest'!A$2:C$250, 3, FALSE)</f>
        <v>standard investment</v>
      </c>
      <c r="AE26" t="str">
        <f>VLOOKUP(C26, MDIreg1!A$2:C$250, 2, FALSE)</f>
        <v>other</v>
      </c>
      <c r="AF26" t="str">
        <f>VLOOKUP(C26, MDIreg1!A$2:C$250, 3, FALSE)</f>
        <v>Other countries</v>
      </c>
      <c r="AG26" t="str">
        <f>VLOOKUP(C26, MDIreg2!A$2:C$250, 2, FALSE)</f>
        <v>other</v>
      </c>
      <c r="AH26" t="str">
        <f>VLOOKUP(C26, MDIreg2!A$2:C$250, 3, FALSE)</f>
        <v>Other counties</v>
      </c>
    </row>
    <row r="27" spans="1:34" x14ac:dyDescent="0.2">
      <c r="A27" s="3" t="str">
        <f>ISO!A27</f>
        <v>BHR</v>
      </c>
      <c r="B27" s="3" t="str">
        <f>ISO!B27</f>
        <v>Bahrain</v>
      </c>
      <c r="C27" s="4" t="str">
        <f>VLOOKUP(A27,IMPACT159!A$2:C$251, 2, FALSE)</f>
        <v>RAP</v>
      </c>
      <c r="D27" s="4" t="str">
        <f>VLOOKUP(A27,IMPACT159!A$2:C$251, 3, FALSE)</f>
        <v>Rest of Arab Peninsula</v>
      </c>
      <c r="E27" s="4" t="str">
        <f>VLOOKUP(A27,IMPACT115!A$2:C$249, 2,FALSE)</f>
        <v>ROW</v>
      </c>
      <c r="F27" s="4" t="str">
        <f>VLOOKUP(A27,IMPACT115!A$2:C$249, 2,FALSE)</f>
        <v>ROW</v>
      </c>
      <c r="G27" s="4" t="str">
        <f>VLOOKUP(A27,SSP!$A$2:C$247,2,FALSE)</f>
        <v>BHR</v>
      </c>
      <c r="H27" s="5">
        <f>VLOOKUP(A27,FAO!$A$2:'FAO'!$E$195, 4, FALSE)</f>
        <v>13</v>
      </c>
      <c r="I27" s="4" t="str">
        <f>VLOOKUP(A27,AggReg1!A$2:C$251, 2, FALSE)</f>
        <v>MEN</v>
      </c>
      <c r="J27" s="4" t="str">
        <f>VLOOKUP(A27,AggReg1!A$2:C$251, 3, FALSE)</f>
        <v>Middle East and North Africa</v>
      </c>
      <c r="K27" s="4" t="str">
        <f>VLOOKUP(A27,ISO!$A$2:'ISO'!$C$251,3,FALSE)</f>
        <v>The Kingdom of Bahrain</v>
      </c>
      <c r="L27" s="4" t="str">
        <f>VLOOKUP(A27,ISO!$A$2:'ISO'!$D$251,4,FALSE)</f>
        <v>BH</v>
      </c>
      <c r="M27" s="12">
        <f>VLOOKUP(A27,FAO!$A$2:'FAO'!$E$195, 2, FALSE)</f>
        <v>48</v>
      </c>
      <c r="N27" s="12" t="str">
        <f>VLOOKUP(A27,FAO!$A$2:'FAO'!$E$195, 3, FALSE)</f>
        <v>BAH</v>
      </c>
      <c r="O27" s="18">
        <f>VLOOKUP(A27,FAO!$A$2:'FAO'!$E$195, 5, FALSE)</f>
        <v>21</v>
      </c>
      <c r="P27" t="str">
        <f>VLOOKUP(A27,AggReg2!A$2:B$251, 2, FALSE)</f>
        <v>WAs</v>
      </c>
      <c r="Q27" s="16" t="str">
        <f>VLOOKUP(C27,Econ2Dev!A$2:C$235,2, FALSE)</f>
        <v>DVD</v>
      </c>
      <c r="R27" s="16" t="str">
        <f>VLOOKUP(C27,Econ2Dev!A$2:C$235, 3, FALSE)</f>
        <v>Developing Only</v>
      </c>
      <c r="S27" t="str">
        <f>VLOOKUP(A27,EAPgMENg!A$2:C$288, 2, FALSE)</f>
        <v>OTH</v>
      </c>
      <c r="T27" t="str">
        <f>VLOOKUP(A27,EAPgMENg!A$2:C$288, 3, FALSE)</f>
        <v>Other</v>
      </c>
      <c r="U27" t="str">
        <f>VLOOKUP(C27,WB.income!A$2:C$251, 2, FALSE)</f>
        <v>highInc</v>
      </c>
      <c r="V27" t="str">
        <f>VLOOKUP(C27,WB.income!A$2:C$251, 3, FALSE)</f>
        <v>High income</v>
      </c>
      <c r="X27" t="str">
        <f>VLOOKUP(A27,WB.spatial!A$2:C$251, 2, FALSE)</f>
        <v>MEN</v>
      </c>
      <c r="Y27" t="str">
        <f>VLOOKUP(A27,WB.spatial!A$2:C$251, 3, FALSE)</f>
        <v>Middle and Near East</v>
      </c>
      <c r="Z27" t="str">
        <f>VLOOKUP(A27, Africa.regions!A$2:C$250, 2, FALSE)</f>
        <v>NonAfrica</v>
      </c>
      <c r="AA27" t="str">
        <f>VLOOKUP(A27,Africa.regions!A$2:C$251, 3, FALSE)</f>
        <v>Not Africa</v>
      </c>
      <c r="AB27" t="str">
        <f>VLOOKUP(A27, 'regions.invest'!A$2:C$250, 2, FALSE)</f>
        <v>member</v>
      </c>
      <c r="AC27" t="str">
        <f>VLOOKUP(A27, 'regions.invest'!A$2:C$250, 3, FALSE)</f>
        <v>Increased investment</v>
      </c>
      <c r="AE27" t="str">
        <f>VLOOKUP(C27, MDIreg1!A$2:C$250, 2, FALSE)</f>
        <v>Asia_West</v>
      </c>
      <c r="AF27" t="str">
        <f>VLOOKUP(C27, MDIreg1!A$2:C$250, 3, FALSE)</f>
        <v>Western Asia</v>
      </c>
      <c r="AG27" t="str">
        <f>VLOOKUP(C27, MDIreg2!A$2:C$250, 2, FALSE)</f>
        <v>WANACentAsia_mdi</v>
      </c>
      <c r="AH27" t="str">
        <f>VLOOKUP(C27, MDIreg2!A$2:C$250, 3, FALSE)</f>
        <v>West and Central Asia and North African countries</v>
      </c>
    </row>
    <row r="28" spans="1:34" x14ac:dyDescent="0.2">
      <c r="A28" s="3" t="str">
        <f>ISO!A28</f>
        <v>BHS</v>
      </c>
      <c r="B28" s="3" t="str">
        <f>ISO!B28</f>
        <v>Bahamas</v>
      </c>
      <c r="C28" s="4" t="str">
        <f>VLOOKUP(A28,IMPACT159!A$2:C$251, 2, FALSE)</f>
        <v>CRB</v>
      </c>
      <c r="D28" s="4" t="str">
        <f>VLOOKUP(A28,IMPACT159!A$2:C$251, 3, FALSE)</f>
        <v>Other Caribbean</v>
      </c>
      <c r="E28" s="4" t="str">
        <f>VLOOKUP(A28,IMPACT115!A$2:C$249, 2,FALSE)</f>
        <v>ROW</v>
      </c>
      <c r="F28" s="4" t="str">
        <f>VLOOKUP(A28,IMPACT115!A$2:C$249, 2,FALSE)</f>
        <v>ROW</v>
      </c>
      <c r="G28" s="4" t="str">
        <f>VLOOKUP(A28,SSP!$A$2:C$247,2,FALSE)</f>
        <v>BHS</v>
      </c>
      <c r="H28" s="5">
        <f>VLOOKUP(A28,FAO!$A$2:'FAO'!$E$195, 4, FALSE)</f>
        <v>12</v>
      </c>
      <c r="I28" s="4" t="str">
        <f>VLOOKUP(A28,AggReg1!A$2:C$251, 2, FALSE)</f>
        <v>LAC</v>
      </c>
      <c r="J28" s="4" t="str">
        <f>VLOOKUP(A28,AggReg1!A$2:C$251, 3, FALSE)</f>
        <v>Latin America and Caribbean</v>
      </c>
      <c r="K28" s="4" t="str">
        <f>VLOOKUP(A28,ISO!$A$2:'ISO'!$C$251,3,FALSE)</f>
        <v>The Commonwealth of The Bahamas</v>
      </c>
      <c r="L28" s="4" t="str">
        <f>VLOOKUP(A28,ISO!$A$2:'ISO'!$D$251,4,FALSE)</f>
        <v>BS</v>
      </c>
      <c r="M28" s="12">
        <f>VLOOKUP(A28,FAO!$A$2:'FAO'!$E$195, 2, FALSE)</f>
        <v>44</v>
      </c>
      <c r="N28" s="12" t="str">
        <f>VLOOKUP(A28,FAO!$A$2:'FAO'!$E$195, 3, FALSE)</f>
        <v>BHA</v>
      </c>
      <c r="O28" s="18">
        <f>VLOOKUP(A28,FAO!$A$2:'FAO'!$E$195, 5, FALSE)</f>
        <v>20</v>
      </c>
      <c r="P28" t="str">
        <f>VLOOKUP(A28,AggReg2!A$2:B$251, 2, FALSE)</f>
        <v>NAf</v>
      </c>
      <c r="Q28" s="16" t="str">
        <f>VLOOKUP(C28,Econ2Dev!A$2:C$235,2, FALSE)</f>
        <v>DVG</v>
      </c>
      <c r="R28" s="16" t="str">
        <f>VLOOKUP(C28,Econ2Dev!A$2:C$235, 3, FALSE)</f>
        <v>Developed Only</v>
      </c>
      <c r="S28" t="str">
        <f>VLOOKUP(A28,EAPgMENg!A$2:C$288, 2, FALSE)</f>
        <v>MENg</v>
      </c>
      <c r="T28" t="str">
        <f>VLOOKUP(A28,EAPgMENg!A$2:C$288, 3, FALSE)</f>
        <v>Middle East and North Africa, developing only</v>
      </c>
      <c r="U28" t="str">
        <f>VLOOKUP(C28,WB.income!A$2:C$251, 2, FALSE)</f>
        <v>lowMidInc</v>
      </c>
      <c r="V28" t="str">
        <f>VLOOKUP(C28,WB.income!A$2:C$251, 3, FALSE)</f>
        <v>Lower middle income</v>
      </c>
      <c r="X28" t="str">
        <f>VLOOKUP(A28,WB.spatial!A$2:C$251, 2, FALSE)</f>
        <v>LAC</v>
      </c>
      <c r="Y28" t="str">
        <f>VLOOKUP(A28,WB.spatial!A$2:C$251, 3, FALSE)</f>
        <v>Latin America and Caribbean</v>
      </c>
      <c r="Z28" t="str">
        <f>VLOOKUP(A28, Africa.regions!A$2:C$250, 2, FALSE)</f>
        <v>NonAfrica</v>
      </c>
      <c r="AA28" t="str">
        <f>VLOOKUP(A28,Africa.regions!A$2:C$251, 3, FALSE)</f>
        <v>Not Africa</v>
      </c>
      <c r="AB28" t="str">
        <f>VLOOKUP(A28, 'regions.invest'!A$2:C$250, 2, FALSE)</f>
        <v>member</v>
      </c>
      <c r="AC28" t="str">
        <f>VLOOKUP(A28, 'regions.invest'!A$2:C$250, 3, FALSE)</f>
        <v>Increased investment</v>
      </c>
      <c r="AE28" t="str">
        <f>VLOOKUP(C28, MDIreg1!A$2:C$250, 2, FALSE)</f>
        <v>Caribbean</v>
      </c>
      <c r="AF28" t="str">
        <f>VLOOKUP(C28, MDIreg1!A$2:C$250, 3, FALSE)</f>
        <v>Caribbean</v>
      </c>
      <c r="AG28" t="str">
        <f>VLOOKUP(C28, MDIreg2!A$2:C$250, 2, FALSE)</f>
        <v>LAC_mdi</v>
      </c>
      <c r="AH28" t="str">
        <f>VLOOKUP(C28, MDIreg2!A$2:C$250, 3, FALSE)</f>
        <v>Selected Latin American and Caribbean countries</v>
      </c>
    </row>
    <row r="29" spans="1:34" x14ac:dyDescent="0.2">
      <c r="A29" s="3" t="str">
        <f>ISO!A29</f>
        <v>BIH</v>
      </c>
      <c r="B29" s="3" t="str">
        <f>ISO!B29</f>
        <v>Bosnia and Herzegovina</v>
      </c>
      <c r="C29" s="4" t="str">
        <f>VLOOKUP(A29,IMPACT159!A$2:C$251, 2, FALSE)</f>
        <v>OBN</v>
      </c>
      <c r="D29" s="4" t="str">
        <f>VLOOKUP(A29,IMPACT159!A$2:C$251, 3, FALSE)</f>
        <v>Other Balkans</v>
      </c>
      <c r="E29" s="4" t="str">
        <f>VLOOKUP(A29,IMPACT115!A$2:C$249, 2,FALSE)</f>
        <v>ADR</v>
      </c>
      <c r="F29" s="4" t="str">
        <f>VLOOKUP(A29,IMPACT115!A$2:C$249, 2,FALSE)</f>
        <v>ADR</v>
      </c>
      <c r="G29" s="4" t="str">
        <f>VLOOKUP(A29,SSP!$A$2:C$247,2,FALSE)</f>
        <v>BIH</v>
      </c>
      <c r="H29" s="5">
        <f>VLOOKUP(A29,FAO!$A$2:'FAO'!$E$195, 4, FALSE)</f>
        <v>80</v>
      </c>
      <c r="I29" s="4" t="str">
        <f>VLOOKUP(A29,AggReg1!A$2:C$251, 2, FALSE)</f>
        <v>EUR</v>
      </c>
      <c r="J29" s="4" t="str">
        <f>VLOOKUP(A29,AggReg1!A$2:C$251, 3, FALSE)</f>
        <v>Europe</v>
      </c>
      <c r="K29" s="4" t="str">
        <f>VLOOKUP(A29,ISO!$A$2:'ISO'!$C$251,3,FALSE)</f>
        <v>Bosnia and Herzegovina</v>
      </c>
      <c r="L29" s="4" t="str">
        <f>VLOOKUP(A29,ISO!$A$2:'ISO'!$D$251,4,FALSE)</f>
        <v>BA</v>
      </c>
      <c r="M29" s="12">
        <f>VLOOKUP(A29,FAO!$A$2:'FAO'!$E$195, 2, FALSE)</f>
        <v>70</v>
      </c>
      <c r="N29" s="12" t="str">
        <f>VLOOKUP(A29,FAO!$A$2:'FAO'!$E$195, 3, FALSE)</f>
        <v>BIH</v>
      </c>
      <c r="O29" s="18">
        <f>VLOOKUP(A29,FAO!$A$2:'FAO'!$E$195, 5, FALSE)</f>
        <v>34</v>
      </c>
      <c r="P29" t="str">
        <f>VLOOKUP(A29,AggReg2!A$2:B$251, 2, FALSE)</f>
        <v>OCN</v>
      </c>
      <c r="Q29" s="16" t="str">
        <f>VLOOKUP(C29,Econ2Dev!A$2:C$235,2, FALSE)</f>
        <v>DVD</v>
      </c>
      <c r="R29" s="16" t="str">
        <f>VLOOKUP(C29,Econ2Dev!A$2:C$235, 3, FALSE)</f>
        <v>Developing Only</v>
      </c>
      <c r="S29" t="str">
        <f>VLOOKUP(A29,EAPgMENg!A$2:C$288, 2, FALSE)</f>
        <v>EAPg</v>
      </c>
      <c r="T29" t="str">
        <f>VLOOKUP(A29,EAPgMENg!A$2:C$288, 3, FALSE)</f>
        <v>East Asia and Pacific, developing only</v>
      </c>
      <c r="U29" t="str">
        <f>VLOOKUP(C29,WB.income!A$2:C$251, 2, FALSE)</f>
        <v>upMidInc</v>
      </c>
      <c r="V29" t="str">
        <f>VLOOKUP(C29,WB.income!A$2:C$251, 3, FALSE)</f>
        <v>Upper middle income</v>
      </c>
      <c r="X29" t="str">
        <f>VLOOKUP(A29,WB.spatial!A$2:C$251, 2, FALSE)</f>
        <v>EUR</v>
      </c>
      <c r="Y29" t="str">
        <f>VLOOKUP(A29,WB.spatial!A$2:C$251, 3, FALSE)</f>
        <v>Europe</v>
      </c>
      <c r="Z29" t="str">
        <f>VLOOKUP(A29, Africa.regions!A$2:C$250, 2, FALSE)</f>
        <v>NonAfrica</v>
      </c>
      <c r="AA29" t="str">
        <f>VLOOKUP(A29,Africa.regions!A$2:C$251, 3, FALSE)</f>
        <v>Not Africa</v>
      </c>
      <c r="AB29" t="str">
        <f>VLOOKUP(A29, 'regions.invest'!A$2:C$250, 2, FALSE)</f>
        <v>nonmember</v>
      </c>
      <c r="AC29" t="str">
        <f>VLOOKUP(A29, 'regions.invest'!A$2:C$250, 3, FALSE)</f>
        <v>standard investment</v>
      </c>
      <c r="AE29" t="str">
        <f>VLOOKUP(C29, MDIreg1!A$2:C$250, 2, FALSE)</f>
        <v>other</v>
      </c>
      <c r="AF29" t="str">
        <f>VLOOKUP(C29, MDIreg1!A$2:C$250, 3, FALSE)</f>
        <v>Other countries</v>
      </c>
      <c r="AG29" t="str">
        <f>VLOOKUP(C29, MDIreg2!A$2:C$250, 2, FALSE)</f>
        <v>other</v>
      </c>
      <c r="AH29" t="str">
        <f>VLOOKUP(C29, MDIreg2!A$2:C$250, 3, FALSE)</f>
        <v>Other counties</v>
      </c>
    </row>
    <row r="30" spans="1:34" x14ac:dyDescent="0.2">
      <c r="A30" s="3" t="str">
        <f>ISO!A30</f>
        <v>BLM</v>
      </c>
      <c r="B30" s="3" t="str">
        <f>ISO!B30</f>
        <v>Saint Barthélemy</v>
      </c>
      <c r="C30" s="4" t="str">
        <f>VLOOKUP(A30,IMPACT159!A$2:C$251, 2, FALSE)</f>
        <v>CRB</v>
      </c>
      <c r="D30" s="4" t="str">
        <f>VLOOKUP(A30,IMPACT159!A$2:C$251, 3, FALSE)</f>
        <v>Other Caribbean</v>
      </c>
      <c r="E30" s="4" t="str">
        <f>VLOOKUP(A30,IMPACT115!A$2:C$249, 2,FALSE)</f>
        <v>ROW</v>
      </c>
      <c r="F30" s="4" t="str">
        <f>VLOOKUP(A30,IMPACT115!A$2:C$249, 2,FALSE)</f>
        <v>ROW</v>
      </c>
      <c r="G30" s="4" t="e">
        <f>VLOOKUP(A30,SSP!$A$2:C$247,2,FALSE)</f>
        <v>#N/A</v>
      </c>
      <c r="H30" s="5" t="e">
        <f>VLOOKUP(A30,FAO!$A$2:'FAO'!$E$195, 4, FALSE)</f>
        <v>#N/A</v>
      </c>
      <c r="I30" s="4" t="str">
        <f>VLOOKUP(A30,AggReg1!A$2:C$251, 2, FALSE)</f>
        <v>LAC</v>
      </c>
      <c r="J30" s="4" t="str">
        <f>VLOOKUP(A30,AggReg1!A$2:C$251, 3, FALSE)</f>
        <v>Latin America and Caribbean</v>
      </c>
      <c r="K30" s="4" t="e">
        <f>VLOOKUP(A30,ISO!$A$2:'ISO'!$C$251,3,FALSE)</f>
        <v>#N/A</v>
      </c>
      <c r="L30" s="4" t="e">
        <f>VLOOKUP(A30,ISO!$A$2:'ISO'!$D$251,4,FALSE)</f>
        <v>#N/A</v>
      </c>
      <c r="M30" s="12">
        <v>652</v>
      </c>
      <c r="N30" s="12" t="e">
        <f>VLOOKUP(A30,FAO!$A$2:'FAO'!$E$195, 3, FALSE)</f>
        <v>#N/A</v>
      </c>
      <c r="O30" s="18" t="e">
        <f>VLOOKUP(A30,FAO!$A$2:'FAO'!$E$195, 5, FALSE)</f>
        <v>#N/A</v>
      </c>
      <c r="P30" t="str">
        <f>VLOOKUP(A30,AggReg2!A$2:B$251, 2, FALSE)</f>
        <v>EAf</v>
      </c>
      <c r="Q30" s="16" t="str">
        <f>VLOOKUP(C30,Econ2Dev!A$2:C$235,2, FALSE)</f>
        <v>DVG</v>
      </c>
      <c r="R30" s="16" t="str">
        <f>VLOOKUP(C30,Econ2Dev!A$2:C$235, 3, FALSE)</f>
        <v>Developed Only</v>
      </c>
      <c r="S30" t="str">
        <f>VLOOKUP(A30,EAPgMENg!A$2:C$288, 2, FALSE)</f>
        <v>OTH</v>
      </c>
      <c r="T30" t="str">
        <f>VLOOKUP(A30,EAPgMENg!A$2:C$288, 3, FALSE)</f>
        <v>Other</v>
      </c>
      <c r="U30" t="str">
        <f>VLOOKUP(C30,WB.income!A$2:C$251, 2, FALSE)</f>
        <v>lowMidInc</v>
      </c>
      <c r="V30" t="str">
        <f>VLOOKUP(C30,WB.income!A$2:C$251, 3, FALSE)</f>
        <v>Lower middle income</v>
      </c>
      <c r="X30" t="str">
        <f>VLOOKUP(A30,WB.spatial!A$2:C$251, 2, FALSE)</f>
        <v>LAC</v>
      </c>
      <c r="Y30" t="str">
        <f>VLOOKUP(A30,WB.spatial!A$2:C$251, 3, FALSE)</f>
        <v>Latin America and Caribbean</v>
      </c>
      <c r="Z30" t="str">
        <f>VLOOKUP(A30, Africa.regions!A$2:C$250, 2, FALSE)</f>
        <v>NonAfrica</v>
      </c>
      <c r="AA30" t="str">
        <f>VLOOKUP(A30,Africa.regions!A$2:C$251, 3, FALSE)</f>
        <v>Not Africa</v>
      </c>
      <c r="AB30" t="str">
        <f>VLOOKUP(A30, 'regions.invest'!A$2:C$250, 2, FALSE)</f>
        <v>member</v>
      </c>
      <c r="AC30" t="str">
        <f>VLOOKUP(A30, 'regions.invest'!A$2:C$250, 3, FALSE)</f>
        <v>Increased investment</v>
      </c>
      <c r="AE30" t="str">
        <f>VLOOKUP(C30, MDIreg1!A$2:C$250, 2, FALSE)</f>
        <v>Caribbean</v>
      </c>
      <c r="AF30" t="str">
        <f>VLOOKUP(C30, MDIreg1!A$2:C$250, 3, FALSE)</f>
        <v>Caribbean</v>
      </c>
      <c r="AG30" t="str">
        <f>VLOOKUP(C30, MDIreg2!A$2:C$250, 2, FALSE)</f>
        <v>LAC_mdi</v>
      </c>
      <c r="AH30" t="str">
        <f>VLOOKUP(C30, MDIreg2!A$2:C$250, 3, FALSE)</f>
        <v>Selected Latin American and Caribbean countries</v>
      </c>
    </row>
    <row r="31" spans="1:34" x14ac:dyDescent="0.2">
      <c r="A31" s="3" t="str">
        <f>ISO!A31</f>
        <v>BLR</v>
      </c>
      <c r="B31" s="3" t="str">
        <f>ISO!B31</f>
        <v>Belarus</v>
      </c>
      <c r="C31" s="4" t="str">
        <f>VLOOKUP(A31,IMPACT159!A$2:C$251, 2, FALSE)</f>
        <v>BLR</v>
      </c>
      <c r="D31" s="4" t="str">
        <f>VLOOKUP(A31,IMPACT159!A$2:C$251, 3, FALSE)</f>
        <v>Belarus</v>
      </c>
      <c r="E31" s="4" t="str">
        <f>VLOOKUP(A31,IMPACT115!A$2:C$249, 2,FALSE)</f>
        <v>BAL</v>
      </c>
      <c r="F31" s="4" t="str">
        <f>VLOOKUP(A31,IMPACT115!A$2:C$249, 2,FALSE)</f>
        <v>BAL</v>
      </c>
      <c r="G31" s="4" t="str">
        <f>VLOOKUP(A31,SSP!$A$2:C$247,2,FALSE)</f>
        <v>BLR</v>
      </c>
      <c r="H31" s="5">
        <f>VLOOKUP(A31,FAO!$A$2:'FAO'!$E$195, 4, FALSE)</f>
        <v>57</v>
      </c>
      <c r="I31" s="4" t="str">
        <f>VLOOKUP(A31,AggReg1!A$2:C$251, 2, FALSE)</f>
        <v>FSU</v>
      </c>
      <c r="J31" s="4" t="str">
        <f>VLOOKUP(A31,AggReg1!A$2:C$251, 3, FALSE)</f>
        <v>Former Soviet Union</v>
      </c>
      <c r="K31" s="4" t="str">
        <f>VLOOKUP(A31,ISO!$A$2:'ISO'!$C$251,3,FALSE)</f>
        <v>The Republic of Belarus</v>
      </c>
      <c r="L31" s="4" t="str">
        <f>VLOOKUP(A31,ISO!$A$2:'ISO'!$D$251,4,FALSE)</f>
        <v>BY</v>
      </c>
      <c r="M31" s="12">
        <f>VLOOKUP(A31,FAO!$A$2:'FAO'!$E$195, 2, FALSE)</f>
        <v>112</v>
      </c>
      <c r="N31" s="12" t="str">
        <f>VLOOKUP(A31,FAO!$A$2:'FAO'!$E$195, 3, FALSE)</f>
        <v>BYE</v>
      </c>
      <c r="O31" s="18">
        <f>VLOOKUP(A31,FAO!$A$2:'FAO'!$E$195, 5, FALSE)</f>
        <v>26</v>
      </c>
      <c r="P31" t="str">
        <f>VLOOKUP(A31,AggReg2!A$2:B$251, 2, FALSE)</f>
        <v>EEU</v>
      </c>
      <c r="Q31" s="16" t="str">
        <f>VLOOKUP(C31,Econ2Dev!A$2:C$235,2, FALSE)</f>
        <v>DVG</v>
      </c>
      <c r="R31" s="16" t="str">
        <f>VLOOKUP(C31,Econ2Dev!A$2:C$235, 3, FALSE)</f>
        <v>Developed Only</v>
      </c>
      <c r="S31" t="str">
        <f>VLOOKUP(A31,EAPgMENg!A$2:C$288, 2, FALSE)</f>
        <v>OTH</v>
      </c>
      <c r="T31" t="str">
        <f>VLOOKUP(A31,EAPgMENg!A$2:C$288, 3, FALSE)</f>
        <v>Other</v>
      </c>
      <c r="U31" t="str">
        <f>VLOOKUP(C31,WB.income!A$2:C$251, 2, FALSE)</f>
        <v>upMidInc</v>
      </c>
      <c r="V31" t="str">
        <f>VLOOKUP(C31,WB.income!A$2:C$251, 3, FALSE)</f>
        <v>Upper middle income</v>
      </c>
      <c r="X31" t="str">
        <f>VLOOKUP(A31,WB.spatial!A$2:C$251, 2, FALSE)</f>
        <v>FSU</v>
      </c>
      <c r="Y31" t="str">
        <f>VLOOKUP(A31,WB.spatial!A$2:C$251, 3, FALSE)</f>
        <v>Former Soviet Union</v>
      </c>
      <c r="Z31" t="str">
        <f>VLOOKUP(A31, Africa.regions!A$2:C$250, 2, FALSE)</f>
        <v>NonAfrica</v>
      </c>
      <c r="AA31" t="str">
        <f>VLOOKUP(A31,Africa.regions!A$2:C$251, 3, FALSE)</f>
        <v>Not Africa</v>
      </c>
      <c r="AB31" t="str">
        <f>VLOOKUP(A31, 'regions.invest'!A$2:C$250, 2, FALSE)</f>
        <v>nonmember</v>
      </c>
      <c r="AC31" t="str">
        <f>VLOOKUP(A31, 'regions.invest'!A$2:C$250, 3, FALSE)</f>
        <v>standard investment</v>
      </c>
      <c r="AE31" t="str">
        <f>VLOOKUP(C31, MDIreg1!A$2:C$250, 2, FALSE)</f>
        <v>other</v>
      </c>
      <c r="AF31" t="str">
        <f>VLOOKUP(C31, MDIreg1!A$2:C$250, 3, FALSE)</f>
        <v>Other countries</v>
      </c>
      <c r="AG31" t="str">
        <f>VLOOKUP(C31, MDIreg2!A$2:C$250, 2, FALSE)</f>
        <v>other</v>
      </c>
      <c r="AH31" t="str">
        <f>VLOOKUP(C31, MDIreg2!A$2:C$250, 3, FALSE)</f>
        <v>Other counties</v>
      </c>
    </row>
    <row r="32" spans="1:34" x14ac:dyDescent="0.2">
      <c r="A32" s="3" t="str">
        <f>ISO!A32</f>
        <v>BLZ</v>
      </c>
      <c r="B32" s="3" t="str">
        <f>ISO!B32</f>
        <v>Belize</v>
      </c>
      <c r="C32" s="4" t="str">
        <f>VLOOKUP(A32,IMPACT159!A$2:C$251, 2, FALSE)</f>
        <v>BLZ</v>
      </c>
      <c r="D32" s="4" t="str">
        <f>VLOOKUP(A32,IMPACT159!A$2:C$251, 3, FALSE)</f>
        <v>Belize</v>
      </c>
      <c r="E32" s="4" t="str">
        <f>VLOOKUP(A32,IMPACT115!A$2:C$249, 2,FALSE)</f>
        <v>CCA</v>
      </c>
      <c r="F32" s="4" t="str">
        <f>VLOOKUP(A32,IMPACT115!A$2:C$249, 2,FALSE)</f>
        <v>CCA</v>
      </c>
      <c r="G32" s="4" t="str">
        <f>VLOOKUP(A32,SSP!$A$2:C$247,2,FALSE)</f>
        <v>BLZ</v>
      </c>
      <c r="H32" s="5">
        <f>VLOOKUP(A32,FAO!$A$2:'FAO'!$E$195, 4, FALSE)</f>
        <v>23</v>
      </c>
      <c r="I32" s="4" t="str">
        <f>VLOOKUP(A32,AggReg1!A$2:C$251, 2, FALSE)</f>
        <v>LAC</v>
      </c>
      <c r="J32" s="4" t="str">
        <f>VLOOKUP(A32,AggReg1!A$2:C$251, 3, FALSE)</f>
        <v>Latin America and Caribbean</v>
      </c>
      <c r="K32" s="4" t="str">
        <f>VLOOKUP(A32,ISO!$A$2:'ISO'!$C$251,3,FALSE)</f>
        <v>Belize</v>
      </c>
      <c r="L32" s="4" t="str">
        <f>VLOOKUP(A32,ISO!$A$2:'ISO'!$D$251,4,FALSE)</f>
        <v>BZ</v>
      </c>
      <c r="M32" s="12">
        <f>VLOOKUP(A32,FAO!$A$2:'FAO'!$E$195, 2, FALSE)</f>
        <v>84</v>
      </c>
      <c r="N32" s="12" t="str">
        <f>VLOOKUP(A32,FAO!$A$2:'FAO'!$E$195, 3, FALSE)</f>
        <v>BZE</v>
      </c>
      <c r="O32" s="18">
        <f>VLOOKUP(A32,FAO!$A$2:'FAO'!$E$195, 5, FALSE)</f>
        <v>28</v>
      </c>
      <c r="P32" t="str">
        <f>VLOOKUP(A32,AggReg2!A$2:B$251, 2, FALSE)</f>
        <v>SAs</v>
      </c>
      <c r="Q32" s="16" t="str">
        <f>VLOOKUP(C32,Econ2Dev!A$2:C$235,2, FALSE)</f>
        <v>DVG</v>
      </c>
      <c r="R32" s="16" t="str">
        <f>VLOOKUP(C32,Econ2Dev!A$2:C$235, 3, FALSE)</f>
        <v>Developed Only</v>
      </c>
      <c r="S32" t="str">
        <f>VLOOKUP(A32,EAPgMENg!A$2:C$288, 2, FALSE)</f>
        <v>OTH</v>
      </c>
      <c r="T32" t="str">
        <f>VLOOKUP(A32,EAPgMENg!A$2:C$288, 3, FALSE)</f>
        <v>Other</v>
      </c>
      <c r="U32" t="str">
        <f>VLOOKUP(C32,WB.income!A$2:C$251, 2, FALSE)</f>
        <v>upMidInc</v>
      </c>
      <c r="V32" t="str">
        <f>VLOOKUP(C32,WB.income!A$2:C$251, 3, FALSE)</f>
        <v>Upper middle income</v>
      </c>
      <c r="X32" t="str">
        <f>VLOOKUP(A32,WB.spatial!A$2:C$251, 2, FALSE)</f>
        <v>LAC</v>
      </c>
      <c r="Y32" t="str">
        <f>VLOOKUP(A32,WB.spatial!A$2:C$251, 3, FALSE)</f>
        <v>Latin America and Caribbean</v>
      </c>
      <c r="Z32" t="str">
        <f>VLOOKUP(A32, Africa.regions!A$2:C$250, 2, FALSE)</f>
        <v>NonAfrica</v>
      </c>
      <c r="AA32" t="str">
        <f>VLOOKUP(A32,Africa.regions!A$2:C$251, 3, FALSE)</f>
        <v>Not Africa</v>
      </c>
      <c r="AB32" t="str">
        <f>VLOOKUP(A32, 'regions.invest'!A$2:C$250, 2, FALSE)</f>
        <v>member</v>
      </c>
      <c r="AC32" t="str">
        <f>VLOOKUP(A32, 'regions.invest'!A$2:C$250, 3, FALSE)</f>
        <v>Increased investment</v>
      </c>
      <c r="AE32" t="str">
        <f>VLOOKUP(C32, MDIreg1!A$2:C$250, 2, FALSE)</f>
        <v>CentAm</v>
      </c>
      <c r="AF32" t="str">
        <f>VLOOKUP(C32, MDIreg1!A$2:C$250, 3, FALSE)</f>
        <v>Central America</v>
      </c>
      <c r="AG32" t="str">
        <f>VLOOKUP(C32, MDIreg2!A$2:C$250, 2, FALSE)</f>
        <v>LAC_mdi</v>
      </c>
      <c r="AH32" t="str">
        <f>VLOOKUP(C32, MDIreg2!A$2:C$250, 3, FALSE)</f>
        <v>Selected Latin American and Caribbean countries</v>
      </c>
    </row>
    <row r="33" spans="1:34" x14ac:dyDescent="0.2">
      <c r="A33" s="3" t="str">
        <f>ISO!A33</f>
        <v>BMU</v>
      </c>
      <c r="B33" s="3" t="str">
        <f>ISO!B33</f>
        <v>Bermuda</v>
      </c>
      <c r="C33" s="4" t="str">
        <f>VLOOKUP(A33,IMPACT159!A$2:C$251, 2, FALSE)</f>
        <v>OAO</v>
      </c>
      <c r="D33" s="4" t="str">
        <f>VLOOKUP(A33,IMPACT159!A$2:C$251, 3, FALSE)</f>
        <v>Other Atlantic Ocean</v>
      </c>
      <c r="E33" s="4" t="str">
        <f>VLOOKUP(A33,IMPACT115!A$2:C$249, 2,FALSE)</f>
        <v>ROW</v>
      </c>
      <c r="F33" s="4" t="str">
        <f>VLOOKUP(A33,IMPACT115!A$2:C$249, 2,FALSE)</f>
        <v>ROW</v>
      </c>
      <c r="G33" s="4" t="e">
        <f>VLOOKUP(A33,SSP!$A$2:C$247,2,FALSE)</f>
        <v>#N/A</v>
      </c>
      <c r="H33" s="5" t="e">
        <f>VLOOKUP(A33,FAO!$A$2:'FAO'!$E$195, 4, FALSE)</f>
        <v>#N/A</v>
      </c>
      <c r="I33" s="4" t="str">
        <f>VLOOKUP(A33,AggReg1!A$2:C$251, 2, FALSE)</f>
        <v>SSA</v>
      </c>
      <c r="J33" s="4" t="str">
        <f>VLOOKUP(A33,AggReg1!A$2:C$251, 3, FALSE)</f>
        <v>Africa south of the Sahara</v>
      </c>
      <c r="K33" s="4" t="e">
        <f>VLOOKUP(A33,ISO!$A$2:'ISO'!$C$251,3,FALSE)</f>
        <v>#N/A</v>
      </c>
      <c r="L33" s="4" t="e">
        <f>VLOOKUP(A33,ISO!$A$2:'ISO'!$D$251,4,FALSE)</f>
        <v>#N/A</v>
      </c>
      <c r="M33" s="12">
        <v>60</v>
      </c>
      <c r="N33" s="12" t="e">
        <f>VLOOKUP(A33,FAO!$A$2:'FAO'!$E$195, 3, FALSE)</f>
        <v>#N/A</v>
      </c>
      <c r="O33" s="18" t="e">
        <f>VLOOKUP(A33,FAO!$A$2:'FAO'!$E$195, 5, FALSE)</f>
        <v>#N/A</v>
      </c>
      <c r="P33" t="str">
        <f>VLOOKUP(A33,AggReg2!A$2:B$251, 2, FALSE)</f>
        <v>WAs</v>
      </c>
      <c r="Q33" s="16" t="str">
        <f>VLOOKUP(C33,Econ2Dev!A$2:C$235,2, FALSE)</f>
        <v>DVG</v>
      </c>
      <c r="R33" s="16" t="str">
        <f>VLOOKUP(C33,Econ2Dev!A$2:C$235, 3, FALSE)</f>
        <v>Developed Only</v>
      </c>
      <c r="S33" t="str">
        <f>VLOOKUP(A33,EAPgMENg!A$2:C$288, 2, FALSE)</f>
        <v>MENg</v>
      </c>
      <c r="T33" t="str">
        <f>VLOOKUP(A33,EAPgMENg!A$2:C$288, 3, FALSE)</f>
        <v>Middle East and North Africa, developing only</v>
      </c>
      <c r="U33" t="str">
        <f>VLOOKUP(C33,WB.income!A$2:C$251, 2, FALSE)</f>
        <v>lowMidInc</v>
      </c>
      <c r="V33" t="str">
        <f>VLOOKUP(C33,WB.income!A$2:C$251, 3, FALSE)</f>
        <v>Lower middle income</v>
      </c>
      <c r="X33" t="str">
        <f>VLOOKUP(A33,WB.spatial!A$2:C$251, 2, FALSE)</f>
        <v>SSA</v>
      </c>
      <c r="Y33" t="str">
        <f>VLOOKUP(A33,WB.spatial!A$2:C$251, 3, FALSE)</f>
        <v>Sub-Saharan Africa</v>
      </c>
      <c r="Z33" t="str">
        <f>VLOOKUP(A33, Africa.regions!A$2:C$250, 2, FALSE)</f>
        <v>NonAfrica</v>
      </c>
      <c r="AA33" t="str">
        <f>VLOOKUP(A33,Africa.regions!A$2:C$251, 3, FALSE)</f>
        <v>Not Africa</v>
      </c>
      <c r="AB33" t="str">
        <f>VLOOKUP(A33, 'regions.invest'!A$2:C$250, 2, FALSE)</f>
        <v>nonmember</v>
      </c>
      <c r="AC33" t="str">
        <f>VLOOKUP(A33, 'regions.invest'!A$2:C$250, 3, FALSE)</f>
        <v>standard investment</v>
      </c>
      <c r="AE33" t="str">
        <f>VLOOKUP(C33, MDIreg1!A$2:C$250, 2, FALSE)</f>
        <v>other</v>
      </c>
      <c r="AF33" t="str">
        <f>VLOOKUP(C33, MDIreg1!A$2:C$250, 3, FALSE)</f>
        <v>Other countries</v>
      </c>
      <c r="AG33" t="str">
        <f>VLOOKUP(C33, MDIreg2!A$2:C$250, 2, FALSE)</f>
        <v>other</v>
      </c>
      <c r="AH33" t="str">
        <f>VLOOKUP(C33, MDIreg2!A$2:C$250, 3, FALSE)</f>
        <v>Other counties</v>
      </c>
    </row>
    <row r="34" spans="1:34" x14ac:dyDescent="0.2">
      <c r="A34" s="3" t="str">
        <f>ISO!A34</f>
        <v>BOL</v>
      </c>
      <c r="B34" s="3" t="str">
        <f>ISO!B34</f>
        <v>Bolivia, Plurinational State of</v>
      </c>
      <c r="C34" s="4" t="str">
        <f>VLOOKUP(A34,IMPACT159!A$2:C$251, 2, FALSE)</f>
        <v>BOL</v>
      </c>
      <c r="D34" s="4" t="str">
        <f>VLOOKUP(A34,IMPACT159!A$2:C$251, 3, FALSE)</f>
        <v>Bolivia</v>
      </c>
      <c r="E34" s="4" t="str">
        <f>VLOOKUP(A34,IMPACT115!A$2:C$249, 2,FALSE)</f>
        <v>CSA</v>
      </c>
      <c r="F34" s="4" t="str">
        <f>VLOOKUP(A34,IMPACT115!A$2:C$249, 2,FALSE)</f>
        <v>CSA</v>
      </c>
      <c r="G34" s="4" t="str">
        <f>VLOOKUP(A34,SSP!$A$2:C$247,2,FALSE)</f>
        <v>BOL</v>
      </c>
      <c r="H34" s="5">
        <f>VLOOKUP(A34,FAO!$A$2:'FAO'!$E$195, 4, FALSE)</f>
        <v>19</v>
      </c>
      <c r="I34" s="4" t="str">
        <f>VLOOKUP(A34,AggReg1!A$2:C$251, 2, FALSE)</f>
        <v>LAC</v>
      </c>
      <c r="J34" s="4" t="str">
        <f>VLOOKUP(A34,AggReg1!A$2:C$251, 3, FALSE)</f>
        <v>Latin America and Caribbean</v>
      </c>
      <c r="K34" s="4" t="str">
        <f>VLOOKUP(A34,ISO!$A$2:'ISO'!$C$251,3,FALSE)</f>
        <v>The Plurinational State of Bolivia</v>
      </c>
      <c r="L34" s="4" t="str">
        <f>VLOOKUP(A34,ISO!$A$2:'ISO'!$D$251,4,FALSE)</f>
        <v>BO</v>
      </c>
      <c r="M34" s="12">
        <f>VLOOKUP(A34,FAO!$A$2:'FAO'!$E$195, 2, FALSE)</f>
        <v>68</v>
      </c>
      <c r="N34" s="12" t="str">
        <f>VLOOKUP(A34,FAO!$A$2:'FAO'!$E$195, 3, FALSE)</f>
        <v>BOL</v>
      </c>
      <c r="O34" s="18">
        <f>VLOOKUP(A34,FAO!$A$2:'FAO'!$E$195, 5, FALSE)</f>
        <v>33</v>
      </c>
      <c r="P34" t="str">
        <f>VLOOKUP(A34,AggReg2!A$2:B$251, 2, FALSE)</f>
        <v>SAm</v>
      </c>
      <c r="Q34" s="16" t="str">
        <f>VLOOKUP(C34,Econ2Dev!A$2:C$235,2, FALSE)</f>
        <v>DVG</v>
      </c>
      <c r="R34" s="16" t="str">
        <f>VLOOKUP(C34,Econ2Dev!A$2:C$235, 3, FALSE)</f>
        <v>Developed Only</v>
      </c>
      <c r="S34" t="str">
        <f>VLOOKUP(A34,EAPgMENg!A$2:C$288, 2, FALSE)</f>
        <v>OTH</v>
      </c>
      <c r="T34" t="str">
        <f>VLOOKUP(A34,EAPgMENg!A$2:C$288, 3, FALSE)</f>
        <v>Other</v>
      </c>
      <c r="U34" t="str">
        <f>VLOOKUP(C34,WB.income!A$2:C$251, 2, FALSE)</f>
        <v>lowMidInc</v>
      </c>
      <c r="V34" t="str">
        <f>VLOOKUP(C34,WB.income!A$2:C$251, 3, FALSE)</f>
        <v>Lower middle income</v>
      </c>
      <c r="X34" t="str">
        <f>VLOOKUP(A34,WB.spatial!A$2:C$251, 2, FALSE)</f>
        <v>LAC</v>
      </c>
      <c r="Y34" t="str">
        <f>VLOOKUP(A34,WB.spatial!A$2:C$251, 3, FALSE)</f>
        <v>Latin America and Caribbean</v>
      </c>
      <c r="Z34" t="str">
        <f>VLOOKUP(A34, Africa.regions!A$2:C$250, 2, FALSE)</f>
        <v>NonAfrica</v>
      </c>
      <c r="AA34" t="str">
        <f>VLOOKUP(A34,Africa.regions!A$2:C$251, 3, FALSE)</f>
        <v>Not Africa</v>
      </c>
      <c r="AB34" t="str">
        <f>VLOOKUP(A34, 'regions.invest'!A$2:C$250, 2, FALSE)</f>
        <v>member</v>
      </c>
      <c r="AC34" t="str">
        <f>VLOOKUP(A34, 'regions.invest'!A$2:C$250, 3, FALSE)</f>
        <v>Increased investment</v>
      </c>
      <c r="AE34" t="str">
        <f>VLOOKUP(C34, MDIreg1!A$2:C$250, 2, FALSE)</f>
        <v>SA_Andean</v>
      </c>
      <c r="AF34" t="str">
        <f>VLOOKUP(C34, MDIreg1!A$2:C$250, 3, FALSE)</f>
        <v>Andean South America</v>
      </c>
      <c r="AG34" t="str">
        <f>VLOOKUP(C34, MDIreg2!A$2:C$250, 2, FALSE)</f>
        <v>LAC_mdi</v>
      </c>
      <c r="AH34" t="str">
        <f>VLOOKUP(C34, MDIreg2!A$2:C$250, 3, FALSE)</f>
        <v>Selected Latin American and Caribbean countries</v>
      </c>
    </row>
    <row r="35" spans="1:34" x14ac:dyDescent="0.2">
      <c r="A35" s="3" t="str">
        <f>ISO!A35</f>
        <v>BRA</v>
      </c>
      <c r="B35" s="3" t="str">
        <f>ISO!B35</f>
        <v>Brazil</v>
      </c>
      <c r="C35" s="4" t="str">
        <f>VLOOKUP(A35,IMPACT159!A$2:C$251, 2, FALSE)</f>
        <v>BRA</v>
      </c>
      <c r="D35" s="4" t="str">
        <f>VLOOKUP(A35,IMPACT159!A$2:C$251, 3, FALSE)</f>
        <v>Brazil</v>
      </c>
      <c r="E35" s="4" t="str">
        <f>VLOOKUP(A35,IMPACT115!A$2:C$249, 2,FALSE)</f>
        <v>BRA</v>
      </c>
      <c r="F35" s="4" t="str">
        <f>VLOOKUP(A35,IMPACT115!A$2:C$249, 2,FALSE)</f>
        <v>BRA</v>
      </c>
      <c r="G35" s="4" t="str">
        <f>VLOOKUP(A35,SSP!$A$2:C$247,2,FALSE)</f>
        <v>BRA</v>
      </c>
      <c r="H35" s="5">
        <f>VLOOKUP(A35,FAO!$A$2:'FAO'!$E$195, 4, FALSE)</f>
        <v>21</v>
      </c>
      <c r="I35" s="4" t="str">
        <f>VLOOKUP(A35,AggReg1!A$2:C$251, 2, FALSE)</f>
        <v>LAC</v>
      </c>
      <c r="J35" s="4" t="str">
        <f>VLOOKUP(A35,AggReg1!A$2:C$251, 3, FALSE)</f>
        <v>Latin America and Caribbean</v>
      </c>
      <c r="K35" s="4" t="str">
        <f>VLOOKUP(A35,ISO!$A$2:'ISO'!$C$251,3,FALSE)</f>
        <v>The Federative Republic of Brazil</v>
      </c>
      <c r="L35" s="4" t="str">
        <f>VLOOKUP(A35,ISO!$A$2:'ISO'!$D$251,4,FALSE)</f>
        <v>BR</v>
      </c>
      <c r="M35" s="12">
        <f>VLOOKUP(A35,FAO!$A$2:'FAO'!$E$195, 2, FALSE)</f>
        <v>76</v>
      </c>
      <c r="N35" s="12" t="str">
        <f>VLOOKUP(A35,FAO!$A$2:'FAO'!$E$195, 3, FALSE)</f>
        <v>BRA</v>
      </c>
      <c r="O35" s="18">
        <f>VLOOKUP(A35,FAO!$A$2:'FAO'!$E$195, 5, FALSE)</f>
        <v>37</v>
      </c>
      <c r="P35" t="str">
        <f>VLOOKUP(A35,AggReg2!A$2:B$251, 2, FALSE)</f>
        <v>CAf</v>
      </c>
      <c r="Q35" s="16" t="str">
        <f>VLOOKUP(C35,Econ2Dev!A$2:C$235,2, FALSE)</f>
        <v>DVG</v>
      </c>
      <c r="R35" s="16" t="str">
        <f>VLOOKUP(C35,Econ2Dev!A$2:C$235, 3, FALSE)</f>
        <v>Developed Only</v>
      </c>
      <c r="S35" t="str">
        <f>VLOOKUP(A35,EAPgMENg!A$2:C$288, 2, FALSE)</f>
        <v>OTH</v>
      </c>
      <c r="T35" t="str">
        <f>VLOOKUP(A35,EAPgMENg!A$2:C$288, 3, FALSE)</f>
        <v>Other</v>
      </c>
      <c r="U35" t="str">
        <f>VLOOKUP(C35,WB.income!A$2:C$251, 2, FALSE)</f>
        <v>upMidInc</v>
      </c>
      <c r="V35" t="str">
        <f>VLOOKUP(C35,WB.income!A$2:C$251, 3, FALSE)</f>
        <v>Upper middle income</v>
      </c>
      <c r="X35" t="str">
        <f>VLOOKUP(A35,WB.spatial!A$2:C$251, 2, FALSE)</f>
        <v>LAC</v>
      </c>
      <c r="Y35" t="str">
        <f>VLOOKUP(A35,WB.spatial!A$2:C$251, 3, FALSE)</f>
        <v>Latin America and Caribbean</v>
      </c>
      <c r="Z35" t="str">
        <f>VLOOKUP(A35, Africa.regions!A$2:C$250, 2, FALSE)</f>
        <v>NonAfrica</v>
      </c>
      <c r="AA35" t="str">
        <f>VLOOKUP(A35,Africa.regions!A$2:C$251, 3, FALSE)</f>
        <v>Not Africa</v>
      </c>
      <c r="AB35" t="str">
        <f>VLOOKUP(A35, 'regions.invest'!A$2:C$250, 2, FALSE)</f>
        <v>nonmember</v>
      </c>
      <c r="AC35" t="str">
        <f>VLOOKUP(A35, 'regions.invest'!A$2:C$250, 3, FALSE)</f>
        <v>standard investment</v>
      </c>
      <c r="AE35" t="str">
        <f>VLOOKUP(C35, MDIreg1!A$2:C$250, 2, FALSE)</f>
        <v>SA_SCone</v>
      </c>
      <c r="AF35" t="str">
        <f>VLOOKUP(C35, MDIreg1!A$2:C$250, 3, FALSE)</f>
        <v>South America Southern Cone</v>
      </c>
      <c r="AG35" t="str">
        <f>VLOOKUP(C35, MDIreg2!A$2:C$250, 2, FALSE)</f>
        <v>other</v>
      </c>
      <c r="AH35" t="str">
        <f>VLOOKUP(C35, MDIreg2!A$2:C$250, 3, FALSE)</f>
        <v>Other counties</v>
      </c>
    </row>
    <row r="36" spans="1:34" x14ac:dyDescent="0.2">
      <c r="A36" s="3" t="str">
        <f>ISO!A36</f>
        <v>BRB</v>
      </c>
      <c r="B36" s="3" t="str">
        <f>ISO!B36</f>
        <v>Barbados</v>
      </c>
      <c r="C36" s="4" t="str">
        <f>VLOOKUP(A36,IMPACT159!A$2:C$251, 2, FALSE)</f>
        <v>CRB</v>
      </c>
      <c r="D36" s="4" t="str">
        <f>VLOOKUP(A36,IMPACT159!A$2:C$251, 3, FALSE)</f>
        <v>Other Caribbean</v>
      </c>
      <c r="E36" s="4" t="str">
        <f>VLOOKUP(A36,IMPACT115!A$2:C$249, 2,FALSE)</f>
        <v>ROW</v>
      </c>
      <c r="F36" s="4" t="str">
        <f>VLOOKUP(A36,IMPACT115!A$2:C$249, 2,FALSE)</f>
        <v>ROW</v>
      </c>
      <c r="G36" s="4" t="str">
        <f>VLOOKUP(A36,SSP!$A$2:C$247,2,FALSE)</f>
        <v>BRB</v>
      </c>
      <c r="H36" s="5">
        <f>VLOOKUP(A36,FAO!$A$2:'FAO'!$E$195, 4, FALSE)</f>
        <v>14</v>
      </c>
      <c r="I36" s="4" t="str">
        <f>VLOOKUP(A36,AggReg1!A$2:C$251, 2, FALSE)</f>
        <v>LAC</v>
      </c>
      <c r="J36" s="4" t="str">
        <f>VLOOKUP(A36,AggReg1!A$2:C$251, 3, FALSE)</f>
        <v>Latin America and Caribbean</v>
      </c>
      <c r="K36" s="4" t="str">
        <f>VLOOKUP(A36,ISO!$A$2:'ISO'!$C$251,3,FALSE)</f>
        <v>Barbados</v>
      </c>
      <c r="L36" s="4" t="str">
        <f>VLOOKUP(A36,ISO!$A$2:'ISO'!$D$251,4,FALSE)</f>
        <v>BB</v>
      </c>
      <c r="M36" s="12">
        <f>VLOOKUP(A36,FAO!$A$2:'FAO'!$E$195, 2, FALSE)</f>
        <v>52</v>
      </c>
      <c r="N36" s="12" t="str">
        <f>VLOOKUP(A36,FAO!$A$2:'FAO'!$E$195, 3, FALSE)</f>
        <v>BAR</v>
      </c>
      <c r="O36" s="18">
        <f>VLOOKUP(A36,FAO!$A$2:'FAO'!$E$195, 5, FALSE)</f>
        <v>24</v>
      </c>
      <c r="P36" t="str">
        <f>VLOOKUP(A36,AggReg2!A$2:B$251, 2, FALSE)</f>
        <v>EAf</v>
      </c>
      <c r="Q36" s="16" t="str">
        <f>VLOOKUP(C36,Econ2Dev!A$2:C$235,2, FALSE)</f>
        <v>DVG</v>
      </c>
      <c r="R36" s="16" t="str">
        <f>VLOOKUP(C36,Econ2Dev!A$2:C$235, 3, FALSE)</f>
        <v>Developed Only</v>
      </c>
      <c r="S36" t="str">
        <f>VLOOKUP(A36,EAPgMENg!A$2:C$288, 2, FALSE)</f>
        <v>OTH</v>
      </c>
      <c r="T36" t="str">
        <f>VLOOKUP(A36,EAPgMENg!A$2:C$288, 3, FALSE)</f>
        <v>Other</v>
      </c>
      <c r="U36" t="str">
        <f>VLOOKUP(C36,WB.income!A$2:C$251, 2, FALSE)</f>
        <v>lowMidInc</v>
      </c>
      <c r="V36" t="str">
        <f>VLOOKUP(C36,WB.income!A$2:C$251, 3, FALSE)</f>
        <v>Lower middle income</v>
      </c>
      <c r="X36" t="str">
        <f>VLOOKUP(A36,WB.spatial!A$2:C$251, 2, FALSE)</f>
        <v>LAC</v>
      </c>
      <c r="Y36" t="str">
        <f>VLOOKUP(A36,WB.spatial!A$2:C$251, 3, FALSE)</f>
        <v>Latin America and Caribbean</v>
      </c>
      <c r="Z36" t="str">
        <f>VLOOKUP(A36, Africa.regions!A$2:C$250, 2, FALSE)</f>
        <v>NonAfrica</v>
      </c>
      <c r="AA36" t="str">
        <f>VLOOKUP(A36,Africa.regions!A$2:C$251, 3, FALSE)</f>
        <v>Not Africa</v>
      </c>
      <c r="AB36" t="str">
        <f>VLOOKUP(A36, 'regions.invest'!A$2:C$250, 2, FALSE)</f>
        <v>member</v>
      </c>
      <c r="AC36" t="str">
        <f>VLOOKUP(A36, 'regions.invest'!A$2:C$250, 3, FALSE)</f>
        <v>Increased investment</v>
      </c>
      <c r="AE36" t="str">
        <f>VLOOKUP(C36, MDIreg1!A$2:C$250, 2, FALSE)</f>
        <v>Caribbean</v>
      </c>
      <c r="AF36" t="str">
        <f>VLOOKUP(C36, MDIreg1!A$2:C$250, 3, FALSE)</f>
        <v>Caribbean</v>
      </c>
      <c r="AG36" t="str">
        <f>VLOOKUP(C36, MDIreg2!A$2:C$250, 2, FALSE)</f>
        <v>LAC_mdi</v>
      </c>
      <c r="AH36" t="str">
        <f>VLOOKUP(C36, MDIreg2!A$2:C$250, 3, FALSE)</f>
        <v>Selected Latin American and Caribbean countries</v>
      </c>
    </row>
    <row r="37" spans="1:34" x14ac:dyDescent="0.2">
      <c r="A37" s="3" t="str">
        <f>ISO!A37</f>
        <v>BRN</v>
      </c>
      <c r="B37" s="3" t="str">
        <f>ISO!B37</f>
        <v>Brunei Darussalam</v>
      </c>
      <c r="C37" s="4" t="str">
        <f>VLOOKUP(A37,IMPACT159!A$2:C$251, 2, FALSE)</f>
        <v>OSA</v>
      </c>
      <c r="D37" s="4" t="str">
        <f>VLOOKUP(A37,IMPACT159!A$2:C$251, 3, FALSE)</f>
        <v>Other Southeast Asia</v>
      </c>
      <c r="E37" s="4" t="str">
        <f>VLOOKUP(A37,IMPACT115!A$2:C$249, 2,FALSE)</f>
        <v>ROW</v>
      </c>
      <c r="F37" s="4" t="str">
        <f>VLOOKUP(A37,IMPACT115!A$2:C$249, 2,FALSE)</f>
        <v>ROW</v>
      </c>
      <c r="G37" s="4" t="str">
        <f>VLOOKUP(A37,SSP!$A$2:C$247,2,FALSE)</f>
        <v>BRN</v>
      </c>
      <c r="H37" s="5">
        <f>VLOOKUP(A37,FAO!$A$2:'FAO'!$E$195, 4, FALSE)</f>
        <v>26</v>
      </c>
      <c r="I37" s="4" t="str">
        <f>VLOOKUP(A37,AggReg1!A$2:C$251, 2, FALSE)</f>
        <v>EAP</v>
      </c>
      <c r="J37" s="4" t="str">
        <f>VLOOKUP(A37,AggReg1!A$2:C$251, 3, FALSE)</f>
        <v>East Asia and Pacific</v>
      </c>
      <c r="K37" s="4" t="str">
        <f>VLOOKUP(A37,ISO!$A$2:'ISO'!$C$251,3,FALSE)</f>
        <v>Brunei Darussalam</v>
      </c>
      <c r="L37" s="4" t="str">
        <f>VLOOKUP(A37,ISO!$A$2:'ISO'!$D$251,4,FALSE)</f>
        <v>BN</v>
      </c>
      <c r="M37" s="12">
        <f>VLOOKUP(A37,FAO!$A$2:'FAO'!$E$195, 2, FALSE)</f>
        <v>96</v>
      </c>
      <c r="N37" s="12" t="str">
        <f>VLOOKUP(A37,FAO!$A$2:'FAO'!$E$195, 3, FALSE)</f>
        <v>BRU</v>
      </c>
      <c r="O37" s="18">
        <f>VLOOKUP(A37,FAO!$A$2:'FAO'!$E$195, 5, FALSE)</f>
        <v>40</v>
      </c>
      <c r="P37">
        <f>VLOOKUP(A37,AggReg2!A$2:B$251, 2, FALSE)</f>
        <v>0</v>
      </c>
      <c r="Q37" s="16" t="str">
        <f>VLOOKUP(C37,Econ2Dev!A$2:C$235,2, FALSE)</f>
        <v>DVG</v>
      </c>
      <c r="R37" s="16" t="str">
        <f>VLOOKUP(C37,Econ2Dev!A$2:C$235, 3, FALSE)</f>
        <v>Developed Only</v>
      </c>
      <c r="S37" t="str">
        <f>VLOOKUP(A37,EAPgMENg!A$2:C$288, 2, FALSE)</f>
        <v>OTH</v>
      </c>
      <c r="T37" t="str">
        <f>VLOOKUP(A37,EAPgMENg!A$2:C$288, 3, FALSE)</f>
        <v>Other</v>
      </c>
      <c r="U37" t="str">
        <f>VLOOKUP(C37,WB.income!A$2:C$251, 2, FALSE)</f>
        <v>highInc</v>
      </c>
      <c r="V37" t="str">
        <f>VLOOKUP(C37,WB.income!A$2:C$251, 3, FALSE)</f>
        <v>High income</v>
      </c>
      <c r="X37" t="str">
        <f>VLOOKUP(A37,WB.spatial!A$2:C$251, 2, FALSE)</f>
        <v>EAP</v>
      </c>
      <c r="Y37" t="str">
        <f>VLOOKUP(A37,WB.spatial!A$2:C$251, 3, FALSE)</f>
        <v>East Asia and Pacific</v>
      </c>
      <c r="Z37" t="str">
        <f>VLOOKUP(A37, Africa.regions!A$2:C$250, 2, FALSE)</f>
        <v>NonAfrica</v>
      </c>
      <c r="AA37" t="str">
        <f>VLOOKUP(A37,Africa.regions!A$2:C$251, 3, FALSE)</f>
        <v>Not Africa</v>
      </c>
      <c r="AB37" t="str">
        <f>VLOOKUP(A37, 'regions.invest'!A$2:C$250, 2, FALSE)</f>
        <v>member</v>
      </c>
      <c r="AC37" t="str">
        <f>VLOOKUP(A37, 'regions.invest'!A$2:C$250, 3, FALSE)</f>
        <v>Increased investment</v>
      </c>
      <c r="AE37" t="str">
        <f>VLOOKUP(C37, MDIreg1!A$2:C$250, 2, FALSE)</f>
        <v>Asia_SE</v>
      </c>
      <c r="AF37" t="str">
        <f>VLOOKUP(C37, MDIreg1!A$2:C$250, 3, FALSE)</f>
        <v>Southeast Asia</v>
      </c>
      <c r="AG37" t="str">
        <f>VLOOKUP(C37, MDIreg2!A$2:C$250, 2, FALSE)</f>
        <v>Asia_mdi</v>
      </c>
      <c r="AH37" t="str">
        <f>VLOOKUP(C37, MDIreg2!A$2:C$250, 3, FALSE)</f>
        <v>Selected Asian countries</v>
      </c>
    </row>
    <row r="38" spans="1:34" x14ac:dyDescent="0.2">
      <c r="A38" s="3" t="str">
        <f>ISO!A38</f>
        <v>BTN</v>
      </c>
      <c r="B38" s="3" t="str">
        <f>ISO!B38</f>
        <v>Bhutan</v>
      </c>
      <c r="C38" s="4" t="str">
        <f>VLOOKUP(A38,IMPACT159!A$2:C$251, 2, FALSE)</f>
        <v>BTN</v>
      </c>
      <c r="D38" s="4" t="str">
        <f>VLOOKUP(A38,IMPACT159!A$2:C$251, 3, FALSE)</f>
        <v>Bhutan</v>
      </c>
      <c r="E38" s="4" t="str">
        <f>VLOOKUP(A38,IMPACT115!A$2:C$249, 2,FALSE)</f>
        <v>BHU</v>
      </c>
      <c r="F38" s="4" t="str">
        <f>VLOOKUP(A38,IMPACT115!A$2:C$249, 2,FALSE)</f>
        <v>BHU</v>
      </c>
      <c r="G38" s="4" t="str">
        <f>VLOOKUP(A38,SSP!$A$2:C$247,2,FALSE)</f>
        <v>BTN</v>
      </c>
      <c r="H38" s="5">
        <f>VLOOKUP(A38,FAO!$A$2:'FAO'!$E$195, 4, FALSE)</f>
        <v>18</v>
      </c>
      <c r="I38" s="4" t="str">
        <f>VLOOKUP(A38,AggReg1!A$2:C$251, 2, FALSE)</f>
        <v>SAS</v>
      </c>
      <c r="J38" s="4" t="str">
        <f>VLOOKUP(A38,AggReg1!A$2:C$251, 3, FALSE)</f>
        <v>South Asia</v>
      </c>
      <c r="K38" s="4" t="str">
        <f>VLOOKUP(A38,ISO!$A$2:'ISO'!$C$251,3,FALSE)</f>
        <v>The Kingdom of Bhutan</v>
      </c>
      <c r="L38" s="4" t="str">
        <f>VLOOKUP(A38,ISO!$A$2:'ISO'!$D$251,4,FALSE)</f>
        <v>BT</v>
      </c>
      <c r="M38" s="12">
        <f>VLOOKUP(A38,FAO!$A$2:'FAO'!$E$195, 2, FALSE)</f>
        <v>64</v>
      </c>
      <c r="N38" s="12" t="str">
        <f>VLOOKUP(A38,FAO!$A$2:'FAO'!$E$195, 3, FALSE)</f>
        <v>BHU</v>
      </c>
      <c r="O38" s="18">
        <f>VLOOKUP(A38,FAO!$A$2:'FAO'!$E$195, 5, FALSE)</f>
        <v>31</v>
      </c>
      <c r="P38" t="str">
        <f>VLOOKUP(A38,AggReg2!A$2:B$251, 2, FALSE)</f>
        <v>NAm</v>
      </c>
      <c r="Q38" s="16" t="str">
        <f>VLOOKUP(C38,Econ2Dev!A$2:C$235,2, FALSE)</f>
        <v>DVD</v>
      </c>
      <c r="R38" s="16" t="str">
        <f>VLOOKUP(C38,Econ2Dev!A$2:C$235, 3, FALSE)</f>
        <v>Developing Only</v>
      </c>
      <c r="S38" t="str">
        <f>VLOOKUP(A38,EAPgMENg!A$2:C$288, 2, FALSE)</f>
        <v>OTH</v>
      </c>
      <c r="T38" t="str">
        <f>VLOOKUP(A38,EAPgMENg!A$2:C$288, 3, FALSE)</f>
        <v>Other</v>
      </c>
      <c r="U38" t="str">
        <f>VLOOKUP(C38,WB.income!A$2:C$251, 2, FALSE)</f>
        <v>lowMidInc</v>
      </c>
      <c r="V38" t="str">
        <f>VLOOKUP(C38,WB.income!A$2:C$251, 3, FALSE)</f>
        <v>Lower middle income</v>
      </c>
      <c r="X38" t="str">
        <f>VLOOKUP(A38,WB.spatial!A$2:C$251, 2, FALSE)</f>
        <v>SAS</v>
      </c>
      <c r="Y38" t="str">
        <f>VLOOKUP(A38,WB.spatial!A$2:C$251, 3, FALSE)</f>
        <v>South Asia</v>
      </c>
      <c r="Z38" t="str">
        <f>VLOOKUP(A38, Africa.regions!A$2:C$250, 2, FALSE)</f>
        <v>NonAfrica</v>
      </c>
      <c r="AA38" t="str">
        <f>VLOOKUP(A38,Africa.regions!A$2:C$251, 3, FALSE)</f>
        <v>Not Africa</v>
      </c>
      <c r="AB38" t="str">
        <f>VLOOKUP(A38, 'regions.invest'!A$2:C$250, 2, FALSE)</f>
        <v>member</v>
      </c>
      <c r="AC38" t="str">
        <f>VLOOKUP(A38, 'regions.invest'!A$2:C$250, 3, FALSE)</f>
        <v>Increased investment</v>
      </c>
      <c r="AE38" t="str">
        <f>VLOOKUP(C38, MDIreg1!A$2:C$250, 2, FALSE)</f>
        <v xml:space="preserve">Asia_South </v>
      </c>
      <c r="AF38" t="str">
        <f>VLOOKUP(C38, MDIreg1!A$2:C$250, 3, FALSE)</f>
        <v>South Asia</v>
      </c>
      <c r="AG38" t="str">
        <f>VLOOKUP(C38, MDIreg2!A$2:C$250, 2, FALSE)</f>
        <v>Asia_mdi</v>
      </c>
      <c r="AH38" t="str">
        <f>VLOOKUP(C38, MDIreg2!A$2:C$250, 3, FALSE)</f>
        <v>Selected Asian countries</v>
      </c>
    </row>
    <row r="39" spans="1:34" x14ac:dyDescent="0.2">
      <c r="A39" s="3" t="str">
        <f>ISO!A39</f>
        <v>BVT</v>
      </c>
      <c r="B39" s="3" t="str">
        <f>ISO!B39</f>
        <v>Bouvet Island</v>
      </c>
      <c r="C39" s="4" t="str">
        <f>VLOOKUP(A39,IMPACT159!A$2:C$251, 2, FALSE)</f>
        <v>OAO</v>
      </c>
      <c r="D39" s="4" t="str">
        <f>VLOOKUP(A39,IMPACT159!A$2:C$251, 3, FALSE)</f>
        <v>Other Atlantic Ocean</v>
      </c>
      <c r="E39" s="4" t="str">
        <f>VLOOKUP(A39,IMPACT115!A$2:C$249, 2,FALSE)</f>
        <v>ROW</v>
      </c>
      <c r="F39" s="4" t="str">
        <f>VLOOKUP(A39,IMPACT115!A$2:C$249, 2,FALSE)</f>
        <v>ROW</v>
      </c>
      <c r="G39" s="4" t="e">
        <f>VLOOKUP(A39,SSP!$A$2:C$247,2,FALSE)</f>
        <v>#N/A</v>
      </c>
      <c r="H39" s="5" t="e">
        <f>VLOOKUP(A39,FAO!$A$2:'FAO'!$E$195, 4, FALSE)</f>
        <v>#N/A</v>
      </c>
      <c r="I39" s="4" t="str">
        <f>VLOOKUP(A39,AggReg1!A$2:C$251, 2, FALSE)</f>
        <v>SSA</v>
      </c>
      <c r="J39" s="4" t="str">
        <f>VLOOKUP(A39,AggReg1!A$2:C$251, 3, FALSE)</f>
        <v>Africa south of the Sahara</v>
      </c>
      <c r="K39" s="4" t="e">
        <f>VLOOKUP(A39,ISO!$A$2:'ISO'!$C$251,3,FALSE)</f>
        <v>#N/A</v>
      </c>
      <c r="L39" s="4" t="e">
        <f>VLOOKUP(A39,ISO!$A$2:'ISO'!$D$251,4,FALSE)</f>
        <v>#N/A</v>
      </c>
      <c r="M39" s="12">
        <v>74</v>
      </c>
      <c r="N39" s="12" t="e">
        <f>VLOOKUP(A39,FAO!$A$2:'FAO'!$E$195, 3, FALSE)</f>
        <v>#N/A</v>
      </c>
      <c r="O39" s="18" t="e">
        <f>VLOOKUP(A39,FAO!$A$2:'FAO'!$E$195, 5, FALSE)</f>
        <v>#N/A</v>
      </c>
      <c r="P39" t="str">
        <f>VLOOKUP(A39,AggReg2!A$2:B$251, 2, FALSE)</f>
        <v>EAf</v>
      </c>
      <c r="Q39" s="16" t="str">
        <f>VLOOKUP(C39,Econ2Dev!A$2:C$235,2, FALSE)</f>
        <v>DVG</v>
      </c>
      <c r="R39" s="16" t="str">
        <f>VLOOKUP(C39,Econ2Dev!A$2:C$235, 3, FALSE)</f>
        <v>Developed Only</v>
      </c>
      <c r="S39" t="str">
        <f>VLOOKUP(A39,EAPgMENg!A$2:C$288, 2, FALSE)</f>
        <v>OTH</v>
      </c>
      <c r="T39" t="str">
        <f>VLOOKUP(A39,EAPgMENg!A$2:C$288, 3, FALSE)</f>
        <v>Other</v>
      </c>
      <c r="U39" t="str">
        <f>VLOOKUP(C39,WB.income!A$2:C$251, 2, FALSE)</f>
        <v>lowMidInc</v>
      </c>
      <c r="V39" t="str">
        <f>VLOOKUP(C39,WB.income!A$2:C$251, 3, FALSE)</f>
        <v>Lower middle income</v>
      </c>
      <c r="X39" t="str">
        <f>VLOOKUP(A39,WB.spatial!A$2:C$251, 2, FALSE)</f>
        <v>SSA</v>
      </c>
      <c r="Y39" t="str">
        <f>VLOOKUP(A39,WB.spatial!A$2:C$251, 3, FALSE)</f>
        <v>Sub-Saharan Africa</v>
      </c>
      <c r="Z39" t="str">
        <f>VLOOKUP(A39, Africa.regions!A$2:C$250, 2, FALSE)</f>
        <v>NonAfrica</v>
      </c>
      <c r="AA39" t="str">
        <f>VLOOKUP(A39,Africa.regions!A$2:C$251, 3, FALSE)</f>
        <v>Not Africa</v>
      </c>
      <c r="AB39" t="str">
        <f>VLOOKUP(A39, 'regions.invest'!A$2:C$250, 2, FALSE)</f>
        <v>nonmember</v>
      </c>
      <c r="AC39" t="str">
        <f>VLOOKUP(A39, 'regions.invest'!A$2:C$250, 3, FALSE)</f>
        <v>standard investment</v>
      </c>
      <c r="AE39" t="str">
        <f>VLOOKUP(C39, MDIreg1!A$2:C$250, 2, FALSE)</f>
        <v>other</v>
      </c>
      <c r="AF39" t="str">
        <f>VLOOKUP(C39, MDIreg1!A$2:C$250, 3, FALSE)</f>
        <v>Other countries</v>
      </c>
      <c r="AG39" t="str">
        <f>VLOOKUP(C39, MDIreg2!A$2:C$250, 2, FALSE)</f>
        <v>other</v>
      </c>
      <c r="AH39" t="str">
        <f>VLOOKUP(C39, MDIreg2!A$2:C$250, 3, FALSE)</f>
        <v>Other counties</v>
      </c>
    </row>
    <row r="40" spans="1:34" x14ac:dyDescent="0.2">
      <c r="A40" s="3" t="str">
        <f>ISO!A40</f>
        <v>BWA</v>
      </c>
      <c r="B40" s="3" t="str">
        <f>ISO!B40</f>
        <v>Botswana</v>
      </c>
      <c r="C40" s="4" t="str">
        <f>VLOOKUP(A40,IMPACT159!A$2:C$251, 2, FALSE)</f>
        <v>BWA</v>
      </c>
      <c r="D40" s="4" t="str">
        <f>VLOOKUP(A40,IMPACT159!A$2:C$251, 3, FALSE)</f>
        <v>Botswana</v>
      </c>
      <c r="E40" s="4" t="str">
        <f>VLOOKUP(A40,IMPACT115!A$2:C$249, 2,FALSE)</f>
        <v>BOT</v>
      </c>
      <c r="F40" s="4" t="str">
        <f>VLOOKUP(A40,IMPACT115!A$2:C$249, 2,FALSE)</f>
        <v>BOT</v>
      </c>
      <c r="G40" s="4" t="str">
        <f>VLOOKUP(A40,SSP!$A$2:C$247,2,FALSE)</f>
        <v>BWA</v>
      </c>
      <c r="H40" s="5">
        <f>VLOOKUP(A40,FAO!$A$2:'FAO'!$E$195, 4, FALSE)</f>
        <v>20</v>
      </c>
      <c r="I40" s="4" t="str">
        <f>VLOOKUP(A40,AggReg1!A$2:C$251, 2, FALSE)</f>
        <v>SSA</v>
      </c>
      <c r="J40" s="4" t="str">
        <f>VLOOKUP(A40,AggReg1!A$2:C$251, 3, FALSE)</f>
        <v>Africa south of the Sahara</v>
      </c>
      <c r="K40" s="4" t="str">
        <f>VLOOKUP(A40,ISO!$A$2:'ISO'!$C$251,3,FALSE)</f>
        <v>The Republic of Botswana</v>
      </c>
      <c r="L40" s="4" t="str">
        <f>VLOOKUP(A40,ISO!$A$2:'ISO'!$D$251,4,FALSE)</f>
        <v>BW</v>
      </c>
      <c r="M40" s="12">
        <f>VLOOKUP(A40,FAO!$A$2:'FAO'!$E$195, 2, FALSE)</f>
        <v>72</v>
      </c>
      <c r="N40" s="12" t="str">
        <f>VLOOKUP(A40,FAO!$A$2:'FAO'!$E$195, 3, FALSE)</f>
        <v>BOT</v>
      </c>
      <c r="O40" s="18">
        <f>VLOOKUP(A40,FAO!$A$2:'FAO'!$E$195, 5, FALSE)</f>
        <v>35</v>
      </c>
      <c r="P40" t="str">
        <f>VLOOKUP(A40,AggReg2!A$2:B$251, 2, FALSE)</f>
        <v>SAm</v>
      </c>
      <c r="Q40" s="16" t="str">
        <f>VLOOKUP(C40,Econ2Dev!A$2:C$235,2, FALSE)</f>
        <v>DVD</v>
      </c>
      <c r="R40" s="16" t="str">
        <f>VLOOKUP(C40,Econ2Dev!A$2:C$235, 3, FALSE)</f>
        <v>Developing Only</v>
      </c>
      <c r="S40" t="str">
        <f>VLOOKUP(A40,EAPgMENg!A$2:C$288, 2, FALSE)</f>
        <v>OTH</v>
      </c>
      <c r="T40" t="str">
        <f>VLOOKUP(A40,EAPgMENg!A$2:C$288, 3, FALSE)</f>
        <v>Other</v>
      </c>
      <c r="U40" t="str">
        <f>VLOOKUP(C40,WB.income!A$2:C$251, 2, FALSE)</f>
        <v>upMidInc</v>
      </c>
      <c r="V40" t="str">
        <f>VLOOKUP(C40,WB.income!A$2:C$251, 3, FALSE)</f>
        <v>Upper middle income</v>
      </c>
      <c r="X40" t="str">
        <f>VLOOKUP(A40,WB.spatial!A$2:C$251, 2, FALSE)</f>
        <v>SSA</v>
      </c>
      <c r="Y40" t="str">
        <f>VLOOKUP(A40,WB.spatial!A$2:C$251, 3, FALSE)</f>
        <v>Sub-Saharan Africa</v>
      </c>
      <c r="Z40" t="str">
        <f>VLOOKUP(A40, Africa.regions!A$2:C$250, 2, FALSE)</f>
        <v>Southern</v>
      </c>
      <c r="AA40" t="str">
        <f>VLOOKUP(A40,Africa.regions!A$2:C$251, 3, FALSE)</f>
        <v>Southern Africa</v>
      </c>
      <c r="AB40" t="str">
        <f>VLOOKUP(A40, 'regions.invest'!A$2:C$250, 2, FALSE)</f>
        <v>member</v>
      </c>
      <c r="AC40" t="str">
        <f>VLOOKUP(A40, 'regions.invest'!A$2:C$250, 3, FALSE)</f>
        <v>Increased investment</v>
      </c>
      <c r="AE40" t="str">
        <f>VLOOKUP(C40, MDIreg1!A$2:C$250, 2, FALSE)</f>
        <v>SSA_Southern</v>
      </c>
      <c r="AF40" t="str">
        <f>VLOOKUP(C40, MDIreg1!A$2:C$250, 3, FALSE)</f>
        <v>Southern Africa</v>
      </c>
      <c r="AG40" t="str">
        <f>VLOOKUP(C40, MDIreg2!A$2:C$250, 2, FALSE)</f>
        <v>SSA</v>
      </c>
      <c r="AH40" t="str">
        <f>VLOOKUP(C40, MDIreg2!A$2:C$250, 3, FALSE)</f>
        <v>Sub Saharan African countries</v>
      </c>
    </row>
    <row r="41" spans="1:34" x14ac:dyDescent="0.2">
      <c r="A41" s="3" t="str">
        <f>ISO!A41</f>
        <v>CAF</v>
      </c>
      <c r="B41" s="3" t="str">
        <f>ISO!B41</f>
        <v>Central African Republic</v>
      </c>
      <c r="C41" s="4" t="str">
        <f>VLOOKUP(A41,IMPACT159!A$2:C$251, 2, FALSE)</f>
        <v>CAF</v>
      </c>
      <c r="D41" s="4" t="str">
        <f>VLOOKUP(A41,IMPACT159!A$2:C$251, 3, FALSE)</f>
        <v>Central African Republic</v>
      </c>
      <c r="E41" s="4" t="str">
        <f>VLOOKUP(A41,IMPACT115!A$2:C$249, 2,FALSE)</f>
        <v>CAR</v>
      </c>
      <c r="F41" s="4" t="str">
        <f>VLOOKUP(A41,IMPACT115!A$2:C$249, 2,FALSE)</f>
        <v>CAR</v>
      </c>
      <c r="G41" s="4" t="str">
        <f>VLOOKUP(A41,SSP!$A$2:C$247,2,FALSE)</f>
        <v>CAF</v>
      </c>
      <c r="H41" s="5">
        <f>VLOOKUP(A41,FAO!$A$2:'FAO'!$E$195, 4, FALSE)</f>
        <v>37</v>
      </c>
      <c r="I41" s="4" t="str">
        <f>VLOOKUP(A41,AggReg1!A$2:C$251, 2, FALSE)</f>
        <v>SSA</v>
      </c>
      <c r="J41" s="4" t="str">
        <f>VLOOKUP(A41,AggReg1!A$2:C$251, 3, FALSE)</f>
        <v>Africa south of the Sahara</v>
      </c>
      <c r="K41" s="4" t="str">
        <f>VLOOKUP(A41,ISO!$A$2:'ISO'!$C$251,3,FALSE)</f>
        <v>The Central African Republic</v>
      </c>
      <c r="L41" s="4" t="str">
        <f>VLOOKUP(A41,ISO!$A$2:'ISO'!$D$251,4,FALSE)</f>
        <v>CF</v>
      </c>
      <c r="M41" s="12">
        <f>VLOOKUP(A41,FAO!$A$2:'FAO'!$E$195, 2, FALSE)</f>
        <v>140</v>
      </c>
      <c r="N41" s="12" t="str">
        <f>VLOOKUP(A41,FAO!$A$2:'FAO'!$E$195, 3, FALSE)</f>
        <v>CAF</v>
      </c>
      <c r="O41" s="18">
        <f>VLOOKUP(A41,FAO!$A$2:'FAO'!$E$195, 5, FALSE)</f>
        <v>49</v>
      </c>
      <c r="P41">
        <f>VLOOKUP(A41,AggReg2!A$2:B$251, 2, FALSE)</f>
        <v>0</v>
      </c>
      <c r="Q41" s="16" t="str">
        <f>VLOOKUP(C41,Econ2Dev!A$2:C$235,2, FALSE)</f>
        <v>DVG</v>
      </c>
      <c r="R41" s="16" t="str">
        <f>VLOOKUP(C41,Econ2Dev!A$2:C$235, 3, FALSE)</f>
        <v>Developed Only</v>
      </c>
      <c r="S41" t="str">
        <f>VLOOKUP(A41,EAPgMENg!A$2:C$288, 2, FALSE)</f>
        <v>OTH</v>
      </c>
      <c r="T41" t="str">
        <f>VLOOKUP(A41,EAPgMENg!A$2:C$288, 3, FALSE)</f>
        <v>Other</v>
      </c>
      <c r="U41" t="str">
        <f>VLOOKUP(C41,WB.income!A$2:C$251, 2, FALSE)</f>
        <v>lowInc</v>
      </c>
      <c r="V41" t="str">
        <f>VLOOKUP(C41,WB.income!A$2:C$251, 3, FALSE)</f>
        <v>Low income</v>
      </c>
      <c r="X41" t="str">
        <f>VLOOKUP(A41,WB.spatial!A$2:C$251, 2, FALSE)</f>
        <v>SSA</v>
      </c>
      <c r="Y41" t="str">
        <f>VLOOKUP(A41,WB.spatial!A$2:C$251, 3, FALSE)</f>
        <v>Sub-Saharan Africa</v>
      </c>
      <c r="Z41" t="str">
        <f>VLOOKUP(A41, Africa.regions!A$2:C$250, 2, FALSE)</f>
        <v>Central</v>
      </c>
      <c r="AA41" t="str">
        <f>VLOOKUP(A41,Africa.regions!A$2:C$251, 3, FALSE)</f>
        <v>Central Africa</v>
      </c>
      <c r="AB41" t="str">
        <f>VLOOKUP(A41, 'regions.invest'!A$2:C$250, 2, FALSE)</f>
        <v>member</v>
      </c>
      <c r="AC41" t="str">
        <f>VLOOKUP(A41, 'regions.invest'!A$2:C$250, 3, FALSE)</f>
        <v>Increased investment</v>
      </c>
      <c r="AE41" t="str">
        <f>VLOOKUP(C41, MDIreg1!A$2:C$250, 2, FALSE)</f>
        <v>SSA_Central</v>
      </c>
      <c r="AF41" t="str">
        <f>VLOOKUP(C41, MDIreg1!A$2:C$250, 3, FALSE)</f>
        <v>Central Arica</v>
      </c>
      <c r="AG41" t="str">
        <f>VLOOKUP(C41, MDIreg2!A$2:C$250, 2, FALSE)</f>
        <v>SSA</v>
      </c>
      <c r="AH41" t="str">
        <f>VLOOKUP(C41, MDIreg2!A$2:C$250, 3, FALSE)</f>
        <v>Sub Saharan African countries</v>
      </c>
    </row>
    <row r="42" spans="1:34" x14ac:dyDescent="0.2">
      <c r="A42" s="3" t="str">
        <f>ISO!A42</f>
        <v>CAN</v>
      </c>
      <c r="B42" s="3" t="str">
        <f>ISO!B42</f>
        <v>Canada</v>
      </c>
      <c r="C42" s="4" t="str">
        <f>VLOOKUP(A42,IMPACT159!A$2:C$251, 2, FALSE)</f>
        <v>CAN</v>
      </c>
      <c r="D42" s="4" t="str">
        <f>VLOOKUP(A42,IMPACT159!A$2:C$251, 3, FALSE)</f>
        <v>Canada</v>
      </c>
      <c r="E42" s="4" t="str">
        <f>VLOOKUP(A42,IMPACT115!A$2:C$249, 2,FALSE)</f>
        <v>CAN</v>
      </c>
      <c r="F42" s="4" t="str">
        <f>VLOOKUP(A42,IMPACT115!A$2:C$249, 2,FALSE)</f>
        <v>CAN</v>
      </c>
      <c r="G42" s="4" t="str">
        <f>VLOOKUP(A42,SSP!$A$2:C$247,2,FALSE)</f>
        <v>CAN</v>
      </c>
      <c r="H42" s="5">
        <f>VLOOKUP(A42,FAO!$A$2:'FAO'!$E$195, 4, FALSE)</f>
        <v>33</v>
      </c>
      <c r="I42" s="4" t="str">
        <f>VLOOKUP(A42,AggReg1!A$2:C$251, 2, FALSE)</f>
        <v>NAM</v>
      </c>
      <c r="J42" s="4" t="str">
        <f>VLOOKUP(A42,AggReg1!A$2:C$251, 3, FALSE)</f>
        <v>North America</v>
      </c>
      <c r="K42" s="4" t="str">
        <f>VLOOKUP(A42,ISO!$A$2:'ISO'!$C$251,3,FALSE)</f>
        <v>Canada</v>
      </c>
      <c r="L42" s="4" t="str">
        <f>VLOOKUP(A42,ISO!$A$2:'ISO'!$D$251,4,FALSE)</f>
        <v>CA</v>
      </c>
      <c r="M42" s="12">
        <f>VLOOKUP(A42,FAO!$A$2:'FAO'!$E$195, 2, FALSE)</f>
        <v>124</v>
      </c>
      <c r="N42" s="12" t="str">
        <f>VLOOKUP(A42,FAO!$A$2:'FAO'!$E$195, 3, FALSE)</f>
        <v>CAN</v>
      </c>
      <c r="O42" s="18">
        <f>VLOOKUP(A42,FAO!$A$2:'FAO'!$E$195, 5, FALSE)</f>
        <v>46</v>
      </c>
      <c r="P42" t="str">
        <f>VLOOKUP(A42,AggReg2!A$2:B$251, 2, FALSE)</f>
        <v>WEU</v>
      </c>
      <c r="Q42" s="16" t="str">
        <f>VLOOKUP(C42,Econ2Dev!A$2:C$235,2, FALSE)</f>
        <v>DVD</v>
      </c>
      <c r="R42" s="16" t="str">
        <f>VLOOKUP(C42,Econ2Dev!A$2:C$235, 3, FALSE)</f>
        <v>Developing Only</v>
      </c>
      <c r="S42" t="str">
        <f>VLOOKUP(A42,EAPgMENg!A$2:C$288, 2, FALSE)</f>
        <v>OTH</v>
      </c>
      <c r="T42" t="str">
        <f>VLOOKUP(A42,EAPgMENg!A$2:C$288, 3, FALSE)</f>
        <v>Other</v>
      </c>
      <c r="U42" t="str">
        <f>VLOOKUP(C42,WB.income!A$2:C$251, 2, FALSE)</f>
        <v>highInc</v>
      </c>
      <c r="V42" t="str">
        <f>VLOOKUP(C42,WB.income!A$2:C$251, 3, FALSE)</f>
        <v>High income</v>
      </c>
      <c r="X42" t="str">
        <f>VLOOKUP(A42,WB.spatial!A$2:C$251, 2, FALSE)</f>
        <v>NAM</v>
      </c>
      <c r="Y42" t="str">
        <f>VLOOKUP(A42,WB.spatial!A$2:C$251, 3, FALSE)</f>
        <v>North America</v>
      </c>
      <c r="Z42" t="str">
        <f>VLOOKUP(A42, Africa.regions!A$2:C$250, 2, FALSE)</f>
        <v>NonAfrica</v>
      </c>
      <c r="AA42" t="str">
        <f>VLOOKUP(A42,Africa.regions!A$2:C$251, 3, FALSE)</f>
        <v>Not Africa</v>
      </c>
      <c r="AB42" t="str">
        <f>VLOOKUP(A42, 'regions.invest'!A$2:C$250, 2, FALSE)</f>
        <v>nonmember</v>
      </c>
      <c r="AC42" t="str">
        <f>VLOOKUP(A42, 'regions.invest'!A$2:C$250, 3, FALSE)</f>
        <v>standard investment</v>
      </c>
      <c r="AE42" t="str">
        <f>VLOOKUP(C42, MDIreg1!A$2:C$250, 2, FALSE)</f>
        <v>other</v>
      </c>
      <c r="AF42" t="str">
        <f>VLOOKUP(C42, MDIreg1!A$2:C$250, 3, FALSE)</f>
        <v>Other countries</v>
      </c>
      <c r="AG42" t="str">
        <f>VLOOKUP(C42, MDIreg2!A$2:C$250, 2, FALSE)</f>
        <v>other</v>
      </c>
      <c r="AH42" t="str">
        <f>VLOOKUP(C42, MDIreg2!A$2:C$250, 3, FALSE)</f>
        <v>Other counties</v>
      </c>
    </row>
    <row r="43" spans="1:34" x14ac:dyDescent="0.2">
      <c r="A43" s="3" t="str">
        <f>ISO!A43</f>
        <v>CCK</v>
      </c>
      <c r="B43" s="3" t="str">
        <f>ISO!B43</f>
        <v>Cocos (Keeling) Islands</v>
      </c>
      <c r="C43" s="4" t="str">
        <f>VLOOKUP(A43,IMPACT159!A$2:C$251, 2, FALSE)</f>
        <v>OIO</v>
      </c>
      <c r="D43" s="4" t="str">
        <f>VLOOKUP(A43,IMPACT159!A$2:C$251, 3, FALSE)</f>
        <v>Other Indian Ocean</v>
      </c>
      <c r="E43" s="4" t="str">
        <f>VLOOKUP(A43,IMPACT115!A$2:C$249, 2,FALSE)</f>
        <v>ROW</v>
      </c>
      <c r="F43" s="4" t="str">
        <f>VLOOKUP(A43,IMPACT115!A$2:C$249, 2,FALSE)</f>
        <v>ROW</v>
      </c>
      <c r="G43" s="4" t="e">
        <f>VLOOKUP(A43,SSP!$A$2:C$247,2,FALSE)</f>
        <v>#N/A</v>
      </c>
      <c r="H43" s="5" t="e">
        <f>VLOOKUP(A43,FAO!$A$2:'FAO'!$E$195, 4, FALSE)</f>
        <v>#N/A</v>
      </c>
      <c r="I43" s="4" t="str">
        <f>VLOOKUP(A43,AggReg1!A$2:C$251, 2, FALSE)</f>
        <v>EAP</v>
      </c>
      <c r="J43" s="4" t="str">
        <f>VLOOKUP(A43,AggReg1!A$2:C$251, 3, FALSE)</f>
        <v>East Asia and Pacific</v>
      </c>
      <c r="K43" s="4" t="e">
        <f>VLOOKUP(A43,ISO!$A$2:'ISO'!$C$251,3,FALSE)</f>
        <v>#N/A</v>
      </c>
      <c r="L43" s="4" t="e">
        <f>VLOOKUP(A43,ISO!$A$2:'ISO'!$D$251,4,FALSE)</f>
        <v>#N/A</v>
      </c>
      <c r="M43" s="12">
        <v>166</v>
      </c>
      <c r="N43" s="12" t="e">
        <f>VLOOKUP(A43,FAO!$A$2:'FAO'!$E$195, 3, FALSE)</f>
        <v>#N/A</v>
      </c>
      <c r="O43" s="18" t="e">
        <f>VLOOKUP(A43,FAO!$A$2:'FAO'!$E$195, 5, FALSE)</f>
        <v>#N/A</v>
      </c>
      <c r="P43">
        <f>VLOOKUP(A43,AggReg2!A$2:B$251, 2, FALSE)</f>
        <v>0</v>
      </c>
      <c r="Q43" s="16" t="str">
        <f>VLOOKUP(C43,Econ2Dev!A$2:C$235,2, FALSE)</f>
        <v>DVG</v>
      </c>
      <c r="R43" s="16" t="str">
        <f>VLOOKUP(C43,Econ2Dev!A$2:C$235, 3, FALSE)</f>
        <v>Developed Only</v>
      </c>
      <c r="S43" t="str">
        <f>VLOOKUP(A43,EAPgMENg!A$2:C$288, 2, FALSE)</f>
        <v>OTH</v>
      </c>
      <c r="T43" t="str">
        <f>VLOOKUP(A43,EAPgMENg!A$2:C$288, 3, FALSE)</f>
        <v>Other</v>
      </c>
      <c r="U43" t="str">
        <f>VLOOKUP(C43,WB.income!A$2:C$251, 2, FALSE)</f>
        <v>upMidInc</v>
      </c>
      <c r="V43" t="str">
        <f>VLOOKUP(C43,WB.income!A$2:C$251, 3, FALSE)</f>
        <v>Upper middle income</v>
      </c>
      <c r="X43" t="str">
        <f>VLOOKUP(A43,WB.spatial!A$2:C$251, 2, FALSE)</f>
        <v>EAP</v>
      </c>
      <c r="Y43" t="str">
        <f>VLOOKUP(A43,WB.spatial!A$2:C$251, 3, FALSE)</f>
        <v>East Asia and Pacific</v>
      </c>
      <c r="Z43" t="str">
        <f>VLOOKUP(A43, Africa.regions!A$2:C$250, 2, FALSE)</f>
        <v>NonAfrica</v>
      </c>
      <c r="AA43" t="str">
        <f>VLOOKUP(A43,Africa.regions!A$2:C$251, 3, FALSE)</f>
        <v>Not Africa</v>
      </c>
      <c r="AB43" t="str">
        <f>VLOOKUP(A43, 'regions.invest'!A$2:C$250, 2, FALSE)</f>
        <v>nonmember</v>
      </c>
      <c r="AC43" t="str">
        <f>VLOOKUP(A43, 'regions.invest'!A$2:C$250, 3, FALSE)</f>
        <v>standard investment</v>
      </c>
      <c r="AE43" t="str">
        <f>VLOOKUP(C43, MDIreg1!A$2:C$250, 2, FALSE)</f>
        <v>other</v>
      </c>
      <c r="AF43" t="str">
        <f>VLOOKUP(C43, MDIreg1!A$2:C$250, 3, FALSE)</f>
        <v>Other countries</v>
      </c>
      <c r="AG43" t="str">
        <f>VLOOKUP(C43, MDIreg2!A$2:C$250, 2, FALSE)</f>
        <v>other</v>
      </c>
      <c r="AH43" t="str">
        <f>VLOOKUP(C43, MDIreg2!A$2:C$250, 3, FALSE)</f>
        <v>Other counties</v>
      </c>
    </row>
    <row r="44" spans="1:34" x14ac:dyDescent="0.2">
      <c r="A44" s="3" t="str">
        <f>ISO!A44</f>
        <v>CHE</v>
      </c>
      <c r="B44" s="3" t="str">
        <f>ISO!B44</f>
        <v>Switzerland</v>
      </c>
      <c r="C44" s="4" t="str">
        <f>VLOOKUP(A44,IMPACT159!A$2:C$251, 2, FALSE)</f>
        <v>CHP</v>
      </c>
      <c r="D44" s="4" t="str">
        <f>VLOOKUP(A44,IMPACT159!A$2:C$251, 3, FALSE)</f>
        <v>Switzerland plus</v>
      </c>
      <c r="E44" s="4" t="str">
        <f>VLOOKUP(A44,IMPACT115!A$2:C$249, 2,FALSE)</f>
        <v>ALG</v>
      </c>
      <c r="F44" s="4" t="str">
        <f>VLOOKUP(A44,IMPACT115!A$2:C$249, 2,FALSE)</f>
        <v>ALG</v>
      </c>
      <c r="G44" s="4" t="str">
        <f>VLOOKUP(A44,SSP!$A$2:C$247,2,FALSE)</f>
        <v>CHE</v>
      </c>
      <c r="H44" s="5">
        <f>VLOOKUP(A44,FAO!$A$2:'FAO'!$E$195, 4, FALSE)</f>
        <v>211</v>
      </c>
      <c r="I44" s="4" t="str">
        <f>VLOOKUP(A44,AggReg1!A$2:C$251, 2, FALSE)</f>
        <v>EUR</v>
      </c>
      <c r="J44" s="4" t="str">
        <f>VLOOKUP(A44,AggReg1!A$2:C$251, 3, FALSE)</f>
        <v>Europe</v>
      </c>
      <c r="K44" s="4" t="str">
        <f>VLOOKUP(A44,ISO!$A$2:'ISO'!$C$251,3,FALSE)</f>
        <v>The Swiss Confederation</v>
      </c>
      <c r="L44" s="4" t="str">
        <f>VLOOKUP(A44,ISO!$A$2:'ISO'!$D$251,4,FALSE)</f>
        <v>CH</v>
      </c>
      <c r="M44" s="12">
        <f>VLOOKUP(A44,FAO!$A$2:'FAO'!$E$195, 2, FALSE)</f>
        <v>756</v>
      </c>
      <c r="N44" s="12" t="str">
        <f>VLOOKUP(A44,FAO!$A$2:'FAO'!$E$195, 3, FALSE)</f>
        <v>SWI</v>
      </c>
      <c r="O44" s="18">
        <f>VLOOKUP(A44,FAO!$A$2:'FAO'!$E$195, 5, FALSE)</f>
        <v>237</v>
      </c>
      <c r="P44" t="str">
        <f>VLOOKUP(A44,AggReg2!A$2:B$251, 2, FALSE)</f>
        <v>CRB</v>
      </c>
      <c r="Q44" s="16" t="str">
        <f>VLOOKUP(C44,Econ2Dev!A$2:C$235,2, FALSE)</f>
        <v>DVD</v>
      </c>
      <c r="R44" s="16" t="str">
        <f>VLOOKUP(C44,Econ2Dev!A$2:C$235, 3, FALSE)</f>
        <v>Developing Only</v>
      </c>
      <c r="S44" t="str">
        <f>VLOOKUP(A44,EAPgMENg!A$2:C$288, 2, FALSE)</f>
        <v>OTH</v>
      </c>
      <c r="T44" t="str">
        <f>VLOOKUP(A44,EAPgMENg!A$2:C$288, 3, FALSE)</f>
        <v>Other</v>
      </c>
      <c r="U44" t="str">
        <f>VLOOKUP(C44,WB.income!A$2:C$251, 2, FALSE)</f>
        <v>highInc</v>
      </c>
      <c r="V44" t="str">
        <f>VLOOKUP(C44,WB.income!A$2:C$251, 3, FALSE)</f>
        <v>High income</v>
      </c>
      <c r="X44" t="str">
        <f>VLOOKUP(A44,WB.spatial!A$2:C$251, 2, FALSE)</f>
        <v>EUR</v>
      </c>
      <c r="Y44" t="str">
        <f>VLOOKUP(A44,WB.spatial!A$2:C$251, 3, FALSE)</f>
        <v>Europe</v>
      </c>
      <c r="Z44" t="str">
        <f>VLOOKUP(A44, Africa.regions!A$2:C$250, 2, FALSE)</f>
        <v>NonAfrica</v>
      </c>
      <c r="AA44" t="str">
        <f>VLOOKUP(A44,Africa.regions!A$2:C$251, 3, FALSE)</f>
        <v>Not Africa</v>
      </c>
      <c r="AB44" t="str">
        <f>VLOOKUP(A44, 'regions.invest'!A$2:C$250, 2, FALSE)</f>
        <v>nonmember</v>
      </c>
      <c r="AC44" t="str">
        <f>VLOOKUP(A44, 'regions.invest'!A$2:C$250, 3, FALSE)</f>
        <v>standard investment</v>
      </c>
      <c r="AE44" t="str">
        <f>VLOOKUP(C44, MDIreg1!A$2:C$250, 2, FALSE)</f>
        <v>other</v>
      </c>
      <c r="AF44" t="str">
        <f>VLOOKUP(C44, MDIreg1!A$2:C$250, 3, FALSE)</f>
        <v>Other countries</v>
      </c>
      <c r="AG44" t="str">
        <f>VLOOKUP(C44, MDIreg2!A$2:C$250, 2, FALSE)</f>
        <v>other</v>
      </c>
      <c r="AH44" t="str">
        <f>VLOOKUP(C44, MDIreg2!A$2:C$250, 3, FALSE)</f>
        <v>Other counties</v>
      </c>
    </row>
    <row r="45" spans="1:34" x14ac:dyDescent="0.2">
      <c r="A45" s="3" t="str">
        <f>ISO!A45</f>
        <v>CHL</v>
      </c>
      <c r="B45" s="3" t="str">
        <f>ISO!B45</f>
        <v>Chile</v>
      </c>
      <c r="C45" s="4" t="str">
        <f>VLOOKUP(A45,IMPACT159!A$2:C$251, 2, FALSE)</f>
        <v>CHL</v>
      </c>
      <c r="D45" s="4" t="str">
        <f>VLOOKUP(A45,IMPACT159!A$2:C$251, 3, FALSE)</f>
        <v>Chile</v>
      </c>
      <c r="E45" s="4" t="str">
        <f>VLOOKUP(A45,IMPACT115!A$2:C$249, 2,FALSE)</f>
        <v>CHL</v>
      </c>
      <c r="F45" s="4" t="str">
        <f>VLOOKUP(A45,IMPACT115!A$2:C$249, 2,FALSE)</f>
        <v>CHL</v>
      </c>
      <c r="G45" s="4" t="str">
        <f>VLOOKUP(A45,SSP!$A$2:C$247,2,FALSE)</f>
        <v>CHL</v>
      </c>
      <c r="H45" s="5">
        <f>VLOOKUP(A45,FAO!$A$2:'FAO'!$E$195, 4, FALSE)</f>
        <v>40</v>
      </c>
      <c r="I45" s="4" t="str">
        <f>VLOOKUP(A45,AggReg1!A$2:C$251, 2, FALSE)</f>
        <v>LAC</v>
      </c>
      <c r="J45" s="4" t="str">
        <f>VLOOKUP(A45,AggReg1!A$2:C$251, 3, FALSE)</f>
        <v>Latin America and Caribbean</v>
      </c>
      <c r="K45" s="4" t="str">
        <f>VLOOKUP(A45,ISO!$A$2:'ISO'!$C$251,3,FALSE)</f>
        <v>The Republic of Chile</v>
      </c>
      <c r="L45" s="4" t="str">
        <f>VLOOKUP(A45,ISO!$A$2:'ISO'!$D$251,4,FALSE)</f>
        <v>CL</v>
      </c>
      <c r="M45" s="12">
        <f>VLOOKUP(A45,FAO!$A$2:'FAO'!$E$195, 2, FALSE)</f>
        <v>152</v>
      </c>
      <c r="N45" s="12" t="str">
        <f>VLOOKUP(A45,FAO!$A$2:'FAO'!$E$195, 3, FALSE)</f>
        <v>CHI</v>
      </c>
      <c r="O45" s="18">
        <f>VLOOKUP(A45,FAO!$A$2:'FAO'!$E$195, 5, FALSE)</f>
        <v>51</v>
      </c>
      <c r="P45" t="str">
        <f>VLOOKUP(A45,AggReg2!A$2:B$251, 2, FALSE)</f>
        <v>WAf</v>
      </c>
      <c r="Q45" s="16" t="str">
        <f>VLOOKUP(C45,Econ2Dev!A$2:C$235,2, FALSE)</f>
        <v>DVG</v>
      </c>
      <c r="R45" s="16" t="str">
        <f>VLOOKUP(C45,Econ2Dev!A$2:C$235, 3, FALSE)</f>
        <v>Developed Only</v>
      </c>
      <c r="S45" t="str">
        <f>VLOOKUP(A45,EAPgMENg!A$2:C$288, 2, FALSE)</f>
        <v>OTH</v>
      </c>
      <c r="T45" t="str">
        <f>VLOOKUP(A45,EAPgMENg!A$2:C$288, 3, FALSE)</f>
        <v>Other</v>
      </c>
      <c r="U45" t="str">
        <f>VLOOKUP(C45,WB.income!A$2:C$251, 2, FALSE)</f>
        <v>highInc</v>
      </c>
      <c r="V45" t="str">
        <f>VLOOKUP(C45,WB.income!A$2:C$251, 3, FALSE)</f>
        <v>High income</v>
      </c>
      <c r="X45" t="str">
        <f>VLOOKUP(A45,WB.spatial!A$2:C$251, 2, FALSE)</f>
        <v>LAC</v>
      </c>
      <c r="Y45" t="str">
        <f>VLOOKUP(A45,WB.spatial!A$2:C$251, 3, FALSE)</f>
        <v>Latin America and Caribbean</v>
      </c>
      <c r="Z45" t="str">
        <f>VLOOKUP(A45, Africa.regions!A$2:C$250, 2, FALSE)</f>
        <v>NonAfrica</v>
      </c>
      <c r="AA45" t="str">
        <f>VLOOKUP(A45,Africa.regions!A$2:C$251, 3, FALSE)</f>
        <v>Not Africa</v>
      </c>
      <c r="AB45" t="str">
        <f>VLOOKUP(A45, 'regions.invest'!A$2:C$250, 2, FALSE)</f>
        <v>nonmember</v>
      </c>
      <c r="AC45" t="str">
        <f>VLOOKUP(A45, 'regions.invest'!A$2:C$250, 3, FALSE)</f>
        <v>standard investment</v>
      </c>
      <c r="AE45" t="str">
        <f>VLOOKUP(C45, MDIreg1!A$2:C$250, 2, FALSE)</f>
        <v>SA_SCone</v>
      </c>
      <c r="AF45" t="str">
        <f>VLOOKUP(C45, MDIreg1!A$2:C$250, 3, FALSE)</f>
        <v>South America Southern Cone</v>
      </c>
      <c r="AG45" t="str">
        <f>VLOOKUP(C45, MDIreg2!A$2:C$250, 2, FALSE)</f>
        <v>other</v>
      </c>
      <c r="AH45" t="str">
        <f>VLOOKUP(C45, MDIreg2!A$2:C$250, 3, FALSE)</f>
        <v>Other counties</v>
      </c>
    </row>
    <row r="46" spans="1:34" x14ac:dyDescent="0.2">
      <c r="A46" s="3" t="str">
        <f>ISO!A46</f>
        <v>CHN</v>
      </c>
      <c r="B46" s="3" t="str">
        <f>ISO!B46</f>
        <v>China</v>
      </c>
      <c r="C46" s="4" t="str">
        <f>VLOOKUP(A46,IMPACT159!A$2:C$251, 2, FALSE)</f>
        <v>CHM</v>
      </c>
      <c r="D46" s="4" t="str">
        <f>VLOOKUP(A46,IMPACT159!A$2:C$251, 3, FALSE)</f>
        <v>China plus</v>
      </c>
      <c r="E46" s="4" t="str">
        <f>VLOOKUP(A46,IMPACT115!A$2:C$249, 2,FALSE)</f>
        <v>CHN</v>
      </c>
      <c r="F46" s="4" t="str">
        <f>VLOOKUP(A46,IMPACT115!A$2:C$249, 2,FALSE)</f>
        <v>CHN</v>
      </c>
      <c r="G46" s="4" t="str">
        <f>VLOOKUP(A46,SSP!$A$2:C$247,2,FALSE)</f>
        <v>CHN</v>
      </c>
      <c r="H46" s="5">
        <f>VLOOKUP(A46,FAO!$A$2:'FAO'!$E$195, 4, FALSE)</f>
        <v>351</v>
      </c>
      <c r="I46" s="4" t="str">
        <f>VLOOKUP(A46,AggReg1!A$2:C$251, 2, FALSE)</f>
        <v>EAP</v>
      </c>
      <c r="J46" s="4" t="str">
        <f>VLOOKUP(A46,AggReg1!A$2:C$251, 3, FALSE)</f>
        <v>East Asia and Pacific</v>
      </c>
      <c r="K46" s="4" t="str">
        <f>VLOOKUP(A46,ISO!$A$2:'ISO'!$C$251,3,FALSE)</f>
        <v>The People's Republic of China</v>
      </c>
      <c r="L46" s="4" t="str">
        <f>VLOOKUP(A46,ISO!$A$2:'ISO'!$D$251,4,FALSE)</f>
        <v>CN</v>
      </c>
      <c r="M46" s="12">
        <f>VLOOKUP(A46,FAO!$A$2:'FAO'!$E$195, 2, FALSE)</f>
        <v>156</v>
      </c>
      <c r="N46" s="12" t="str">
        <f>VLOOKUP(A46,FAO!$A$2:'FAO'!$E$195, 3, FALSE)</f>
        <v>CPR</v>
      </c>
      <c r="O46" s="18">
        <f>VLOOKUP(A46,FAO!$A$2:'FAO'!$E$195, 5, FALSE)</f>
        <v>53</v>
      </c>
      <c r="P46" t="str">
        <f>VLOOKUP(A46,AggReg2!A$2:B$251, 2, FALSE)</f>
        <v>CAf</v>
      </c>
      <c r="Q46" s="16" t="str">
        <f>VLOOKUP(C46,Econ2Dev!A$2:C$235,2, FALSE)</f>
        <v>DVG</v>
      </c>
      <c r="R46" s="16" t="str">
        <f>VLOOKUP(C46,Econ2Dev!A$2:C$235, 3, FALSE)</f>
        <v>Developed Only</v>
      </c>
      <c r="S46" t="str">
        <f>VLOOKUP(A46,EAPgMENg!A$2:C$288, 2, FALSE)</f>
        <v>OTH</v>
      </c>
      <c r="T46" t="str">
        <f>VLOOKUP(A46,EAPgMENg!A$2:C$288, 3, FALSE)</f>
        <v>Other</v>
      </c>
      <c r="U46" t="str">
        <f>VLOOKUP(C46,WB.income!A$2:C$251, 2, FALSE)</f>
        <v>upMidInc</v>
      </c>
      <c r="V46" t="str">
        <f>VLOOKUP(C46,WB.income!A$2:C$251, 3, FALSE)</f>
        <v>Upper middle income</v>
      </c>
      <c r="X46" t="str">
        <f>VLOOKUP(A46,WB.spatial!A$2:C$251, 2, FALSE)</f>
        <v>EAP</v>
      </c>
      <c r="Y46" t="str">
        <f>VLOOKUP(A46,WB.spatial!A$2:C$251, 3, FALSE)</f>
        <v>East Asia and Pacific</v>
      </c>
      <c r="Z46" t="str">
        <f>VLOOKUP(A46, Africa.regions!A$2:C$250, 2, FALSE)</f>
        <v>NonAfrica</v>
      </c>
      <c r="AA46" t="str">
        <f>VLOOKUP(A46,Africa.regions!A$2:C$251, 3, FALSE)</f>
        <v>Not Africa</v>
      </c>
      <c r="AB46" t="str">
        <f>VLOOKUP(A46, 'regions.invest'!A$2:C$250, 2, FALSE)</f>
        <v>nonmember</v>
      </c>
      <c r="AC46" t="str">
        <f>VLOOKUP(A46, 'regions.invest'!A$2:C$250, 3, FALSE)</f>
        <v>standard investment</v>
      </c>
      <c r="AE46" t="str">
        <f>VLOOKUP(C46, MDIreg1!A$2:C$250, 2, FALSE)</f>
        <v>Asia_NE</v>
      </c>
      <c r="AF46" t="str">
        <f>VLOOKUP(C46, MDIreg1!A$2:C$250, 3, FALSE)</f>
        <v>Northeast Asia</v>
      </c>
      <c r="AG46" t="str">
        <f>VLOOKUP(C46, MDIreg2!A$2:C$250, 2, FALSE)</f>
        <v>other</v>
      </c>
      <c r="AH46" t="str">
        <f>VLOOKUP(C46, MDIreg2!A$2:C$250, 3, FALSE)</f>
        <v>Other counties</v>
      </c>
    </row>
    <row r="47" spans="1:34" x14ac:dyDescent="0.2">
      <c r="A47" s="3" t="str">
        <f>ISO!A47</f>
        <v>CIV</v>
      </c>
      <c r="B47" s="3" t="str">
        <f>ISO!B47</f>
        <v>Côte d'Ivoire</v>
      </c>
      <c r="C47" s="4" t="str">
        <f>VLOOKUP(A47,IMPACT159!A$2:C$251, 2, FALSE)</f>
        <v>CIV</v>
      </c>
      <c r="D47" s="4" t="str">
        <f>VLOOKUP(A47,IMPACT159!A$2:C$251, 3, FALSE)</f>
        <v>Ivory Coast</v>
      </c>
      <c r="E47" s="4" t="str">
        <f>VLOOKUP(A47,IMPACT115!A$2:C$249, 2,FALSE)</f>
        <v>IVC</v>
      </c>
      <c r="F47" s="4" t="str">
        <f>VLOOKUP(A47,IMPACT115!A$2:C$249, 2,FALSE)</f>
        <v>IVC</v>
      </c>
      <c r="G47" s="4" t="str">
        <f>VLOOKUP(A47,SSP!$A$2:C$247,2,FALSE)</f>
        <v>CIV</v>
      </c>
      <c r="H47" s="5">
        <f>VLOOKUP(A47,FAO!$A$2:'FAO'!$E$195, 4, FALSE)</f>
        <v>107</v>
      </c>
      <c r="I47" s="4" t="str">
        <f>VLOOKUP(A47,AggReg1!A$2:C$251, 2, FALSE)</f>
        <v>SSA</v>
      </c>
      <c r="J47" s="4" t="str">
        <f>VLOOKUP(A47,AggReg1!A$2:C$251, 3, FALSE)</f>
        <v>Africa south of the Sahara</v>
      </c>
      <c r="K47" s="4" t="str">
        <f>VLOOKUP(A47,ISO!$A$2:'ISO'!$C$251,3,FALSE)</f>
        <v>The Republic of Côte d'Ivoire</v>
      </c>
      <c r="L47" s="4" t="str">
        <f>VLOOKUP(A47,ISO!$A$2:'ISO'!$D$251,4,FALSE)</f>
        <v>CI</v>
      </c>
      <c r="M47" s="12">
        <f>VLOOKUP(A47,FAO!$A$2:'FAO'!$E$195, 2, FALSE)</f>
        <v>384</v>
      </c>
      <c r="N47" s="12" t="str">
        <f>VLOOKUP(A47,FAO!$A$2:'FAO'!$E$195, 3, FALSE)</f>
        <v>IVC</v>
      </c>
      <c r="O47" s="18">
        <f>VLOOKUP(A47,FAO!$A$2:'FAO'!$E$195, 5, FALSE)</f>
        <v>66</v>
      </c>
      <c r="P47" t="str">
        <f>VLOOKUP(A47,AggReg2!A$2:B$251, 2, FALSE)</f>
        <v>CRB</v>
      </c>
      <c r="Q47" s="16" t="str">
        <f>VLOOKUP(C47,Econ2Dev!A$2:C$235,2, FALSE)</f>
        <v>DVG</v>
      </c>
      <c r="R47" s="16" t="str">
        <f>VLOOKUP(C47,Econ2Dev!A$2:C$235, 3, FALSE)</f>
        <v>Developed Only</v>
      </c>
      <c r="S47" t="str">
        <f>VLOOKUP(A47,EAPgMENg!A$2:C$288, 2, FALSE)</f>
        <v>OTH</v>
      </c>
      <c r="T47" t="str">
        <f>VLOOKUP(A47,EAPgMENg!A$2:C$288, 3, FALSE)</f>
        <v>Other</v>
      </c>
      <c r="U47" t="str">
        <f>VLOOKUP(C47,WB.income!A$2:C$251, 2, FALSE)</f>
        <v>lowMidInc</v>
      </c>
      <c r="V47" t="str">
        <f>VLOOKUP(C47,WB.income!A$2:C$251, 3, FALSE)</f>
        <v>Lower middle income</v>
      </c>
      <c r="X47" t="str">
        <f>VLOOKUP(A47,WB.spatial!A$2:C$251, 2, FALSE)</f>
        <v>SSA</v>
      </c>
      <c r="Y47" t="str">
        <f>VLOOKUP(A47,WB.spatial!A$2:C$251, 3, FALSE)</f>
        <v>Sub-Saharan Africa</v>
      </c>
      <c r="Z47" t="str">
        <f>VLOOKUP(A47, Africa.regions!A$2:C$250, 2, FALSE)</f>
        <v>Western</v>
      </c>
      <c r="AA47" t="str">
        <f>VLOOKUP(A47,Africa.regions!A$2:C$251, 3, FALSE)</f>
        <v>Western Africa</v>
      </c>
      <c r="AB47" t="str">
        <f>VLOOKUP(A47, 'regions.invest'!A$2:C$250, 2, FALSE)</f>
        <v>member</v>
      </c>
      <c r="AC47" t="str">
        <f>VLOOKUP(A47, 'regions.invest'!A$2:C$250, 3, FALSE)</f>
        <v>Increased investment</v>
      </c>
      <c r="AE47" t="str">
        <f>VLOOKUP(C47, MDIreg1!A$2:C$250, 2, FALSE)</f>
        <v>SSA_Western</v>
      </c>
      <c r="AF47" t="str">
        <f>VLOOKUP(C47, MDIreg1!A$2:C$250, 3, FALSE)</f>
        <v>Western Africa except Nigeria</v>
      </c>
      <c r="AG47" t="str">
        <f>VLOOKUP(C47, MDIreg2!A$2:C$250, 2, FALSE)</f>
        <v>SSA</v>
      </c>
      <c r="AH47" t="str">
        <f>VLOOKUP(C47, MDIreg2!A$2:C$250, 3, FALSE)</f>
        <v>Sub Saharan African countries</v>
      </c>
    </row>
    <row r="48" spans="1:34" x14ac:dyDescent="0.2">
      <c r="A48" s="3" t="str">
        <f>ISO!A48</f>
        <v>CMR</v>
      </c>
      <c r="B48" s="3" t="str">
        <f>ISO!B48</f>
        <v>Cameroon</v>
      </c>
      <c r="C48" s="4" t="str">
        <f>VLOOKUP(A48,IMPACT159!A$2:C$251, 2, FALSE)</f>
        <v>CMR</v>
      </c>
      <c r="D48" s="4" t="str">
        <f>VLOOKUP(A48,IMPACT159!A$2:C$251, 3, FALSE)</f>
        <v>Cameroon</v>
      </c>
      <c r="E48" s="4" t="str">
        <f>VLOOKUP(A48,IMPACT115!A$2:C$249, 2,FALSE)</f>
        <v>CAM</v>
      </c>
      <c r="F48" s="4" t="str">
        <f>VLOOKUP(A48,IMPACT115!A$2:C$249, 2,FALSE)</f>
        <v>CAM</v>
      </c>
      <c r="G48" s="4" t="str">
        <f>VLOOKUP(A48,SSP!$A$2:C$247,2,FALSE)</f>
        <v>CMR</v>
      </c>
      <c r="H48" s="5">
        <f>VLOOKUP(A48,FAO!$A$2:'FAO'!$E$195, 4, FALSE)</f>
        <v>32</v>
      </c>
      <c r="I48" s="4" t="str">
        <f>VLOOKUP(A48,AggReg1!A$2:C$251, 2, FALSE)</f>
        <v>SSA</v>
      </c>
      <c r="J48" s="4" t="str">
        <f>VLOOKUP(A48,AggReg1!A$2:C$251, 3, FALSE)</f>
        <v>Africa south of the Sahara</v>
      </c>
      <c r="K48" s="4" t="str">
        <f>VLOOKUP(A48,ISO!$A$2:'ISO'!$C$251,3,FALSE)</f>
        <v>The Republic of Cameroon</v>
      </c>
      <c r="L48" s="4" t="str">
        <f>VLOOKUP(A48,ISO!$A$2:'ISO'!$D$251,4,FALSE)</f>
        <v>CM</v>
      </c>
      <c r="M48" s="12">
        <f>VLOOKUP(A48,FAO!$A$2:'FAO'!$E$195, 2, FALSE)</f>
        <v>120</v>
      </c>
      <c r="N48" s="12" t="str">
        <f>VLOOKUP(A48,FAO!$A$2:'FAO'!$E$195, 3, FALSE)</f>
        <v>CMR</v>
      </c>
      <c r="O48" s="18">
        <f>VLOOKUP(A48,FAO!$A$2:'FAO'!$E$195, 5, FALSE)</f>
        <v>45</v>
      </c>
      <c r="P48" t="str">
        <f>VLOOKUP(A48,AggReg2!A$2:B$251, 2, FALSE)</f>
        <v>WAs</v>
      </c>
      <c r="Q48" s="16" t="str">
        <f>VLOOKUP(C48,Econ2Dev!A$2:C$235,2, FALSE)</f>
        <v>DVD</v>
      </c>
      <c r="R48" s="16" t="str">
        <f>VLOOKUP(C48,Econ2Dev!A$2:C$235, 3, FALSE)</f>
        <v>Developing Only</v>
      </c>
      <c r="S48" t="str">
        <f>VLOOKUP(A48,EAPgMENg!A$2:C$288, 2, FALSE)</f>
        <v>OTH</v>
      </c>
      <c r="T48" t="str">
        <f>VLOOKUP(A48,EAPgMENg!A$2:C$288, 3, FALSE)</f>
        <v>Other</v>
      </c>
      <c r="U48" t="str">
        <f>VLOOKUP(C48,WB.income!A$2:C$251, 2, FALSE)</f>
        <v>lowMidInc</v>
      </c>
      <c r="V48" t="str">
        <f>VLOOKUP(C48,WB.income!A$2:C$251, 3, FALSE)</f>
        <v>Lower middle income</v>
      </c>
      <c r="X48" t="str">
        <f>VLOOKUP(A48,WB.spatial!A$2:C$251, 2, FALSE)</f>
        <v>SSA</v>
      </c>
      <c r="Y48" t="str">
        <f>VLOOKUP(A48,WB.spatial!A$2:C$251, 3, FALSE)</f>
        <v>Sub-Saharan Africa</v>
      </c>
      <c r="Z48" t="str">
        <f>VLOOKUP(A48, Africa.regions!A$2:C$250, 2, FALSE)</f>
        <v>Central</v>
      </c>
      <c r="AA48" t="str">
        <f>VLOOKUP(A48,Africa.regions!A$2:C$251, 3, FALSE)</f>
        <v>Central Africa</v>
      </c>
      <c r="AB48" t="str">
        <f>VLOOKUP(A48, 'regions.invest'!A$2:C$250, 2, FALSE)</f>
        <v>member</v>
      </c>
      <c r="AC48" t="str">
        <f>VLOOKUP(A48, 'regions.invest'!A$2:C$250, 3, FALSE)</f>
        <v>Increased investment</v>
      </c>
      <c r="AE48" t="str">
        <f>VLOOKUP(C48, MDIreg1!A$2:C$250, 2, FALSE)</f>
        <v>SSA_Central</v>
      </c>
      <c r="AF48" t="str">
        <f>VLOOKUP(C48, MDIreg1!A$2:C$250, 3, FALSE)</f>
        <v>Central Arica</v>
      </c>
      <c r="AG48" t="str">
        <f>VLOOKUP(C48, MDIreg2!A$2:C$250, 2, FALSE)</f>
        <v>SSA</v>
      </c>
      <c r="AH48" t="str">
        <f>VLOOKUP(C48, MDIreg2!A$2:C$250, 3, FALSE)</f>
        <v>Sub Saharan African countries</v>
      </c>
    </row>
    <row r="49" spans="1:34" x14ac:dyDescent="0.2">
      <c r="A49" s="3" t="str">
        <f>ISO!A49</f>
        <v>COD</v>
      </c>
      <c r="B49" s="3" t="str">
        <f>ISO!B49</f>
        <v>Congo, The Democratic Republic of the</v>
      </c>
      <c r="C49" s="4" t="str">
        <f>VLOOKUP(A49,IMPACT159!A$2:C$251, 2, FALSE)</f>
        <v>COD</v>
      </c>
      <c r="D49" s="4" t="str">
        <f>VLOOKUP(A49,IMPACT159!A$2:C$251, 3, FALSE)</f>
        <v>Democratic Republic of Congo</v>
      </c>
      <c r="E49" s="4" t="str">
        <f>VLOOKUP(A49,IMPACT115!A$2:C$249, 2,FALSE)</f>
        <v>DRC</v>
      </c>
      <c r="F49" s="4" t="str">
        <f>VLOOKUP(A49,IMPACT115!A$2:C$249, 2,FALSE)</f>
        <v>DRC</v>
      </c>
      <c r="G49" s="4" t="str">
        <f>VLOOKUP(A49,SSP!$A$2:C$247,2,FALSE)</f>
        <v>COD</v>
      </c>
      <c r="H49" s="5">
        <f>VLOOKUP(A49,FAO!$A$2:'FAO'!$E$195, 4, FALSE)</f>
        <v>250</v>
      </c>
      <c r="I49" s="4" t="str">
        <f>VLOOKUP(A49,AggReg1!A$2:C$251, 2, FALSE)</f>
        <v>SSA</v>
      </c>
      <c r="J49" s="4" t="str">
        <f>VLOOKUP(A49,AggReg1!A$2:C$251, 3, FALSE)</f>
        <v>Africa south of the Sahara</v>
      </c>
      <c r="K49" s="4" t="str">
        <f>VLOOKUP(A49,ISO!$A$2:'ISO'!$C$251,3,FALSE)</f>
        <v>The Democratic Republic of The Congo</v>
      </c>
      <c r="L49" s="4" t="str">
        <f>VLOOKUP(A49,ISO!$A$2:'ISO'!$D$251,4,FALSE)</f>
        <v>CD</v>
      </c>
      <c r="M49" s="12">
        <f>VLOOKUP(A49,FAO!$A$2:'FAO'!$E$195, 2, FALSE)</f>
        <v>180</v>
      </c>
      <c r="N49" s="12" t="str">
        <f>VLOOKUP(A49,FAO!$A$2:'FAO'!$E$195, 3, FALSE)</f>
        <v>ZAI</v>
      </c>
      <c r="O49" s="18">
        <f>VLOOKUP(A49,FAO!$A$2:'FAO'!$E$195, 5, FALSE)</f>
        <v>68</v>
      </c>
      <c r="P49" t="str">
        <f>VLOOKUP(A49,AggReg2!A$2:B$251, 2, FALSE)</f>
        <v>EEU</v>
      </c>
      <c r="Q49" s="16" t="str">
        <f>VLOOKUP(C49,Econ2Dev!A$2:C$235,2, FALSE)</f>
        <v>DVD</v>
      </c>
      <c r="R49" s="16" t="str">
        <f>VLOOKUP(C49,Econ2Dev!A$2:C$235, 3, FALSE)</f>
        <v>Developing Only</v>
      </c>
      <c r="S49" t="str">
        <f>VLOOKUP(A49,EAPgMENg!A$2:C$288, 2, FALSE)</f>
        <v>OTH</v>
      </c>
      <c r="T49" t="str">
        <f>VLOOKUP(A49,EAPgMENg!A$2:C$288, 3, FALSE)</f>
        <v>Other</v>
      </c>
      <c r="U49" t="str">
        <f>VLOOKUP(C49,WB.income!A$2:C$251, 2, FALSE)</f>
        <v>lowInc</v>
      </c>
      <c r="V49" t="str">
        <f>VLOOKUP(C49,WB.income!A$2:C$251, 3, FALSE)</f>
        <v>Low income</v>
      </c>
      <c r="X49" t="str">
        <f>VLOOKUP(A49,WB.spatial!A$2:C$251, 2, FALSE)</f>
        <v>SSA</v>
      </c>
      <c r="Y49" t="str">
        <f>VLOOKUP(A49,WB.spatial!A$2:C$251, 3, FALSE)</f>
        <v>Sub-Saharan Africa</v>
      </c>
      <c r="Z49" t="str">
        <f>VLOOKUP(A49, Africa.regions!A$2:C$250, 2, FALSE)</f>
        <v>Central</v>
      </c>
      <c r="AA49" t="str">
        <f>VLOOKUP(A49,Africa.regions!A$2:C$251, 3, FALSE)</f>
        <v>Central Africa</v>
      </c>
      <c r="AB49" t="str">
        <f>VLOOKUP(A49, 'regions.invest'!A$2:C$250, 2, FALSE)</f>
        <v>member</v>
      </c>
      <c r="AC49" t="str">
        <f>VLOOKUP(A49, 'regions.invest'!A$2:C$250, 3, FALSE)</f>
        <v>Increased investment</v>
      </c>
      <c r="AE49" t="str">
        <f>VLOOKUP(C49, MDIreg1!A$2:C$250, 2, FALSE)</f>
        <v>SSA_Central</v>
      </c>
      <c r="AF49" t="str">
        <f>VLOOKUP(C49, MDIreg1!A$2:C$250, 3, FALSE)</f>
        <v>Central Arica</v>
      </c>
      <c r="AG49" t="str">
        <f>VLOOKUP(C49, MDIreg2!A$2:C$250, 2, FALSE)</f>
        <v>SSA</v>
      </c>
      <c r="AH49" t="str">
        <f>VLOOKUP(C49, MDIreg2!A$2:C$250, 3, FALSE)</f>
        <v>Sub Saharan African countries</v>
      </c>
    </row>
    <row r="50" spans="1:34" x14ac:dyDescent="0.2">
      <c r="A50" s="3" t="str">
        <f>ISO!A50</f>
        <v>COG</v>
      </c>
      <c r="B50" s="3" t="str">
        <f>ISO!B50</f>
        <v>Congo</v>
      </c>
      <c r="C50" s="4" t="str">
        <f>VLOOKUP(A50,IMPACT159!A$2:C$251, 2, FALSE)</f>
        <v>COG</v>
      </c>
      <c r="D50" s="4" t="str">
        <f>VLOOKUP(A50,IMPACT159!A$2:C$251, 3, FALSE)</f>
        <v>Congo</v>
      </c>
      <c r="E50" s="4" t="str">
        <f>VLOOKUP(A50,IMPACT115!A$2:C$249, 2,FALSE)</f>
        <v>CON</v>
      </c>
      <c r="F50" s="4" t="str">
        <f>VLOOKUP(A50,IMPACT115!A$2:C$249, 2,FALSE)</f>
        <v>CON</v>
      </c>
      <c r="G50" s="4" t="str">
        <f>VLOOKUP(A50,SSP!$A$2:C$247,2,FALSE)</f>
        <v>COG</v>
      </c>
      <c r="H50" s="5">
        <f>VLOOKUP(A50,FAO!$A$2:'FAO'!$E$195, 4, FALSE)</f>
        <v>46</v>
      </c>
      <c r="I50" s="4" t="str">
        <f>VLOOKUP(A50,AggReg1!A$2:C$251, 2, FALSE)</f>
        <v>SSA</v>
      </c>
      <c r="J50" s="4" t="str">
        <f>VLOOKUP(A50,AggReg1!A$2:C$251, 3, FALSE)</f>
        <v>Africa south of the Sahara</v>
      </c>
      <c r="K50" s="4" t="str">
        <f>VLOOKUP(A50,ISO!$A$2:'ISO'!$C$251,3,FALSE)</f>
        <v>The Republic of The Congo</v>
      </c>
      <c r="L50" s="4" t="str">
        <f>VLOOKUP(A50,ISO!$A$2:'ISO'!$D$251,4,FALSE)</f>
        <v>CG</v>
      </c>
      <c r="M50" s="12">
        <f>VLOOKUP(A50,FAO!$A$2:'FAO'!$E$195, 2, FALSE)</f>
        <v>178</v>
      </c>
      <c r="N50" s="12" t="str">
        <f>VLOOKUP(A50,FAO!$A$2:'FAO'!$E$195, 3, FALSE)</f>
        <v>PRC</v>
      </c>
      <c r="O50" s="18">
        <f>VLOOKUP(A50,FAO!$A$2:'FAO'!$E$195, 5, FALSE)</f>
        <v>59</v>
      </c>
      <c r="P50" t="str">
        <f>VLOOKUP(A50,AggReg2!A$2:B$251, 2, FALSE)</f>
        <v>WEU</v>
      </c>
      <c r="Q50" s="16" t="str">
        <f>VLOOKUP(C50,Econ2Dev!A$2:C$235,2, FALSE)</f>
        <v>DVD</v>
      </c>
      <c r="R50" s="16" t="str">
        <f>VLOOKUP(C50,Econ2Dev!A$2:C$235, 3, FALSE)</f>
        <v>Developing Only</v>
      </c>
      <c r="S50" t="str">
        <f>VLOOKUP(A50,EAPgMENg!A$2:C$288, 2, FALSE)</f>
        <v>OTH</v>
      </c>
      <c r="T50" t="str">
        <f>VLOOKUP(A50,EAPgMENg!A$2:C$288, 3, FALSE)</f>
        <v>Other</v>
      </c>
      <c r="U50" t="str">
        <f>VLOOKUP(C50,WB.income!A$2:C$251, 2, FALSE)</f>
        <v>lowMidInc</v>
      </c>
      <c r="V50" t="str">
        <f>VLOOKUP(C50,WB.income!A$2:C$251, 3, FALSE)</f>
        <v>Lower middle income</v>
      </c>
      <c r="X50" t="str">
        <f>VLOOKUP(A50,WB.spatial!A$2:C$251, 2, FALSE)</f>
        <v>SSA</v>
      </c>
      <c r="Y50" t="str">
        <f>VLOOKUP(A50,WB.spatial!A$2:C$251, 3, FALSE)</f>
        <v>Sub-Saharan Africa</v>
      </c>
      <c r="Z50" t="str">
        <f>VLOOKUP(A50, Africa.regions!A$2:C$250, 2, FALSE)</f>
        <v>Central</v>
      </c>
      <c r="AA50" t="str">
        <f>VLOOKUP(A50,Africa.regions!A$2:C$251, 3, FALSE)</f>
        <v>Central Africa</v>
      </c>
      <c r="AB50" t="str">
        <f>VLOOKUP(A50, 'regions.invest'!A$2:C$250, 2, FALSE)</f>
        <v>member</v>
      </c>
      <c r="AC50" t="str">
        <f>VLOOKUP(A50, 'regions.invest'!A$2:C$250, 3, FALSE)</f>
        <v>Increased investment</v>
      </c>
      <c r="AE50" t="str">
        <f>VLOOKUP(C50, MDIreg1!A$2:C$250, 2, FALSE)</f>
        <v>SSA_Central</v>
      </c>
      <c r="AF50" t="str">
        <f>VLOOKUP(C50, MDIreg1!A$2:C$250, 3, FALSE)</f>
        <v>Central Arica</v>
      </c>
      <c r="AG50" t="str">
        <f>VLOOKUP(C50, MDIreg2!A$2:C$250, 2, FALSE)</f>
        <v>SSA</v>
      </c>
      <c r="AH50" t="str">
        <f>VLOOKUP(C50, MDIreg2!A$2:C$250, 3, FALSE)</f>
        <v>Sub Saharan African countries</v>
      </c>
    </row>
    <row r="51" spans="1:34" x14ac:dyDescent="0.2">
      <c r="A51" s="3" t="str">
        <f>ISO!A51</f>
        <v>COK</v>
      </c>
      <c r="B51" s="3" t="str">
        <f>ISO!B51</f>
        <v>Cook Islands</v>
      </c>
      <c r="C51" s="4" t="str">
        <f>VLOOKUP(A51,IMPACT159!A$2:C$251, 2, FALSE)</f>
        <v>OPO</v>
      </c>
      <c r="D51" s="4" t="str">
        <f>VLOOKUP(A51,IMPACT159!A$2:C$251, 3, FALSE)</f>
        <v>Other Pacific Ocean</v>
      </c>
      <c r="E51" s="4" t="str">
        <f>VLOOKUP(A51,IMPACT115!A$2:C$249, 2,FALSE)</f>
        <v>ROW</v>
      </c>
      <c r="F51" s="4" t="str">
        <f>VLOOKUP(A51,IMPACT115!A$2:C$249, 2,FALSE)</f>
        <v>ROW</v>
      </c>
      <c r="G51" s="4" t="e">
        <f>VLOOKUP(A51,SSP!$A$2:C$247,2,FALSE)</f>
        <v>#N/A</v>
      </c>
      <c r="H51" s="5">
        <f>VLOOKUP(A51,FAO!$A$2:'FAO'!$E$195, 4, FALSE)</f>
        <v>47</v>
      </c>
      <c r="I51" s="4" t="str">
        <f>VLOOKUP(A51,AggReg1!A$2:C$251, 2, FALSE)</f>
        <v>EAP</v>
      </c>
      <c r="J51" s="4" t="str">
        <f>VLOOKUP(A51,AggReg1!A$2:C$251, 3, FALSE)</f>
        <v>East Asia and Pacific</v>
      </c>
      <c r="K51" s="4" t="str">
        <f>VLOOKUP(A51,ISO!$A$2:'ISO'!$C$251,3,FALSE)</f>
        <v>The Cook Islands</v>
      </c>
      <c r="L51" s="4" t="str">
        <f>VLOOKUP(A51,ISO!$A$2:'ISO'!$D$251,4,FALSE)</f>
        <v>CK</v>
      </c>
      <c r="M51" s="12">
        <f>VLOOKUP(A51,FAO!$A$2:'FAO'!$E$195, 2, FALSE)</f>
        <v>184</v>
      </c>
      <c r="N51" s="12" t="str">
        <f>VLOOKUP(A51,FAO!$A$2:'FAO'!$E$195, 3, FALSE)</f>
        <v>CKI</v>
      </c>
      <c r="O51" s="18">
        <f>VLOOKUP(A51,FAO!$A$2:'FAO'!$E$195, 5, FALSE)</f>
        <v>60</v>
      </c>
      <c r="P51">
        <f>VLOOKUP(A51,AggReg2!A$2:B$251, 2, FALSE)</f>
        <v>0</v>
      </c>
      <c r="Q51" s="16" t="str">
        <f>VLOOKUP(C51,Econ2Dev!A$2:C$235,2, FALSE)</f>
        <v>DVG</v>
      </c>
      <c r="R51" s="16" t="str">
        <f>VLOOKUP(C51,Econ2Dev!A$2:C$235, 3, FALSE)</f>
        <v>Developed Only</v>
      </c>
      <c r="S51" t="str">
        <f>VLOOKUP(A51,EAPgMENg!A$2:C$288, 2, FALSE)</f>
        <v>OTH</v>
      </c>
      <c r="T51" t="str">
        <f>VLOOKUP(A51,EAPgMENg!A$2:C$288, 3, FALSE)</f>
        <v>Other</v>
      </c>
      <c r="U51" t="str">
        <f>VLOOKUP(C51,WB.income!A$2:C$251, 2, FALSE)</f>
        <v>upMidInc</v>
      </c>
      <c r="V51" t="str">
        <f>VLOOKUP(C51,WB.income!A$2:C$251, 3, FALSE)</f>
        <v>Upper middle income</v>
      </c>
      <c r="X51" t="str">
        <f>VLOOKUP(A51,WB.spatial!A$2:C$251, 2, FALSE)</f>
        <v>EAP</v>
      </c>
      <c r="Y51" t="str">
        <f>VLOOKUP(A51,WB.spatial!A$2:C$251, 3, FALSE)</f>
        <v>East Asia and Pacific</v>
      </c>
      <c r="Z51" t="str">
        <f>VLOOKUP(A51, Africa.regions!A$2:C$250, 2, FALSE)</f>
        <v>NonAfrica</v>
      </c>
      <c r="AA51" t="str">
        <f>VLOOKUP(A51,Africa.regions!A$2:C$251, 3, FALSE)</f>
        <v>Not Africa</v>
      </c>
      <c r="AB51" t="str">
        <f>VLOOKUP(A51, 'regions.invest'!A$2:C$250, 2, FALSE)</f>
        <v>nonmember</v>
      </c>
      <c r="AC51" t="str">
        <f>VLOOKUP(A51, 'regions.invest'!A$2:C$250, 3, FALSE)</f>
        <v>standard investment</v>
      </c>
      <c r="AE51" t="str">
        <f>VLOOKUP(C51, MDIreg1!A$2:C$250, 2, FALSE)</f>
        <v>Asia_SE</v>
      </c>
      <c r="AF51" t="str">
        <f>VLOOKUP(C51, MDIreg1!A$2:C$250, 3, FALSE)</f>
        <v>Southeast Asia</v>
      </c>
      <c r="AG51" t="str">
        <f>VLOOKUP(C51, MDIreg2!A$2:C$250, 2, FALSE)</f>
        <v>Asia_mdi</v>
      </c>
      <c r="AH51" t="str">
        <f>VLOOKUP(C51, MDIreg2!A$2:C$250, 3, FALSE)</f>
        <v>Selected Asian countries</v>
      </c>
    </row>
    <row r="52" spans="1:34" x14ac:dyDescent="0.2">
      <c r="A52" s="3" t="str">
        <f>ISO!A52</f>
        <v>COL</v>
      </c>
      <c r="B52" s="3" t="str">
        <f>ISO!B52</f>
        <v>Colombia</v>
      </c>
      <c r="C52" s="4" t="str">
        <f>VLOOKUP(A52,IMPACT159!A$2:C$251, 2, FALSE)</f>
        <v>COL</v>
      </c>
      <c r="D52" s="4" t="str">
        <f>VLOOKUP(A52,IMPACT159!A$2:C$251, 3, FALSE)</f>
        <v>Colombia</v>
      </c>
      <c r="E52" s="4" t="str">
        <f>VLOOKUP(A52,IMPACT115!A$2:C$249, 2,FALSE)</f>
        <v>COL</v>
      </c>
      <c r="F52" s="4" t="str">
        <f>VLOOKUP(A52,IMPACT115!A$2:C$249, 2,FALSE)</f>
        <v>COL</v>
      </c>
      <c r="G52" s="4" t="str">
        <f>VLOOKUP(A52,SSP!$A$2:C$247,2,FALSE)</f>
        <v>COL</v>
      </c>
      <c r="H52" s="5">
        <f>VLOOKUP(A52,FAO!$A$2:'FAO'!$E$195, 4, FALSE)</f>
        <v>44</v>
      </c>
      <c r="I52" s="4" t="str">
        <f>VLOOKUP(A52,AggReg1!A$2:C$251, 2, FALSE)</f>
        <v>LAC</v>
      </c>
      <c r="J52" s="4" t="str">
        <f>VLOOKUP(A52,AggReg1!A$2:C$251, 3, FALSE)</f>
        <v>Latin America and Caribbean</v>
      </c>
      <c r="K52" s="4" t="str">
        <f>VLOOKUP(A52,ISO!$A$2:'ISO'!$C$251,3,FALSE)</f>
        <v>The Republic of Colombia</v>
      </c>
      <c r="L52" s="4" t="str">
        <f>VLOOKUP(A52,ISO!$A$2:'ISO'!$D$251,4,FALSE)</f>
        <v>CO</v>
      </c>
      <c r="M52" s="12">
        <f>VLOOKUP(A52,FAO!$A$2:'FAO'!$E$195, 2, FALSE)</f>
        <v>170</v>
      </c>
      <c r="N52" s="12" t="str">
        <f>VLOOKUP(A52,FAO!$A$2:'FAO'!$E$195, 3, FALSE)</f>
        <v>COL</v>
      </c>
      <c r="O52" s="18">
        <f>VLOOKUP(A52,FAO!$A$2:'FAO'!$E$195, 5, FALSE)</f>
        <v>57</v>
      </c>
      <c r="P52" t="str">
        <f>VLOOKUP(A52,AggReg2!A$2:B$251, 2, FALSE)</f>
        <v>EAf</v>
      </c>
      <c r="Q52" s="16" t="str">
        <f>VLOOKUP(C52,Econ2Dev!A$2:C$235,2, FALSE)</f>
        <v>DVG</v>
      </c>
      <c r="R52" s="16" t="str">
        <f>VLOOKUP(C52,Econ2Dev!A$2:C$235, 3, FALSE)</f>
        <v>Developed Only</v>
      </c>
      <c r="S52" t="str">
        <f>VLOOKUP(A52,EAPgMENg!A$2:C$288, 2, FALSE)</f>
        <v>OTH</v>
      </c>
      <c r="T52" t="str">
        <f>VLOOKUP(A52,EAPgMENg!A$2:C$288, 3, FALSE)</f>
        <v>Other</v>
      </c>
      <c r="U52" t="str">
        <f>VLOOKUP(C52,WB.income!A$2:C$251, 2, FALSE)</f>
        <v>upMidInc</v>
      </c>
      <c r="V52" t="str">
        <f>VLOOKUP(C52,WB.income!A$2:C$251, 3, FALSE)</f>
        <v>Upper middle income</v>
      </c>
      <c r="X52" t="str">
        <f>VLOOKUP(A52,WB.spatial!A$2:C$251, 2, FALSE)</f>
        <v>LAC</v>
      </c>
      <c r="Y52" t="str">
        <f>VLOOKUP(A52,WB.spatial!A$2:C$251, 3, FALSE)</f>
        <v>Latin America and Caribbean</v>
      </c>
      <c r="Z52" t="str">
        <f>VLOOKUP(A52, Africa.regions!A$2:C$250, 2, FALSE)</f>
        <v>NonAfrica</v>
      </c>
      <c r="AA52" t="str">
        <f>VLOOKUP(A52,Africa.regions!A$2:C$251, 3, FALSE)</f>
        <v>Not Africa</v>
      </c>
      <c r="AB52" t="str">
        <f>VLOOKUP(A52, 'regions.invest'!A$2:C$250, 2, FALSE)</f>
        <v>member</v>
      </c>
      <c r="AC52" t="str">
        <f>VLOOKUP(A52, 'regions.invest'!A$2:C$250, 3, FALSE)</f>
        <v>Increased investment</v>
      </c>
      <c r="AE52" t="str">
        <f>VLOOKUP(C52, MDIreg1!A$2:C$250, 2, FALSE)</f>
        <v>SA_Andean</v>
      </c>
      <c r="AF52" t="str">
        <f>VLOOKUP(C52, MDIreg1!A$2:C$250, 3, FALSE)</f>
        <v>Andean South America</v>
      </c>
      <c r="AG52" t="str">
        <f>VLOOKUP(C52, MDIreg2!A$2:C$250, 2, FALSE)</f>
        <v>LAC_mdi</v>
      </c>
      <c r="AH52" t="str">
        <f>VLOOKUP(C52, MDIreg2!A$2:C$250, 3, FALSE)</f>
        <v>Selected Latin American and Caribbean countries</v>
      </c>
    </row>
    <row r="53" spans="1:34" x14ac:dyDescent="0.2">
      <c r="A53" s="3" t="str">
        <f>ISO!A53</f>
        <v>COM</v>
      </c>
      <c r="B53" s="3" t="str">
        <f>ISO!B53</f>
        <v>Comoros</v>
      </c>
      <c r="C53" s="4" t="str">
        <f>VLOOKUP(A53,IMPACT159!A$2:C$251, 2, FALSE)</f>
        <v>OIO</v>
      </c>
      <c r="D53" s="4" t="str">
        <f>VLOOKUP(A53,IMPACT159!A$2:C$251, 3, FALSE)</f>
        <v>Other Indian Ocean</v>
      </c>
      <c r="E53" s="4" t="str">
        <f>VLOOKUP(A53,IMPACT115!A$2:C$249, 2,FALSE)</f>
        <v>ROW</v>
      </c>
      <c r="F53" s="4" t="str">
        <f>VLOOKUP(A53,IMPACT115!A$2:C$249, 2,FALSE)</f>
        <v>ROW</v>
      </c>
      <c r="G53" s="4" t="str">
        <f>VLOOKUP(A53,SSP!$A$2:C$247,2,FALSE)</f>
        <v>COM</v>
      </c>
      <c r="H53" s="5">
        <f>VLOOKUP(A53,FAO!$A$2:'FAO'!$E$195, 4, FALSE)</f>
        <v>45</v>
      </c>
      <c r="I53" s="4" t="str">
        <f>VLOOKUP(A53,AggReg1!A$2:C$251, 2, FALSE)</f>
        <v>EAP</v>
      </c>
      <c r="J53" s="4" t="str">
        <f>VLOOKUP(A53,AggReg1!A$2:C$251, 3, FALSE)</f>
        <v>East Asia and Pacific</v>
      </c>
      <c r="K53" s="4" t="str">
        <f>VLOOKUP(A53,ISO!$A$2:'ISO'!$C$251,3,FALSE)</f>
        <v>The Union of The Comoros</v>
      </c>
      <c r="L53" s="4" t="str">
        <f>VLOOKUP(A53,ISO!$A$2:'ISO'!$D$251,4,FALSE)</f>
        <v>KM</v>
      </c>
      <c r="M53" s="12">
        <f>VLOOKUP(A53,FAO!$A$2:'FAO'!$E$195, 2, FALSE)</f>
        <v>174</v>
      </c>
      <c r="N53" s="12" t="str">
        <f>VLOOKUP(A53,FAO!$A$2:'FAO'!$E$195, 3, FALSE)</f>
        <v>COI</v>
      </c>
      <c r="O53" s="18">
        <f>VLOOKUP(A53,FAO!$A$2:'FAO'!$E$195, 5, FALSE)</f>
        <v>58</v>
      </c>
      <c r="P53">
        <f>VLOOKUP(A53,AggReg2!A$2:B$251, 2, FALSE)</f>
        <v>0</v>
      </c>
      <c r="Q53" s="16" t="str">
        <f>VLOOKUP(C53,Econ2Dev!A$2:C$235,2, FALSE)</f>
        <v>DVG</v>
      </c>
      <c r="R53" s="16" t="str">
        <f>VLOOKUP(C53,Econ2Dev!A$2:C$235, 3, FALSE)</f>
        <v>Developed Only</v>
      </c>
      <c r="S53" t="str">
        <f>VLOOKUP(A53,EAPgMENg!A$2:C$288, 2, FALSE)</f>
        <v>OTH</v>
      </c>
      <c r="T53" t="str">
        <f>VLOOKUP(A53,EAPgMENg!A$2:C$288, 3, FALSE)</f>
        <v>Other</v>
      </c>
      <c r="U53" t="str">
        <f>VLOOKUP(C53,WB.income!A$2:C$251, 2, FALSE)</f>
        <v>upMidInc</v>
      </c>
      <c r="V53" t="str">
        <f>VLOOKUP(C53,WB.income!A$2:C$251, 3, FALSE)</f>
        <v>Upper middle income</v>
      </c>
      <c r="X53" t="str">
        <f>VLOOKUP(A53,WB.spatial!A$2:C$251, 2, FALSE)</f>
        <v>EAP</v>
      </c>
      <c r="Y53" t="str">
        <f>VLOOKUP(A53,WB.spatial!A$2:C$251, 3, FALSE)</f>
        <v>East Asia and Pacific</v>
      </c>
      <c r="Z53" t="str">
        <f>VLOOKUP(A53, Africa.regions!A$2:C$251, 2, FALSE)</f>
        <v>NonAfrica</v>
      </c>
      <c r="AA53" t="str">
        <f>VLOOKUP(A53,Africa.regions!A$2:C$251, 3, FALSE)</f>
        <v>Not Africa</v>
      </c>
      <c r="AB53" t="str">
        <f>VLOOKUP(A53, 'regions.invest'!A$2:C$250, 2, FALSE)</f>
        <v>nonmember</v>
      </c>
      <c r="AC53" t="str">
        <f>VLOOKUP(A53, 'regions.invest'!A$2:C$250, 3, FALSE)</f>
        <v>standard investment</v>
      </c>
      <c r="AE53" t="str">
        <f>VLOOKUP(C53, MDIreg1!A$2:C$250, 2, FALSE)</f>
        <v>other</v>
      </c>
      <c r="AF53" t="str">
        <f>VLOOKUP(C53, MDIreg1!A$2:C$250, 3, FALSE)</f>
        <v>Other countries</v>
      </c>
      <c r="AG53" t="str">
        <f>VLOOKUP(C53, MDIreg2!A$2:C$250, 2, FALSE)</f>
        <v>other</v>
      </c>
      <c r="AH53" t="str">
        <f>VLOOKUP(C53, MDIreg2!A$2:C$250, 3, FALSE)</f>
        <v>Other counties</v>
      </c>
    </row>
    <row r="54" spans="1:34" x14ac:dyDescent="0.2">
      <c r="A54" s="3" t="str">
        <f>ISO!A54</f>
        <v>CPV</v>
      </c>
      <c r="B54" s="3" t="str">
        <f>ISO!B54</f>
        <v>Cape Verde</v>
      </c>
      <c r="C54" s="4" t="str">
        <f>VLOOKUP(A54,IMPACT159!A$2:C$251, 2, FALSE)</f>
        <v>OAO</v>
      </c>
      <c r="D54" s="4" t="str">
        <f>VLOOKUP(A54,IMPACT159!A$2:C$251, 3, FALSE)</f>
        <v>Other Atlantic Ocean</v>
      </c>
      <c r="E54" s="4" t="str">
        <f>VLOOKUP(A54,IMPACT115!A$2:C$249, 2,FALSE)</f>
        <v>ROW</v>
      </c>
      <c r="F54" s="4" t="str">
        <f>VLOOKUP(A54,IMPACT115!A$2:C$249, 2,FALSE)</f>
        <v>ROW</v>
      </c>
      <c r="G54" s="4" t="str">
        <f>VLOOKUP(A54,SSP!$A$2:C$247,2,FALSE)</f>
        <v>CPV</v>
      </c>
      <c r="H54" s="5">
        <f>VLOOKUP(A54,FAO!$A$2:'FAO'!$E$195, 4, FALSE)</f>
        <v>35</v>
      </c>
      <c r="I54" s="4" t="str">
        <f>VLOOKUP(A54,AggReg1!A$2:C$251, 2, FALSE)</f>
        <v>SSA</v>
      </c>
      <c r="J54" s="4" t="str">
        <f>VLOOKUP(A54,AggReg1!A$2:C$251, 3, FALSE)</f>
        <v>Africa south of the Sahara</v>
      </c>
      <c r="K54" s="4" t="str">
        <f>VLOOKUP(A54,ISO!$A$2:'ISO'!$C$251,3,FALSE)</f>
        <v>Republic of Cabo Verde</v>
      </c>
      <c r="L54" s="4" t="str">
        <f>VLOOKUP(A54,ISO!$A$2:'ISO'!$D$251,4,FALSE)</f>
        <v>CV</v>
      </c>
      <c r="M54" s="12">
        <f>VLOOKUP(A54,FAO!$A$2:'FAO'!$E$195, 2, FALSE)</f>
        <v>132</v>
      </c>
      <c r="N54" s="12" t="str">
        <f>VLOOKUP(A54,FAO!$A$2:'FAO'!$E$195, 3, FALSE)</f>
        <v>CVI</v>
      </c>
      <c r="O54" s="18">
        <f>VLOOKUP(A54,FAO!$A$2:'FAO'!$E$195, 5, FALSE)</f>
        <v>47</v>
      </c>
      <c r="P54" t="str">
        <f>VLOOKUP(A54,AggReg2!A$2:B$251, 2, FALSE)</f>
        <v>EAf</v>
      </c>
      <c r="Q54" s="16" t="str">
        <f>VLOOKUP(C54,Econ2Dev!A$2:C$235,2, FALSE)</f>
        <v>DVG</v>
      </c>
      <c r="R54" s="16" t="str">
        <f>VLOOKUP(C54,Econ2Dev!A$2:C$235, 3, FALSE)</f>
        <v>Developed Only</v>
      </c>
      <c r="S54" t="str">
        <f>VLOOKUP(A54,EAPgMENg!A$2:C$288, 2, FALSE)</f>
        <v>OTH</v>
      </c>
      <c r="T54" t="str">
        <f>VLOOKUP(A54,EAPgMENg!A$2:C$288, 3, FALSE)</f>
        <v>Other</v>
      </c>
      <c r="U54" t="str">
        <f>VLOOKUP(C54,WB.income!A$2:C$251, 2, FALSE)</f>
        <v>lowMidInc</v>
      </c>
      <c r="V54" t="str">
        <f>VLOOKUP(C54,WB.income!A$2:C$251, 3, FALSE)</f>
        <v>Lower middle income</v>
      </c>
      <c r="X54" t="str">
        <f>VLOOKUP(A54,WB.spatial!A$2:C$251, 2, FALSE)</f>
        <v>SSA</v>
      </c>
      <c r="Y54" t="str">
        <f>VLOOKUP(A54,WB.spatial!A$2:C$251, 3, FALSE)</f>
        <v>Sub-Saharan Africa</v>
      </c>
      <c r="Z54" t="str">
        <f>VLOOKUP(A54, Africa.regions!A$2:C$251, 2, FALSE)</f>
        <v>NonAfrica</v>
      </c>
      <c r="AA54" t="str">
        <f>VLOOKUP(A54,Africa.regions!A$2:C$251, 3, FALSE)</f>
        <v>Not Africa</v>
      </c>
      <c r="AB54" t="str">
        <f>VLOOKUP(A54, 'regions.invest'!A$2:C$250, 2, FALSE)</f>
        <v>nonmember</v>
      </c>
      <c r="AC54" t="str">
        <f>VLOOKUP(A54, 'regions.invest'!A$2:C$250, 3, FALSE)</f>
        <v>standard investment</v>
      </c>
      <c r="AE54" t="str">
        <f>VLOOKUP(C54, MDIreg1!A$2:C$250, 2, FALSE)</f>
        <v>other</v>
      </c>
      <c r="AF54" t="str">
        <f>VLOOKUP(C54, MDIreg1!A$2:C$250, 3, FALSE)</f>
        <v>Other countries</v>
      </c>
      <c r="AG54" t="str">
        <f>VLOOKUP(C54, MDIreg2!A$2:C$250, 2, FALSE)</f>
        <v>other</v>
      </c>
      <c r="AH54" t="str">
        <f>VLOOKUP(C54, MDIreg2!A$2:C$250, 3, FALSE)</f>
        <v>Other counties</v>
      </c>
    </row>
    <row r="55" spans="1:34" x14ac:dyDescent="0.2">
      <c r="A55" s="3" t="str">
        <f>ISO!A55</f>
        <v>CRI</v>
      </c>
      <c r="B55" s="3" t="str">
        <f>ISO!B55</f>
        <v>Costa Rica</v>
      </c>
      <c r="C55" s="4" t="str">
        <f>VLOOKUP(A55,IMPACT159!A$2:C$251, 2, FALSE)</f>
        <v>CRI</v>
      </c>
      <c r="D55" s="4" t="str">
        <f>VLOOKUP(A55,IMPACT159!A$2:C$251, 3, FALSE)</f>
        <v>Costa Rica</v>
      </c>
      <c r="E55" s="4" t="str">
        <f>VLOOKUP(A55,IMPACT115!A$2:C$249, 2,FALSE)</f>
        <v>CCA</v>
      </c>
      <c r="F55" s="4" t="str">
        <f>VLOOKUP(A55,IMPACT115!A$2:C$249, 2,FALSE)</f>
        <v>CCA</v>
      </c>
      <c r="G55" s="4" t="str">
        <f>VLOOKUP(A55,SSP!$A$2:C$247,2,FALSE)</f>
        <v>CRI</v>
      </c>
      <c r="H55" s="5">
        <f>VLOOKUP(A55,FAO!$A$2:'FAO'!$E$195, 4, FALSE)</f>
        <v>48</v>
      </c>
      <c r="I55" s="4" t="str">
        <f>VLOOKUP(A55,AggReg1!A$2:C$251, 2, FALSE)</f>
        <v>LAC</v>
      </c>
      <c r="J55" s="4" t="str">
        <f>VLOOKUP(A55,AggReg1!A$2:C$251, 3, FALSE)</f>
        <v>Latin America and Caribbean</v>
      </c>
      <c r="K55" s="4" t="str">
        <f>VLOOKUP(A55,ISO!$A$2:'ISO'!$C$251,3,FALSE)</f>
        <v>The Republic of Costa Rica</v>
      </c>
      <c r="L55" s="4" t="str">
        <f>VLOOKUP(A55,ISO!$A$2:'ISO'!$D$251,4,FALSE)</f>
        <v>CR</v>
      </c>
      <c r="M55" s="12">
        <f>VLOOKUP(A55,FAO!$A$2:'FAO'!$E$195, 2, FALSE)</f>
        <v>188</v>
      </c>
      <c r="N55" s="12" t="str">
        <f>VLOOKUP(A55,FAO!$A$2:'FAO'!$E$195, 3, FALSE)</f>
        <v>COS</v>
      </c>
      <c r="O55" s="18">
        <f>VLOOKUP(A55,FAO!$A$2:'FAO'!$E$195, 5, FALSE)</f>
        <v>61</v>
      </c>
      <c r="P55" t="str">
        <f>VLOOKUP(A55,AggReg2!A$2:B$251, 2, FALSE)</f>
        <v>EEU</v>
      </c>
      <c r="Q55" s="16" t="str">
        <f>VLOOKUP(C55,Econ2Dev!A$2:C$235,2, FALSE)</f>
        <v>DVG</v>
      </c>
      <c r="R55" s="16" t="str">
        <f>VLOOKUP(C55,Econ2Dev!A$2:C$235, 3, FALSE)</f>
        <v>Developed Only</v>
      </c>
      <c r="S55" t="str">
        <f>VLOOKUP(A55,EAPgMENg!A$2:C$288, 2, FALSE)</f>
        <v>OTH</v>
      </c>
      <c r="T55" t="str">
        <f>VLOOKUP(A55,EAPgMENg!A$2:C$288, 3, FALSE)</f>
        <v>Other</v>
      </c>
      <c r="U55" t="str">
        <f>VLOOKUP(C55,WB.income!A$2:C$251, 2, FALSE)</f>
        <v>upMidInc</v>
      </c>
      <c r="V55" t="str">
        <f>VLOOKUP(C55,WB.income!A$2:C$251, 3, FALSE)</f>
        <v>Upper middle income</v>
      </c>
      <c r="X55" t="str">
        <f>VLOOKUP(A55,WB.spatial!A$2:C$251, 2, FALSE)</f>
        <v>LAC</v>
      </c>
      <c r="Y55" t="str">
        <f>VLOOKUP(A55,WB.spatial!A$2:C$251, 3, FALSE)</f>
        <v>Latin America and Caribbean</v>
      </c>
      <c r="Z55" t="str">
        <f>VLOOKUP(A55, Africa.regions!A$2:C$251, 2, FALSE)</f>
        <v>NonAfrica</v>
      </c>
      <c r="AA55" t="str">
        <f>VLOOKUP(A55,Africa.regions!A$2:C$251, 3, FALSE)</f>
        <v>Not Africa</v>
      </c>
      <c r="AB55" t="str">
        <f>VLOOKUP(A55, 'regions.invest'!A$2:C$250, 2, FALSE)</f>
        <v>member</v>
      </c>
      <c r="AC55" t="str">
        <f>VLOOKUP(A55, 'regions.invest'!A$2:C$250, 3, FALSE)</f>
        <v>Increased investment</v>
      </c>
      <c r="AE55" t="str">
        <f>VLOOKUP(C55, MDIreg1!A$2:C$250, 2, FALSE)</f>
        <v>CentAm</v>
      </c>
      <c r="AF55" t="str">
        <f>VLOOKUP(C55, MDIreg1!A$2:C$250, 3, FALSE)</f>
        <v>Central America</v>
      </c>
      <c r="AG55" t="str">
        <f>VLOOKUP(C55, MDIreg2!A$2:C$250, 2, FALSE)</f>
        <v>LAC_mdi</v>
      </c>
      <c r="AH55" t="str">
        <f>VLOOKUP(C55, MDIreg2!A$2:C$250, 3, FALSE)</f>
        <v>Selected Latin American and Caribbean countries</v>
      </c>
    </row>
    <row r="56" spans="1:34" x14ac:dyDescent="0.2">
      <c r="A56" s="3" t="str">
        <f>ISO!A56</f>
        <v>CUB</v>
      </c>
      <c r="B56" s="3" t="str">
        <f>ISO!B56</f>
        <v>Cuba</v>
      </c>
      <c r="C56" s="4" t="str">
        <f>VLOOKUP(A56,IMPACT159!A$2:C$251, 2, FALSE)</f>
        <v>CUB</v>
      </c>
      <c r="D56" s="4" t="str">
        <f>VLOOKUP(A56,IMPACT159!A$2:C$251, 3, FALSE)</f>
        <v>Cuba</v>
      </c>
      <c r="E56" s="4" t="str">
        <f>VLOOKUP(A56,IMPACT115!A$2:C$249, 2,FALSE)</f>
        <v>CCA</v>
      </c>
      <c r="F56" s="4" t="str">
        <f>VLOOKUP(A56,IMPACT115!A$2:C$249, 2,FALSE)</f>
        <v>CCA</v>
      </c>
      <c r="G56" s="4" t="str">
        <f>VLOOKUP(A56,SSP!$A$2:C$247,2,FALSE)</f>
        <v>CUB</v>
      </c>
      <c r="H56" s="5">
        <f>VLOOKUP(A56,FAO!$A$2:'FAO'!$E$195, 4, FALSE)</f>
        <v>49</v>
      </c>
      <c r="I56" s="4" t="str">
        <f>VLOOKUP(A56,AggReg1!A$2:C$251, 2, FALSE)</f>
        <v>LAC</v>
      </c>
      <c r="J56" s="4" t="str">
        <f>VLOOKUP(A56,AggReg1!A$2:C$251, 3, FALSE)</f>
        <v>Latin America and Caribbean</v>
      </c>
      <c r="K56" s="4" t="str">
        <f>VLOOKUP(A56,ISO!$A$2:'ISO'!$C$251,3,FALSE)</f>
        <v>The Republic of Cuba</v>
      </c>
      <c r="L56" s="4" t="str">
        <f>VLOOKUP(A56,ISO!$A$2:'ISO'!$D$251,4,FALSE)</f>
        <v>CU</v>
      </c>
      <c r="M56" s="12">
        <f>VLOOKUP(A56,FAO!$A$2:'FAO'!$E$195, 2, FALSE)</f>
        <v>192</v>
      </c>
      <c r="N56" s="12" t="str">
        <f>VLOOKUP(A56,FAO!$A$2:'FAO'!$E$195, 3, FALSE)</f>
        <v>CUB</v>
      </c>
      <c r="O56" s="18">
        <f>VLOOKUP(A56,FAO!$A$2:'FAO'!$E$195, 5, FALSE)</f>
        <v>63</v>
      </c>
      <c r="P56" t="str">
        <f>VLOOKUP(A56,AggReg2!A$2:B$251, 2, FALSE)</f>
        <v>SEAs</v>
      </c>
      <c r="Q56" s="16" t="str">
        <f>VLOOKUP(C56,Econ2Dev!A$2:C$235,2, FALSE)</f>
        <v>DVG</v>
      </c>
      <c r="R56" s="16" t="str">
        <f>VLOOKUP(C56,Econ2Dev!A$2:C$235, 3, FALSE)</f>
        <v>Developed Only</v>
      </c>
      <c r="S56" t="str">
        <f>VLOOKUP(A56,EAPgMENg!A$2:C$288, 2, FALSE)</f>
        <v>EAPg</v>
      </c>
      <c r="T56" t="str">
        <f>VLOOKUP(A56,EAPgMENg!A$2:C$288, 3, FALSE)</f>
        <v>East Asia and Pacific, developing only</v>
      </c>
      <c r="U56" t="str">
        <f>VLOOKUP(C56,WB.income!A$2:C$251, 2, FALSE)</f>
        <v>upMidInc</v>
      </c>
      <c r="V56" t="str">
        <f>VLOOKUP(C56,WB.income!A$2:C$251, 3, FALSE)</f>
        <v>Upper middle income</v>
      </c>
      <c r="X56" t="str">
        <f>VLOOKUP(A56,WB.spatial!A$2:C$251, 2, FALSE)</f>
        <v>LAC</v>
      </c>
      <c r="Y56" t="str">
        <f>VLOOKUP(A56,WB.spatial!A$2:C$251, 3, FALSE)</f>
        <v>Latin America and Caribbean</v>
      </c>
      <c r="Z56" t="str">
        <f>VLOOKUP(A56, Africa.regions!A$2:C$251, 2, FALSE)</f>
        <v>NonAfrica</v>
      </c>
      <c r="AA56" t="str">
        <f>VLOOKUP(A56,Africa.regions!A$2:C$251, 3, FALSE)</f>
        <v>Not Africa</v>
      </c>
      <c r="AB56" t="str">
        <f>VLOOKUP(A56, 'regions.invest'!A$2:C$250, 2, FALSE)</f>
        <v>member</v>
      </c>
      <c r="AC56" t="str">
        <f>VLOOKUP(A56, 'regions.invest'!A$2:C$250, 3, FALSE)</f>
        <v>Increased investment</v>
      </c>
      <c r="AE56" t="str">
        <f>VLOOKUP(C56, MDIreg1!A$2:C$250, 2, FALSE)</f>
        <v>Caribbean</v>
      </c>
      <c r="AF56" t="str">
        <f>VLOOKUP(C56, MDIreg1!A$2:C$250, 3, FALSE)</f>
        <v>Caribbean</v>
      </c>
      <c r="AG56" t="str">
        <f>VLOOKUP(C56, MDIreg2!A$2:C$250, 2, FALSE)</f>
        <v>LAC_mdi</v>
      </c>
      <c r="AH56" t="str">
        <f>VLOOKUP(C56, MDIreg2!A$2:C$250, 3, FALSE)</f>
        <v>Selected Latin American and Caribbean countries</v>
      </c>
    </row>
    <row r="57" spans="1:34" x14ac:dyDescent="0.2">
      <c r="A57" s="3" t="str">
        <f>ISO!A57</f>
        <v>CUW</v>
      </c>
      <c r="B57" s="3" t="str">
        <f>ISO!B57</f>
        <v>Curaçao</v>
      </c>
      <c r="C57" s="4" t="str">
        <f>VLOOKUP(A57,IMPACT159!A$2:C$251, 2, FALSE)</f>
        <v>CRB</v>
      </c>
      <c r="D57" s="4" t="str">
        <f>VLOOKUP(A57,IMPACT159!A$2:C$251, 3, FALSE)</f>
        <v>Other Caribbean</v>
      </c>
      <c r="E57" s="4" t="str">
        <f>VLOOKUP(A57,IMPACT115!A$2:C$249, 2,FALSE)</f>
        <v>ROW</v>
      </c>
      <c r="F57" s="4" t="str">
        <f>VLOOKUP(A57,IMPACT115!A$2:C$249, 2,FALSE)</f>
        <v>ROW</v>
      </c>
      <c r="G57" s="4" t="e">
        <f>VLOOKUP(A57,SSP!$A$2:C$247,2,FALSE)</f>
        <v>#N/A</v>
      </c>
      <c r="H57" s="5" t="e">
        <f>VLOOKUP(A57,FAO!$A$2:'FAO'!$E$195, 4, FALSE)</f>
        <v>#N/A</v>
      </c>
      <c r="I57" s="4" t="str">
        <f>VLOOKUP(A57,AggReg1!A$2:C$251, 2, FALSE)</f>
        <v>LAC</v>
      </c>
      <c r="J57" s="4" t="str">
        <f>VLOOKUP(A57,AggReg1!A$2:C$251, 3, FALSE)</f>
        <v>Latin America and Caribbean</v>
      </c>
      <c r="K57" s="4" t="str">
        <f>VLOOKUP(A57,ISO!$A$2:'ISO'!$C$251,3,FALSE)</f>
        <v>The Country of Curaçao</v>
      </c>
      <c r="L57" s="4" t="str">
        <f>VLOOKUP(A57,ISO!$A$2:'ISO'!$D$251,4,FALSE)</f>
        <v>CW</v>
      </c>
      <c r="M57" s="12">
        <v>531</v>
      </c>
      <c r="N57" s="12" t="e">
        <f>VLOOKUP(A57,FAO!$A$2:'FAO'!$E$195, 3, FALSE)</f>
        <v>#N/A</v>
      </c>
      <c r="O57" s="18" t="e">
        <f>VLOOKUP(A57,FAO!$A$2:'FAO'!$E$195, 5, FALSE)</f>
        <v>#N/A</v>
      </c>
      <c r="P57" t="str">
        <f>VLOOKUP(A57,AggReg2!A$2:B$251, 2, FALSE)</f>
        <v>OCN</v>
      </c>
      <c r="Q57" s="16" t="str">
        <f>VLOOKUP(C57,Econ2Dev!A$2:C$235,2, FALSE)</f>
        <v>DVG</v>
      </c>
      <c r="R57" s="16" t="str">
        <f>VLOOKUP(C57,Econ2Dev!A$2:C$235, 3, FALSE)</f>
        <v>Developed Only</v>
      </c>
      <c r="S57" t="str">
        <f>VLOOKUP(A57,EAPgMENg!A$2:C$288, 2, FALSE)</f>
        <v>EAPg</v>
      </c>
      <c r="T57" t="str">
        <f>VLOOKUP(A57,EAPgMENg!A$2:C$288, 3, FALSE)</f>
        <v>East Asia and Pacific, developing only</v>
      </c>
      <c r="U57" t="str">
        <f>VLOOKUP(C57,WB.income!A$2:C$251, 2, FALSE)</f>
        <v>lowMidInc</v>
      </c>
      <c r="V57" t="str">
        <f>VLOOKUP(C57,WB.income!A$2:C$251, 3, FALSE)</f>
        <v>Lower middle income</v>
      </c>
      <c r="X57" t="str">
        <f>VLOOKUP(A57,WB.spatial!A$2:C$251, 2, FALSE)</f>
        <v>LAC</v>
      </c>
      <c r="Y57" t="str">
        <f>VLOOKUP(A57,WB.spatial!A$2:C$251, 3, FALSE)</f>
        <v>Latin America and Caribbean</v>
      </c>
      <c r="Z57" t="str">
        <f>VLOOKUP(A57, Africa.regions!A$2:C$251, 2, FALSE)</f>
        <v>NonAfrica</v>
      </c>
      <c r="AA57" t="str">
        <f>VLOOKUP(A57,Africa.regions!A$2:C$251, 3, FALSE)</f>
        <v>Not Africa</v>
      </c>
      <c r="AB57" t="str">
        <f>VLOOKUP(A57, 'regions.invest'!A$2:C$250, 2, FALSE)</f>
        <v>member</v>
      </c>
      <c r="AC57" t="str">
        <f>VLOOKUP(A57, 'regions.invest'!A$2:C$250, 3, FALSE)</f>
        <v>Increased investment</v>
      </c>
      <c r="AE57" t="str">
        <f>VLOOKUP(C57, MDIreg1!A$2:C$250, 2, FALSE)</f>
        <v>Caribbean</v>
      </c>
      <c r="AF57" t="str">
        <f>VLOOKUP(C57, MDIreg1!A$2:C$250, 3, FALSE)</f>
        <v>Caribbean</v>
      </c>
      <c r="AG57" t="str">
        <f>VLOOKUP(C57, MDIreg2!A$2:C$250, 2, FALSE)</f>
        <v>LAC_mdi</v>
      </c>
      <c r="AH57" t="str">
        <f>VLOOKUP(C57, MDIreg2!A$2:C$250, 3, FALSE)</f>
        <v>Selected Latin American and Caribbean countries</v>
      </c>
    </row>
    <row r="58" spans="1:34" x14ac:dyDescent="0.2">
      <c r="A58" s="3" t="str">
        <f>ISO!A58</f>
        <v>CXR</v>
      </c>
      <c r="B58" s="3" t="str">
        <f>ISO!B58</f>
        <v>Christmas Island</v>
      </c>
      <c r="C58" s="4" t="str">
        <f>VLOOKUP(A58,IMPACT159!A$2:C$251, 2, FALSE)</f>
        <v>OIO</v>
      </c>
      <c r="D58" s="4" t="str">
        <f>VLOOKUP(A58,IMPACT159!A$2:C$251, 3, FALSE)</f>
        <v>Other Indian Ocean</v>
      </c>
      <c r="E58" s="4" t="str">
        <f>VLOOKUP(A58,IMPACT115!A$2:C$249, 2,FALSE)</f>
        <v>ROW</v>
      </c>
      <c r="F58" s="4" t="str">
        <f>VLOOKUP(A58,IMPACT115!A$2:C$249, 2,FALSE)</f>
        <v>ROW</v>
      </c>
      <c r="G58" s="4" t="e">
        <f>VLOOKUP(A58,SSP!$A$2:C$247,2,FALSE)</f>
        <v>#N/A</v>
      </c>
      <c r="H58" s="5" t="e">
        <f>VLOOKUP(A58,FAO!$A$2:'FAO'!$E$195, 4, FALSE)</f>
        <v>#N/A</v>
      </c>
      <c r="I58" s="4" t="str">
        <f>VLOOKUP(A58,AggReg1!A$2:C$251, 2, FALSE)</f>
        <v>EAP</v>
      </c>
      <c r="J58" s="4" t="str">
        <f>VLOOKUP(A58,AggReg1!A$2:C$251, 3, FALSE)</f>
        <v>East Asia and Pacific</v>
      </c>
      <c r="K58" s="4" t="e">
        <f>VLOOKUP(A58,ISO!$A$2:'ISO'!$C$251,3,FALSE)</f>
        <v>#N/A</v>
      </c>
      <c r="L58" s="4" t="str">
        <f>VLOOKUP(A58,ISO!$A$2:'ISO'!$D$251,4,FALSE)</f>
        <v>CX</v>
      </c>
      <c r="M58" s="12">
        <v>162</v>
      </c>
      <c r="N58" s="12" t="e">
        <f>VLOOKUP(A58,FAO!$A$2:'FAO'!$E$195, 3, FALSE)</f>
        <v>#N/A</v>
      </c>
      <c r="O58" s="18" t="e">
        <f>VLOOKUP(A58,FAO!$A$2:'FAO'!$E$195, 5, FALSE)</f>
        <v>#N/A</v>
      </c>
      <c r="P58">
        <f>VLOOKUP(A58,AggReg2!A$2:B$251, 2, FALSE)</f>
        <v>0</v>
      </c>
      <c r="Q58" s="16" t="str">
        <f>VLOOKUP(C58,Econ2Dev!A$2:C$235,2, FALSE)</f>
        <v>DVG</v>
      </c>
      <c r="R58" s="16" t="str">
        <f>VLOOKUP(C58,Econ2Dev!A$2:C$235, 3, FALSE)</f>
        <v>Developed Only</v>
      </c>
      <c r="S58" t="str">
        <f>VLOOKUP(A58,EAPgMENg!A$2:C$288, 2, FALSE)</f>
        <v>OTH</v>
      </c>
      <c r="T58" t="str">
        <f>VLOOKUP(A58,EAPgMENg!A$2:C$288, 3, FALSE)</f>
        <v>Other</v>
      </c>
      <c r="U58" t="str">
        <f>VLOOKUP(C58,WB.income!A$2:C$251, 2, FALSE)</f>
        <v>upMidInc</v>
      </c>
      <c r="V58" t="str">
        <f>VLOOKUP(C58,WB.income!A$2:C$251, 3, FALSE)</f>
        <v>Upper middle income</v>
      </c>
      <c r="X58" t="str">
        <f>VLOOKUP(A58,WB.spatial!A$2:C$251, 2, FALSE)</f>
        <v>EAP</v>
      </c>
      <c r="Y58" t="str">
        <f>VLOOKUP(A58,WB.spatial!A$2:C$251, 3, FALSE)</f>
        <v>East Asia and Pacific</v>
      </c>
      <c r="Z58" t="str">
        <f>VLOOKUP(A58, Africa.regions!A$2:C$251, 2, FALSE)</f>
        <v>NonAfrica</v>
      </c>
      <c r="AA58" t="str">
        <f>VLOOKUP(A58,Africa.regions!A$2:C$251, 3, FALSE)</f>
        <v>Not Africa</v>
      </c>
      <c r="AB58" t="str">
        <f>VLOOKUP(A58, 'regions.invest'!A$2:C$250, 2, FALSE)</f>
        <v>nonmember</v>
      </c>
      <c r="AC58" t="str">
        <f>VLOOKUP(A58, 'regions.invest'!A$2:C$250, 3, FALSE)</f>
        <v>standard investment</v>
      </c>
      <c r="AE58" t="str">
        <f>VLOOKUP(C58, MDIreg1!A$2:C$250, 2, FALSE)</f>
        <v>other</v>
      </c>
      <c r="AF58" t="str">
        <f>VLOOKUP(C58, MDIreg1!A$2:C$250, 3, FALSE)</f>
        <v>Other countries</v>
      </c>
      <c r="AG58" t="str">
        <f>VLOOKUP(C58, MDIreg2!A$2:C$250, 2, FALSE)</f>
        <v>other</v>
      </c>
      <c r="AH58" t="str">
        <f>VLOOKUP(C58, MDIreg2!A$2:C$250, 3, FALSE)</f>
        <v>Other counties</v>
      </c>
    </row>
    <row r="59" spans="1:34" x14ac:dyDescent="0.2">
      <c r="A59" s="3" t="str">
        <f>ISO!A59</f>
        <v>CYM</v>
      </c>
      <c r="B59" s="3" t="str">
        <f>ISO!B59</f>
        <v>Cayman Islands</v>
      </c>
      <c r="C59" s="4" t="str">
        <f>VLOOKUP(A59,IMPACT159!A$2:C$251, 2, FALSE)</f>
        <v>CRB</v>
      </c>
      <c r="D59" s="4" t="str">
        <f>VLOOKUP(A59,IMPACT159!A$2:C$251, 3, FALSE)</f>
        <v>Other Caribbean</v>
      </c>
      <c r="E59" s="4" t="str">
        <f>VLOOKUP(A59,IMPACT115!A$2:C$249, 2,FALSE)</f>
        <v>ROW</v>
      </c>
      <c r="F59" s="4" t="str">
        <f>VLOOKUP(A59,IMPACT115!A$2:C$249, 2,FALSE)</f>
        <v>ROW</v>
      </c>
      <c r="G59" s="4" t="e">
        <f>VLOOKUP(A59,SSP!$A$2:C$247,2,FALSE)</f>
        <v>#N/A</v>
      </c>
      <c r="H59" s="5" t="e">
        <f>VLOOKUP(A59,FAO!$A$2:'FAO'!$E$195, 4, FALSE)</f>
        <v>#N/A</v>
      </c>
      <c r="I59" s="4" t="str">
        <f>VLOOKUP(A59,AggReg1!A$2:C$251, 2, FALSE)</f>
        <v>LAC</v>
      </c>
      <c r="J59" s="4" t="str">
        <f>VLOOKUP(A59,AggReg1!A$2:C$251, 3, FALSE)</f>
        <v>Latin America and Caribbean</v>
      </c>
      <c r="K59" s="4" t="e">
        <f>VLOOKUP(A59,ISO!$A$2:'ISO'!$C$251,3,FALSE)</f>
        <v>#N/A</v>
      </c>
      <c r="L59" s="4" t="str">
        <f>VLOOKUP(A59,ISO!$A$2:'ISO'!$D$251,4,FALSE)</f>
        <v>KY</v>
      </c>
      <c r="M59" s="12">
        <v>136</v>
      </c>
      <c r="N59" s="12" t="e">
        <f>VLOOKUP(A59,FAO!$A$2:'FAO'!$E$195, 3, FALSE)</f>
        <v>#N/A</v>
      </c>
      <c r="O59" s="18" t="e">
        <f>VLOOKUP(A59,FAO!$A$2:'FAO'!$E$195, 5, FALSE)</f>
        <v>#N/A</v>
      </c>
      <c r="P59" t="str">
        <f>VLOOKUP(A59,AggReg2!A$2:B$251, 2, FALSE)</f>
        <v>NEU</v>
      </c>
      <c r="Q59" s="16" t="str">
        <f>VLOOKUP(C59,Econ2Dev!A$2:C$235,2, FALSE)</f>
        <v>DVG</v>
      </c>
      <c r="R59" s="16" t="str">
        <f>VLOOKUP(C59,Econ2Dev!A$2:C$235, 3, FALSE)</f>
        <v>Developed Only</v>
      </c>
      <c r="S59" t="str">
        <f>VLOOKUP(A59,EAPgMENg!A$2:C$288, 2, FALSE)</f>
        <v>OTH</v>
      </c>
      <c r="T59" t="str">
        <f>VLOOKUP(A59,EAPgMENg!A$2:C$288, 3, FALSE)</f>
        <v>Other</v>
      </c>
      <c r="U59" t="str">
        <f>VLOOKUP(C59,WB.income!A$2:C$251, 2, FALSE)</f>
        <v>lowMidInc</v>
      </c>
      <c r="V59" t="str">
        <f>VLOOKUP(C59,WB.income!A$2:C$251, 3, FALSE)</f>
        <v>Lower middle income</v>
      </c>
      <c r="X59" t="str">
        <f>VLOOKUP(A59,WB.spatial!A$2:C$251, 2, FALSE)</f>
        <v>LAC</v>
      </c>
      <c r="Y59" t="str">
        <f>VLOOKUP(A59,WB.spatial!A$2:C$251, 3, FALSE)</f>
        <v>Latin America and Caribbean</v>
      </c>
      <c r="Z59" t="str">
        <f>VLOOKUP(A59, Africa.regions!A$2:C$251, 2, FALSE)</f>
        <v>NonAfrica</v>
      </c>
      <c r="AA59" t="str">
        <f>VLOOKUP(A59,Africa.regions!A$2:C$251, 3, FALSE)</f>
        <v>Not Africa</v>
      </c>
      <c r="AB59" t="str">
        <f>VLOOKUP(A59, 'regions.invest'!A$2:C$250, 2, FALSE)</f>
        <v>member</v>
      </c>
      <c r="AC59" t="str">
        <f>VLOOKUP(A59, 'regions.invest'!A$2:C$250, 3, FALSE)</f>
        <v>Increased investment</v>
      </c>
      <c r="AE59" t="str">
        <f>VLOOKUP(C59, MDIreg1!A$2:C$250, 2, FALSE)</f>
        <v>Caribbean</v>
      </c>
      <c r="AF59" t="str">
        <f>VLOOKUP(C59, MDIreg1!A$2:C$250, 3, FALSE)</f>
        <v>Caribbean</v>
      </c>
      <c r="AG59" t="str">
        <f>VLOOKUP(C59, MDIreg2!A$2:C$250, 2, FALSE)</f>
        <v>LAC_mdi</v>
      </c>
      <c r="AH59" t="str">
        <f>VLOOKUP(C59, MDIreg2!A$2:C$250, 3, FALSE)</f>
        <v>Selected Latin American and Caribbean countries</v>
      </c>
    </row>
    <row r="60" spans="1:34" x14ac:dyDescent="0.2">
      <c r="A60" s="3" t="str">
        <f>ISO!A60</f>
        <v>CYP</v>
      </c>
      <c r="B60" s="3" t="str">
        <f>ISO!B60</f>
        <v>Cyprus</v>
      </c>
      <c r="C60" s="4" t="str">
        <f>VLOOKUP(A60,IMPACT159!A$2:C$251, 2, FALSE)</f>
        <v>CYP</v>
      </c>
      <c r="D60" s="4" t="str">
        <f>VLOOKUP(A60,IMPACT159!A$2:C$251, 3, FALSE)</f>
        <v>Cyprus</v>
      </c>
      <c r="E60" s="4" t="str">
        <f>VLOOKUP(A60,IMPACT115!A$2:C$249, 2,FALSE)</f>
        <v>CYP</v>
      </c>
      <c r="F60" s="4" t="str">
        <f>VLOOKUP(A60,IMPACT115!A$2:C$249, 2,FALSE)</f>
        <v>CYP</v>
      </c>
      <c r="G60" s="4" t="str">
        <f>VLOOKUP(A60,SSP!$A$2:C$247,2,FALSE)</f>
        <v>CYP</v>
      </c>
      <c r="H60" s="5">
        <f>VLOOKUP(A60,FAO!$A$2:'FAO'!$E$195, 4, FALSE)</f>
        <v>50</v>
      </c>
      <c r="I60" s="4" t="str">
        <f>VLOOKUP(A60,AggReg1!A$2:C$251, 2, FALSE)</f>
        <v>EUR</v>
      </c>
      <c r="J60" s="4" t="str">
        <f>VLOOKUP(A60,AggReg1!A$2:C$251, 3, FALSE)</f>
        <v>Europe</v>
      </c>
      <c r="K60" s="4" t="str">
        <f>VLOOKUP(A60,ISO!$A$2:'ISO'!$C$251,3,FALSE)</f>
        <v>The Republic of Cyprus</v>
      </c>
      <c r="L60" s="4" t="str">
        <f>VLOOKUP(A60,ISO!$A$2:'ISO'!$D$251,4,FALSE)</f>
        <v>CY</v>
      </c>
      <c r="M60" s="12">
        <f>VLOOKUP(A60,FAO!$A$2:'FAO'!$E$195, 2, FALSE)</f>
        <v>196</v>
      </c>
      <c r="N60" s="12" t="str">
        <f>VLOOKUP(A60,FAO!$A$2:'FAO'!$E$195, 3, FALSE)</f>
        <v>CYP</v>
      </c>
      <c r="O60" s="18">
        <f>VLOOKUP(A60,FAO!$A$2:'FAO'!$E$195, 5, FALSE)</f>
        <v>64</v>
      </c>
      <c r="P60" t="str">
        <f>VLOOKUP(A60,AggReg2!A$2:B$251, 2, FALSE)</f>
        <v>SAs</v>
      </c>
      <c r="Q60" s="16" t="str">
        <f>VLOOKUP(C60,Econ2Dev!A$2:C$235,2, FALSE)</f>
        <v>DVG</v>
      </c>
      <c r="R60" s="16" t="str">
        <f>VLOOKUP(C60,Econ2Dev!A$2:C$235, 3, FALSE)</f>
        <v>Developed Only</v>
      </c>
      <c r="S60" t="str">
        <f>VLOOKUP(A60,EAPgMENg!A$2:C$288, 2, FALSE)</f>
        <v>OTH</v>
      </c>
      <c r="T60" t="str">
        <f>VLOOKUP(A60,EAPgMENg!A$2:C$288, 3, FALSE)</f>
        <v>Other</v>
      </c>
      <c r="U60" t="str">
        <f>VLOOKUP(C60,WB.income!A$2:C$251, 2, FALSE)</f>
        <v>highInc</v>
      </c>
      <c r="V60" t="str">
        <f>VLOOKUP(C60,WB.income!A$2:C$251, 3, FALSE)</f>
        <v>High income</v>
      </c>
      <c r="X60" t="str">
        <f>VLOOKUP(A60,WB.spatial!A$2:C$251, 2, FALSE)</f>
        <v>EUR</v>
      </c>
      <c r="Y60" t="str">
        <f>VLOOKUP(A60,WB.spatial!A$2:C$251, 3, FALSE)</f>
        <v>Europe</v>
      </c>
      <c r="Z60" t="str">
        <f>VLOOKUP(A60, Africa.regions!A$2:C$251, 2, FALSE)</f>
        <v>NonAfrica</v>
      </c>
      <c r="AA60" t="str">
        <f>VLOOKUP(A60,Africa.regions!A$2:C$251, 3, FALSE)</f>
        <v>Not Africa</v>
      </c>
      <c r="AB60" t="str">
        <f>VLOOKUP(A60, 'regions.invest'!A$2:C$250, 2, FALSE)</f>
        <v>nonmember</v>
      </c>
      <c r="AC60" t="str">
        <f>VLOOKUP(A60, 'regions.invest'!A$2:C$250, 3, FALSE)</f>
        <v>standard investment</v>
      </c>
      <c r="AE60" t="str">
        <f>VLOOKUP(C60, MDIreg1!A$2:C$250, 2, FALSE)</f>
        <v>other</v>
      </c>
      <c r="AF60" t="str">
        <f>VLOOKUP(C60, MDIreg1!A$2:C$250, 3, FALSE)</f>
        <v>Other countries</v>
      </c>
      <c r="AG60" t="str">
        <f>VLOOKUP(C60, MDIreg2!A$2:C$250, 2, FALSE)</f>
        <v>other</v>
      </c>
      <c r="AH60" t="str">
        <f>VLOOKUP(C60, MDIreg2!A$2:C$250, 3, FALSE)</f>
        <v>Other counties</v>
      </c>
    </row>
    <row r="61" spans="1:34" x14ac:dyDescent="0.2">
      <c r="A61" s="3" t="str">
        <f>ISO!A61</f>
        <v>CZE</v>
      </c>
      <c r="B61" s="3" t="str">
        <f>ISO!B61</f>
        <v>Czech Republic</v>
      </c>
      <c r="C61" s="4" t="str">
        <f>VLOOKUP(A61,IMPACT159!A$2:C$251, 2, FALSE)</f>
        <v>CZE</v>
      </c>
      <c r="D61" s="4" t="str">
        <f>VLOOKUP(A61,IMPACT159!A$2:C$251, 3, FALSE)</f>
        <v>Czech Republic</v>
      </c>
      <c r="E61" s="4" t="str">
        <f>VLOOKUP(A61,IMPACT115!A$2:C$249, 2,FALSE)</f>
        <v>CEU</v>
      </c>
      <c r="F61" s="4" t="str">
        <f>VLOOKUP(A61,IMPACT115!A$2:C$249, 2,FALSE)</f>
        <v>CEU</v>
      </c>
      <c r="G61" s="4" t="str">
        <f>VLOOKUP(A61,SSP!$A$2:C$247,2,FALSE)</f>
        <v>CZE</v>
      </c>
      <c r="H61" s="5">
        <f>VLOOKUP(A61,FAO!$A$2:'FAO'!$E$195, 4, FALSE)</f>
        <v>167</v>
      </c>
      <c r="I61" s="4" t="str">
        <f>VLOOKUP(A61,AggReg1!A$2:C$251, 2, FALSE)</f>
        <v>EUR</v>
      </c>
      <c r="J61" s="4" t="str">
        <f>VLOOKUP(A61,AggReg1!A$2:C$251, 3, FALSE)</f>
        <v>Europe</v>
      </c>
      <c r="K61" s="4" t="str">
        <f>VLOOKUP(A61,ISO!$A$2:'ISO'!$C$251,3,FALSE)</f>
        <v>The Czech Republic</v>
      </c>
      <c r="L61" s="4" t="str">
        <f>VLOOKUP(A61,ISO!$A$2:'ISO'!$D$251,4,FALSE)</f>
        <v>CZ</v>
      </c>
      <c r="M61" s="12">
        <f>VLOOKUP(A61,FAO!$A$2:'FAO'!$E$195, 2, FALSE)</f>
        <v>203</v>
      </c>
      <c r="N61" s="12" t="str">
        <f>VLOOKUP(A61,FAO!$A$2:'FAO'!$E$195, 3, FALSE)</f>
        <v>CEH</v>
      </c>
      <c r="O61" s="18">
        <f>VLOOKUP(A61,FAO!$A$2:'FAO'!$E$195, 5, FALSE)</f>
        <v>65</v>
      </c>
      <c r="P61" t="str">
        <f>VLOOKUP(A61,AggReg2!A$2:B$251, 2, FALSE)</f>
        <v>NEU</v>
      </c>
      <c r="Q61" s="16" t="str">
        <f>VLOOKUP(C61,Econ2Dev!A$2:C$235,2, FALSE)</f>
        <v>DVD</v>
      </c>
      <c r="R61" s="16" t="str">
        <f>VLOOKUP(C61,Econ2Dev!A$2:C$235, 3, FALSE)</f>
        <v>Developing Only</v>
      </c>
      <c r="S61" t="str">
        <f>VLOOKUP(A61,EAPgMENg!A$2:C$288, 2, FALSE)</f>
        <v>OTH</v>
      </c>
      <c r="T61" t="str">
        <f>VLOOKUP(A61,EAPgMENg!A$2:C$288, 3, FALSE)</f>
        <v>Other</v>
      </c>
      <c r="U61" t="str">
        <f>VLOOKUP(C61,WB.income!A$2:C$251, 2, FALSE)</f>
        <v>highInc</v>
      </c>
      <c r="V61" t="str">
        <f>VLOOKUP(C61,WB.income!A$2:C$251, 3, FALSE)</f>
        <v>High income</v>
      </c>
      <c r="X61" t="str">
        <f>VLOOKUP(A61,WB.spatial!A$2:C$251, 2, FALSE)</f>
        <v>EUR</v>
      </c>
      <c r="Y61" t="str">
        <f>VLOOKUP(A61,WB.spatial!A$2:C$251, 3, FALSE)</f>
        <v>Europe</v>
      </c>
      <c r="Z61" t="str">
        <f>VLOOKUP(A61, Africa.regions!A$2:C$251, 2, FALSE)</f>
        <v>NonAfrica</v>
      </c>
      <c r="AA61" t="str">
        <f>VLOOKUP(A61,Africa.regions!A$2:C$251, 3, FALSE)</f>
        <v>Not Africa</v>
      </c>
      <c r="AB61" t="str">
        <f>VLOOKUP(A61, 'regions.invest'!A$2:C$250, 2, FALSE)</f>
        <v>nonmember</v>
      </c>
      <c r="AC61" t="str">
        <f>VLOOKUP(A61, 'regions.invest'!A$2:C$250, 3, FALSE)</f>
        <v>standard investment</v>
      </c>
      <c r="AE61" t="str">
        <f>VLOOKUP(C61, MDIreg1!A$2:C$250, 2, FALSE)</f>
        <v>other</v>
      </c>
      <c r="AF61" t="str">
        <f>VLOOKUP(C61, MDIreg1!A$2:C$250, 3, FALSE)</f>
        <v>Other countries</v>
      </c>
      <c r="AG61" t="str">
        <f>VLOOKUP(C61, MDIreg2!A$2:C$250, 2, FALSE)</f>
        <v>other</v>
      </c>
      <c r="AH61" t="str">
        <f>VLOOKUP(C61, MDIreg2!A$2:C$250, 3, FALSE)</f>
        <v>Other counties</v>
      </c>
    </row>
    <row r="62" spans="1:34" x14ac:dyDescent="0.2">
      <c r="A62" s="3" t="str">
        <f>ISO!A62</f>
        <v>DEU</v>
      </c>
      <c r="B62" s="3" t="str">
        <f>ISO!B62</f>
        <v>Germany</v>
      </c>
      <c r="C62" s="4" t="str">
        <f>VLOOKUP(A62,IMPACT159!A$2:C$251, 2, FALSE)</f>
        <v>DEU</v>
      </c>
      <c r="D62" s="4" t="str">
        <f>VLOOKUP(A62,IMPACT159!A$2:C$251, 3, FALSE)</f>
        <v>Germany</v>
      </c>
      <c r="E62" s="4" t="str">
        <f>VLOOKUP(A62,IMPACT115!A$2:C$249, 2,FALSE)</f>
        <v>GER</v>
      </c>
      <c r="F62" s="4" t="str">
        <f>VLOOKUP(A62,IMPACT115!A$2:C$249, 2,FALSE)</f>
        <v>GER</v>
      </c>
      <c r="G62" s="4" t="str">
        <f>VLOOKUP(A62,SSP!$A$2:C$247,2,FALSE)</f>
        <v>DEU</v>
      </c>
      <c r="H62" s="5">
        <f>VLOOKUP(A62,FAO!$A$2:'FAO'!$E$195, 4, FALSE)</f>
        <v>79</v>
      </c>
      <c r="I62" s="4" t="str">
        <f>VLOOKUP(A62,AggReg1!A$2:C$251, 2, FALSE)</f>
        <v>EUR</v>
      </c>
      <c r="J62" s="4" t="str">
        <f>VLOOKUP(A62,AggReg1!A$2:C$251, 3, FALSE)</f>
        <v>Europe</v>
      </c>
      <c r="K62" s="4" t="str">
        <f>VLOOKUP(A62,ISO!$A$2:'ISO'!$C$251,3,FALSE)</f>
        <v>The Federal Republic of Germany</v>
      </c>
      <c r="L62" s="4" t="str">
        <f>VLOOKUP(A62,ISO!$A$2:'ISO'!$D$251,4,FALSE)</f>
        <v>DE</v>
      </c>
      <c r="M62" s="12">
        <f>VLOOKUP(A62,FAO!$A$2:'FAO'!$E$195, 2, FALSE)</f>
        <v>276</v>
      </c>
      <c r="N62" s="12" t="str">
        <f>VLOOKUP(A62,FAO!$A$2:'FAO'!$E$195, 3, FALSE)</f>
        <v>GER</v>
      </c>
      <c r="O62" s="18">
        <f>VLOOKUP(A62,FAO!$A$2:'FAO'!$E$195, 5, FALSE)</f>
        <v>93</v>
      </c>
      <c r="P62" t="str">
        <f>VLOOKUP(A62,AggReg2!A$2:B$251, 2, FALSE)</f>
        <v>SAs</v>
      </c>
      <c r="Q62" s="16" t="str">
        <f>VLOOKUP(C62,Econ2Dev!A$2:C$235,2, FALSE)</f>
        <v>DVG</v>
      </c>
      <c r="R62" s="16" t="str">
        <f>VLOOKUP(C62,Econ2Dev!A$2:C$235, 3, FALSE)</f>
        <v>Developed Only</v>
      </c>
      <c r="S62" t="str">
        <f>VLOOKUP(A62,EAPgMENg!A$2:C$288, 2, FALSE)</f>
        <v>MENg</v>
      </c>
      <c r="T62" t="str">
        <f>VLOOKUP(A62,EAPgMENg!A$2:C$288, 3, FALSE)</f>
        <v>Middle East and North Africa, developing only</v>
      </c>
      <c r="U62" t="str">
        <f>VLOOKUP(C62,WB.income!A$2:C$251, 2, FALSE)</f>
        <v>highInc</v>
      </c>
      <c r="V62" t="str">
        <f>VLOOKUP(C62,WB.income!A$2:C$251, 3, FALSE)</f>
        <v>High income</v>
      </c>
      <c r="X62" t="str">
        <f>VLOOKUP(A62,WB.spatial!A$2:C$251, 2, FALSE)</f>
        <v>EUR</v>
      </c>
      <c r="Y62" t="str">
        <f>VLOOKUP(A62,WB.spatial!A$2:C$251, 3, FALSE)</f>
        <v>Europe</v>
      </c>
      <c r="Z62" t="str">
        <f>VLOOKUP(A62, Africa.regions!A$2:C$251, 2, FALSE)</f>
        <v>NonAfrica</v>
      </c>
      <c r="AA62" t="str">
        <f>VLOOKUP(A62,Africa.regions!A$2:C$251, 3, FALSE)</f>
        <v>Not Africa</v>
      </c>
      <c r="AB62" t="str">
        <f>VLOOKUP(A62, 'regions.invest'!A$2:C$250, 2, FALSE)</f>
        <v>nonmember</v>
      </c>
      <c r="AC62" t="str">
        <f>VLOOKUP(A62, 'regions.invest'!A$2:C$250, 3, FALSE)</f>
        <v>standard investment</v>
      </c>
      <c r="AE62" t="str">
        <f>VLOOKUP(C62, MDIreg1!A$2:C$250, 2, FALSE)</f>
        <v>other</v>
      </c>
      <c r="AF62" t="str">
        <f>VLOOKUP(C62, MDIreg1!A$2:C$250, 3, FALSE)</f>
        <v>Other countries</v>
      </c>
      <c r="AG62" t="str">
        <f>VLOOKUP(C62, MDIreg2!A$2:C$250, 2, FALSE)</f>
        <v>other</v>
      </c>
      <c r="AH62" t="str">
        <f>VLOOKUP(C62, MDIreg2!A$2:C$250, 3, FALSE)</f>
        <v>Other counties</v>
      </c>
    </row>
    <row r="63" spans="1:34" x14ac:dyDescent="0.2">
      <c r="A63" s="3" t="str">
        <f>ISO!A63</f>
        <v>DJI</v>
      </c>
      <c r="B63" s="3" t="str">
        <f>ISO!B63</f>
        <v>Djibouti</v>
      </c>
      <c r="C63" s="4" t="str">
        <f>VLOOKUP(A63,IMPACT159!A$2:C$251, 2, FALSE)</f>
        <v>DJI</v>
      </c>
      <c r="D63" s="4" t="str">
        <f>VLOOKUP(A63,IMPACT159!A$2:C$251, 3, FALSE)</f>
        <v>Djibouti</v>
      </c>
      <c r="E63" s="4" t="str">
        <f>VLOOKUP(A63,IMPACT115!A$2:C$249, 2,FALSE)</f>
        <v>DJI</v>
      </c>
      <c r="F63" s="4" t="str">
        <f>VLOOKUP(A63,IMPACT115!A$2:C$249, 2,FALSE)</f>
        <v>DJI</v>
      </c>
      <c r="G63" s="4" t="str">
        <f>VLOOKUP(A63,SSP!$A$2:C$247,2,FALSE)</f>
        <v>DJI</v>
      </c>
      <c r="H63" s="5">
        <f>VLOOKUP(A63,FAO!$A$2:'FAO'!$E$195, 4, FALSE)</f>
        <v>72</v>
      </c>
      <c r="I63" s="4" t="str">
        <f>VLOOKUP(A63,AggReg1!A$2:C$251, 2, FALSE)</f>
        <v>SSA</v>
      </c>
      <c r="J63" s="4" t="str">
        <f>VLOOKUP(A63,AggReg1!A$2:C$251, 3, FALSE)</f>
        <v>Africa south of the Sahara</v>
      </c>
      <c r="K63" s="4" t="str">
        <f>VLOOKUP(A63,ISO!$A$2:'ISO'!$C$251,3,FALSE)</f>
        <v>The Republic of Djibouti</v>
      </c>
      <c r="L63" s="4" t="str">
        <f>VLOOKUP(A63,ISO!$A$2:'ISO'!$D$251,4,FALSE)</f>
        <v>DJ</v>
      </c>
      <c r="M63" s="12">
        <f>VLOOKUP(A63,FAO!$A$2:'FAO'!$E$195, 2, FALSE)</f>
        <v>262</v>
      </c>
      <c r="N63" s="12" t="str">
        <f>VLOOKUP(A63,FAO!$A$2:'FAO'!$E$195, 3, FALSE)</f>
        <v>DJI</v>
      </c>
      <c r="O63" s="18">
        <f>VLOOKUP(A63,FAO!$A$2:'FAO'!$E$195, 5, FALSE)</f>
        <v>70</v>
      </c>
      <c r="P63" t="str">
        <f>VLOOKUP(A63,AggReg2!A$2:B$251, 2, FALSE)</f>
        <v>WAs</v>
      </c>
      <c r="Q63" s="16" t="str">
        <f>VLOOKUP(C63,Econ2Dev!A$2:C$235,2, FALSE)</f>
        <v>DVG</v>
      </c>
      <c r="R63" s="16" t="str">
        <f>VLOOKUP(C63,Econ2Dev!A$2:C$235, 3, FALSE)</f>
        <v>Developed Only</v>
      </c>
      <c r="S63" t="str">
        <f>VLOOKUP(A63,EAPgMENg!A$2:C$288, 2, FALSE)</f>
        <v>MENg</v>
      </c>
      <c r="T63" t="str">
        <f>VLOOKUP(A63,EAPgMENg!A$2:C$288, 3, FALSE)</f>
        <v>Middle East and North Africa, developing only</v>
      </c>
      <c r="U63" t="str">
        <f>VLOOKUP(C63,WB.income!A$2:C$251, 2, FALSE)</f>
        <v>lowMidInc</v>
      </c>
      <c r="V63" t="str">
        <f>VLOOKUP(C63,WB.income!A$2:C$251, 3, FALSE)</f>
        <v>Lower middle income</v>
      </c>
      <c r="X63" t="str">
        <f>VLOOKUP(A63,WB.spatial!A$2:C$251, 2, FALSE)</f>
        <v>SSA</v>
      </c>
      <c r="Y63" t="str">
        <f>VLOOKUP(A63,WB.spatial!A$2:C$251, 3, FALSE)</f>
        <v>Sub-Saharan Africa</v>
      </c>
      <c r="Z63" t="str">
        <f>VLOOKUP(A63, Africa.regions!A$2:C$251, 2, FALSE)</f>
        <v>Eastern</v>
      </c>
      <c r="AA63" t="str">
        <f>VLOOKUP(A63,Africa.regions!A$2:C$251, 3, FALSE)</f>
        <v>Eastern Africa</v>
      </c>
      <c r="AB63" t="str">
        <f>VLOOKUP(A63, 'regions.invest'!A$2:C$250, 2, FALSE)</f>
        <v>member</v>
      </c>
      <c r="AC63" t="str">
        <f>VLOOKUP(A63, 'regions.invest'!A$2:C$250, 3, FALSE)</f>
        <v>Increased investment</v>
      </c>
      <c r="AE63" t="str">
        <f>VLOOKUP(C63, MDIreg1!A$2:C$250, 2, FALSE)</f>
        <v>SSA_Eastern</v>
      </c>
      <c r="AF63" t="str">
        <f>VLOOKUP(C63, MDIreg1!A$2:C$250, 3, FALSE)</f>
        <v>Eastern Africa</v>
      </c>
      <c r="AG63" t="str">
        <f>VLOOKUP(C63, MDIreg2!A$2:C$250, 2, FALSE)</f>
        <v>LAC_mdi</v>
      </c>
      <c r="AH63" t="str">
        <f>VLOOKUP(C63, MDIreg2!A$2:C$250, 3, FALSE)</f>
        <v>Selected Latin American and Caribbean countries</v>
      </c>
    </row>
    <row r="64" spans="1:34" x14ac:dyDescent="0.2">
      <c r="A64" s="3" t="str">
        <f>ISO!A64</f>
        <v>DMA</v>
      </c>
      <c r="B64" s="3" t="str">
        <f>ISO!B64</f>
        <v>Dominica</v>
      </c>
      <c r="C64" s="4" t="str">
        <f>VLOOKUP(A64,IMPACT159!A$2:C$251, 2, FALSE)</f>
        <v>CRB</v>
      </c>
      <c r="D64" s="4" t="str">
        <f>VLOOKUP(A64,IMPACT159!A$2:C$251, 3, FALSE)</f>
        <v>Other Caribbean</v>
      </c>
      <c r="E64" s="4" t="str">
        <f>VLOOKUP(A64,IMPACT115!A$2:C$249, 2,FALSE)</f>
        <v>ROW</v>
      </c>
      <c r="F64" s="4" t="str">
        <f>VLOOKUP(A64,IMPACT115!A$2:C$249, 2,FALSE)</f>
        <v>ROW</v>
      </c>
      <c r="G64" s="4" t="e">
        <f>VLOOKUP(A64,SSP!$A$2:C$247,2,FALSE)</f>
        <v>#N/A</v>
      </c>
      <c r="H64" s="5">
        <f>VLOOKUP(A64,FAO!$A$2:'FAO'!$E$195, 4, FALSE)</f>
        <v>55</v>
      </c>
      <c r="I64" s="4" t="str">
        <f>VLOOKUP(A64,AggReg1!A$2:C$251, 2, FALSE)</f>
        <v>LAC</v>
      </c>
      <c r="J64" s="4" t="str">
        <f>VLOOKUP(A64,AggReg1!A$2:C$251, 3, FALSE)</f>
        <v>Latin America and Caribbean</v>
      </c>
      <c r="K64" s="4" t="str">
        <f>VLOOKUP(A64,ISO!$A$2:'ISO'!$C$251,3,FALSE)</f>
        <v>The Commonwealth of Dominica</v>
      </c>
      <c r="L64" s="4" t="str">
        <f>VLOOKUP(A64,ISO!$A$2:'ISO'!$D$251,4,FALSE)</f>
        <v>DM</v>
      </c>
      <c r="M64" s="12">
        <f>VLOOKUP(A64,FAO!$A$2:'FAO'!$E$195, 2, FALSE)</f>
        <v>212</v>
      </c>
      <c r="N64" s="12" t="str">
        <f>VLOOKUP(A64,FAO!$A$2:'FAO'!$E$195, 3, FALSE)</f>
        <v>DMI</v>
      </c>
      <c r="O64" s="18">
        <f>VLOOKUP(A64,FAO!$A$2:'FAO'!$E$195, 5, FALSE)</f>
        <v>71</v>
      </c>
      <c r="P64" t="str">
        <f>VLOOKUP(A64,AggReg2!A$2:B$251, 2, FALSE)</f>
        <v>WEU</v>
      </c>
      <c r="Q64" s="16" t="str">
        <f>VLOOKUP(C64,Econ2Dev!A$2:C$235,2, FALSE)</f>
        <v>DVG</v>
      </c>
      <c r="R64" s="16" t="str">
        <f>VLOOKUP(C64,Econ2Dev!A$2:C$235, 3, FALSE)</f>
        <v>Developed Only</v>
      </c>
      <c r="S64" t="str">
        <f>VLOOKUP(A64,EAPgMENg!A$2:C$288, 2, FALSE)</f>
        <v>OTH</v>
      </c>
      <c r="T64" t="str">
        <f>VLOOKUP(A64,EAPgMENg!A$2:C$288, 3, FALSE)</f>
        <v>Other</v>
      </c>
      <c r="U64" t="str">
        <f>VLOOKUP(C64,WB.income!A$2:C$251, 2, FALSE)</f>
        <v>lowMidInc</v>
      </c>
      <c r="V64" t="str">
        <f>VLOOKUP(C64,WB.income!A$2:C$251, 3, FALSE)</f>
        <v>Lower middle income</v>
      </c>
      <c r="X64" t="str">
        <f>VLOOKUP(A64,WB.spatial!A$2:C$251, 2, FALSE)</f>
        <v>LAC</v>
      </c>
      <c r="Y64" t="str">
        <f>VLOOKUP(A64,WB.spatial!A$2:C$251, 3, FALSE)</f>
        <v>Latin America and Caribbean</v>
      </c>
      <c r="Z64" t="str">
        <f>VLOOKUP(A64, Africa.regions!A$2:C$251, 2, FALSE)</f>
        <v>NonAfrica</v>
      </c>
      <c r="AA64" t="str">
        <f>VLOOKUP(A64,Africa.regions!A$2:C$251, 3, FALSE)</f>
        <v>Not Africa</v>
      </c>
      <c r="AB64" t="str">
        <f>VLOOKUP(A64, 'regions.invest'!A$2:C$250, 2, FALSE)</f>
        <v>member</v>
      </c>
      <c r="AC64" t="str">
        <f>VLOOKUP(A64, 'regions.invest'!A$2:C$250, 3, FALSE)</f>
        <v>Increased investment</v>
      </c>
      <c r="AE64" t="str">
        <f>VLOOKUP(C64, MDIreg1!A$2:C$250, 2, FALSE)</f>
        <v>Caribbean</v>
      </c>
      <c r="AF64" t="str">
        <f>VLOOKUP(C64, MDIreg1!A$2:C$250, 3, FALSE)</f>
        <v>Caribbean</v>
      </c>
      <c r="AG64" t="str">
        <f>VLOOKUP(C64, MDIreg2!A$2:C$250, 2, FALSE)</f>
        <v>LAC_mdi</v>
      </c>
      <c r="AH64" t="str">
        <f>VLOOKUP(C64, MDIreg2!A$2:C$250, 3, FALSE)</f>
        <v>Selected Latin American and Caribbean countries</v>
      </c>
    </row>
    <row r="65" spans="1:34" x14ac:dyDescent="0.2">
      <c r="A65" s="3" t="str">
        <f>ISO!A65</f>
        <v>DNK</v>
      </c>
      <c r="B65" s="3" t="str">
        <f>ISO!B65</f>
        <v>Denmark</v>
      </c>
      <c r="C65" s="4" t="str">
        <f>VLOOKUP(A65,IMPACT159!A$2:C$251, 2, FALSE)</f>
        <v>DNK</v>
      </c>
      <c r="D65" s="4" t="str">
        <f>VLOOKUP(A65,IMPACT159!A$2:C$251, 3, FALSE)</f>
        <v>Denmark</v>
      </c>
      <c r="E65" s="4" t="str">
        <f>VLOOKUP(A65,IMPACT115!A$2:C$249, 2,FALSE)</f>
        <v>SCA</v>
      </c>
      <c r="F65" s="4" t="str">
        <f>VLOOKUP(A65,IMPACT115!A$2:C$249, 2,FALSE)</f>
        <v>SCA</v>
      </c>
      <c r="G65" s="4" t="str">
        <f>VLOOKUP(A65,SSP!$A$2:C$247,2,FALSE)</f>
        <v>DNK</v>
      </c>
      <c r="H65" s="5">
        <f>VLOOKUP(A65,FAO!$A$2:'FAO'!$E$195, 4, FALSE)</f>
        <v>54</v>
      </c>
      <c r="I65" s="4" t="str">
        <f>VLOOKUP(A65,AggReg1!A$2:C$251, 2, FALSE)</f>
        <v>EUR</v>
      </c>
      <c r="J65" s="4" t="str">
        <f>VLOOKUP(A65,AggReg1!A$2:C$251, 3, FALSE)</f>
        <v>Europe</v>
      </c>
      <c r="K65" s="4" t="str">
        <f>VLOOKUP(A65,ISO!$A$2:'ISO'!$C$251,3,FALSE)</f>
        <v>The Kingdom of Denmark</v>
      </c>
      <c r="L65" s="4" t="str">
        <f>VLOOKUP(A65,ISO!$A$2:'ISO'!$D$251,4,FALSE)</f>
        <v>DK</v>
      </c>
      <c r="M65" s="12">
        <f>VLOOKUP(A65,FAO!$A$2:'FAO'!$E$195, 2, FALSE)</f>
        <v>208</v>
      </c>
      <c r="N65" s="12" t="str">
        <f>VLOOKUP(A65,FAO!$A$2:'FAO'!$E$195, 3, FALSE)</f>
        <v>DEN</v>
      </c>
      <c r="O65" s="18">
        <f>VLOOKUP(A65,FAO!$A$2:'FAO'!$E$195, 5, FALSE)</f>
        <v>69</v>
      </c>
      <c r="P65" t="str">
        <f>VLOOKUP(A65,AggReg2!A$2:B$251, 2, FALSE)</f>
        <v>NEU</v>
      </c>
      <c r="Q65" s="16" t="str">
        <f>VLOOKUP(C65,Econ2Dev!A$2:C$235,2, FALSE)</f>
        <v>DVD</v>
      </c>
      <c r="R65" s="16" t="str">
        <f>VLOOKUP(C65,Econ2Dev!A$2:C$235, 3, FALSE)</f>
        <v>Developing Only</v>
      </c>
      <c r="S65" t="str">
        <f>VLOOKUP(A65,EAPgMENg!A$2:C$288, 2, FALSE)</f>
        <v>OTH</v>
      </c>
      <c r="T65" t="str">
        <f>VLOOKUP(A65,EAPgMENg!A$2:C$288, 3, FALSE)</f>
        <v>Other</v>
      </c>
      <c r="U65" t="str">
        <f>VLOOKUP(C65,WB.income!A$2:C$251, 2, FALSE)</f>
        <v>highInc</v>
      </c>
      <c r="V65" t="str">
        <f>VLOOKUP(C65,WB.income!A$2:C$251, 3, FALSE)</f>
        <v>High income</v>
      </c>
      <c r="X65" t="str">
        <f>VLOOKUP(A65,WB.spatial!A$2:C$251, 2, FALSE)</f>
        <v>EUR</v>
      </c>
      <c r="Y65" t="str">
        <f>VLOOKUP(A65,WB.spatial!A$2:C$251, 3, FALSE)</f>
        <v>Europe</v>
      </c>
      <c r="Z65" t="str">
        <f>VLOOKUP(A65, Africa.regions!A$2:C$251, 2, FALSE)</f>
        <v>NonAfrica</v>
      </c>
      <c r="AA65" t="str">
        <f>VLOOKUP(A65,Africa.regions!A$2:C$251, 3, FALSE)</f>
        <v>Not Africa</v>
      </c>
      <c r="AB65" t="str">
        <f>VLOOKUP(A65, 'regions.invest'!A$2:C$250, 2, FALSE)</f>
        <v>nonmember</v>
      </c>
      <c r="AC65" t="str">
        <f>VLOOKUP(A65, 'regions.invest'!A$2:C$250, 3, FALSE)</f>
        <v>standard investment</v>
      </c>
      <c r="AE65" t="str">
        <f>VLOOKUP(C65, MDIreg1!A$2:C$250, 2, FALSE)</f>
        <v>other</v>
      </c>
      <c r="AF65" t="str">
        <f>VLOOKUP(C65, MDIreg1!A$2:C$250, 3, FALSE)</f>
        <v>Other countries</v>
      </c>
      <c r="AG65" t="str">
        <f>VLOOKUP(C65, MDIreg2!A$2:C$250, 2, FALSE)</f>
        <v>other</v>
      </c>
      <c r="AH65" t="str">
        <f>VLOOKUP(C65, MDIreg2!A$2:C$250, 3, FALSE)</f>
        <v>Other counties</v>
      </c>
    </row>
    <row r="66" spans="1:34" x14ac:dyDescent="0.2">
      <c r="A66" s="3" t="str">
        <f>ISO!A66</f>
        <v>DOM</v>
      </c>
      <c r="B66" s="3" t="str">
        <f>ISO!B66</f>
        <v>Dominican Republic</v>
      </c>
      <c r="C66" s="4" t="str">
        <f>VLOOKUP(A66,IMPACT159!A$2:C$251, 2, FALSE)</f>
        <v>DOM</v>
      </c>
      <c r="D66" s="4" t="str">
        <f>VLOOKUP(A66,IMPACT159!A$2:C$251, 3, FALSE)</f>
        <v>Dominican Republic</v>
      </c>
      <c r="E66" s="4" t="str">
        <f>VLOOKUP(A66,IMPACT115!A$2:C$249, 2,FALSE)</f>
        <v>CCA</v>
      </c>
      <c r="F66" s="4" t="str">
        <f>VLOOKUP(A66,IMPACT115!A$2:C$249, 2,FALSE)</f>
        <v>CCA</v>
      </c>
      <c r="G66" s="4" t="str">
        <f>VLOOKUP(A66,SSP!$A$2:C$247,2,FALSE)</f>
        <v>DOM</v>
      </c>
      <c r="H66" s="5">
        <f>VLOOKUP(A66,FAO!$A$2:'FAO'!$E$195, 4, FALSE)</f>
        <v>56</v>
      </c>
      <c r="I66" s="4" t="str">
        <f>VLOOKUP(A66,AggReg1!A$2:C$251, 2, FALSE)</f>
        <v>LAC</v>
      </c>
      <c r="J66" s="4" t="str">
        <f>VLOOKUP(A66,AggReg1!A$2:C$251, 3, FALSE)</f>
        <v>Latin America and Caribbean</v>
      </c>
      <c r="K66" s="4" t="str">
        <f>VLOOKUP(A66,ISO!$A$2:'ISO'!$C$251,3,FALSE)</f>
        <v>The Dominican Republic</v>
      </c>
      <c r="L66" s="4" t="str">
        <f>VLOOKUP(A66,ISO!$A$2:'ISO'!$D$251,4,FALSE)</f>
        <v>DO</v>
      </c>
      <c r="M66" s="12">
        <f>VLOOKUP(A66,FAO!$A$2:'FAO'!$E$195, 2, FALSE)</f>
        <v>214</v>
      </c>
      <c r="N66" s="12" t="str">
        <f>VLOOKUP(A66,FAO!$A$2:'FAO'!$E$195, 3, FALSE)</f>
        <v>DOM</v>
      </c>
      <c r="O66" s="18">
        <f>VLOOKUP(A66,FAO!$A$2:'FAO'!$E$195, 5, FALSE)</f>
        <v>72</v>
      </c>
      <c r="P66" t="str">
        <f>VLOOKUP(A66,AggReg2!A$2:B$251, 2, FALSE)</f>
        <v>WAs</v>
      </c>
      <c r="Q66" s="16" t="str">
        <f>VLOOKUP(C66,Econ2Dev!A$2:C$235,2, FALSE)</f>
        <v>DVD</v>
      </c>
      <c r="R66" s="16" t="str">
        <f>VLOOKUP(C66,Econ2Dev!A$2:C$235, 3, FALSE)</f>
        <v>Developing Only</v>
      </c>
      <c r="S66" t="str">
        <f>VLOOKUP(A66,EAPgMENg!A$2:C$288, 2, FALSE)</f>
        <v>OTH</v>
      </c>
      <c r="T66" t="str">
        <f>VLOOKUP(A66,EAPgMENg!A$2:C$288, 3, FALSE)</f>
        <v>Other</v>
      </c>
      <c r="U66" t="str">
        <f>VLOOKUP(C66,WB.income!A$2:C$251, 2, FALSE)</f>
        <v>upMidInc</v>
      </c>
      <c r="V66" t="str">
        <f>VLOOKUP(C66,WB.income!A$2:C$251, 3, FALSE)</f>
        <v>Upper middle income</v>
      </c>
      <c r="X66" t="str">
        <f>VLOOKUP(A66,WB.spatial!A$2:C$251, 2, FALSE)</f>
        <v>LAC</v>
      </c>
      <c r="Y66" t="str">
        <f>VLOOKUP(A66,WB.spatial!A$2:C$251, 3, FALSE)</f>
        <v>Latin America and Caribbean</v>
      </c>
      <c r="Z66" t="str">
        <f>VLOOKUP(A66, Africa.regions!A$2:C$251, 2, FALSE)</f>
        <v>NonAfrica</v>
      </c>
      <c r="AA66" t="str">
        <f>VLOOKUP(A66,Africa.regions!A$2:C$251, 3, FALSE)</f>
        <v>Not Africa</v>
      </c>
      <c r="AB66" t="str">
        <f>VLOOKUP(A66, 'regions.invest'!A$2:C$250, 2, FALSE)</f>
        <v>member</v>
      </c>
      <c r="AC66" t="str">
        <f>VLOOKUP(A66, 'regions.invest'!A$2:C$250, 3, FALSE)</f>
        <v>Increased investment</v>
      </c>
      <c r="AE66" t="str">
        <f>VLOOKUP(C66, MDIreg1!A$2:C$250, 2, FALSE)</f>
        <v>Caribbean</v>
      </c>
      <c r="AF66" t="str">
        <f>VLOOKUP(C66, MDIreg1!A$2:C$250, 3, FALSE)</f>
        <v>Caribbean</v>
      </c>
      <c r="AG66" t="str">
        <f>VLOOKUP(C66, MDIreg2!A$2:C$250, 2, FALSE)</f>
        <v>LAC_mdi</v>
      </c>
      <c r="AH66" t="str">
        <f>VLOOKUP(C66, MDIreg2!A$2:C$250, 3, FALSE)</f>
        <v>Selected Latin American and Caribbean countries</v>
      </c>
    </row>
    <row r="67" spans="1:34" x14ac:dyDescent="0.2">
      <c r="A67" s="3" t="str">
        <f>ISO!A67</f>
        <v>DZA</v>
      </c>
      <c r="B67" s="3" t="str">
        <f>ISO!B67</f>
        <v>Algeria</v>
      </c>
      <c r="C67" s="4" t="str">
        <f>VLOOKUP(A67,IMPACT159!A$2:C$251, 2, FALSE)</f>
        <v>DZA</v>
      </c>
      <c r="D67" s="4" t="str">
        <f>VLOOKUP(A67,IMPACT159!A$2:C$251, 3, FALSE)</f>
        <v>Algeria</v>
      </c>
      <c r="E67" s="4" t="str">
        <f>VLOOKUP(A67,IMPACT115!A$2:C$249, 2,FALSE)</f>
        <v>AEU</v>
      </c>
      <c r="F67" s="4" t="str">
        <f>VLOOKUP(A67,IMPACT115!A$2:C$249, 2,FALSE)</f>
        <v>AEU</v>
      </c>
      <c r="G67" s="4" t="str">
        <f>VLOOKUP(A67,SSP!$A$2:C$247,2,FALSE)</f>
        <v>DZA</v>
      </c>
      <c r="H67" s="5">
        <f>VLOOKUP(A67,FAO!$A$2:'FAO'!$E$195, 4, FALSE)</f>
        <v>4</v>
      </c>
      <c r="I67" s="4" t="str">
        <f>VLOOKUP(A67,AggReg1!A$2:C$251, 2, FALSE)</f>
        <v>MEN</v>
      </c>
      <c r="J67" s="4" t="str">
        <f>VLOOKUP(A67,AggReg1!A$2:C$251, 3, FALSE)</f>
        <v>Middle East and North Africa</v>
      </c>
      <c r="K67" s="4" t="str">
        <f>VLOOKUP(A67,ISO!$A$2:'ISO'!$C$251,3,FALSE)</f>
        <v>The People's Democratic Republic of Algeria</v>
      </c>
      <c r="L67" s="4" t="str">
        <f>VLOOKUP(A67,ISO!$A$2:'ISO'!$D$251,4,FALSE)</f>
        <v>DZ</v>
      </c>
      <c r="M67" s="12">
        <f>VLOOKUP(A67,FAO!$A$2:'FAO'!$E$195, 2, FALSE)</f>
        <v>12</v>
      </c>
      <c r="N67" s="12" t="str">
        <f>VLOOKUP(A67,FAO!$A$2:'FAO'!$E$195, 3, FALSE)</f>
        <v>ALG</v>
      </c>
      <c r="O67" s="18">
        <f>VLOOKUP(A67,FAO!$A$2:'FAO'!$E$195, 5, FALSE)</f>
        <v>4</v>
      </c>
      <c r="P67" t="str">
        <f>VLOOKUP(A67,AggReg2!A$2:B$251, 2, FALSE)</f>
        <v>SEU</v>
      </c>
      <c r="Q67" s="16" t="str">
        <f>VLOOKUP(C67,Econ2Dev!A$2:C$235,2, FALSE)</f>
        <v>DVD</v>
      </c>
      <c r="R67" s="16" t="str">
        <f>VLOOKUP(C67,Econ2Dev!A$2:C$235, 3, FALSE)</f>
        <v>Developing Only</v>
      </c>
      <c r="S67" t="str">
        <f>VLOOKUP(A67,EAPgMENg!A$2:C$288, 2, FALSE)</f>
        <v>OTH</v>
      </c>
      <c r="T67" t="str">
        <f>VLOOKUP(A67,EAPgMENg!A$2:C$288, 3, FALSE)</f>
        <v>Other</v>
      </c>
      <c r="U67" t="str">
        <f>VLOOKUP(C67,WB.income!A$2:C$251, 2, FALSE)</f>
        <v>upMidInc</v>
      </c>
      <c r="V67" t="str">
        <f>VLOOKUP(C67,WB.income!A$2:C$251, 3, FALSE)</f>
        <v>Upper middle income</v>
      </c>
      <c r="X67" t="str">
        <f>VLOOKUP(A67,WB.spatial!A$2:C$251, 2, FALSE)</f>
        <v>MEN</v>
      </c>
      <c r="Y67" t="str">
        <f>VLOOKUP(A67,WB.spatial!A$2:C$251, 3, FALSE)</f>
        <v>Middle and Near East</v>
      </c>
      <c r="Z67" t="str">
        <f>VLOOKUP(A67, Africa.regions!A$2:C$251, 2, FALSE)</f>
        <v>NonAfrica</v>
      </c>
      <c r="AA67" t="str">
        <f>VLOOKUP(A67,Africa.regions!A$2:C$251, 3, FALSE)</f>
        <v>Not Africa</v>
      </c>
      <c r="AB67" t="str">
        <f>VLOOKUP(A67, 'regions.invest'!A$2:C$250, 2, FALSE)</f>
        <v>member</v>
      </c>
      <c r="AC67" t="str">
        <f>VLOOKUP(A67, 'regions.invest'!A$2:C$250, 3, FALSE)</f>
        <v>Increased investment</v>
      </c>
      <c r="AE67" t="str">
        <f>VLOOKUP(C67, MDIreg1!A$2:C$250, 2, FALSE)</f>
        <v>North_Africa</v>
      </c>
      <c r="AF67" t="str">
        <f>VLOOKUP(C67, MDIreg1!A$2:C$250, 3, FALSE)</f>
        <v>North Africa</v>
      </c>
      <c r="AG67" t="str">
        <f>VLOOKUP(C67, MDIreg2!A$2:C$250, 2, FALSE)</f>
        <v>WANACentAsia_mdi</v>
      </c>
      <c r="AH67" t="str">
        <f>VLOOKUP(C67, MDIreg2!A$2:C$250, 3, FALSE)</f>
        <v>West and Central Asia and North African countries</v>
      </c>
    </row>
    <row r="68" spans="1:34" x14ac:dyDescent="0.2">
      <c r="A68" s="3" t="str">
        <f>ISO!A68</f>
        <v>ECU</v>
      </c>
      <c r="B68" s="3" t="str">
        <f>ISO!B68</f>
        <v>Ecuador</v>
      </c>
      <c r="C68" s="4" t="str">
        <f>VLOOKUP(A68,IMPACT159!A$2:C$251, 2, FALSE)</f>
        <v>ECU</v>
      </c>
      <c r="D68" s="4" t="str">
        <f>VLOOKUP(A68,IMPACT159!A$2:C$251, 3, FALSE)</f>
        <v>Ecuador</v>
      </c>
      <c r="E68" s="4" t="str">
        <f>VLOOKUP(A68,IMPACT115!A$2:C$249, 2,FALSE)</f>
        <v>ECU</v>
      </c>
      <c r="F68" s="4" t="str">
        <f>VLOOKUP(A68,IMPACT115!A$2:C$249, 2,FALSE)</f>
        <v>ECU</v>
      </c>
      <c r="G68" s="4" t="str">
        <f>VLOOKUP(A68,SSP!$A$2:C$247,2,FALSE)</f>
        <v>ECU</v>
      </c>
      <c r="H68" s="5">
        <f>VLOOKUP(A68,FAO!$A$2:'FAO'!$E$195, 4, FALSE)</f>
        <v>58</v>
      </c>
      <c r="I68" s="4" t="str">
        <f>VLOOKUP(A68,AggReg1!A$2:C$251, 2, FALSE)</f>
        <v>LAC</v>
      </c>
      <c r="J68" s="4" t="str">
        <f>VLOOKUP(A68,AggReg1!A$2:C$251, 3, FALSE)</f>
        <v>Latin America and Caribbean</v>
      </c>
      <c r="K68" s="4" t="str">
        <f>VLOOKUP(A68,ISO!$A$2:'ISO'!$C$251,3,FALSE)</f>
        <v>The Republic of Ecuador</v>
      </c>
      <c r="L68" s="4" t="str">
        <f>VLOOKUP(A68,ISO!$A$2:'ISO'!$D$251,4,FALSE)</f>
        <v>EC</v>
      </c>
      <c r="M68" s="12">
        <f>VLOOKUP(A68,FAO!$A$2:'FAO'!$E$195, 2, FALSE)</f>
        <v>218</v>
      </c>
      <c r="N68" s="12" t="str">
        <f>VLOOKUP(A68,FAO!$A$2:'FAO'!$E$195, 3, FALSE)</f>
        <v>ECU</v>
      </c>
      <c r="O68" s="18">
        <f>VLOOKUP(A68,FAO!$A$2:'FAO'!$E$195, 5, FALSE)</f>
        <v>73</v>
      </c>
      <c r="P68" t="str">
        <f>VLOOKUP(A68,AggReg2!A$2:B$251, 2, FALSE)</f>
        <v>CRB</v>
      </c>
      <c r="Q68" s="16" t="str">
        <f>VLOOKUP(C68,Econ2Dev!A$2:C$235,2, FALSE)</f>
        <v>DVG</v>
      </c>
      <c r="R68" s="16" t="str">
        <f>VLOOKUP(C68,Econ2Dev!A$2:C$235, 3, FALSE)</f>
        <v>Developed Only</v>
      </c>
      <c r="S68" t="str">
        <f>VLOOKUP(A68,EAPgMENg!A$2:C$288, 2, FALSE)</f>
        <v>OTH</v>
      </c>
      <c r="T68" t="str">
        <f>VLOOKUP(A68,EAPgMENg!A$2:C$288, 3, FALSE)</f>
        <v>Other</v>
      </c>
      <c r="U68" t="str">
        <f>VLOOKUP(C68,WB.income!A$2:C$251, 2, FALSE)</f>
        <v>upMidInc</v>
      </c>
      <c r="V68" t="str">
        <f>VLOOKUP(C68,WB.income!A$2:C$251, 3, FALSE)</f>
        <v>Upper middle income</v>
      </c>
      <c r="X68" t="str">
        <f>VLOOKUP(A68,WB.spatial!A$2:C$251, 2, FALSE)</f>
        <v>LAC</v>
      </c>
      <c r="Y68" t="str">
        <f>VLOOKUP(A68,WB.spatial!A$2:C$251, 3, FALSE)</f>
        <v>Latin America and Caribbean</v>
      </c>
      <c r="Z68" t="str">
        <f>VLOOKUP(A68, Africa.regions!A$2:C$251, 2, FALSE)</f>
        <v>NonAfrica</v>
      </c>
      <c r="AA68" t="str">
        <f>VLOOKUP(A68,Africa.regions!A$2:C$251, 3, FALSE)</f>
        <v>Not Africa</v>
      </c>
      <c r="AB68" t="str">
        <f>VLOOKUP(A68, 'regions.invest'!A$2:C$250, 2, FALSE)</f>
        <v>member</v>
      </c>
      <c r="AC68" t="str">
        <f>VLOOKUP(A68, 'regions.invest'!A$2:C$250, 3, FALSE)</f>
        <v>Increased investment</v>
      </c>
      <c r="AE68" t="str">
        <f>VLOOKUP(C68, MDIreg1!A$2:C$250, 2, FALSE)</f>
        <v>SA_Andean</v>
      </c>
      <c r="AF68" t="str">
        <f>VLOOKUP(C68, MDIreg1!A$2:C$250, 3, FALSE)</f>
        <v>Andean South America</v>
      </c>
      <c r="AG68" t="str">
        <f>VLOOKUP(C68, MDIreg2!A$2:C$250, 2, FALSE)</f>
        <v>LAC_mdi</v>
      </c>
      <c r="AH68" t="str">
        <f>VLOOKUP(C68, MDIreg2!A$2:C$250, 3, FALSE)</f>
        <v>Selected Latin American and Caribbean countries</v>
      </c>
    </row>
    <row r="69" spans="1:34" x14ac:dyDescent="0.2">
      <c r="A69" s="3" t="str">
        <f>ISO!A69</f>
        <v>EGY</v>
      </c>
      <c r="B69" s="3" t="str">
        <f>ISO!B69</f>
        <v>Egypt</v>
      </c>
      <c r="C69" s="4" t="str">
        <f>VLOOKUP(A69,IMPACT159!A$2:C$251, 2, FALSE)</f>
        <v>EGY</v>
      </c>
      <c r="D69" s="4" t="str">
        <f>VLOOKUP(A69,IMPACT159!A$2:C$251, 3, FALSE)</f>
        <v>Egypt</v>
      </c>
      <c r="E69" s="4" t="str">
        <f>VLOOKUP(A69,IMPACT115!A$2:C$249, 2,FALSE)</f>
        <v>EGY</v>
      </c>
      <c r="F69" s="4" t="str">
        <f>VLOOKUP(A69,IMPACT115!A$2:C$249, 2,FALSE)</f>
        <v>EGY</v>
      </c>
      <c r="G69" s="4" t="str">
        <f>VLOOKUP(A69,SSP!$A$2:C$247,2,FALSE)</f>
        <v>EGY</v>
      </c>
      <c r="H69" s="5">
        <f>VLOOKUP(A69,FAO!$A$2:'FAO'!$E$195, 4, FALSE)</f>
        <v>59</v>
      </c>
      <c r="I69" s="4" t="str">
        <f>VLOOKUP(A69,AggReg1!A$2:C$251, 2, FALSE)</f>
        <v>MEN</v>
      </c>
      <c r="J69" s="4" t="str">
        <f>VLOOKUP(A69,AggReg1!A$2:C$251, 3, FALSE)</f>
        <v>Middle East and North Africa</v>
      </c>
      <c r="K69" s="4" t="str">
        <f>VLOOKUP(A69,ISO!$A$2:'ISO'!$C$251,3,FALSE)</f>
        <v>The Arab Republic of Egypt</v>
      </c>
      <c r="L69" s="4" t="str">
        <f>VLOOKUP(A69,ISO!$A$2:'ISO'!$D$251,4,FALSE)</f>
        <v>EG</v>
      </c>
      <c r="M69" s="12">
        <f>VLOOKUP(A69,FAO!$A$2:'FAO'!$E$195, 2, FALSE)</f>
        <v>818</v>
      </c>
      <c r="N69" s="12" t="str">
        <f>VLOOKUP(A69,FAO!$A$2:'FAO'!$E$195, 3, FALSE)</f>
        <v>EGY</v>
      </c>
      <c r="O69" s="18">
        <f>VLOOKUP(A69,FAO!$A$2:'FAO'!$E$195, 5, FALSE)</f>
        <v>40765</v>
      </c>
      <c r="P69" t="str">
        <f>VLOOKUP(A69,AggReg2!A$2:B$251, 2, FALSE)</f>
        <v>WAs</v>
      </c>
      <c r="Q69" s="16" t="str">
        <f>VLOOKUP(C69,Econ2Dev!A$2:C$235,2, FALSE)</f>
        <v>DVG</v>
      </c>
      <c r="R69" s="16" t="str">
        <f>VLOOKUP(C69,Econ2Dev!A$2:C$235, 3, FALSE)</f>
        <v>Developed Only</v>
      </c>
      <c r="S69" t="str">
        <f>VLOOKUP(A69,EAPgMENg!A$2:C$288, 2, FALSE)</f>
        <v>MENg</v>
      </c>
      <c r="T69" t="str">
        <f>VLOOKUP(A69,EAPgMENg!A$2:C$288, 3, FALSE)</f>
        <v>Middle East and North Africa, developing only</v>
      </c>
      <c r="U69" t="str">
        <f>VLOOKUP(C69,WB.income!A$2:C$251, 2, FALSE)</f>
        <v>lowMidInc</v>
      </c>
      <c r="V69" t="str">
        <f>VLOOKUP(C69,WB.income!A$2:C$251, 3, FALSE)</f>
        <v>Lower middle income</v>
      </c>
      <c r="X69" t="str">
        <f>VLOOKUP(A69,WB.spatial!A$2:C$251, 2, FALSE)</f>
        <v>MEN</v>
      </c>
      <c r="Y69" t="str">
        <f>VLOOKUP(A69,WB.spatial!A$2:C$251, 3, FALSE)</f>
        <v>Middle and Near East</v>
      </c>
      <c r="Z69" t="str">
        <f>VLOOKUP(A69, Africa.regions!A$2:C$251, 2, FALSE)</f>
        <v>NonAfrica</v>
      </c>
      <c r="AA69" t="str">
        <f>VLOOKUP(A69,Africa.regions!A$2:C$251, 3, FALSE)</f>
        <v>Not Africa</v>
      </c>
      <c r="AB69" t="str">
        <f>VLOOKUP(A69, 'regions.invest'!A$2:C$250, 2, FALSE)</f>
        <v>member</v>
      </c>
      <c r="AC69" t="str">
        <f>VLOOKUP(A69, 'regions.invest'!A$2:C$250, 3, FALSE)</f>
        <v>Increased investment</v>
      </c>
      <c r="AE69" t="str">
        <f>VLOOKUP(C69, MDIreg1!A$2:C$250, 2, FALSE)</f>
        <v>North_Africa</v>
      </c>
      <c r="AF69" t="str">
        <f>VLOOKUP(C69, MDIreg1!A$2:C$250, 3, FALSE)</f>
        <v>North Africa</v>
      </c>
      <c r="AG69" t="str">
        <f>VLOOKUP(C69, MDIreg2!A$2:C$250, 2, FALSE)</f>
        <v>WANACentAsia_mdi</v>
      </c>
      <c r="AH69" t="str">
        <f>VLOOKUP(C69, MDIreg2!A$2:C$250, 3, FALSE)</f>
        <v>West and Central Asia and North African countries</v>
      </c>
    </row>
    <row r="70" spans="1:34" x14ac:dyDescent="0.2">
      <c r="A70" s="3" t="str">
        <f>ISO!A70</f>
        <v>ERI</v>
      </c>
      <c r="B70" s="3" t="str">
        <f>ISO!B70</f>
        <v>Eritrea</v>
      </c>
      <c r="C70" s="4" t="str">
        <f>VLOOKUP(A70,IMPACT159!A$2:C$251, 2, FALSE)</f>
        <v>ERI</v>
      </c>
      <c r="D70" s="4" t="str">
        <f>VLOOKUP(A70,IMPACT159!A$2:C$251, 3, FALSE)</f>
        <v>Eritrea</v>
      </c>
      <c r="E70" s="4" t="str">
        <f>VLOOKUP(A70,IMPACT115!A$2:C$249, 2,FALSE)</f>
        <v>ERI</v>
      </c>
      <c r="F70" s="4" t="str">
        <f>VLOOKUP(A70,IMPACT115!A$2:C$249, 2,FALSE)</f>
        <v>ERI</v>
      </c>
      <c r="G70" s="4" t="str">
        <f>VLOOKUP(A70,SSP!$A$2:C$247,2,FALSE)</f>
        <v>ERI</v>
      </c>
      <c r="H70" s="5">
        <f>VLOOKUP(A70,FAO!$A$2:'FAO'!$E$195, 4, FALSE)</f>
        <v>178</v>
      </c>
      <c r="I70" s="4" t="str">
        <f>VLOOKUP(A70,AggReg1!A$2:C$251, 2, FALSE)</f>
        <v>SSA</v>
      </c>
      <c r="J70" s="4" t="str">
        <f>VLOOKUP(A70,AggReg1!A$2:C$251, 3, FALSE)</f>
        <v>Africa south of the Sahara</v>
      </c>
      <c r="K70" s="4" t="str">
        <f>VLOOKUP(A70,ISO!$A$2:'ISO'!$C$251,3,FALSE)</f>
        <v>The State of Eritrea</v>
      </c>
      <c r="L70" s="4" t="str">
        <f>VLOOKUP(A70,ISO!$A$2:'ISO'!$D$251,4,FALSE)</f>
        <v>ER</v>
      </c>
      <c r="M70" s="12">
        <f>VLOOKUP(A70,FAO!$A$2:'FAO'!$E$195, 2, FALSE)</f>
        <v>232</v>
      </c>
      <c r="N70" s="12" t="str">
        <f>VLOOKUP(A70,FAO!$A$2:'FAO'!$E$195, 3, FALSE)</f>
        <v>ERI</v>
      </c>
      <c r="O70" s="18">
        <f>VLOOKUP(A70,FAO!$A$2:'FAO'!$E$195, 5, FALSE)</f>
        <v>77</v>
      </c>
      <c r="P70" t="str">
        <f>VLOOKUP(A70,AggReg2!A$2:B$251, 2, FALSE)</f>
        <v>EAs</v>
      </c>
      <c r="Q70" s="16" t="str">
        <f>VLOOKUP(C70,Econ2Dev!A$2:C$235,2, FALSE)</f>
        <v>DVD</v>
      </c>
      <c r="R70" s="16" t="str">
        <f>VLOOKUP(C70,Econ2Dev!A$2:C$235, 3, FALSE)</f>
        <v>Developing Only</v>
      </c>
      <c r="S70" t="str">
        <f>VLOOKUP(A70,EAPgMENg!A$2:C$288, 2, FALSE)</f>
        <v>OTH</v>
      </c>
      <c r="T70" t="str">
        <f>VLOOKUP(A70,EAPgMENg!A$2:C$288, 3, FALSE)</f>
        <v>Other</v>
      </c>
      <c r="U70" t="str">
        <f>VLOOKUP(C70,WB.income!A$2:C$251, 2, FALSE)</f>
        <v>lowInc</v>
      </c>
      <c r="V70" t="str">
        <f>VLOOKUP(C70,WB.income!A$2:C$251, 3, FALSE)</f>
        <v>Low income</v>
      </c>
      <c r="X70" t="str">
        <f>VLOOKUP(A70,WB.spatial!A$2:C$251, 2, FALSE)</f>
        <v>SSA</v>
      </c>
      <c r="Y70" t="str">
        <f>VLOOKUP(A70,WB.spatial!A$2:C$251, 3, FALSE)</f>
        <v>Sub-Saharan Africa</v>
      </c>
      <c r="Z70" t="str">
        <f>VLOOKUP(A70, Africa.regions!A$2:C$251, 2, FALSE)</f>
        <v>Eastern</v>
      </c>
      <c r="AA70" t="str">
        <f>VLOOKUP(A70,Africa.regions!A$2:C$251, 3, FALSE)</f>
        <v>Eastern Africa</v>
      </c>
      <c r="AB70" t="str">
        <f>VLOOKUP(A70, 'regions.invest'!A$2:C$250, 2, FALSE)</f>
        <v>member</v>
      </c>
      <c r="AC70" t="str">
        <f>VLOOKUP(A70, 'regions.invest'!A$2:C$250, 3, FALSE)</f>
        <v>Increased investment</v>
      </c>
      <c r="AE70" t="str">
        <f>VLOOKUP(C70, MDIreg1!A$2:C$250, 2, FALSE)</f>
        <v>SSA_Eastern</v>
      </c>
      <c r="AF70" t="str">
        <f>VLOOKUP(C70, MDIreg1!A$2:C$250, 3, FALSE)</f>
        <v>Eastern Africa</v>
      </c>
      <c r="AG70" t="str">
        <f>VLOOKUP(C70, MDIreg2!A$2:C$250, 2, FALSE)</f>
        <v>SSA</v>
      </c>
      <c r="AH70" t="str">
        <f>VLOOKUP(C70, MDIreg2!A$2:C$250, 3, FALSE)</f>
        <v>Sub Saharan African countries</v>
      </c>
    </row>
    <row r="71" spans="1:34" x14ac:dyDescent="0.2">
      <c r="A71" s="3" t="str">
        <f>ISO!A71</f>
        <v>ESH</v>
      </c>
      <c r="B71" s="3" t="str">
        <f>ISO!B71</f>
        <v>Western Sahara</v>
      </c>
      <c r="C71" s="4" t="str">
        <f>VLOOKUP(A71,IMPACT159!A$2:C$251, 2, FALSE)</f>
        <v>MOR</v>
      </c>
      <c r="D71" s="4" t="str">
        <f>VLOOKUP(A71,IMPACT159!A$2:C$251, 3, FALSE)</f>
        <v>Morocco plus</v>
      </c>
      <c r="E71" s="4" t="str">
        <f>VLOOKUP(A71,IMPACT115!A$2:C$249, 2,FALSE)</f>
        <v>MOR</v>
      </c>
      <c r="F71" s="4" t="str">
        <f>VLOOKUP(A71,IMPACT115!A$2:C$249, 2,FALSE)</f>
        <v>MOR</v>
      </c>
      <c r="G71" s="4" t="e">
        <f>VLOOKUP(A71,SSP!$A$2:C$247,2,FALSE)</f>
        <v>#N/A</v>
      </c>
      <c r="H71" s="5" t="e">
        <f>VLOOKUP(A71,FAO!$A$2:'FAO'!$E$195, 4, FALSE)</f>
        <v>#N/A</v>
      </c>
      <c r="I71" s="4" t="str">
        <f>VLOOKUP(A71,AggReg1!A$2:C$251, 2, FALSE)</f>
        <v>MEN</v>
      </c>
      <c r="J71" s="4" t="str">
        <f>VLOOKUP(A71,AggReg1!A$2:C$251, 3, FALSE)</f>
        <v>Middle East and North Africa</v>
      </c>
      <c r="K71" s="4" t="e">
        <f>VLOOKUP(A71,ISO!$A$2:'ISO'!$C$251,3,FALSE)</f>
        <v>#N/A</v>
      </c>
      <c r="L71" s="4" t="e">
        <f>VLOOKUP(A71,ISO!$A$2:'ISO'!$D$251,4,FALSE)</f>
        <v>#N/A</v>
      </c>
      <c r="M71" s="12">
        <v>732</v>
      </c>
      <c r="N71" s="12" t="e">
        <f>VLOOKUP(A71,FAO!$A$2:'FAO'!$E$195, 3, FALSE)</f>
        <v>#N/A</v>
      </c>
      <c r="O71" s="18" t="e">
        <f>VLOOKUP(A71,FAO!$A$2:'FAO'!$E$195, 5, FALSE)</f>
        <v>#N/A</v>
      </c>
      <c r="P71" t="str">
        <f>VLOOKUP(A71,AggReg2!A$2:B$251, 2, FALSE)</f>
        <v>CAm</v>
      </c>
      <c r="Q71" s="16" t="str">
        <f>VLOOKUP(C71,Econ2Dev!A$2:C$235,2, FALSE)</f>
        <v>DVG</v>
      </c>
      <c r="R71" s="16" t="str">
        <f>VLOOKUP(C71,Econ2Dev!A$2:C$235, 3, FALSE)</f>
        <v>Developed Only</v>
      </c>
      <c r="S71" t="str">
        <f>VLOOKUP(A71,EAPgMENg!A$2:C$288, 2, FALSE)</f>
        <v>OTH</v>
      </c>
      <c r="T71" t="str">
        <f>VLOOKUP(A71,EAPgMENg!A$2:C$288, 3, FALSE)</f>
        <v>Other</v>
      </c>
      <c r="U71" t="str">
        <f>VLOOKUP(C71,WB.income!A$2:C$251, 2, FALSE)</f>
        <v>lowMidInc</v>
      </c>
      <c r="V71" t="str">
        <f>VLOOKUP(C71,WB.income!A$2:C$251, 3, FALSE)</f>
        <v>Lower middle income</v>
      </c>
      <c r="X71" t="str">
        <f>VLOOKUP(A71,WB.spatial!A$2:C$251, 2, FALSE)</f>
        <v>MEN</v>
      </c>
      <c r="Y71" t="str">
        <f>VLOOKUP(A71,WB.spatial!A$2:C$251, 3, FALSE)</f>
        <v>Middle and Near East</v>
      </c>
      <c r="Z71" t="str">
        <f>VLOOKUP(A71, Africa.regions!A$2:C$251, 2, FALSE)</f>
        <v>NonAfrica</v>
      </c>
      <c r="AA71" t="str">
        <f>VLOOKUP(A71,Africa.regions!A$2:C$251, 3, FALSE)</f>
        <v>Not Africa</v>
      </c>
      <c r="AB71" t="str">
        <f>VLOOKUP(A71, 'regions.invest'!A$2:C$250, 2, FALSE)</f>
        <v>member</v>
      </c>
      <c r="AC71" t="str">
        <f>VLOOKUP(A71, 'regions.invest'!A$2:C$250, 3, FALSE)</f>
        <v>Increased investment</v>
      </c>
      <c r="AE71" t="str">
        <f>VLOOKUP(C71, MDIreg1!A$2:C$250, 2, FALSE)</f>
        <v>North_Africa</v>
      </c>
      <c r="AF71" t="str">
        <f>VLOOKUP(C71, MDIreg1!A$2:C$250, 3, FALSE)</f>
        <v>North Africa</v>
      </c>
      <c r="AG71" t="str">
        <f>VLOOKUP(C71, MDIreg2!A$2:C$250, 2, FALSE)</f>
        <v>WANACentAsia_mdi</v>
      </c>
      <c r="AH71" t="str">
        <f>VLOOKUP(C71, MDIreg2!A$2:C$250, 3, FALSE)</f>
        <v>West and Central Asia and North African countries</v>
      </c>
    </row>
    <row r="72" spans="1:34" x14ac:dyDescent="0.2">
      <c r="A72" s="3" t="str">
        <f>ISO!A72</f>
        <v>ESP</v>
      </c>
      <c r="B72" s="3" t="str">
        <f>ISO!B72</f>
        <v>Spain</v>
      </c>
      <c r="C72" s="4" t="str">
        <f>VLOOKUP(A72,IMPACT159!A$2:C$251, 2, FALSE)</f>
        <v>SPP</v>
      </c>
      <c r="D72" s="4" t="str">
        <f>VLOOKUP(A72,IMPACT159!A$2:C$251, 3, FALSE)</f>
        <v>Spain plus</v>
      </c>
      <c r="E72" s="4" t="str">
        <f>VLOOKUP(A72,IMPACT115!A$2:C$249, 2,FALSE)</f>
        <v>IBE</v>
      </c>
      <c r="F72" s="4" t="str">
        <f>VLOOKUP(A72,IMPACT115!A$2:C$249, 2,FALSE)</f>
        <v>IBE</v>
      </c>
      <c r="G72" s="4" t="str">
        <f>VLOOKUP(A72,SSP!$A$2:C$247,2,FALSE)</f>
        <v>ESP</v>
      </c>
      <c r="H72" s="5">
        <f>VLOOKUP(A72,FAO!$A$2:'FAO'!$E$195, 4, FALSE)</f>
        <v>203</v>
      </c>
      <c r="I72" s="4" t="str">
        <f>VLOOKUP(A72,AggReg1!A$2:C$251, 2, FALSE)</f>
        <v>EUR</v>
      </c>
      <c r="J72" s="4" t="str">
        <f>VLOOKUP(A72,AggReg1!A$2:C$251, 3, FALSE)</f>
        <v>Europe</v>
      </c>
      <c r="K72" s="4" t="str">
        <f>VLOOKUP(A72,ISO!$A$2:'ISO'!$C$251,3,FALSE)</f>
        <v>The Kingdom of Spain</v>
      </c>
      <c r="L72" s="4" t="str">
        <f>VLOOKUP(A72,ISO!$A$2:'ISO'!$D$251,4,FALSE)</f>
        <v>ES</v>
      </c>
      <c r="M72" s="12">
        <f>VLOOKUP(A72,FAO!$A$2:'FAO'!$E$195, 2, FALSE)</f>
        <v>724</v>
      </c>
      <c r="N72" s="12" t="str">
        <f>VLOOKUP(A72,FAO!$A$2:'FAO'!$E$195, 3, FALSE)</f>
        <v>SPA</v>
      </c>
      <c r="O72" s="18">
        <f>VLOOKUP(A72,FAO!$A$2:'FAO'!$E$195, 5, FALSE)</f>
        <v>229</v>
      </c>
      <c r="P72">
        <f>VLOOKUP(A72,AggReg2!A$2:B$251, 2, FALSE)</f>
        <v>0</v>
      </c>
      <c r="Q72" s="16" t="str">
        <f>VLOOKUP(C72,Econ2Dev!A$2:C$235,2, FALSE)</f>
        <v>DVD</v>
      </c>
      <c r="R72" s="16" t="str">
        <f>VLOOKUP(C72,Econ2Dev!A$2:C$235, 3, FALSE)</f>
        <v>Developing Only</v>
      </c>
      <c r="S72" t="str">
        <f>VLOOKUP(A72,EAPgMENg!A$2:C$288, 2, FALSE)</f>
        <v>OTH</v>
      </c>
      <c r="T72" t="str">
        <f>VLOOKUP(A72,EAPgMENg!A$2:C$288, 3, FALSE)</f>
        <v>Other</v>
      </c>
      <c r="U72" t="str">
        <f>VLOOKUP(C72,WB.income!A$2:C$251, 2, FALSE)</f>
        <v>highInc</v>
      </c>
      <c r="V72" t="str">
        <f>VLOOKUP(C72,WB.income!A$2:C$251, 3, FALSE)</f>
        <v>High income</v>
      </c>
      <c r="X72" t="str">
        <f>VLOOKUP(A72,WB.spatial!A$2:C$251, 2, FALSE)</f>
        <v>EUR</v>
      </c>
      <c r="Y72" t="str">
        <f>VLOOKUP(A72,WB.spatial!A$2:C$251, 3, FALSE)</f>
        <v>Europe</v>
      </c>
      <c r="Z72" t="str">
        <f>VLOOKUP(A72, Africa.regions!A$2:C$251, 2, FALSE)</f>
        <v>NonAfrica</v>
      </c>
      <c r="AA72" t="str">
        <f>VLOOKUP(A72,Africa.regions!A$2:C$251, 3, FALSE)</f>
        <v>Not Africa</v>
      </c>
      <c r="AB72" t="str">
        <f>VLOOKUP(A72, 'regions.invest'!A$2:C$250, 2, FALSE)</f>
        <v>nonmember</v>
      </c>
      <c r="AC72" t="str">
        <f>VLOOKUP(A72, 'regions.invest'!A$2:C$250, 3, FALSE)</f>
        <v>standard investment</v>
      </c>
      <c r="AE72" t="str">
        <f>VLOOKUP(C72, MDIreg1!A$2:C$250, 2, FALSE)</f>
        <v>other</v>
      </c>
      <c r="AF72" t="str">
        <f>VLOOKUP(C72, MDIreg1!A$2:C$250, 3, FALSE)</f>
        <v>Other countries</v>
      </c>
      <c r="AG72" t="str">
        <f>VLOOKUP(C72, MDIreg2!A$2:C$250, 2, FALSE)</f>
        <v>other</v>
      </c>
      <c r="AH72" t="str">
        <f>VLOOKUP(C72, MDIreg2!A$2:C$250, 3, FALSE)</f>
        <v>Other counties</v>
      </c>
    </row>
    <row r="73" spans="1:34" x14ac:dyDescent="0.2">
      <c r="A73" s="3" t="str">
        <f>ISO!A73</f>
        <v>EST</v>
      </c>
      <c r="B73" s="3" t="str">
        <f>ISO!B73</f>
        <v>Estonia</v>
      </c>
      <c r="C73" s="4" t="str">
        <f>VLOOKUP(A73,IMPACT159!A$2:C$251, 2, FALSE)</f>
        <v>BLT</v>
      </c>
      <c r="D73" s="4" t="str">
        <f>VLOOKUP(A73,IMPACT159!A$2:C$251, 3, FALSE)</f>
        <v>Baltic States</v>
      </c>
      <c r="E73" s="4" t="str">
        <f>VLOOKUP(A73,IMPACT115!A$2:C$249, 2,FALSE)</f>
        <v>BAL</v>
      </c>
      <c r="F73" s="4" t="str">
        <f>VLOOKUP(A73,IMPACT115!A$2:C$249, 2,FALSE)</f>
        <v>BAL</v>
      </c>
      <c r="G73" s="4" t="str">
        <f>VLOOKUP(A73,SSP!$A$2:C$247,2,FALSE)</f>
        <v>EST</v>
      </c>
      <c r="H73" s="5">
        <f>VLOOKUP(A73,FAO!$A$2:'FAO'!$E$195, 4, FALSE)</f>
        <v>63</v>
      </c>
      <c r="I73" s="4" t="str">
        <f>VLOOKUP(A73,AggReg1!A$2:C$251, 2, FALSE)</f>
        <v>EUR</v>
      </c>
      <c r="J73" s="4" t="str">
        <f>VLOOKUP(A73,AggReg1!A$2:C$251, 3, FALSE)</f>
        <v>Europe</v>
      </c>
      <c r="K73" s="4" t="str">
        <f>VLOOKUP(A73,ISO!$A$2:'ISO'!$C$251,3,FALSE)</f>
        <v>The Republic of Estonia</v>
      </c>
      <c r="L73" s="4" t="str">
        <f>VLOOKUP(A73,ISO!$A$2:'ISO'!$D$251,4,FALSE)</f>
        <v>EE</v>
      </c>
      <c r="M73" s="12">
        <f>VLOOKUP(A73,FAO!$A$2:'FAO'!$E$195, 2, FALSE)</f>
        <v>233</v>
      </c>
      <c r="N73" s="12" t="str">
        <f>VLOOKUP(A73,FAO!$A$2:'FAO'!$E$195, 3, FALSE)</f>
        <v>EST</v>
      </c>
      <c r="O73" s="18">
        <f>VLOOKUP(A73,FAO!$A$2:'FAO'!$E$195, 5, FALSE)</f>
        <v>78</v>
      </c>
      <c r="P73" t="str">
        <f>VLOOKUP(A73,AggReg2!A$2:B$251, 2, FALSE)</f>
        <v>NEU</v>
      </c>
      <c r="Q73" s="16" t="str">
        <f>VLOOKUP(C73,Econ2Dev!A$2:C$235,2, FALSE)</f>
        <v>DVD</v>
      </c>
      <c r="R73" s="16" t="str">
        <f>VLOOKUP(C73,Econ2Dev!A$2:C$235, 3, FALSE)</f>
        <v>Developing Only</v>
      </c>
      <c r="S73" t="str">
        <f>VLOOKUP(A73,EAPgMENg!A$2:C$288, 2, FALSE)</f>
        <v>OTH</v>
      </c>
      <c r="T73" t="str">
        <f>VLOOKUP(A73,EAPgMENg!A$2:C$288, 3, FALSE)</f>
        <v>Other</v>
      </c>
      <c r="U73" t="str">
        <f>VLOOKUP(C73,WB.income!A$2:C$251, 2, FALSE)</f>
        <v>highInc</v>
      </c>
      <c r="V73" t="str">
        <f>VLOOKUP(C73,WB.income!A$2:C$251, 3, FALSE)</f>
        <v>High income</v>
      </c>
      <c r="X73" t="str">
        <f>VLOOKUP(A73,WB.spatial!A$2:C$251, 2, FALSE)</f>
        <v>EUR</v>
      </c>
      <c r="Y73" t="str">
        <f>VLOOKUP(A73,WB.spatial!A$2:C$251, 3, FALSE)</f>
        <v>Europe</v>
      </c>
      <c r="Z73" t="str">
        <f>VLOOKUP(A73, Africa.regions!A$2:C$251, 2, FALSE)</f>
        <v>NonAfrica</v>
      </c>
      <c r="AA73" t="str">
        <f>VLOOKUP(A73,Africa.regions!A$2:C$251, 3, FALSE)</f>
        <v>Not Africa</v>
      </c>
      <c r="AB73" t="str">
        <f>VLOOKUP(A73, 'regions.invest'!A$2:C$250, 2, FALSE)</f>
        <v>nonmember</v>
      </c>
      <c r="AC73" t="str">
        <f>VLOOKUP(A73, 'regions.invest'!A$2:C$250, 3, FALSE)</f>
        <v>standard investment</v>
      </c>
      <c r="AE73" t="str">
        <f>VLOOKUP(C73, MDIreg1!A$2:C$250, 2, FALSE)</f>
        <v>other</v>
      </c>
      <c r="AF73" t="str">
        <f>VLOOKUP(C73, MDIreg1!A$2:C$250, 3, FALSE)</f>
        <v>Other countries</v>
      </c>
      <c r="AG73" t="str">
        <f>VLOOKUP(C73, MDIreg2!A$2:C$250, 2, FALSE)</f>
        <v>other</v>
      </c>
      <c r="AH73" t="str">
        <f>VLOOKUP(C73, MDIreg2!A$2:C$250, 3, FALSE)</f>
        <v>Other counties</v>
      </c>
    </row>
    <row r="74" spans="1:34" x14ac:dyDescent="0.2">
      <c r="A74" s="3" t="str">
        <f>ISO!A74</f>
        <v>ETH</v>
      </c>
      <c r="B74" s="3" t="str">
        <f>ISO!B74</f>
        <v>Ethiopia</v>
      </c>
      <c r="C74" s="4" t="str">
        <f>VLOOKUP(A74,IMPACT159!A$2:C$251, 2, FALSE)</f>
        <v>ETH</v>
      </c>
      <c r="D74" s="4" t="str">
        <f>VLOOKUP(A74,IMPACT159!A$2:C$251, 3, FALSE)</f>
        <v>Ethiopia</v>
      </c>
      <c r="E74" s="4" t="str">
        <f>VLOOKUP(A74,IMPACT115!A$2:C$249, 2,FALSE)</f>
        <v>ETH</v>
      </c>
      <c r="F74" s="4" t="str">
        <f>VLOOKUP(A74,IMPACT115!A$2:C$249, 2,FALSE)</f>
        <v>ETH</v>
      </c>
      <c r="G74" s="4" t="str">
        <f>VLOOKUP(A74,SSP!$A$2:C$247,2,FALSE)</f>
        <v>ETH</v>
      </c>
      <c r="H74" s="5">
        <f>VLOOKUP(A74,FAO!$A$2:'FAO'!$E$195, 4, FALSE)</f>
        <v>238</v>
      </c>
      <c r="I74" s="4" t="str">
        <f>VLOOKUP(A74,AggReg1!A$2:C$251, 2, FALSE)</f>
        <v>SSA</v>
      </c>
      <c r="J74" s="4" t="str">
        <f>VLOOKUP(A74,AggReg1!A$2:C$251, 3, FALSE)</f>
        <v>Africa south of the Sahara</v>
      </c>
      <c r="K74" s="4" t="str">
        <f>VLOOKUP(A74,ISO!$A$2:'ISO'!$C$251,3,FALSE)</f>
        <v>The Federal Democratic Republic of Ethiopia</v>
      </c>
      <c r="L74" s="4" t="str">
        <f>VLOOKUP(A74,ISO!$A$2:'ISO'!$D$251,4,FALSE)</f>
        <v>ET</v>
      </c>
      <c r="M74" s="12">
        <f>VLOOKUP(A74,FAO!$A$2:'FAO'!$E$195, 2, FALSE)</f>
        <v>231</v>
      </c>
      <c r="N74" s="12" t="str">
        <f>VLOOKUP(A74,FAO!$A$2:'FAO'!$E$195, 3, FALSE)</f>
        <v>ETH</v>
      </c>
      <c r="O74" s="18">
        <f>VLOOKUP(A74,FAO!$A$2:'FAO'!$E$195, 5, FALSE)</f>
        <v>79</v>
      </c>
      <c r="P74" t="str">
        <f>VLOOKUP(A74,AggReg2!A$2:B$251, 2, FALSE)</f>
        <v>CAs</v>
      </c>
      <c r="Q74" s="16" t="str">
        <f>VLOOKUP(C74,Econ2Dev!A$2:C$235,2, FALSE)</f>
        <v>DVG</v>
      </c>
      <c r="R74" s="16" t="str">
        <f>VLOOKUP(C74,Econ2Dev!A$2:C$235, 3, FALSE)</f>
        <v>Developed Only</v>
      </c>
      <c r="S74" t="str">
        <f>VLOOKUP(A74,EAPgMENg!A$2:C$288, 2, FALSE)</f>
        <v>OTH</v>
      </c>
      <c r="T74" t="str">
        <f>VLOOKUP(A74,EAPgMENg!A$2:C$288, 3, FALSE)</f>
        <v>Other</v>
      </c>
      <c r="U74" t="str">
        <f>VLOOKUP(C74,WB.income!A$2:C$251, 2, FALSE)</f>
        <v>lowInc</v>
      </c>
      <c r="V74" t="str">
        <f>VLOOKUP(C74,WB.income!A$2:C$251, 3, FALSE)</f>
        <v>Low income</v>
      </c>
      <c r="X74" t="str">
        <f>VLOOKUP(A74,WB.spatial!A$2:C$251, 2, FALSE)</f>
        <v>SSA</v>
      </c>
      <c r="Y74" t="str">
        <f>VLOOKUP(A74,WB.spatial!A$2:C$251, 3, FALSE)</f>
        <v>Sub-Saharan Africa</v>
      </c>
      <c r="Z74" t="str">
        <f>VLOOKUP(A74, Africa.regions!A$2:C$251, 2, FALSE)</f>
        <v>Eastern</v>
      </c>
      <c r="AA74" t="str">
        <f>VLOOKUP(A74,Africa.regions!A$2:C$251, 3, FALSE)</f>
        <v>Eastern Africa</v>
      </c>
      <c r="AB74" t="str">
        <f>VLOOKUP(A74, 'regions.invest'!A$2:C$250, 2, FALSE)</f>
        <v>member</v>
      </c>
      <c r="AC74" t="str">
        <f>VLOOKUP(A74, 'regions.invest'!A$2:C$250, 3, FALSE)</f>
        <v>Increased investment</v>
      </c>
      <c r="AE74" t="str">
        <f>VLOOKUP(C74, MDIreg1!A$2:C$250, 2, FALSE)</f>
        <v>SSA_Eastern</v>
      </c>
      <c r="AF74" t="str">
        <f>VLOOKUP(C74, MDIreg1!A$2:C$250, 3, FALSE)</f>
        <v>Eastern Africa</v>
      </c>
      <c r="AG74" t="str">
        <f>VLOOKUP(C74, MDIreg2!A$2:C$250, 2, FALSE)</f>
        <v>SSA</v>
      </c>
      <c r="AH74" t="str">
        <f>VLOOKUP(C74, MDIreg2!A$2:C$250, 3, FALSE)</f>
        <v>Sub Saharan African countries</v>
      </c>
    </row>
    <row r="75" spans="1:34" x14ac:dyDescent="0.2">
      <c r="A75" s="3" t="str">
        <f>ISO!A75</f>
        <v>FIN</v>
      </c>
      <c r="B75" s="3" t="str">
        <f>ISO!B75</f>
        <v>Finland</v>
      </c>
      <c r="C75" s="4" t="str">
        <f>VLOOKUP(A75,IMPACT159!A$2:C$251, 2, FALSE)</f>
        <v>FNP</v>
      </c>
      <c r="D75" s="4" t="str">
        <f>VLOOKUP(A75,IMPACT159!A$2:C$251, 3, FALSE)</f>
        <v>Finland plus</v>
      </c>
      <c r="E75" s="4" t="str">
        <f>VLOOKUP(A75,IMPACT115!A$2:C$249, 2,FALSE)</f>
        <v>SCA</v>
      </c>
      <c r="F75" s="4" t="str">
        <f>VLOOKUP(A75,IMPACT115!A$2:C$249, 2,FALSE)</f>
        <v>SCA</v>
      </c>
      <c r="G75" s="4" t="str">
        <f>VLOOKUP(A75,SSP!$A$2:C$247,2,FALSE)</f>
        <v>FIN</v>
      </c>
      <c r="H75" s="5">
        <f>VLOOKUP(A75,FAO!$A$2:'FAO'!$E$195, 4, FALSE)</f>
        <v>67</v>
      </c>
      <c r="I75" s="4" t="str">
        <f>VLOOKUP(A75,AggReg1!A$2:C$251, 2, FALSE)</f>
        <v>EUR</v>
      </c>
      <c r="J75" s="4" t="str">
        <f>VLOOKUP(A75,AggReg1!A$2:C$251, 3, FALSE)</f>
        <v>Europe</v>
      </c>
      <c r="K75" s="4" t="str">
        <f>VLOOKUP(A75,ISO!$A$2:'ISO'!$C$251,3,FALSE)</f>
        <v>The Republic of Finland</v>
      </c>
      <c r="L75" s="4" t="str">
        <f>VLOOKUP(A75,ISO!$A$2:'ISO'!$D$251,4,FALSE)</f>
        <v>FI</v>
      </c>
      <c r="M75" s="12">
        <f>VLOOKUP(A75,FAO!$A$2:'FAO'!$E$195, 2, FALSE)</f>
        <v>246</v>
      </c>
      <c r="N75" s="12" t="str">
        <f>VLOOKUP(A75,FAO!$A$2:'FAO'!$E$195, 3, FALSE)</f>
        <v>FIN</v>
      </c>
      <c r="O75" s="18">
        <f>VLOOKUP(A75,FAO!$A$2:'FAO'!$E$195, 5, FALSE)</f>
        <v>84</v>
      </c>
      <c r="P75" t="str">
        <f>VLOOKUP(A75,AggReg2!A$2:B$251, 2, FALSE)</f>
        <v>SEAs</v>
      </c>
      <c r="Q75" s="16" t="str">
        <f>VLOOKUP(C75,Econ2Dev!A$2:C$235,2, FALSE)</f>
        <v>DVD</v>
      </c>
      <c r="R75" s="16" t="str">
        <f>VLOOKUP(C75,Econ2Dev!A$2:C$235, 3, FALSE)</f>
        <v>Developing Only</v>
      </c>
      <c r="S75" t="str">
        <f>VLOOKUP(A75,EAPgMENg!A$2:C$288, 2, FALSE)</f>
        <v>EAPg</v>
      </c>
      <c r="T75" t="str">
        <f>VLOOKUP(A75,EAPgMENg!A$2:C$288, 3, FALSE)</f>
        <v>East Asia and Pacific, developing only</v>
      </c>
      <c r="U75" t="str">
        <f>VLOOKUP(C75,WB.income!A$2:C$251, 2, FALSE)</f>
        <v>highInc</v>
      </c>
      <c r="V75" t="str">
        <f>VLOOKUP(C75,WB.income!A$2:C$251, 3, FALSE)</f>
        <v>High income</v>
      </c>
      <c r="X75" t="str">
        <f>VLOOKUP(A75,WB.spatial!A$2:C$251, 2, FALSE)</f>
        <v>EUR</v>
      </c>
      <c r="Y75" t="str">
        <f>VLOOKUP(A75,WB.spatial!A$2:C$251, 3, FALSE)</f>
        <v>Europe</v>
      </c>
      <c r="Z75" t="str">
        <f>VLOOKUP(A75, Africa.regions!A$2:C$251, 2, FALSE)</f>
        <v>NonAfrica</v>
      </c>
      <c r="AA75" t="str">
        <f>VLOOKUP(A75,Africa.regions!A$2:C$251, 3, FALSE)</f>
        <v>Not Africa</v>
      </c>
      <c r="AB75" t="str">
        <f>VLOOKUP(A75, 'regions.invest'!A$2:C$250, 2, FALSE)</f>
        <v>nonmember</v>
      </c>
      <c r="AC75" t="str">
        <f>VLOOKUP(A75, 'regions.invest'!A$2:C$250, 3, FALSE)</f>
        <v>standard investment</v>
      </c>
      <c r="AE75" t="str">
        <f>VLOOKUP(C75, MDIreg1!A$2:C$250, 2, FALSE)</f>
        <v>other</v>
      </c>
      <c r="AF75" t="str">
        <f>VLOOKUP(C75, MDIreg1!A$2:C$250, 3, FALSE)</f>
        <v>Other countries</v>
      </c>
      <c r="AG75" t="str">
        <f>VLOOKUP(C75, MDIreg2!A$2:C$250, 2, FALSE)</f>
        <v>other</v>
      </c>
      <c r="AH75" t="str">
        <f>VLOOKUP(C75, MDIreg2!A$2:C$250, 3, FALSE)</f>
        <v>Other counties</v>
      </c>
    </row>
    <row r="76" spans="1:34" x14ac:dyDescent="0.2">
      <c r="A76" s="3" t="str">
        <f>ISO!A76</f>
        <v>FJI</v>
      </c>
      <c r="B76" s="3" t="str">
        <f>ISO!B76</f>
        <v>Fiji</v>
      </c>
      <c r="C76" s="4" t="str">
        <f>VLOOKUP(A76,IMPACT159!A$2:C$251, 2, FALSE)</f>
        <v>FJI</v>
      </c>
      <c r="D76" s="4" t="str">
        <f>VLOOKUP(A76,IMPACT159!A$2:C$251, 3, FALSE)</f>
        <v>Fiji</v>
      </c>
      <c r="E76" s="4" t="str">
        <f>VLOOKUP(A76,IMPACT115!A$2:C$249, 2,FALSE)</f>
        <v>ROW</v>
      </c>
      <c r="F76" s="4" t="str">
        <f>VLOOKUP(A76,IMPACT115!A$2:C$249, 2,FALSE)</f>
        <v>ROW</v>
      </c>
      <c r="G76" s="4" t="str">
        <f>VLOOKUP(A76,SSP!$A$2:C$247,2,FALSE)</f>
        <v>FJI</v>
      </c>
      <c r="H76" s="5">
        <f>VLOOKUP(A76,FAO!$A$2:'FAO'!$E$195, 4, FALSE)</f>
        <v>66</v>
      </c>
      <c r="I76" s="4" t="str">
        <f>VLOOKUP(A76,AggReg1!A$2:C$251, 2, FALSE)</f>
        <v>EAP</v>
      </c>
      <c r="J76" s="4" t="str">
        <f>VLOOKUP(A76,AggReg1!A$2:C$251, 3, FALSE)</f>
        <v>East Asia and Pacific</v>
      </c>
      <c r="K76" s="4" t="str">
        <f>VLOOKUP(A76,ISO!$A$2:'ISO'!$C$251,3,FALSE)</f>
        <v>The Republic of Fiji</v>
      </c>
      <c r="L76" s="4" t="str">
        <f>VLOOKUP(A76,ISO!$A$2:'ISO'!$D$251,4,FALSE)</f>
        <v>FJ</v>
      </c>
      <c r="M76" s="12">
        <f>VLOOKUP(A76,FAO!$A$2:'FAO'!$E$195, 2, FALSE)</f>
        <v>242</v>
      </c>
      <c r="N76" s="12" t="str">
        <f>VLOOKUP(A76,FAO!$A$2:'FAO'!$E$195, 3, FALSE)</f>
        <v>FIJ</v>
      </c>
      <c r="O76" s="18">
        <f>VLOOKUP(A76,FAO!$A$2:'FAO'!$E$195, 5, FALSE)</f>
        <v>83</v>
      </c>
      <c r="P76" t="str">
        <f>VLOOKUP(A76,AggReg2!A$2:B$251, 2, FALSE)</f>
        <v>EAf</v>
      </c>
      <c r="Q76" s="16" t="str">
        <f>VLOOKUP(C76,Econ2Dev!A$2:C$235,2, FALSE)</f>
        <v>DVG</v>
      </c>
      <c r="R76" s="16" t="str">
        <f>VLOOKUP(C76,Econ2Dev!A$2:C$235, 3, FALSE)</f>
        <v>Developed Only</v>
      </c>
      <c r="S76" t="str">
        <f>VLOOKUP(A76,EAPgMENg!A$2:C$288, 2, FALSE)</f>
        <v>OTH</v>
      </c>
      <c r="T76" t="str">
        <f>VLOOKUP(A76,EAPgMENg!A$2:C$288, 3, FALSE)</f>
        <v>Other</v>
      </c>
      <c r="U76" t="str">
        <f>VLOOKUP(C76,WB.income!A$2:C$251, 2, FALSE)</f>
        <v>upMidInc</v>
      </c>
      <c r="V76" t="str">
        <f>VLOOKUP(C76,WB.income!A$2:C$251, 3, FALSE)</f>
        <v>Upper middle income</v>
      </c>
      <c r="X76" t="str">
        <f>VLOOKUP(A76,WB.spatial!A$2:C$251, 2, FALSE)</f>
        <v>EAP</v>
      </c>
      <c r="Y76" t="str">
        <f>VLOOKUP(A76,WB.spatial!A$2:C$251, 3, FALSE)</f>
        <v>East Asia and Pacific</v>
      </c>
      <c r="Z76" t="str">
        <f>VLOOKUP(A76, Africa.regions!A$2:C$251, 2, FALSE)</f>
        <v>NonAfrica</v>
      </c>
      <c r="AA76" t="str">
        <f>VLOOKUP(A76,Africa.regions!A$2:C$251, 3, FALSE)</f>
        <v>Not Africa</v>
      </c>
      <c r="AB76" t="str">
        <f>VLOOKUP(A76, 'regions.invest'!A$2:C$250, 2, FALSE)</f>
        <v>member</v>
      </c>
      <c r="AC76" t="str">
        <f>VLOOKUP(A76, 'regions.invest'!A$2:C$250, 3, FALSE)</f>
        <v>Increased investment</v>
      </c>
      <c r="AE76" t="str">
        <f>VLOOKUP(C76, MDIreg1!A$2:C$250, 2, FALSE)</f>
        <v>Asia_SE</v>
      </c>
      <c r="AF76" t="str">
        <f>VLOOKUP(C76, MDIreg1!A$2:C$250, 3, FALSE)</f>
        <v>Southeast Asia</v>
      </c>
      <c r="AG76" t="str">
        <f>VLOOKUP(C76, MDIreg2!A$2:C$250, 2, FALSE)</f>
        <v>Asia_mdi</v>
      </c>
      <c r="AH76" t="str">
        <f>VLOOKUP(C76, MDIreg2!A$2:C$250, 3, FALSE)</f>
        <v>Selected Asian countries</v>
      </c>
    </row>
    <row r="77" spans="1:34" x14ac:dyDescent="0.2">
      <c r="A77" s="3" t="str">
        <f>ISO!A77</f>
        <v>FLK</v>
      </c>
      <c r="B77" s="3" t="str">
        <f>ISO!B77</f>
        <v>Falkland Islands (Malvinas)</v>
      </c>
      <c r="C77" s="4" t="str">
        <f>VLOOKUP(A77,IMPACT159!A$2:C$251, 2, FALSE)</f>
        <v>OAO</v>
      </c>
      <c r="D77" s="4" t="str">
        <f>VLOOKUP(A77,IMPACT159!A$2:C$251, 3, FALSE)</f>
        <v>Other Atlantic Ocean</v>
      </c>
      <c r="E77" s="4" t="str">
        <f>VLOOKUP(A77,IMPACT115!A$2:C$249, 2,FALSE)</f>
        <v>ROW</v>
      </c>
      <c r="F77" s="4" t="str">
        <f>VLOOKUP(A77,IMPACT115!A$2:C$249, 2,FALSE)</f>
        <v>ROW</v>
      </c>
      <c r="G77" s="4" t="e">
        <f>VLOOKUP(A77,SSP!$A$2:C$247,2,FALSE)</f>
        <v>#N/A</v>
      </c>
      <c r="H77" s="5" t="e">
        <f>VLOOKUP(A77,FAO!$A$2:'FAO'!$E$195, 4, FALSE)</f>
        <v>#N/A</v>
      </c>
      <c r="I77" s="4" t="str">
        <f>VLOOKUP(A77,AggReg1!A$2:C$251, 2, FALSE)</f>
        <v>SSA</v>
      </c>
      <c r="J77" s="4" t="str">
        <f>VLOOKUP(A77,AggReg1!A$2:C$251, 3, FALSE)</f>
        <v>Africa south of the Sahara</v>
      </c>
      <c r="K77" s="4" t="e">
        <f>VLOOKUP(A77,ISO!$A$2:'ISO'!$C$251,3,FALSE)</f>
        <v>#N/A</v>
      </c>
      <c r="L77" s="4" t="e">
        <f>VLOOKUP(A77,ISO!$A$2:'ISO'!$D$251,4,FALSE)</f>
        <v>#N/A</v>
      </c>
      <c r="M77" s="12">
        <v>238</v>
      </c>
      <c r="N77" s="12" t="e">
        <f>VLOOKUP(A77,FAO!$A$2:'FAO'!$E$195, 3, FALSE)</f>
        <v>#N/A</v>
      </c>
      <c r="O77" s="18" t="e">
        <f>VLOOKUP(A77,FAO!$A$2:'FAO'!$E$195, 5, FALSE)</f>
        <v>#N/A</v>
      </c>
      <c r="P77" t="str">
        <f>VLOOKUP(A77,AggReg2!A$2:B$251, 2, FALSE)</f>
        <v>NEU</v>
      </c>
      <c r="Q77" s="16" t="str">
        <f>VLOOKUP(C77,Econ2Dev!A$2:C$235,2, FALSE)</f>
        <v>DVG</v>
      </c>
      <c r="R77" s="16" t="str">
        <f>VLOOKUP(C77,Econ2Dev!A$2:C$235, 3, FALSE)</f>
        <v>Developed Only</v>
      </c>
      <c r="S77" t="str">
        <f>VLOOKUP(A77,EAPgMENg!A$2:C$288, 2, FALSE)</f>
        <v>OTH</v>
      </c>
      <c r="T77" t="str">
        <f>VLOOKUP(A77,EAPgMENg!A$2:C$288, 3, FALSE)</f>
        <v>Other</v>
      </c>
      <c r="U77" t="str">
        <f>VLOOKUP(C77,WB.income!A$2:C$251, 2, FALSE)</f>
        <v>lowMidInc</v>
      </c>
      <c r="V77" t="str">
        <f>VLOOKUP(C77,WB.income!A$2:C$251, 3, FALSE)</f>
        <v>Lower middle income</v>
      </c>
      <c r="X77" t="str">
        <f>VLOOKUP(A77,WB.spatial!A$2:C$251, 2, FALSE)</f>
        <v>SSA</v>
      </c>
      <c r="Y77" t="str">
        <f>VLOOKUP(A77,WB.spatial!A$2:C$251, 3, FALSE)</f>
        <v>Sub-Saharan Africa</v>
      </c>
      <c r="Z77" t="str">
        <f>VLOOKUP(A77, Africa.regions!A$2:C$251, 2, FALSE)</f>
        <v>NonAfrica</v>
      </c>
      <c r="AA77" t="str">
        <f>VLOOKUP(A77,Africa.regions!A$2:C$251, 3, FALSE)</f>
        <v>Not Africa</v>
      </c>
      <c r="AB77" t="str">
        <f>VLOOKUP(A77, 'regions.invest'!A$2:C$250, 2, FALSE)</f>
        <v>nonmember</v>
      </c>
      <c r="AC77" t="str">
        <f>VLOOKUP(A77, 'regions.invest'!A$2:C$250, 3, FALSE)</f>
        <v>standard investment</v>
      </c>
      <c r="AE77" t="str">
        <f>VLOOKUP(C77, MDIreg1!A$2:C$250, 2, FALSE)</f>
        <v>other</v>
      </c>
      <c r="AF77" t="str">
        <f>VLOOKUP(C77, MDIreg1!A$2:C$250, 3, FALSE)</f>
        <v>Other countries</v>
      </c>
      <c r="AG77" t="str">
        <f>VLOOKUP(C77, MDIreg2!A$2:C$250, 2, FALSE)</f>
        <v>other</v>
      </c>
      <c r="AH77" t="str">
        <f>VLOOKUP(C77, MDIreg2!A$2:C$250, 3, FALSE)</f>
        <v>Other counties</v>
      </c>
    </row>
    <row r="78" spans="1:34" x14ac:dyDescent="0.2">
      <c r="A78" s="3" t="str">
        <f>ISO!A78</f>
        <v>FRA</v>
      </c>
      <c r="B78" s="3" t="str">
        <f>ISO!B78</f>
        <v>France</v>
      </c>
      <c r="C78" s="4" t="str">
        <f>VLOOKUP(A78,IMPACT159!A$2:C$251, 2, FALSE)</f>
        <v>FRP</v>
      </c>
      <c r="D78" s="4" t="str">
        <f>VLOOKUP(A78,IMPACT159!A$2:C$251, 3, FALSE)</f>
        <v>France plus</v>
      </c>
      <c r="E78" s="4" t="str">
        <f>VLOOKUP(A78,IMPACT115!A$2:C$249, 2,FALSE)</f>
        <v>FRA</v>
      </c>
      <c r="F78" s="4" t="str">
        <f>VLOOKUP(A78,IMPACT115!A$2:C$249, 2,FALSE)</f>
        <v>FRA</v>
      </c>
      <c r="G78" s="4" t="str">
        <f>VLOOKUP(A78,SSP!$A$2:C$247,2,FALSE)</f>
        <v>FRA</v>
      </c>
      <c r="H78" s="5">
        <f>VLOOKUP(A78,FAO!$A$2:'FAO'!$E$195, 4, FALSE)</f>
        <v>68</v>
      </c>
      <c r="I78" s="4" t="str">
        <f>VLOOKUP(A78,AggReg1!A$2:C$251, 2, FALSE)</f>
        <v>EUR</v>
      </c>
      <c r="J78" s="4" t="str">
        <f>VLOOKUP(A78,AggReg1!A$2:C$251, 3, FALSE)</f>
        <v>Europe</v>
      </c>
      <c r="K78" s="4" t="str">
        <f>VLOOKUP(A78,ISO!$A$2:'ISO'!$C$251,3,FALSE)</f>
        <v>The French Republic</v>
      </c>
      <c r="L78" s="4" t="str">
        <f>VLOOKUP(A78,ISO!$A$2:'ISO'!$D$251,4,FALSE)</f>
        <v>FR</v>
      </c>
      <c r="M78" s="12">
        <f>VLOOKUP(A78,FAO!$A$2:'FAO'!$E$195, 2, FALSE)</f>
        <v>250</v>
      </c>
      <c r="N78" s="12" t="str">
        <f>VLOOKUP(A78,FAO!$A$2:'FAO'!$E$195, 3, FALSE)</f>
        <v>FRA</v>
      </c>
      <c r="O78" s="18">
        <f>VLOOKUP(A78,FAO!$A$2:'FAO'!$E$195, 5, FALSE)</f>
        <v>85</v>
      </c>
      <c r="P78" t="str">
        <f>VLOOKUP(A78,AggReg2!A$2:B$251, 2, FALSE)</f>
        <v>EAs</v>
      </c>
      <c r="Q78" s="16" t="str">
        <f>VLOOKUP(C78,Econ2Dev!A$2:C$235,2, FALSE)</f>
        <v>DVD</v>
      </c>
      <c r="R78" s="16" t="str">
        <f>VLOOKUP(C78,Econ2Dev!A$2:C$235, 3, FALSE)</f>
        <v>Developing Only</v>
      </c>
      <c r="S78" t="str">
        <f>VLOOKUP(A78,EAPgMENg!A$2:C$288, 2, FALSE)</f>
        <v>OTH</v>
      </c>
      <c r="T78" t="str">
        <f>VLOOKUP(A78,EAPgMENg!A$2:C$288, 3, FALSE)</f>
        <v>Other</v>
      </c>
      <c r="U78" t="str">
        <f>VLOOKUP(C78,WB.income!A$2:C$251, 2, FALSE)</f>
        <v>highInc</v>
      </c>
      <c r="V78" t="str">
        <f>VLOOKUP(C78,WB.income!A$2:C$251, 3, FALSE)</f>
        <v>High income</v>
      </c>
      <c r="X78" t="str">
        <f>VLOOKUP(A78,WB.spatial!A$2:C$251, 2, FALSE)</f>
        <v>EUR</v>
      </c>
      <c r="Y78" t="str">
        <f>VLOOKUP(A78,WB.spatial!A$2:C$251, 3, FALSE)</f>
        <v>Europe</v>
      </c>
      <c r="Z78" t="str">
        <f>VLOOKUP(A78, Africa.regions!A$2:C$251, 2, FALSE)</f>
        <v>NonAfrica</v>
      </c>
      <c r="AA78" t="str">
        <f>VLOOKUP(A78,Africa.regions!A$2:C$251, 3, FALSE)</f>
        <v>Not Africa</v>
      </c>
      <c r="AB78" t="str">
        <f>VLOOKUP(A78, 'regions.invest'!A$2:C$250, 2, FALSE)</f>
        <v>nonmember</v>
      </c>
      <c r="AC78" t="str">
        <f>VLOOKUP(A78, 'regions.invest'!A$2:C$250, 3, FALSE)</f>
        <v>standard investment</v>
      </c>
      <c r="AE78" t="str">
        <f>VLOOKUP(C78, MDIreg1!A$2:C$250, 2, FALSE)</f>
        <v>other</v>
      </c>
      <c r="AF78" t="str">
        <f>VLOOKUP(C78, MDIreg1!A$2:C$250, 3, FALSE)</f>
        <v>Other countries</v>
      </c>
      <c r="AG78" t="str">
        <f>VLOOKUP(C78, MDIreg2!A$2:C$250, 2, FALSE)</f>
        <v>other</v>
      </c>
      <c r="AH78" t="str">
        <f>VLOOKUP(C78, MDIreg2!A$2:C$250, 3, FALSE)</f>
        <v>Other counties</v>
      </c>
    </row>
    <row r="79" spans="1:34" x14ac:dyDescent="0.2">
      <c r="A79" s="3" t="str">
        <f>ISO!A79</f>
        <v>FRO</v>
      </c>
      <c r="B79" s="3" t="str">
        <f>ISO!B79</f>
        <v>Faroe Islands</v>
      </c>
      <c r="C79" s="4" t="str">
        <f>VLOOKUP(A79,IMPACT159!A$2:C$251, 2, FALSE)</f>
        <v>OAO</v>
      </c>
      <c r="D79" s="4" t="str">
        <f>VLOOKUP(A79,IMPACT159!A$2:C$251, 3, FALSE)</f>
        <v>Other Atlantic Ocean</v>
      </c>
      <c r="E79" s="4" t="str">
        <f>VLOOKUP(A79,IMPACT115!A$2:C$249, 2,FALSE)</f>
        <v>ROW</v>
      </c>
      <c r="F79" s="4" t="str">
        <f>VLOOKUP(A79,IMPACT115!A$2:C$249, 2,FALSE)</f>
        <v>ROW</v>
      </c>
      <c r="G79" s="4" t="e">
        <f>VLOOKUP(A79,SSP!$A$2:C$247,2,FALSE)</f>
        <v>#N/A</v>
      </c>
      <c r="H79" s="5" t="e">
        <f>VLOOKUP(A79,FAO!$A$2:'FAO'!$E$195, 4, FALSE)</f>
        <v>#N/A</v>
      </c>
      <c r="I79" s="4" t="str">
        <f>VLOOKUP(A79,AggReg1!A$2:C$251, 2, FALSE)</f>
        <v>SSA</v>
      </c>
      <c r="J79" s="4" t="str">
        <f>VLOOKUP(A79,AggReg1!A$2:C$251, 3, FALSE)</f>
        <v>Africa south of the Sahara</v>
      </c>
      <c r="K79" s="4" t="e">
        <f>VLOOKUP(A79,ISO!$A$2:'ISO'!$C$251,3,FALSE)</f>
        <v>#N/A</v>
      </c>
      <c r="L79" s="4" t="e">
        <f>VLOOKUP(A79,ISO!$A$2:'ISO'!$D$251,4,FALSE)</f>
        <v>#N/A</v>
      </c>
      <c r="M79" s="12">
        <v>234</v>
      </c>
      <c r="N79" s="12" t="e">
        <f>VLOOKUP(A79,FAO!$A$2:'FAO'!$E$195, 3, FALSE)</f>
        <v>#N/A</v>
      </c>
      <c r="O79" s="18" t="e">
        <f>VLOOKUP(A79,FAO!$A$2:'FAO'!$E$195, 5, FALSE)</f>
        <v>#N/A</v>
      </c>
      <c r="P79" t="str">
        <f>VLOOKUP(A79,AggReg2!A$2:B$251, 2, FALSE)</f>
        <v>EEU</v>
      </c>
      <c r="Q79" s="16" t="str">
        <f>VLOOKUP(C79,Econ2Dev!A$2:C$235,2, FALSE)</f>
        <v>DVG</v>
      </c>
      <c r="R79" s="16" t="str">
        <f>VLOOKUP(C79,Econ2Dev!A$2:C$235, 3, FALSE)</f>
        <v>Developed Only</v>
      </c>
      <c r="S79" t="str">
        <f>VLOOKUP(A79,EAPgMENg!A$2:C$288, 2, FALSE)</f>
        <v>OTH</v>
      </c>
      <c r="T79" t="str">
        <f>VLOOKUP(A79,EAPgMENg!A$2:C$288, 3, FALSE)</f>
        <v>Other</v>
      </c>
      <c r="U79" t="str">
        <f>VLOOKUP(C79,WB.income!A$2:C$251, 2, FALSE)</f>
        <v>lowMidInc</v>
      </c>
      <c r="V79" t="str">
        <f>VLOOKUP(C79,WB.income!A$2:C$251, 3, FALSE)</f>
        <v>Lower middle income</v>
      </c>
      <c r="X79" t="str">
        <f>VLOOKUP(A79,WB.spatial!A$2:C$251, 2, FALSE)</f>
        <v>SSA</v>
      </c>
      <c r="Y79" t="str">
        <f>VLOOKUP(A79,WB.spatial!A$2:C$251, 3, FALSE)</f>
        <v>Sub-Saharan Africa</v>
      </c>
      <c r="Z79" t="str">
        <f>VLOOKUP(A79, Africa.regions!A$2:C$251, 2, FALSE)</f>
        <v>NonAfrica</v>
      </c>
      <c r="AA79" t="str">
        <f>VLOOKUP(A79,Africa.regions!A$2:C$251, 3, FALSE)</f>
        <v>Not Africa</v>
      </c>
      <c r="AB79" t="str">
        <f>VLOOKUP(A79, 'regions.invest'!A$2:C$250, 2, FALSE)</f>
        <v>nonmember</v>
      </c>
      <c r="AC79" t="str">
        <f>VLOOKUP(A79, 'regions.invest'!A$2:C$250, 3, FALSE)</f>
        <v>standard investment</v>
      </c>
      <c r="AE79" t="str">
        <f>VLOOKUP(C79, MDIreg1!A$2:C$250, 2, FALSE)</f>
        <v>other</v>
      </c>
      <c r="AF79" t="str">
        <f>VLOOKUP(C79, MDIreg1!A$2:C$250, 3, FALSE)</f>
        <v>Other countries</v>
      </c>
      <c r="AG79" t="str">
        <f>VLOOKUP(C79, MDIreg2!A$2:C$250, 2, FALSE)</f>
        <v>other</v>
      </c>
      <c r="AH79" t="str">
        <f>VLOOKUP(C79, MDIreg2!A$2:C$250, 3, FALSE)</f>
        <v>Other counties</v>
      </c>
    </row>
    <row r="80" spans="1:34" x14ac:dyDescent="0.2">
      <c r="A80" s="3" t="str">
        <f>ISO!A80</f>
        <v>FSM</v>
      </c>
      <c r="B80" s="3" t="str">
        <f>ISO!B80</f>
        <v>Micronesia, Federated States of</v>
      </c>
      <c r="C80" s="4" t="str">
        <f>VLOOKUP(A80,IMPACT159!A$2:C$251, 2, FALSE)</f>
        <v>OPO</v>
      </c>
      <c r="D80" s="4" t="str">
        <f>VLOOKUP(A80,IMPACT159!A$2:C$251, 3, FALSE)</f>
        <v>Other Pacific Ocean</v>
      </c>
      <c r="E80" s="4" t="str">
        <f>VLOOKUP(A80,IMPACT115!A$2:C$249, 2,FALSE)</f>
        <v>ROW</v>
      </c>
      <c r="F80" s="4" t="str">
        <f>VLOOKUP(A80,IMPACT115!A$2:C$249, 2,FALSE)</f>
        <v>ROW</v>
      </c>
      <c r="G80" s="4" t="str">
        <f>VLOOKUP(A80,SSP!$A$2:C$247,2,FALSE)</f>
        <v>FSM</v>
      </c>
      <c r="H80" s="5">
        <f>VLOOKUP(A80,FAO!$A$2:'FAO'!$E$195, 4, FALSE)</f>
        <v>145</v>
      </c>
      <c r="I80" s="4" t="str">
        <f>VLOOKUP(A80,AggReg1!A$2:C$251, 2, FALSE)</f>
        <v>EAP</v>
      </c>
      <c r="J80" s="4" t="str">
        <f>VLOOKUP(A80,AggReg1!A$2:C$251, 3, FALSE)</f>
        <v>East Asia and Pacific</v>
      </c>
      <c r="K80" s="4" t="str">
        <f>VLOOKUP(A80,ISO!$A$2:'ISO'!$C$251,3,FALSE)</f>
        <v>The Federated States of Micronesia</v>
      </c>
      <c r="L80" s="4" t="str">
        <f>VLOOKUP(A80,ISO!$A$2:'ISO'!$D$251,4,FALSE)</f>
        <v>FM</v>
      </c>
      <c r="M80" s="12">
        <f>VLOOKUP(A80,FAO!$A$2:'FAO'!$E$195, 2, FALSE)</f>
        <v>583</v>
      </c>
      <c r="N80" s="12" t="str">
        <f>VLOOKUP(A80,FAO!$A$2:'FAO'!$E$195, 3, FALSE)</f>
        <v>MIC</v>
      </c>
      <c r="O80" s="18">
        <f>VLOOKUP(A80,FAO!$A$2:'FAO'!$E$195, 5, FALSE)</f>
        <v>163</v>
      </c>
      <c r="P80">
        <f>VLOOKUP(A80,AggReg2!A$2:B$251, 2, FALSE)</f>
        <v>0</v>
      </c>
      <c r="Q80" s="16" t="str">
        <f>VLOOKUP(C80,Econ2Dev!A$2:C$235,2, FALSE)</f>
        <v>DVG</v>
      </c>
      <c r="R80" s="16" t="str">
        <f>VLOOKUP(C80,Econ2Dev!A$2:C$235, 3, FALSE)</f>
        <v>Developed Only</v>
      </c>
      <c r="S80" t="str">
        <f>VLOOKUP(A80,EAPgMENg!A$2:C$288, 2, FALSE)</f>
        <v>OTH</v>
      </c>
      <c r="T80" t="str">
        <f>VLOOKUP(A80,EAPgMENg!A$2:C$288, 3, FALSE)</f>
        <v>Other</v>
      </c>
      <c r="U80" t="str">
        <f>VLOOKUP(C80,WB.income!A$2:C$251, 2, FALSE)</f>
        <v>upMidInc</v>
      </c>
      <c r="V80" t="str">
        <f>VLOOKUP(C80,WB.income!A$2:C$251, 3, FALSE)</f>
        <v>Upper middle income</v>
      </c>
      <c r="X80" t="str">
        <f>VLOOKUP(A80,WB.spatial!A$2:C$251, 2, FALSE)</f>
        <v>EAP</v>
      </c>
      <c r="Y80" t="str">
        <f>VLOOKUP(A80,WB.spatial!A$2:C$251, 3, FALSE)</f>
        <v>East Asia and Pacific</v>
      </c>
      <c r="Z80" t="str">
        <f>VLOOKUP(A80, Africa.regions!A$2:C$251, 2, FALSE)</f>
        <v>NonAfrica</v>
      </c>
      <c r="AA80" t="str">
        <f>VLOOKUP(A80,Africa.regions!A$2:C$251, 3, FALSE)</f>
        <v>Not Africa</v>
      </c>
      <c r="AB80" t="str">
        <f>VLOOKUP(A80, 'regions.invest'!A$2:C$250, 2, FALSE)</f>
        <v>nonmember</v>
      </c>
      <c r="AC80" t="str">
        <f>VLOOKUP(A80, 'regions.invest'!A$2:C$250, 3, FALSE)</f>
        <v>standard investment</v>
      </c>
      <c r="AE80" t="str">
        <f>VLOOKUP(C80, MDIreg1!A$2:C$250, 2, FALSE)</f>
        <v>Asia_SE</v>
      </c>
      <c r="AF80" t="str">
        <f>VLOOKUP(C80, MDIreg1!A$2:C$250, 3, FALSE)</f>
        <v>Southeast Asia</v>
      </c>
      <c r="AG80" t="str">
        <f>VLOOKUP(C80, MDIreg2!A$2:C$250, 2, FALSE)</f>
        <v>Asia_mdi</v>
      </c>
      <c r="AH80" t="str">
        <f>VLOOKUP(C80, MDIreg2!A$2:C$250, 3, FALSE)</f>
        <v>Selected Asian countries</v>
      </c>
    </row>
    <row r="81" spans="1:34" x14ac:dyDescent="0.2">
      <c r="A81" s="3" t="str">
        <f>ISO!A81</f>
        <v>GAB</v>
      </c>
      <c r="B81" s="3" t="str">
        <f>ISO!B81</f>
        <v>Gabon</v>
      </c>
      <c r="C81" s="4" t="str">
        <f>VLOOKUP(A81,IMPACT159!A$2:C$251, 2, FALSE)</f>
        <v>GAB</v>
      </c>
      <c r="D81" s="4" t="str">
        <f>VLOOKUP(A81,IMPACT159!A$2:C$251, 3, FALSE)</f>
        <v>Gabon</v>
      </c>
      <c r="E81" s="4" t="str">
        <f>VLOOKUP(A81,IMPACT115!A$2:C$249, 2,FALSE)</f>
        <v>GAB</v>
      </c>
      <c r="F81" s="4" t="str">
        <f>VLOOKUP(A81,IMPACT115!A$2:C$249, 2,FALSE)</f>
        <v>GAB</v>
      </c>
      <c r="G81" s="4" t="str">
        <f>VLOOKUP(A81,SSP!$A$2:C$247,2,FALSE)</f>
        <v>GAB</v>
      </c>
      <c r="H81" s="5">
        <f>VLOOKUP(A81,FAO!$A$2:'FAO'!$E$195, 4, FALSE)</f>
        <v>74</v>
      </c>
      <c r="I81" s="4" t="str">
        <f>VLOOKUP(A81,AggReg1!A$2:C$251, 2, FALSE)</f>
        <v>SSA</v>
      </c>
      <c r="J81" s="4" t="str">
        <f>VLOOKUP(A81,AggReg1!A$2:C$251, 3, FALSE)</f>
        <v>Africa south of the Sahara</v>
      </c>
      <c r="K81" s="4" t="str">
        <f>VLOOKUP(A81,ISO!$A$2:'ISO'!$C$251,3,FALSE)</f>
        <v>The Gabonese Republic</v>
      </c>
      <c r="L81" s="4" t="str">
        <f>VLOOKUP(A81,ISO!$A$2:'ISO'!$D$251,4,FALSE)</f>
        <v>GA</v>
      </c>
      <c r="M81" s="12">
        <f>VLOOKUP(A81,FAO!$A$2:'FAO'!$E$195, 2, FALSE)</f>
        <v>266</v>
      </c>
      <c r="N81" s="12" t="str">
        <f>VLOOKUP(A81,FAO!$A$2:'FAO'!$E$195, 3, FALSE)</f>
        <v>GAB</v>
      </c>
      <c r="O81" s="18">
        <f>VLOOKUP(A81,FAO!$A$2:'FAO'!$E$195, 5, FALSE)</f>
        <v>89</v>
      </c>
      <c r="P81" t="str">
        <f>VLOOKUP(A81,AggReg2!A$2:B$251, 2, FALSE)</f>
        <v>WAs</v>
      </c>
      <c r="Q81" s="16" t="str">
        <f>VLOOKUP(C81,Econ2Dev!A$2:C$235,2, FALSE)</f>
        <v>DVG</v>
      </c>
      <c r="R81" s="16" t="str">
        <f>VLOOKUP(C81,Econ2Dev!A$2:C$235, 3, FALSE)</f>
        <v>Developed Only</v>
      </c>
      <c r="S81" t="str">
        <f>VLOOKUP(A81,EAPgMENg!A$2:C$288, 2, FALSE)</f>
        <v>MENg</v>
      </c>
      <c r="T81" t="str">
        <f>VLOOKUP(A81,EAPgMENg!A$2:C$288, 3, FALSE)</f>
        <v>Middle East and North Africa, developing only</v>
      </c>
      <c r="U81" t="str">
        <f>VLOOKUP(C81,WB.income!A$2:C$251, 2, FALSE)</f>
        <v>upMidInc</v>
      </c>
      <c r="V81" t="str">
        <f>VLOOKUP(C81,WB.income!A$2:C$251, 3, FALSE)</f>
        <v>Upper middle income</v>
      </c>
      <c r="X81" t="str">
        <f>VLOOKUP(A81,WB.spatial!A$2:C$251, 2, FALSE)</f>
        <v>SSA</v>
      </c>
      <c r="Y81" t="str">
        <f>VLOOKUP(A81,WB.spatial!A$2:C$251, 3, FALSE)</f>
        <v>Sub-Saharan Africa</v>
      </c>
      <c r="Z81" t="str">
        <f>VLOOKUP(A81, Africa.regions!A$2:C$251, 2, FALSE)</f>
        <v>Central</v>
      </c>
      <c r="AA81" t="str">
        <f>VLOOKUP(A81,Africa.regions!A$2:C$251, 3, FALSE)</f>
        <v>Central Africa</v>
      </c>
      <c r="AB81" t="str">
        <f>VLOOKUP(A81, 'regions.invest'!A$2:C$250, 2, FALSE)</f>
        <v>member</v>
      </c>
      <c r="AC81" t="str">
        <f>VLOOKUP(A81, 'regions.invest'!A$2:C$250, 3, FALSE)</f>
        <v>Increased investment</v>
      </c>
      <c r="AE81" t="str">
        <f>VLOOKUP(C81, MDIreg1!A$2:C$250, 2, FALSE)</f>
        <v>SSA_Central</v>
      </c>
      <c r="AF81" t="str">
        <f>VLOOKUP(C81, MDIreg1!A$2:C$250, 3, FALSE)</f>
        <v>Central Arica</v>
      </c>
      <c r="AG81" t="str">
        <f>VLOOKUP(C81, MDIreg2!A$2:C$250, 2, FALSE)</f>
        <v>SSA</v>
      </c>
      <c r="AH81" t="str">
        <f>VLOOKUP(C81, MDIreg2!A$2:C$250, 3, FALSE)</f>
        <v>Sub Saharan African countries</v>
      </c>
    </row>
    <row r="82" spans="1:34" x14ac:dyDescent="0.2">
      <c r="A82" s="3" t="str">
        <f>ISO!A82</f>
        <v>GBR</v>
      </c>
      <c r="B82" s="3" t="str">
        <f>ISO!B82</f>
        <v>United Kingdom</v>
      </c>
      <c r="C82" s="4" t="str">
        <f>VLOOKUP(A82,IMPACT159!A$2:C$251, 2, FALSE)</f>
        <v>UKP</v>
      </c>
      <c r="D82" s="4" t="str">
        <f>VLOOKUP(A82,IMPACT159!A$2:C$251, 3, FALSE)</f>
        <v>Great Britain plus</v>
      </c>
      <c r="E82" s="4" t="str">
        <f>VLOOKUP(A82,IMPACT115!A$2:C$249, 2,FALSE)</f>
        <v>BRI</v>
      </c>
      <c r="F82" s="4" t="str">
        <f>VLOOKUP(A82,IMPACT115!A$2:C$249, 2,FALSE)</f>
        <v>BRI</v>
      </c>
      <c r="G82" s="4" t="str">
        <f>VLOOKUP(A82,SSP!$A$2:C$247,2,FALSE)</f>
        <v>GBR</v>
      </c>
      <c r="H82" s="5">
        <f>VLOOKUP(A82,FAO!$A$2:'FAO'!$E$195, 4, FALSE)</f>
        <v>229</v>
      </c>
      <c r="I82" s="4" t="str">
        <f>VLOOKUP(A82,AggReg1!A$2:C$251, 2, FALSE)</f>
        <v>EUR</v>
      </c>
      <c r="J82" s="4" t="str">
        <f>VLOOKUP(A82,AggReg1!A$2:C$251, 3, FALSE)</f>
        <v>Europe</v>
      </c>
      <c r="K82" s="4" t="str">
        <f>VLOOKUP(A82,ISO!$A$2:'ISO'!$C$251,3,FALSE)</f>
        <v>The United Kingdom of Great Britain and Northern Ireland</v>
      </c>
      <c r="L82" s="4" t="str">
        <f>VLOOKUP(A82,ISO!$A$2:'ISO'!$D$251,4,FALSE)</f>
        <v>GB</v>
      </c>
      <c r="M82" s="12">
        <f>VLOOKUP(A82,FAO!$A$2:'FAO'!$E$195, 2, FALSE)</f>
        <v>826</v>
      </c>
      <c r="N82" s="12" t="str">
        <f>VLOOKUP(A82,FAO!$A$2:'FAO'!$E$195, 3, FALSE)</f>
        <v>UKM</v>
      </c>
      <c r="O82" s="18">
        <f>VLOOKUP(A82,FAO!$A$2:'FAO'!$E$195, 5, FALSE)</f>
        <v>256</v>
      </c>
      <c r="P82">
        <f>VLOOKUP(A82,AggReg2!A$2:B$251, 2, FALSE)</f>
        <v>0</v>
      </c>
      <c r="Q82" s="16" t="str">
        <f>VLOOKUP(C82,Econ2Dev!A$2:C$235,2, FALSE)</f>
        <v>DVG</v>
      </c>
      <c r="R82" s="16" t="str">
        <f>VLOOKUP(C82,Econ2Dev!A$2:C$235, 3, FALSE)</f>
        <v>Developed Only</v>
      </c>
      <c r="S82" t="str">
        <f>VLOOKUP(A82,EAPgMENg!A$2:C$288, 2, FALSE)</f>
        <v>OTH</v>
      </c>
      <c r="T82" t="str">
        <f>VLOOKUP(A82,EAPgMENg!A$2:C$288, 3, FALSE)</f>
        <v>Other</v>
      </c>
      <c r="U82" t="str">
        <f>VLOOKUP(C82,WB.income!A$2:C$251, 2, FALSE)</f>
        <v>highInc</v>
      </c>
      <c r="V82" t="str">
        <f>VLOOKUP(C82,WB.income!A$2:C$251, 3, FALSE)</f>
        <v>High income</v>
      </c>
      <c r="X82" t="str">
        <f>VLOOKUP(A82,WB.spatial!A$2:C$251, 2, FALSE)</f>
        <v>EUR</v>
      </c>
      <c r="Y82" t="str">
        <f>VLOOKUP(A82,WB.spatial!A$2:C$251, 3, FALSE)</f>
        <v>Europe</v>
      </c>
      <c r="Z82" t="str">
        <f>VLOOKUP(A82, Africa.regions!A$2:C$251, 2, FALSE)</f>
        <v>NonAfrica</v>
      </c>
      <c r="AA82" t="str">
        <f>VLOOKUP(A82,Africa.regions!A$2:C$251, 3, FALSE)</f>
        <v>Not Africa</v>
      </c>
      <c r="AB82" t="str">
        <f>VLOOKUP(A82, 'regions.invest'!A$2:C$250, 2, FALSE)</f>
        <v>nonmember</v>
      </c>
      <c r="AC82" t="str">
        <f>VLOOKUP(A82, 'regions.invest'!A$2:C$250, 3, FALSE)</f>
        <v>standard investment</v>
      </c>
      <c r="AE82" t="str">
        <f>VLOOKUP(C82, MDIreg1!A$2:C$250, 2, FALSE)</f>
        <v>other</v>
      </c>
      <c r="AF82" t="str">
        <f>VLOOKUP(C82, MDIreg1!A$2:C$250, 3, FALSE)</f>
        <v>Other countries</v>
      </c>
      <c r="AG82" t="str">
        <f>VLOOKUP(C82, MDIreg2!A$2:C$250, 2, FALSE)</f>
        <v>other</v>
      </c>
      <c r="AH82" t="str">
        <f>VLOOKUP(C82, MDIreg2!A$2:C$250, 3, FALSE)</f>
        <v>Other counties</v>
      </c>
    </row>
    <row r="83" spans="1:34" x14ac:dyDescent="0.2">
      <c r="A83" s="3" t="str">
        <f>ISO!A83</f>
        <v>GEO</v>
      </c>
      <c r="B83" s="3" t="str">
        <f>ISO!B83</f>
        <v>Georgia</v>
      </c>
      <c r="C83" s="4" t="str">
        <f>VLOOKUP(A83,IMPACT159!A$2:C$251, 2, FALSE)</f>
        <v>GEO</v>
      </c>
      <c r="D83" s="4" t="str">
        <f>VLOOKUP(A83,IMPACT159!A$2:C$251, 3, FALSE)</f>
        <v>Georgia</v>
      </c>
      <c r="E83" s="4" t="str">
        <f>VLOOKUP(A83,IMPACT115!A$2:C$249, 2,FALSE)</f>
        <v>CAU</v>
      </c>
      <c r="F83" s="4" t="str">
        <f>VLOOKUP(A83,IMPACT115!A$2:C$249, 2,FALSE)</f>
        <v>CAU</v>
      </c>
      <c r="G83" s="4" t="str">
        <f>VLOOKUP(A83,SSP!$A$2:C$247,2,FALSE)</f>
        <v>GEO</v>
      </c>
      <c r="H83" s="5">
        <f>VLOOKUP(A83,FAO!$A$2:'FAO'!$E$195, 4, FALSE)</f>
        <v>73</v>
      </c>
      <c r="I83" s="4" t="str">
        <f>VLOOKUP(A83,AggReg1!A$2:C$251, 2, FALSE)</f>
        <v>FSU</v>
      </c>
      <c r="J83" s="4" t="str">
        <f>VLOOKUP(A83,AggReg1!A$2:C$251, 3, FALSE)</f>
        <v>Former Soviet Union</v>
      </c>
      <c r="K83" s="4" t="str">
        <f>VLOOKUP(A83,ISO!$A$2:'ISO'!$C$251,3,FALSE)</f>
        <v>Georgia</v>
      </c>
      <c r="L83" s="4" t="str">
        <f>VLOOKUP(A83,ISO!$A$2:'ISO'!$D$251,4,FALSE)</f>
        <v>GE</v>
      </c>
      <c r="M83" s="12">
        <f>VLOOKUP(A83,FAO!$A$2:'FAO'!$E$195, 2, FALSE)</f>
        <v>268</v>
      </c>
      <c r="N83" s="12" t="str">
        <f>VLOOKUP(A83,FAO!$A$2:'FAO'!$E$195, 3, FALSE)</f>
        <v>GEO</v>
      </c>
      <c r="O83" s="18">
        <f>VLOOKUP(A83,FAO!$A$2:'FAO'!$E$195, 5, FALSE)</f>
        <v>92</v>
      </c>
      <c r="P83" t="str">
        <f>VLOOKUP(A83,AggReg2!A$2:B$251, 2, FALSE)</f>
        <v>WAf</v>
      </c>
      <c r="Q83" s="16" t="str">
        <f>VLOOKUP(C83,Econ2Dev!A$2:C$235,2, FALSE)</f>
        <v>DVG</v>
      </c>
      <c r="R83" s="16" t="str">
        <f>VLOOKUP(C83,Econ2Dev!A$2:C$235, 3, FALSE)</f>
        <v>Developed Only</v>
      </c>
      <c r="S83" t="str">
        <f>VLOOKUP(A83,EAPgMENg!A$2:C$288, 2, FALSE)</f>
        <v>OTH</v>
      </c>
      <c r="T83" t="str">
        <f>VLOOKUP(A83,EAPgMENg!A$2:C$288, 3, FALSE)</f>
        <v>Other</v>
      </c>
      <c r="U83" t="str">
        <f>VLOOKUP(C83,WB.income!A$2:C$251, 2, FALSE)</f>
        <v>upMidInc</v>
      </c>
      <c r="V83" t="str">
        <f>VLOOKUP(C83,WB.income!A$2:C$251, 3, FALSE)</f>
        <v>Upper middle income</v>
      </c>
      <c r="X83" t="str">
        <f>VLOOKUP(A83,WB.spatial!A$2:C$251, 2, FALSE)</f>
        <v>FSU</v>
      </c>
      <c r="Y83" t="str">
        <f>VLOOKUP(A83,WB.spatial!A$2:C$251, 3, FALSE)</f>
        <v>Former Soviet Union</v>
      </c>
      <c r="Z83" t="str">
        <f>VLOOKUP(A83, Africa.regions!A$2:C$251, 2, FALSE)</f>
        <v>NonAfrica</v>
      </c>
      <c r="AA83" t="str">
        <f>VLOOKUP(A83,Africa.regions!A$2:C$251, 3, FALSE)</f>
        <v>Not Africa</v>
      </c>
      <c r="AB83" t="str">
        <f>VLOOKUP(A83, 'regions.invest'!A$2:C$250, 2, FALSE)</f>
        <v>member</v>
      </c>
      <c r="AC83" t="str">
        <f>VLOOKUP(A83, 'regions.invest'!A$2:C$250, 3, FALSE)</f>
        <v>Increased investment</v>
      </c>
      <c r="AE83" t="str">
        <f>VLOOKUP(C83, MDIreg1!A$2:C$250, 2, FALSE)</f>
        <v>CentAsia</v>
      </c>
      <c r="AF83" t="str">
        <f>VLOOKUP(C83, MDIreg1!A$2:C$250, 3, FALSE)</f>
        <v>Central Asia</v>
      </c>
      <c r="AG83" t="str">
        <f>VLOOKUP(C83, MDIreg2!A$2:C$250, 2, FALSE)</f>
        <v>WANACentAsia_mdi</v>
      </c>
      <c r="AH83" t="str">
        <f>VLOOKUP(C83, MDIreg2!A$2:C$250, 3, FALSE)</f>
        <v>West and Central Asia and North African countries</v>
      </c>
    </row>
    <row r="84" spans="1:34" x14ac:dyDescent="0.2">
      <c r="A84" s="3" t="str">
        <f>ISO!A84</f>
        <v>GGY</v>
      </c>
      <c r="B84" s="3" t="str">
        <f>ISO!B84</f>
        <v>Guernsey</v>
      </c>
      <c r="C84" s="4" t="str">
        <f>VLOOKUP(A84,IMPACT159!A$2:C$251, 2, FALSE)</f>
        <v>UKP</v>
      </c>
      <c r="D84" s="4" t="str">
        <f>VLOOKUP(A84,IMPACT159!A$2:C$251, 3, FALSE)</f>
        <v>Great Britain plus</v>
      </c>
      <c r="E84" s="4" t="str">
        <f>VLOOKUP(A84,IMPACT115!A$2:C$249, 2,FALSE)</f>
        <v>ROW</v>
      </c>
      <c r="F84" s="4" t="str">
        <f>VLOOKUP(A84,IMPACT115!A$2:C$249, 2,FALSE)</f>
        <v>ROW</v>
      </c>
      <c r="G84" s="4" t="e">
        <f>VLOOKUP(A84,SSP!$A$2:C$247,2,FALSE)</f>
        <v>#N/A</v>
      </c>
      <c r="H84" s="5" t="e">
        <f>VLOOKUP(A84,FAO!$A$2:'FAO'!$E$195, 4, FALSE)</f>
        <v>#N/A</v>
      </c>
      <c r="I84" s="4" t="str">
        <f>VLOOKUP(A84,AggReg1!A$2:C$251, 2, FALSE)</f>
        <v>EUR</v>
      </c>
      <c r="J84" s="4" t="str">
        <f>VLOOKUP(A84,AggReg1!A$2:C$251, 3, FALSE)</f>
        <v>Europe</v>
      </c>
      <c r="K84" s="4" t="e">
        <f>VLOOKUP(A84,ISO!$A$2:'ISO'!$C$251,3,FALSE)</f>
        <v>#N/A</v>
      </c>
      <c r="L84" s="4" t="e">
        <f>VLOOKUP(A84,ISO!$A$2:'ISO'!$D$251,4,FALSE)</f>
        <v>#N/A</v>
      </c>
      <c r="M84" s="12">
        <v>831</v>
      </c>
      <c r="N84" s="12" t="e">
        <f>VLOOKUP(A84,FAO!$A$2:'FAO'!$E$195, 3, FALSE)</f>
        <v>#N/A</v>
      </c>
      <c r="O84" s="18" t="e">
        <f>VLOOKUP(A84,FAO!$A$2:'FAO'!$E$195, 5, FALSE)</f>
        <v>#N/A</v>
      </c>
      <c r="P84">
        <f>VLOOKUP(A84,AggReg2!A$2:B$251, 2, FALSE)</f>
        <v>0</v>
      </c>
      <c r="Q84" s="16" t="str">
        <f>VLOOKUP(C84,Econ2Dev!A$2:C$235,2, FALSE)</f>
        <v>DVG</v>
      </c>
      <c r="R84" s="16" t="str">
        <f>VLOOKUP(C84,Econ2Dev!A$2:C$235, 3, FALSE)</f>
        <v>Developed Only</v>
      </c>
      <c r="S84" t="str">
        <f>VLOOKUP(A84,EAPgMENg!A$2:C$288, 2, FALSE)</f>
        <v>OTH</v>
      </c>
      <c r="T84" t="str">
        <f>VLOOKUP(A84,EAPgMENg!A$2:C$288, 3, FALSE)</f>
        <v>Other</v>
      </c>
      <c r="U84" t="str">
        <f>VLOOKUP(C84,WB.income!A$2:C$251, 2, FALSE)</f>
        <v>highInc</v>
      </c>
      <c r="V84" t="str">
        <f>VLOOKUP(C84,WB.income!A$2:C$251, 3, FALSE)</f>
        <v>High income</v>
      </c>
      <c r="X84" t="str">
        <f>VLOOKUP(A84,WB.spatial!A$2:C$251, 2, FALSE)</f>
        <v>EUR</v>
      </c>
      <c r="Y84" t="str">
        <f>VLOOKUP(A84,WB.spatial!A$2:C$251, 3, FALSE)</f>
        <v>Europe</v>
      </c>
      <c r="Z84" t="str">
        <f>VLOOKUP(A84, Africa.regions!A$2:C$251, 2, FALSE)</f>
        <v>NonAfrica</v>
      </c>
      <c r="AA84" t="str">
        <f>VLOOKUP(A84,Africa.regions!A$2:C$251, 3, FALSE)</f>
        <v>Not Africa</v>
      </c>
      <c r="AB84" t="str">
        <f>VLOOKUP(A84, 'regions.invest'!A$2:C$250, 2, FALSE)</f>
        <v>nonmember</v>
      </c>
      <c r="AC84" t="str">
        <f>VLOOKUP(A84, 'regions.invest'!A$2:C$250, 3, FALSE)</f>
        <v>standard investment</v>
      </c>
      <c r="AE84" t="str">
        <f>VLOOKUP(C84, MDIreg1!A$2:C$250, 2, FALSE)</f>
        <v>other</v>
      </c>
      <c r="AF84" t="str">
        <f>VLOOKUP(C84, MDIreg1!A$2:C$250, 3, FALSE)</f>
        <v>Other countries</v>
      </c>
      <c r="AG84" t="str">
        <f>VLOOKUP(C84, MDIreg2!A$2:C$250, 2, FALSE)</f>
        <v>other</v>
      </c>
      <c r="AH84" t="str">
        <f>VLOOKUP(C84, MDIreg2!A$2:C$250, 3, FALSE)</f>
        <v>Other counties</v>
      </c>
    </row>
    <row r="85" spans="1:34" x14ac:dyDescent="0.2">
      <c r="A85" s="3" t="str">
        <f>ISO!A85</f>
        <v>GHA</v>
      </c>
      <c r="B85" s="3" t="str">
        <f>ISO!B85</f>
        <v>Ghana</v>
      </c>
      <c r="C85" s="4" t="str">
        <f>VLOOKUP(A85,IMPACT159!A$2:C$251, 2, FALSE)</f>
        <v>GHA</v>
      </c>
      <c r="D85" s="4" t="str">
        <f>VLOOKUP(A85,IMPACT159!A$2:C$251, 3, FALSE)</f>
        <v>Ghana</v>
      </c>
      <c r="E85" s="4" t="str">
        <f>VLOOKUP(A85,IMPACT115!A$2:C$249, 2,FALSE)</f>
        <v>GHA</v>
      </c>
      <c r="F85" s="4" t="str">
        <f>VLOOKUP(A85,IMPACT115!A$2:C$249, 2,FALSE)</f>
        <v>GHA</v>
      </c>
      <c r="G85" s="4" t="str">
        <f>VLOOKUP(A85,SSP!$A$2:C$247,2,FALSE)</f>
        <v>GHA</v>
      </c>
      <c r="H85" s="5">
        <f>VLOOKUP(A85,FAO!$A$2:'FAO'!$E$195, 4, FALSE)</f>
        <v>81</v>
      </c>
      <c r="I85" s="4" t="str">
        <f>VLOOKUP(A85,AggReg1!A$2:C$251, 2, FALSE)</f>
        <v>SSA</v>
      </c>
      <c r="J85" s="4" t="str">
        <f>VLOOKUP(A85,AggReg1!A$2:C$251, 3, FALSE)</f>
        <v>Africa south of the Sahara</v>
      </c>
      <c r="K85" s="4" t="str">
        <f>VLOOKUP(A85,ISO!$A$2:'ISO'!$C$251,3,FALSE)</f>
        <v>The Republic of Ghana</v>
      </c>
      <c r="L85" s="4" t="str">
        <f>VLOOKUP(A85,ISO!$A$2:'ISO'!$D$251,4,FALSE)</f>
        <v>GH</v>
      </c>
      <c r="M85" s="12">
        <f>VLOOKUP(A85,FAO!$A$2:'FAO'!$E$195, 2, FALSE)</f>
        <v>288</v>
      </c>
      <c r="N85" s="12" t="str">
        <f>VLOOKUP(A85,FAO!$A$2:'FAO'!$E$195, 3, FALSE)</f>
        <v>GHA</v>
      </c>
      <c r="O85" s="18">
        <f>VLOOKUP(A85,FAO!$A$2:'FAO'!$E$195, 5, FALSE)</f>
        <v>94</v>
      </c>
      <c r="P85" t="str">
        <f>VLOOKUP(A85,AggReg2!A$2:B$251, 2, FALSE)</f>
        <v>NAf</v>
      </c>
      <c r="Q85" s="16" t="str">
        <f>VLOOKUP(C85,Econ2Dev!A$2:C$235,2, FALSE)</f>
        <v>DVG</v>
      </c>
      <c r="R85" s="16" t="str">
        <f>VLOOKUP(C85,Econ2Dev!A$2:C$235, 3, FALSE)</f>
        <v>Developed Only</v>
      </c>
      <c r="S85" t="str">
        <f>VLOOKUP(A85,EAPgMENg!A$2:C$288, 2, FALSE)</f>
        <v>MENg</v>
      </c>
      <c r="T85" t="str">
        <f>VLOOKUP(A85,EAPgMENg!A$2:C$288, 3, FALSE)</f>
        <v>Middle East and North Africa, developing only</v>
      </c>
      <c r="U85" t="str">
        <f>VLOOKUP(C85,WB.income!A$2:C$251, 2, FALSE)</f>
        <v>lowMidInc</v>
      </c>
      <c r="V85" t="str">
        <f>VLOOKUP(C85,WB.income!A$2:C$251, 3, FALSE)</f>
        <v>Lower middle income</v>
      </c>
      <c r="X85" t="str">
        <f>VLOOKUP(A85,WB.spatial!A$2:C$251, 2, FALSE)</f>
        <v>SSA</v>
      </c>
      <c r="Y85" t="str">
        <f>VLOOKUP(A85,WB.spatial!A$2:C$251, 3, FALSE)</f>
        <v>Sub-Saharan Africa</v>
      </c>
      <c r="Z85" t="str">
        <f>VLOOKUP(A85, Africa.regions!A$2:C$251, 2, FALSE)</f>
        <v>Western</v>
      </c>
      <c r="AA85" t="str">
        <f>VLOOKUP(A85,Africa.regions!A$2:C$251, 3, FALSE)</f>
        <v>Western Africa</v>
      </c>
      <c r="AB85" t="str">
        <f>VLOOKUP(A85, 'regions.invest'!A$2:C$250, 2, FALSE)</f>
        <v>member</v>
      </c>
      <c r="AC85" t="str">
        <f>VLOOKUP(A85, 'regions.invest'!A$2:C$250, 3, FALSE)</f>
        <v>Increased investment</v>
      </c>
      <c r="AE85" t="str">
        <f>VLOOKUP(C85, MDIreg1!A$2:C$250, 2, FALSE)</f>
        <v>SSA_Western</v>
      </c>
      <c r="AF85" t="str">
        <f>VLOOKUP(C85, MDIreg1!A$2:C$250, 3, FALSE)</f>
        <v>Western Africa except Nigeria</v>
      </c>
      <c r="AG85" t="str">
        <f>VLOOKUP(C85, MDIreg2!A$2:C$250, 2, FALSE)</f>
        <v>SSA</v>
      </c>
      <c r="AH85" t="str">
        <f>VLOOKUP(C85, MDIreg2!A$2:C$250, 3, FALSE)</f>
        <v>Sub Saharan African countries</v>
      </c>
    </row>
    <row r="86" spans="1:34" x14ac:dyDescent="0.2">
      <c r="A86" s="3" t="str">
        <f>ISO!A86</f>
        <v>GIB</v>
      </c>
      <c r="B86" s="3" t="str">
        <f>ISO!B86</f>
        <v>Gibraltar</v>
      </c>
      <c r="C86" s="4" t="str">
        <f>VLOOKUP(A86,IMPACT159!A$2:C$251, 2, FALSE)</f>
        <v>SPP</v>
      </c>
      <c r="D86" s="4" t="str">
        <f>VLOOKUP(A86,IMPACT159!A$2:C$251, 3, FALSE)</f>
        <v>Spain plus</v>
      </c>
      <c r="E86" s="4" t="str">
        <f>VLOOKUP(A86,IMPACT115!A$2:C$249, 2,FALSE)</f>
        <v>ROW</v>
      </c>
      <c r="F86" s="4" t="str">
        <f>VLOOKUP(A86,IMPACT115!A$2:C$249, 2,FALSE)</f>
        <v>ROW</v>
      </c>
      <c r="G86" s="4" t="e">
        <f>VLOOKUP(A86,SSP!$A$2:C$247,2,FALSE)</f>
        <v>#N/A</v>
      </c>
      <c r="H86" s="5" t="e">
        <f>VLOOKUP(A86,FAO!$A$2:'FAO'!$E$195, 4, FALSE)</f>
        <v>#N/A</v>
      </c>
      <c r="I86" s="4" t="str">
        <f>VLOOKUP(A86,AggReg1!A$2:C$251, 2, FALSE)</f>
        <v>EUR</v>
      </c>
      <c r="J86" s="4" t="str">
        <f>VLOOKUP(A86,AggReg1!A$2:C$251, 3, FALSE)</f>
        <v>Europe</v>
      </c>
      <c r="K86" s="4" t="e">
        <f>VLOOKUP(A86,ISO!$A$2:'ISO'!$C$251,3,FALSE)</f>
        <v>#N/A</v>
      </c>
      <c r="L86" s="4" t="e">
        <f>VLOOKUP(A86,ISO!$A$2:'ISO'!$D$251,4,FALSE)</f>
        <v>#N/A</v>
      </c>
      <c r="M86" s="12">
        <v>292</v>
      </c>
      <c r="N86" s="12" t="e">
        <f>VLOOKUP(A86,FAO!$A$2:'FAO'!$E$195, 3, FALSE)</f>
        <v>#N/A</v>
      </c>
      <c r="O86" s="18" t="e">
        <f>VLOOKUP(A86,FAO!$A$2:'FAO'!$E$195, 5, FALSE)</f>
        <v>#N/A</v>
      </c>
      <c r="P86">
        <f>VLOOKUP(A86,AggReg2!A$2:B$251, 2, FALSE)</f>
        <v>0</v>
      </c>
      <c r="Q86" s="16" t="str">
        <f>VLOOKUP(C86,Econ2Dev!A$2:C$235,2, FALSE)</f>
        <v>DVD</v>
      </c>
      <c r="R86" s="16" t="str">
        <f>VLOOKUP(C86,Econ2Dev!A$2:C$235, 3, FALSE)</f>
        <v>Developing Only</v>
      </c>
      <c r="S86" t="str">
        <f>VLOOKUP(A86,EAPgMENg!A$2:C$288, 2, FALSE)</f>
        <v>OTH</v>
      </c>
      <c r="T86" t="str">
        <f>VLOOKUP(A86,EAPgMENg!A$2:C$288, 3, FALSE)</f>
        <v>Other</v>
      </c>
      <c r="U86" t="str">
        <f>VLOOKUP(C86,WB.income!A$2:C$251, 2, FALSE)</f>
        <v>highInc</v>
      </c>
      <c r="V86" t="str">
        <f>VLOOKUP(C86,WB.income!A$2:C$251, 3, FALSE)</f>
        <v>High income</v>
      </c>
      <c r="X86" t="str">
        <f>VLOOKUP(A86,WB.spatial!A$2:C$251, 2, FALSE)</f>
        <v>EUR</v>
      </c>
      <c r="Y86" t="str">
        <f>VLOOKUP(A86,WB.spatial!A$2:C$251, 3, FALSE)</f>
        <v>Europe</v>
      </c>
      <c r="Z86" t="str">
        <f>VLOOKUP(A86, Africa.regions!A$2:C$251, 2, FALSE)</f>
        <v>NonAfrica</v>
      </c>
      <c r="AA86" t="str">
        <f>VLOOKUP(A86,Africa.regions!A$2:C$251, 3, FALSE)</f>
        <v>Not Africa</v>
      </c>
      <c r="AB86" t="str">
        <f>VLOOKUP(A86, 'regions.invest'!A$2:C$250, 2, FALSE)</f>
        <v>nonmember</v>
      </c>
      <c r="AC86" t="str">
        <f>VLOOKUP(A86, 'regions.invest'!A$2:C$250, 3, FALSE)</f>
        <v>standard investment</v>
      </c>
      <c r="AE86" t="str">
        <f>VLOOKUP(C86, MDIreg1!A$2:C$250, 2, FALSE)</f>
        <v>other</v>
      </c>
      <c r="AF86" t="str">
        <f>VLOOKUP(C86, MDIreg1!A$2:C$250, 3, FALSE)</f>
        <v>Other countries</v>
      </c>
      <c r="AG86" t="str">
        <f>VLOOKUP(C86, MDIreg2!A$2:C$250, 2, FALSE)</f>
        <v>other</v>
      </c>
      <c r="AH86" t="str">
        <f>VLOOKUP(C86, MDIreg2!A$2:C$250, 3, FALSE)</f>
        <v>Other counties</v>
      </c>
    </row>
    <row r="87" spans="1:34" x14ac:dyDescent="0.2">
      <c r="A87" s="3" t="str">
        <f>ISO!A87</f>
        <v>GIN</v>
      </c>
      <c r="B87" s="3" t="str">
        <f>ISO!B87</f>
        <v>Guinea</v>
      </c>
      <c r="C87" s="4" t="str">
        <f>VLOOKUP(A87,IMPACT159!A$2:C$251, 2, FALSE)</f>
        <v>GIN</v>
      </c>
      <c r="D87" s="4" t="str">
        <f>VLOOKUP(A87,IMPACT159!A$2:C$251, 3, FALSE)</f>
        <v>Guinea</v>
      </c>
      <c r="E87" s="4" t="str">
        <f>VLOOKUP(A87,IMPACT115!A$2:C$249, 2,FALSE)</f>
        <v>GUB</v>
      </c>
      <c r="F87" s="4" t="str">
        <f>VLOOKUP(A87,IMPACT115!A$2:C$249, 2,FALSE)</f>
        <v>GUB</v>
      </c>
      <c r="G87" s="4" t="str">
        <f>VLOOKUP(A87,SSP!$A$2:C$247,2,FALSE)</f>
        <v>GIN</v>
      </c>
      <c r="H87" s="5">
        <f>VLOOKUP(A87,FAO!$A$2:'FAO'!$E$195, 4, FALSE)</f>
        <v>90</v>
      </c>
      <c r="I87" s="4" t="str">
        <f>VLOOKUP(A87,AggReg1!A$2:C$251, 2, FALSE)</f>
        <v>SSA</v>
      </c>
      <c r="J87" s="4" t="str">
        <f>VLOOKUP(A87,AggReg1!A$2:C$251, 3, FALSE)</f>
        <v>Africa south of the Sahara</v>
      </c>
      <c r="K87" s="4" t="str">
        <f>VLOOKUP(A87,ISO!$A$2:'ISO'!$C$251,3,FALSE)</f>
        <v>The Republic of Guinea</v>
      </c>
      <c r="L87" s="4" t="str">
        <f>VLOOKUP(A87,ISO!$A$2:'ISO'!$D$251,4,FALSE)</f>
        <v>GN</v>
      </c>
      <c r="M87" s="12">
        <f>VLOOKUP(A87,FAO!$A$2:'FAO'!$E$195, 2, FALSE)</f>
        <v>324</v>
      </c>
      <c r="N87" s="12" t="str">
        <f>VLOOKUP(A87,FAO!$A$2:'FAO'!$E$195, 3, FALSE)</f>
        <v>GUI</v>
      </c>
      <c r="O87" s="18">
        <f>VLOOKUP(A87,FAO!$A$2:'FAO'!$E$195, 5, FALSE)</f>
        <v>106</v>
      </c>
      <c r="P87" t="str">
        <f>VLOOKUP(A87,AggReg2!A$2:B$251, 2, FALSE)</f>
        <v>SAs</v>
      </c>
      <c r="Q87" s="16" t="str">
        <f>VLOOKUP(C87,Econ2Dev!A$2:C$235,2, FALSE)</f>
        <v>DVG</v>
      </c>
      <c r="R87" s="16" t="str">
        <f>VLOOKUP(C87,Econ2Dev!A$2:C$235, 3, FALSE)</f>
        <v>Developed Only</v>
      </c>
      <c r="S87" t="str">
        <f>VLOOKUP(A87,EAPgMENg!A$2:C$288, 2, FALSE)</f>
        <v>OTH</v>
      </c>
      <c r="T87" t="str">
        <f>VLOOKUP(A87,EAPgMENg!A$2:C$288, 3, FALSE)</f>
        <v>Other</v>
      </c>
      <c r="U87" t="str">
        <f>VLOOKUP(C87,WB.income!A$2:C$251, 2, FALSE)</f>
        <v>lowInc</v>
      </c>
      <c r="V87" t="str">
        <f>VLOOKUP(C87,WB.income!A$2:C$251, 3, FALSE)</f>
        <v>Low income</v>
      </c>
      <c r="X87" t="str">
        <f>VLOOKUP(A87,WB.spatial!A$2:C$251, 2, FALSE)</f>
        <v>SSA</v>
      </c>
      <c r="Y87" t="str">
        <f>VLOOKUP(A87,WB.spatial!A$2:C$251, 3, FALSE)</f>
        <v>Sub-Saharan Africa</v>
      </c>
      <c r="Z87" t="str">
        <f>VLOOKUP(A87, Africa.regions!A$2:C$251, 2, FALSE)</f>
        <v>Western</v>
      </c>
      <c r="AA87" t="str">
        <f>VLOOKUP(A87,Africa.regions!A$2:C$251, 3, FALSE)</f>
        <v>Western Africa</v>
      </c>
      <c r="AB87" t="str">
        <f>VLOOKUP(A87, 'regions.invest'!A$2:C$250, 2, FALSE)</f>
        <v>member</v>
      </c>
      <c r="AC87" t="str">
        <f>VLOOKUP(A87, 'regions.invest'!A$2:C$250, 3, FALSE)</f>
        <v>Increased investment</v>
      </c>
      <c r="AE87" t="str">
        <f>VLOOKUP(C87, MDIreg1!A$2:C$250, 2, FALSE)</f>
        <v>SSA_Western</v>
      </c>
      <c r="AF87" t="str">
        <f>VLOOKUP(C87, MDIreg1!A$2:C$250, 3, FALSE)</f>
        <v>Western Africa except Nigeria</v>
      </c>
      <c r="AG87" t="str">
        <f>VLOOKUP(C87, MDIreg2!A$2:C$250, 2, FALSE)</f>
        <v>SSA</v>
      </c>
      <c r="AH87" t="str">
        <f>VLOOKUP(C87, MDIreg2!A$2:C$250, 3, FALSE)</f>
        <v>Sub Saharan African countries</v>
      </c>
    </row>
    <row r="88" spans="1:34" x14ac:dyDescent="0.2">
      <c r="A88" s="3" t="str">
        <f>ISO!A88</f>
        <v>GLP</v>
      </c>
      <c r="B88" s="3" t="str">
        <f>ISO!B88</f>
        <v>Guadeloupe</v>
      </c>
      <c r="C88" s="4" t="str">
        <f>VLOOKUP(A88,IMPACT159!A$2:C$251, 2, FALSE)</f>
        <v>CRB</v>
      </c>
      <c r="D88" s="4" t="str">
        <f>VLOOKUP(A88,IMPACT159!A$2:C$251, 3, FALSE)</f>
        <v>Other Caribbean</v>
      </c>
      <c r="E88" s="4" t="str">
        <f>VLOOKUP(A88,IMPACT115!A$2:C$249, 2,FALSE)</f>
        <v>ROW</v>
      </c>
      <c r="F88" s="4" t="str">
        <f>VLOOKUP(A88,IMPACT115!A$2:C$249, 2,FALSE)</f>
        <v>ROW</v>
      </c>
      <c r="G88" s="4" t="str">
        <f>VLOOKUP(A88,SSP!$A$2:C$247,2,FALSE)</f>
        <v>GLP</v>
      </c>
      <c r="H88" s="5" t="e">
        <f>VLOOKUP(A88,FAO!$A$2:'FAO'!$E$195, 4, FALSE)</f>
        <v>#N/A</v>
      </c>
      <c r="I88" s="4" t="str">
        <f>VLOOKUP(A88,AggReg1!A$2:C$251, 2, FALSE)</f>
        <v>LAC</v>
      </c>
      <c r="J88" s="4" t="str">
        <f>VLOOKUP(A88,AggReg1!A$2:C$251, 3, FALSE)</f>
        <v>Latin America and Caribbean</v>
      </c>
      <c r="K88" s="4" t="e">
        <f>VLOOKUP(A88,ISO!$A$2:'ISO'!$C$251,3,FALSE)</f>
        <v>#N/A</v>
      </c>
      <c r="L88" s="4" t="e">
        <f>VLOOKUP(A88,ISO!$A$2:'ISO'!$D$251,4,FALSE)</f>
        <v>#N/A</v>
      </c>
      <c r="M88" s="12">
        <v>312</v>
      </c>
      <c r="N88" s="12" t="e">
        <f>VLOOKUP(A88,FAO!$A$2:'FAO'!$E$195, 3, FALSE)</f>
        <v>#N/A</v>
      </c>
      <c r="O88" s="18" t="e">
        <f>VLOOKUP(A88,FAO!$A$2:'FAO'!$E$195, 5, FALSE)</f>
        <v>#N/A</v>
      </c>
      <c r="P88" t="str">
        <f>VLOOKUP(A88,AggReg2!A$2:B$251, 2, FALSE)</f>
        <v>CAf</v>
      </c>
      <c r="Q88" s="16" t="str">
        <f>VLOOKUP(C88,Econ2Dev!A$2:C$235,2, FALSE)</f>
        <v>DVG</v>
      </c>
      <c r="R88" s="16" t="str">
        <f>VLOOKUP(C88,Econ2Dev!A$2:C$235, 3, FALSE)</f>
        <v>Developed Only</v>
      </c>
      <c r="S88" t="str">
        <f>VLOOKUP(A88,EAPgMENg!A$2:C$288, 2, FALSE)</f>
        <v>OTH</v>
      </c>
      <c r="T88" t="str">
        <f>VLOOKUP(A88,EAPgMENg!A$2:C$288, 3, FALSE)</f>
        <v>Other</v>
      </c>
      <c r="U88" t="str">
        <f>VLOOKUP(C88,WB.income!A$2:C$251, 2, FALSE)</f>
        <v>lowMidInc</v>
      </c>
      <c r="V88" t="str">
        <f>VLOOKUP(C88,WB.income!A$2:C$251, 3, FALSE)</f>
        <v>Lower middle income</v>
      </c>
      <c r="X88" t="str">
        <f>VLOOKUP(A88,WB.spatial!A$2:C$251, 2, FALSE)</f>
        <v>LAC</v>
      </c>
      <c r="Y88" t="str">
        <f>VLOOKUP(A88,WB.spatial!A$2:C$251, 3, FALSE)</f>
        <v>Latin America and Caribbean</v>
      </c>
      <c r="Z88" t="str">
        <f>VLOOKUP(A88, Africa.regions!A$2:C$251, 2, FALSE)</f>
        <v>NonAfrica</v>
      </c>
      <c r="AA88" t="str">
        <f>VLOOKUP(A88,Africa.regions!A$2:C$251, 3, FALSE)</f>
        <v>Not Africa</v>
      </c>
      <c r="AB88" t="str">
        <f>VLOOKUP(A88, 'regions.invest'!A$2:C$250, 2, FALSE)</f>
        <v>member</v>
      </c>
      <c r="AC88" t="str">
        <f>VLOOKUP(A88, 'regions.invest'!A$2:C$250, 3, FALSE)</f>
        <v>Increased investment</v>
      </c>
      <c r="AE88" t="str">
        <f>VLOOKUP(C88, MDIreg1!A$2:C$250, 2, FALSE)</f>
        <v>Caribbean</v>
      </c>
      <c r="AF88" t="str">
        <f>VLOOKUP(C88, MDIreg1!A$2:C$250, 3, FALSE)</f>
        <v>Caribbean</v>
      </c>
      <c r="AG88" t="str">
        <f>VLOOKUP(C88, MDIreg2!A$2:C$250, 2, FALSE)</f>
        <v>LAC_mdi</v>
      </c>
      <c r="AH88" t="str">
        <f>VLOOKUP(C88, MDIreg2!A$2:C$250, 3, FALSE)</f>
        <v>Selected Latin American and Caribbean countries</v>
      </c>
    </row>
    <row r="89" spans="1:34" x14ac:dyDescent="0.2">
      <c r="A89" s="3" t="str">
        <f>ISO!A89</f>
        <v>GMB</v>
      </c>
      <c r="B89" s="3" t="str">
        <f>ISO!B89</f>
        <v>Gambia</v>
      </c>
      <c r="C89" s="4" t="str">
        <f>VLOOKUP(A89,IMPACT159!A$2:C$251, 2, FALSE)</f>
        <v>GMB</v>
      </c>
      <c r="D89" s="4" t="str">
        <f>VLOOKUP(A89,IMPACT159!A$2:C$251, 3, FALSE)</f>
        <v>Gambia</v>
      </c>
      <c r="E89" s="4" t="str">
        <f>VLOOKUP(A89,IMPACT115!A$2:C$249, 2,FALSE)</f>
        <v>GAM</v>
      </c>
      <c r="F89" s="4" t="str">
        <f>VLOOKUP(A89,IMPACT115!A$2:C$249, 2,FALSE)</f>
        <v>GAM</v>
      </c>
      <c r="G89" s="4" t="str">
        <f>VLOOKUP(A89,SSP!$A$2:C$247,2,FALSE)</f>
        <v>GMB</v>
      </c>
      <c r="H89" s="5">
        <f>VLOOKUP(A89,FAO!$A$2:'FAO'!$E$195, 4, FALSE)</f>
        <v>75</v>
      </c>
      <c r="I89" s="4" t="str">
        <f>VLOOKUP(A89,AggReg1!A$2:C$251, 2, FALSE)</f>
        <v>SSA</v>
      </c>
      <c r="J89" s="4" t="str">
        <f>VLOOKUP(A89,AggReg1!A$2:C$251, 3, FALSE)</f>
        <v>Africa south of the Sahara</v>
      </c>
      <c r="K89" s="4" t="str">
        <f>VLOOKUP(A89,ISO!$A$2:'ISO'!$C$251,3,FALSE)</f>
        <v>The Republic of The Gambia</v>
      </c>
      <c r="L89" s="4" t="str">
        <f>VLOOKUP(A89,ISO!$A$2:'ISO'!$D$251,4,FALSE)</f>
        <v>GM</v>
      </c>
      <c r="M89" s="12">
        <f>VLOOKUP(A89,FAO!$A$2:'FAO'!$E$195, 2, FALSE)</f>
        <v>270</v>
      </c>
      <c r="N89" s="12" t="str">
        <f>VLOOKUP(A89,FAO!$A$2:'FAO'!$E$195, 3, FALSE)</f>
        <v>GAM</v>
      </c>
      <c r="O89" s="18">
        <f>VLOOKUP(A89,FAO!$A$2:'FAO'!$E$195, 5, FALSE)</f>
        <v>90</v>
      </c>
      <c r="P89" t="str">
        <f>VLOOKUP(A89,AggReg2!A$2:B$251, 2, FALSE)</f>
        <v>SAf</v>
      </c>
      <c r="Q89" s="16" t="str">
        <f>VLOOKUP(C89,Econ2Dev!A$2:C$235,2, FALSE)</f>
        <v>DVG</v>
      </c>
      <c r="R89" s="16" t="str">
        <f>VLOOKUP(C89,Econ2Dev!A$2:C$235, 3, FALSE)</f>
        <v>Developed Only</v>
      </c>
      <c r="S89" t="str">
        <f>VLOOKUP(A89,EAPgMENg!A$2:C$288, 2, FALSE)</f>
        <v>OTH</v>
      </c>
      <c r="T89" t="str">
        <f>VLOOKUP(A89,EAPgMENg!A$2:C$288, 3, FALSE)</f>
        <v>Other</v>
      </c>
      <c r="U89" t="str">
        <f>VLOOKUP(C89,WB.income!A$2:C$251, 2, FALSE)</f>
        <v>lowInc</v>
      </c>
      <c r="V89" t="str">
        <f>VLOOKUP(C89,WB.income!A$2:C$251, 3, FALSE)</f>
        <v>Low income</v>
      </c>
      <c r="X89" t="str">
        <f>VLOOKUP(A89,WB.spatial!A$2:C$251, 2, FALSE)</f>
        <v>SSA</v>
      </c>
      <c r="Y89" t="str">
        <f>VLOOKUP(A89,WB.spatial!A$2:C$251, 3, FALSE)</f>
        <v>Sub-Saharan Africa</v>
      </c>
      <c r="Z89" t="str">
        <f>VLOOKUP(A89, Africa.regions!A$2:C$251, 2, FALSE)</f>
        <v>Western</v>
      </c>
      <c r="AA89" t="str">
        <f>VLOOKUP(A89,Africa.regions!A$2:C$251, 3, FALSE)</f>
        <v>Western Africa</v>
      </c>
      <c r="AB89" t="str">
        <f>VLOOKUP(A89, 'regions.invest'!A$2:C$250, 2, FALSE)</f>
        <v>member</v>
      </c>
      <c r="AC89" t="str">
        <f>VLOOKUP(A89, 'regions.invest'!A$2:C$250, 3, FALSE)</f>
        <v>Increased investment</v>
      </c>
      <c r="AE89" t="str">
        <f>VLOOKUP(C89, MDIreg1!A$2:C$250, 2, FALSE)</f>
        <v>SSA_Western</v>
      </c>
      <c r="AF89" t="str">
        <f>VLOOKUP(C89, MDIreg1!A$2:C$250, 3, FALSE)</f>
        <v>Western Africa except Nigeria</v>
      </c>
      <c r="AG89" t="str">
        <f>VLOOKUP(C89, MDIreg2!A$2:C$250, 2, FALSE)</f>
        <v>SSA</v>
      </c>
      <c r="AH89" t="str">
        <f>VLOOKUP(C89, MDIreg2!A$2:C$250, 3, FALSE)</f>
        <v>Sub Saharan African countries</v>
      </c>
    </row>
    <row r="90" spans="1:34" x14ac:dyDescent="0.2">
      <c r="A90" s="3" t="str">
        <f>ISO!A90</f>
        <v>GNB</v>
      </c>
      <c r="B90" s="3" t="str">
        <f>ISO!B90</f>
        <v>Guinea-Bissau</v>
      </c>
      <c r="C90" s="4" t="str">
        <f>VLOOKUP(A90,IMPACT159!A$2:C$251, 2, FALSE)</f>
        <v>GNB</v>
      </c>
      <c r="D90" s="4" t="str">
        <f>VLOOKUP(A90,IMPACT159!A$2:C$251, 3, FALSE)</f>
        <v>Guinea-Bissau</v>
      </c>
      <c r="E90" s="4" t="str">
        <f>VLOOKUP(A90,IMPACT115!A$2:C$249, 2,FALSE)</f>
        <v>GUI</v>
      </c>
      <c r="F90" s="4" t="str">
        <f>VLOOKUP(A90,IMPACT115!A$2:C$249, 2,FALSE)</f>
        <v>GUI</v>
      </c>
      <c r="G90" s="4" t="str">
        <f>VLOOKUP(A90,SSP!$A$2:C$247,2,FALSE)</f>
        <v>GNB</v>
      </c>
      <c r="H90" s="5">
        <f>VLOOKUP(A90,FAO!$A$2:'FAO'!$E$195, 4, FALSE)</f>
        <v>175</v>
      </c>
      <c r="I90" s="4" t="str">
        <f>VLOOKUP(A90,AggReg1!A$2:C$251, 2, FALSE)</f>
        <v>SSA</v>
      </c>
      <c r="J90" s="4" t="str">
        <f>VLOOKUP(A90,AggReg1!A$2:C$251, 3, FALSE)</f>
        <v>Africa south of the Sahara</v>
      </c>
      <c r="K90" s="4" t="str">
        <f>VLOOKUP(A90,ISO!$A$2:'ISO'!$C$251,3,FALSE)</f>
        <v>The Republic of Guinea-Bissau</v>
      </c>
      <c r="L90" s="4" t="str">
        <f>VLOOKUP(A90,ISO!$A$2:'ISO'!$D$251,4,FALSE)</f>
        <v>GW</v>
      </c>
      <c r="M90" s="12">
        <f>VLOOKUP(A90,FAO!$A$2:'FAO'!$E$195, 2, FALSE)</f>
        <v>624</v>
      </c>
      <c r="N90" s="12" t="str">
        <f>VLOOKUP(A90,FAO!$A$2:'FAO'!$E$195, 3, FALSE)</f>
        <v>GBS</v>
      </c>
      <c r="O90" s="18">
        <f>VLOOKUP(A90,FAO!$A$2:'FAO'!$E$195, 5, FALSE)</f>
        <v>105</v>
      </c>
      <c r="P90" t="str">
        <f>VLOOKUP(A90,AggReg2!A$2:B$251, 2, FALSE)</f>
        <v>EEU</v>
      </c>
      <c r="Q90" s="16" t="str">
        <f>VLOOKUP(C90,Econ2Dev!A$2:C$235,2, FALSE)</f>
        <v>DVG</v>
      </c>
      <c r="R90" s="16" t="str">
        <f>VLOOKUP(C90,Econ2Dev!A$2:C$235, 3, FALSE)</f>
        <v>Developed Only</v>
      </c>
      <c r="S90" t="str">
        <f>VLOOKUP(A90,EAPgMENg!A$2:C$288, 2, FALSE)</f>
        <v>OTH</v>
      </c>
      <c r="T90" t="str">
        <f>VLOOKUP(A90,EAPgMENg!A$2:C$288, 3, FALSE)</f>
        <v>Other</v>
      </c>
      <c r="U90" t="str">
        <f>VLOOKUP(C90,WB.income!A$2:C$251, 2, FALSE)</f>
        <v>lowInc</v>
      </c>
      <c r="V90" t="str">
        <f>VLOOKUP(C90,WB.income!A$2:C$251, 3, FALSE)</f>
        <v>Low income</v>
      </c>
      <c r="X90" t="str">
        <f>VLOOKUP(A90,WB.spatial!A$2:C$251, 2, FALSE)</f>
        <v>SSA</v>
      </c>
      <c r="Y90" t="str">
        <f>VLOOKUP(A90,WB.spatial!A$2:C$251, 3, FALSE)</f>
        <v>Sub-Saharan Africa</v>
      </c>
      <c r="Z90" t="str">
        <f>VLOOKUP(A90, Africa.regions!A$2:C$251, 2, FALSE)</f>
        <v>Western</v>
      </c>
      <c r="AA90" t="str">
        <f>VLOOKUP(A90,Africa.regions!A$2:C$251, 3, FALSE)</f>
        <v>Western Africa</v>
      </c>
      <c r="AB90" t="str">
        <f>VLOOKUP(A90, 'regions.invest'!A$2:C$250, 2, FALSE)</f>
        <v>member</v>
      </c>
      <c r="AC90" t="str">
        <f>VLOOKUP(A90, 'regions.invest'!A$2:C$250, 3, FALSE)</f>
        <v>Increased investment</v>
      </c>
      <c r="AE90" t="str">
        <f>VLOOKUP(C90, MDIreg1!A$2:C$250, 2, FALSE)</f>
        <v>SSA_Western</v>
      </c>
      <c r="AF90" t="str">
        <f>VLOOKUP(C90, MDIreg1!A$2:C$250, 3, FALSE)</f>
        <v>Western Africa except Nigeria</v>
      </c>
      <c r="AG90" t="str">
        <f>VLOOKUP(C90, MDIreg2!A$2:C$250, 2, FALSE)</f>
        <v>SSA</v>
      </c>
      <c r="AH90" t="str">
        <f>VLOOKUP(C90, MDIreg2!A$2:C$250, 3, FALSE)</f>
        <v>Sub Saharan African countries</v>
      </c>
    </row>
    <row r="91" spans="1:34" x14ac:dyDescent="0.2">
      <c r="A91" s="3" t="str">
        <f>ISO!A91</f>
        <v>GNQ</v>
      </c>
      <c r="B91" s="3" t="str">
        <f>ISO!B91</f>
        <v>Equatorial Guinea</v>
      </c>
      <c r="C91" s="4" t="str">
        <f>VLOOKUP(A91,IMPACT159!A$2:C$251, 2, FALSE)</f>
        <v>GNQ</v>
      </c>
      <c r="D91" s="4" t="str">
        <f>VLOOKUP(A91,IMPACT159!A$2:C$251, 3, FALSE)</f>
        <v>Equatorial Guinea</v>
      </c>
      <c r="E91" s="4" t="str">
        <f>VLOOKUP(A91,IMPACT115!A$2:C$249, 2,FALSE)</f>
        <v>EQG</v>
      </c>
      <c r="F91" s="4" t="str">
        <f>VLOOKUP(A91,IMPACT115!A$2:C$249, 2,FALSE)</f>
        <v>EQG</v>
      </c>
      <c r="G91" s="4" t="str">
        <f>VLOOKUP(A91,SSP!$A$2:C$247,2,FALSE)</f>
        <v>GNQ</v>
      </c>
      <c r="H91" s="5">
        <f>VLOOKUP(A91,FAO!$A$2:'FAO'!$E$195, 4, FALSE)</f>
        <v>61</v>
      </c>
      <c r="I91" s="4" t="str">
        <f>VLOOKUP(A91,AggReg1!A$2:C$251, 2, FALSE)</f>
        <v>SSA</v>
      </c>
      <c r="J91" s="4" t="str">
        <f>VLOOKUP(A91,AggReg1!A$2:C$251, 3, FALSE)</f>
        <v>Africa south of the Sahara</v>
      </c>
      <c r="K91" s="4" t="str">
        <f>VLOOKUP(A91,ISO!$A$2:'ISO'!$C$251,3,FALSE)</f>
        <v>The Republic of Equatorial Guinea</v>
      </c>
      <c r="L91" s="4" t="str">
        <f>VLOOKUP(A91,ISO!$A$2:'ISO'!$D$251,4,FALSE)</f>
        <v>GQ</v>
      </c>
      <c r="M91" s="12">
        <f>VLOOKUP(A91,FAO!$A$2:'FAO'!$E$195, 2, FALSE)</f>
        <v>226</v>
      </c>
      <c r="N91" s="12" t="str">
        <f>VLOOKUP(A91,FAO!$A$2:'FAO'!$E$195, 3, FALSE)</f>
        <v>EQG</v>
      </c>
      <c r="O91" s="18">
        <f>VLOOKUP(A91,FAO!$A$2:'FAO'!$E$195, 5, FALSE)</f>
        <v>76</v>
      </c>
      <c r="P91" t="str">
        <f>VLOOKUP(A91,AggReg2!A$2:B$251, 2, FALSE)</f>
        <v>EAf</v>
      </c>
      <c r="Q91" s="16" t="str">
        <f>VLOOKUP(C91,Econ2Dev!A$2:C$235,2, FALSE)</f>
        <v>DVG</v>
      </c>
      <c r="R91" s="16" t="str">
        <f>VLOOKUP(C91,Econ2Dev!A$2:C$235, 3, FALSE)</f>
        <v>Developed Only</v>
      </c>
      <c r="S91" t="str">
        <f>VLOOKUP(A91,EAPgMENg!A$2:C$288, 2, FALSE)</f>
        <v>OTH</v>
      </c>
      <c r="T91" t="str">
        <f>VLOOKUP(A91,EAPgMENg!A$2:C$288, 3, FALSE)</f>
        <v>Other</v>
      </c>
      <c r="U91" t="str">
        <f>VLOOKUP(C91,WB.income!A$2:C$251, 2, FALSE)</f>
        <v>upMidInc</v>
      </c>
      <c r="V91" t="str">
        <f>VLOOKUP(C91,WB.income!A$2:C$251, 3, FALSE)</f>
        <v>Upper middle income</v>
      </c>
      <c r="X91" t="str">
        <f>VLOOKUP(A91,WB.spatial!A$2:C$251, 2, FALSE)</f>
        <v>SSA</v>
      </c>
      <c r="Y91" t="str">
        <f>VLOOKUP(A91,WB.spatial!A$2:C$251, 3, FALSE)</f>
        <v>Sub-Saharan Africa</v>
      </c>
      <c r="Z91" t="str">
        <f>VLOOKUP(A91, Africa.regions!A$2:C$251, 2, FALSE)</f>
        <v>Central</v>
      </c>
      <c r="AA91" t="str">
        <f>VLOOKUP(A91,Africa.regions!A$2:C$251, 3, FALSE)</f>
        <v>Central Africa</v>
      </c>
      <c r="AB91" t="str">
        <f>VLOOKUP(A91, 'regions.invest'!A$2:C$250, 2, FALSE)</f>
        <v>member</v>
      </c>
      <c r="AC91" t="str">
        <f>VLOOKUP(A91, 'regions.invest'!A$2:C$250, 3, FALSE)</f>
        <v>Increased investment</v>
      </c>
      <c r="AE91" t="str">
        <f>VLOOKUP(C91, MDIreg1!A$2:C$250, 2, FALSE)</f>
        <v>SSA_Central</v>
      </c>
      <c r="AF91" t="str">
        <f>VLOOKUP(C91, MDIreg1!A$2:C$250, 3, FALSE)</f>
        <v>Central Arica</v>
      </c>
      <c r="AG91" t="str">
        <f>VLOOKUP(C91, MDIreg2!A$2:C$250, 2, FALSE)</f>
        <v>SSA</v>
      </c>
      <c r="AH91" t="str">
        <f>VLOOKUP(C91, MDIreg2!A$2:C$250, 3, FALSE)</f>
        <v>Sub Saharan African countries</v>
      </c>
    </row>
    <row r="92" spans="1:34" x14ac:dyDescent="0.2">
      <c r="A92" s="3" t="str">
        <f>ISO!A92</f>
        <v>GRC</v>
      </c>
      <c r="B92" s="3" t="str">
        <f>ISO!B92</f>
        <v>Greece</v>
      </c>
      <c r="C92" s="4" t="str">
        <f>VLOOKUP(A92,IMPACT159!A$2:C$251, 2, FALSE)</f>
        <v>GRC</v>
      </c>
      <c r="D92" s="4" t="str">
        <f>VLOOKUP(A92,IMPACT159!A$2:C$251, 3, FALSE)</f>
        <v>Greece</v>
      </c>
      <c r="E92" s="4" t="str">
        <f>VLOOKUP(A92,IMPACT115!A$2:C$249, 2,FALSE)</f>
        <v>ADR</v>
      </c>
      <c r="F92" s="4" t="str">
        <f>VLOOKUP(A92,IMPACT115!A$2:C$249, 2,FALSE)</f>
        <v>ADR</v>
      </c>
      <c r="G92" s="4" t="str">
        <f>VLOOKUP(A92,SSP!$A$2:C$247,2,FALSE)</f>
        <v>GRC</v>
      </c>
      <c r="H92" s="5">
        <f>VLOOKUP(A92,FAO!$A$2:'FAO'!$E$195, 4, FALSE)</f>
        <v>84</v>
      </c>
      <c r="I92" s="4" t="str">
        <f>VLOOKUP(A92,AggReg1!A$2:C$251, 2, FALSE)</f>
        <v>EUR</v>
      </c>
      <c r="J92" s="4" t="str">
        <f>VLOOKUP(A92,AggReg1!A$2:C$251, 3, FALSE)</f>
        <v>Europe</v>
      </c>
      <c r="K92" s="4" t="str">
        <f>VLOOKUP(A92,ISO!$A$2:'ISO'!$C$251,3,FALSE)</f>
        <v>The Hellenic Republic</v>
      </c>
      <c r="L92" s="4" t="str">
        <f>VLOOKUP(A92,ISO!$A$2:'ISO'!$D$251,4,FALSE)</f>
        <v>GR</v>
      </c>
      <c r="M92" s="12">
        <f>VLOOKUP(A92,FAO!$A$2:'FAO'!$E$195, 2, FALSE)</f>
        <v>300</v>
      </c>
      <c r="N92" s="12" t="str">
        <f>VLOOKUP(A92,FAO!$A$2:'FAO'!$E$195, 3, FALSE)</f>
        <v>GRE</v>
      </c>
      <c r="O92" s="18">
        <f>VLOOKUP(A92,FAO!$A$2:'FAO'!$E$195, 5, FALSE)</f>
        <v>97</v>
      </c>
      <c r="P92" t="str">
        <f>VLOOKUP(A92,AggReg2!A$2:B$251, 2, FALSE)</f>
        <v>CAm</v>
      </c>
      <c r="Q92" s="16" t="str">
        <f>VLOOKUP(C92,Econ2Dev!A$2:C$235,2, FALSE)</f>
        <v>DVG</v>
      </c>
      <c r="R92" s="16" t="str">
        <f>VLOOKUP(C92,Econ2Dev!A$2:C$235, 3, FALSE)</f>
        <v>Developed Only</v>
      </c>
      <c r="S92" t="str">
        <f>VLOOKUP(A92,EAPgMENg!A$2:C$288, 2, FALSE)</f>
        <v>OTH</v>
      </c>
      <c r="T92" t="str">
        <f>VLOOKUP(A92,EAPgMENg!A$2:C$288, 3, FALSE)</f>
        <v>Other</v>
      </c>
      <c r="U92" t="str">
        <f>VLOOKUP(C92,WB.income!A$2:C$251, 2, FALSE)</f>
        <v>highInc</v>
      </c>
      <c r="V92" t="str">
        <f>VLOOKUP(C92,WB.income!A$2:C$251, 3, FALSE)</f>
        <v>High income</v>
      </c>
      <c r="X92" t="str">
        <f>VLOOKUP(A92,WB.spatial!A$2:C$251, 2, FALSE)</f>
        <v>EUR</v>
      </c>
      <c r="Y92" t="str">
        <f>VLOOKUP(A92,WB.spatial!A$2:C$251, 3, FALSE)</f>
        <v>Europe</v>
      </c>
      <c r="Z92" t="str">
        <f>VLOOKUP(A92, Africa.regions!A$2:C$251, 2, FALSE)</f>
        <v>NonAfrica</v>
      </c>
      <c r="AA92" t="str">
        <f>VLOOKUP(A92,Africa.regions!A$2:C$251, 3, FALSE)</f>
        <v>Not Africa</v>
      </c>
      <c r="AB92" t="str">
        <f>VLOOKUP(A92, 'regions.invest'!A$2:C$250, 2, FALSE)</f>
        <v>nonmember</v>
      </c>
      <c r="AC92" t="str">
        <f>VLOOKUP(A92, 'regions.invest'!A$2:C$250, 3, FALSE)</f>
        <v>standard investment</v>
      </c>
      <c r="AE92" t="str">
        <f>VLOOKUP(C92, MDIreg1!A$2:C$250, 2, FALSE)</f>
        <v>other</v>
      </c>
      <c r="AF92" t="str">
        <f>VLOOKUP(C92, MDIreg1!A$2:C$250, 3, FALSE)</f>
        <v>Other countries</v>
      </c>
      <c r="AG92" t="str">
        <f>VLOOKUP(C92, MDIreg2!A$2:C$250, 2, FALSE)</f>
        <v>other</v>
      </c>
      <c r="AH92" t="str">
        <f>VLOOKUP(C92, MDIreg2!A$2:C$250, 3, FALSE)</f>
        <v>Other counties</v>
      </c>
    </row>
    <row r="93" spans="1:34" x14ac:dyDescent="0.2">
      <c r="A93" s="3" t="str">
        <f>ISO!A93</f>
        <v>GRD</v>
      </c>
      <c r="B93" s="3" t="str">
        <f>ISO!B93</f>
        <v>Grenada</v>
      </c>
      <c r="C93" s="4" t="str">
        <f>VLOOKUP(A93,IMPACT159!A$2:C$251, 2, FALSE)</f>
        <v>CRB</v>
      </c>
      <c r="D93" s="4" t="str">
        <f>VLOOKUP(A93,IMPACT159!A$2:C$251, 3, FALSE)</f>
        <v>Other Caribbean</v>
      </c>
      <c r="E93" s="4" t="str">
        <f>VLOOKUP(A93,IMPACT115!A$2:C$249, 2,FALSE)</f>
        <v>ROW</v>
      </c>
      <c r="F93" s="4" t="str">
        <f>VLOOKUP(A93,IMPACT115!A$2:C$249, 2,FALSE)</f>
        <v>ROW</v>
      </c>
      <c r="G93" s="4" t="str">
        <f>VLOOKUP(A93,SSP!$A$2:C$247,2,FALSE)</f>
        <v>GRD</v>
      </c>
      <c r="H93" s="5">
        <f>VLOOKUP(A93,FAO!$A$2:'FAO'!$E$195, 4, FALSE)</f>
        <v>86</v>
      </c>
      <c r="I93" s="4" t="str">
        <f>VLOOKUP(A93,AggReg1!A$2:C$251, 2, FALSE)</f>
        <v>LAC</v>
      </c>
      <c r="J93" s="4" t="str">
        <f>VLOOKUP(A93,AggReg1!A$2:C$251, 3, FALSE)</f>
        <v>Latin America and Caribbean</v>
      </c>
      <c r="K93" s="4" t="str">
        <f>VLOOKUP(A93,ISO!$A$2:'ISO'!$C$251,3,FALSE)</f>
        <v>Grenada</v>
      </c>
      <c r="L93" s="4" t="str">
        <f>VLOOKUP(A93,ISO!$A$2:'ISO'!$D$251,4,FALSE)</f>
        <v>GD</v>
      </c>
      <c r="M93" s="12">
        <f>VLOOKUP(A93,FAO!$A$2:'FAO'!$E$195, 2, FALSE)</f>
        <v>308</v>
      </c>
      <c r="N93" s="12" t="str">
        <f>VLOOKUP(A93,FAO!$A$2:'FAO'!$E$195, 3, FALSE)</f>
        <v>GRN</v>
      </c>
      <c r="O93" s="18">
        <f>VLOOKUP(A93,FAO!$A$2:'FAO'!$E$195, 5, FALSE)</f>
        <v>99</v>
      </c>
      <c r="P93" t="str">
        <f>VLOOKUP(A93,AggReg2!A$2:B$251, 2, FALSE)</f>
        <v>WAs</v>
      </c>
      <c r="Q93" s="16" t="str">
        <f>VLOOKUP(C93,Econ2Dev!A$2:C$235,2, FALSE)</f>
        <v>DVG</v>
      </c>
      <c r="R93" s="16" t="str">
        <f>VLOOKUP(C93,Econ2Dev!A$2:C$235, 3, FALSE)</f>
        <v>Developed Only</v>
      </c>
      <c r="S93" t="str">
        <f>VLOOKUP(A93,EAPgMENg!A$2:C$288, 2, FALSE)</f>
        <v>OTH</v>
      </c>
      <c r="T93" t="str">
        <f>VLOOKUP(A93,EAPgMENg!A$2:C$288, 3, FALSE)</f>
        <v>Other</v>
      </c>
      <c r="U93" t="str">
        <f>VLOOKUP(C93,WB.income!A$2:C$251, 2, FALSE)</f>
        <v>lowMidInc</v>
      </c>
      <c r="V93" t="str">
        <f>VLOOKUP(C93,WB.income!A$2:C$251, 3, FALSE)</f>
        <v>Lower middle income</v>
      </c>
      <c r="X93" t="str">
        <f>VLOOKUP(A93,WB.spatial!A$2:C$251, 2, FALSE)</f>
        <v>LAC</v>
      </c>
      <c r="Y93" t="str">
        <f>VLOOKUP(A93,WB.spatial!A$2:C$251, 3, FALSE)</f>
        <v>Latin America and Caribbean</v>
      </c>
      <c r="Z93" t="str">
        <f>VLOOKUP(A93, Africa.regions!A$2:C$251, 2, FALSE)</f>
        <v>NonAfrica</v>
      </c>
      <c r="AA93" t="str">
        <f>VLOOKUP(A93,Africa.regions!A$2:C$251, 3, FALSE)</f>
        <v>Not Africa</v>
      </c>
      <c r="AB93" t="str">
        <f>VLOOKUP(A93, 'regions.invest'!A$2:C$250, 2, FALSE)</f>
        <v>member</v>
      </c>
      <c r="AC93" t="str">
        <f>VLOOKUP(A93, 'regions.invest'!A$2:C$250, 3, FALSE)</f>
        <v>Increased investment</v>
      </c>
      <c r="AE93" t="str">
        <f>VLOOKUP(C93, MDIreg1!A$2:C$250, 2, FALSE)</f>
        <v>Caribbean</v>
      </c>
      <c r="AF93" t="str">
        <f>VLOOKUP(C93, MDIreg1!A$2:C$250, 3, FALSE)</f>
        <v>Caribbean</v>
      </c>
      <c r="AG93" t="str">
        <f>VLOOKUP(C93, MDIreg2!A$2:C$250, 2, FALSE)</f>
        <v>LAC_mdi</v>
      </c>
      <c r="AH93" t="str">
        <f>VLOOKUP(C93, MDIreg2!A$2:C$250, 3, FALSE)</f>
        <v>Selected Latin American and Caribbean countries</v>
      </c>
    </row>
    <row r="94" spans="1:34" x14ac:dyDescent="0.2">
      <c r="A94" s="3" t="str">
        <f>ISO!A94</f>
        <v>GRL</v>
      </c>
      <c r="B94" s="3" t="str">
        <f>ISO!B94</f>
        <v>Greenland</v>
      </c>
      <c r="C94" s="4" t="str">
        <f>VLOOKUP(A94,IMPACT159!A$2:C$251, 2, FALSE)</f>
        <v>GRL</v>
      </c>
      <c r="D94" s="4" t="str">
        <f>VLOOKUP(A94,IMPACT159!A$2:C$251, 3, FALSE)</f>
        <v>Greenland</v>
      </c>
      <c r="E94" s="4" t="str">
        <f>VLOOKUP(A94,IMPACT115!A$2:C$249, 2,FALSE)</f>
        <v>ROW</v>
      </c>
      <c r="F94" s="4" t="str">
        <f>VLOOKUP(A94,IMPACT115!A$2:C$249, 2,FALSE)</f>
        <v>ROW</v>
      </c>
      <c r="G94" s="4" t="e">
        <f>VLOOKUP(A94,SSP!$A$2:C$247,2,FALSE)</f>
        <v>#N/A</v>
      </c>
      <c r="H94" s="5" t="e">
        <f>VLOOKUP(A94,FAO!$A$2:'FAO'!$E$195, 4, FALSE)</f>
        <v>#N/A</v>
      </c>
      <c r="I94" s="4" t="str">
        <f>VLOOKUP(A94,AggReg1!A$2:C$251, 2, FALSE)</f>
        <v>NAM</v>
      </c>
      <c r="J94" s="4" t="str">
        <f>VLOOKUP(A94,AggReg1!A$2:C$251, 3, FALSE)</f>
        <v>North America</v>
      </c>
      <c r="K94" s="4" t="e">
        <f>VLOOKUP(A94,ISO!$A$2:'ISO'!$C$251,3,FALSE)</f>
        <v>#N/A</v>
      </c>
      <c r="L94" s="4" t="e">
        <f>VLOOKUP(A94,ISO!$A$2:'ISO'!$D$251,4,FALSE)</f>
        <v>#N/A</v>
      </c>
      <c r="M94" s="12">
        <v>304</v>
      </c>
      <c r="N94" s="12" t="e">
        <f>VLOOKUP(A94,FAO!$A$2:'FAO'!$E$195, 3, FALSE)</f>
        <v>#N/A</v>
      </c>
      <c r="O94" s="18" t="e">
        <f>VLOOKUP(A94,FAO!$A$2:'FAO'!$E$195, 5, FALSE)</f>
        <v>#N/A</v>
      </c>
      <c r="P94" t="str">
        <f>VLOOKUP(A94,AggReg2!A$2:B$251, 2, FALSE)</f>
        <v>WAf</v>
      </c>
      <c r="Q94" s="16" t="str">
        <f>VLOOKUP(C94,Econ2Dev!A$2:C$235,2, FALSE)</f>
        <v>DVG</v>
      </c>
      <c r="R94" s="16" t="str">
        <f>VLOOKUP(C94,Econ2Dev!A$2:C$235, 3, FALSE)</f>
        <v>Developed Only</v>
      </c>
      <c r="S94" t="str">
        <f>VLOOKUP(A94,EAPgMENg!A$2:C$288, 2, FALSE)</f>
        <v>OTH</v>
      </c>
      <c r="T94" t="str">
        <f>VLOOKUP(A94,EAPgMENg!A$2:C$288, 3, FALSE)</f>
        <v>Other</v>
      </c>
      <c r="U94" t="str">
        <f>VLOOKUP(C94,WB.income!A$2:C$251, 2, FALSE)</f>
        <v>highInc</v>
      </c>
      <c r="V94" t="str">
        <f>VLOOKUP(C94,WB.income!A$2:C$251, 3, FALSE)</f>
        <v>High income</v>
      </c>
      <c r="X94" t="str">
        <f>VLOOKUP(A94,WB.spatial!A$2:C$251, 2, FALSE)</f>
        <v>NAM</v>
      </c>
      <c r="Y94" t="str">
        <f>VLOOKUP(A94,WB.spatial!A$2:C$251, 3, FALSE)</f>
        <v>North America</v>
      </c>
      <c r="Z94" t="str">
        <f>VLOOKUP(A94, Africa.regions!A$2:C$251, 2, FALSE)</f>
        <v>NonAfrica</v>
      </c>
      <c r="AA94" t="str">
        <f>VLOOKUP(A94,Africa.regions!A$2:C$251, 3, FALSE)</f>
        <v>Not Africa</v>
      </c>
      <c r="AB94" t="str">
        <f>VLOOKUP(A94, 'regions.invest'!A$2:C$250, 2, FALSE)</f>
        <v>nonmember</v>
      </c>
      <c r="AC94" t="str">
        <f>VLOOKUP(A94, 'regions.invest'!A$2:C$250, 3, FALSE)</f>
        <v>standard investment</v>
      </c>
      <c r="AE94" t="str">
        <f>VLOOKUP(C94, MDIreg1!A$2:C$250, 2, FALSE)</f>
        <v>other</v>
      </c>
      <c r="AF94" t="str">
        <f>VLOOKUP(C94, MDIreg1!A$2:C$250, 3, FALSE)</f>
        <v>Other countries</v>
      </c>
      <c r="AG94" t="str">
        <f>VLOOKUP(C94, MDIreg2!A$2:C$250, 2, FALSE)</f>
        <v>other</v>
      </c>
      <c r="AH94" t="str">
        <f>VLOOKUP(C94, MDIreg2!A$2:C$250, 3, FALSE)</f>
        <v>Other counties</v>
      </c>
    </row>
    <row r="95" spans="1:34" x14ac:dyDescent="0.2">
      <c r="A95" s="3" t="str">
        <f>ISO!A95</f>
        <v>GTM</v>
      </c>
      <c r="B95" s="3" t="str">
        <f>ISO!B95</f>
        <v>Guatemala</v>
      </c>
      <c r="C95" s="4" t="str">
        <f>VLOOKUP(A95,IMPACT159!A$2:C$251, 2, FALSE)</f>
        <v>GTM</v>
      </c>
      <c r="D95" s="4" t="str">
        <f>VLOOKUP(A95,IMPACT159!A$2:C$251, 3, FALSE)</f>
        <v>Guatemala</v>
      </c>
      <c r="E95" s="4" t="str">
        <f>VLOOKUP(A95,IMPACT115!A$2:C$249, 2,FALSE)</f>
        <v>CCA</v>
      </c>
      <c r="F95" s="4" t="str">
        <f>VLOOKUP(A95,IMPACT115!A$2:C$249, 2,FALSE)</f>
        <v>CCA</v>
      </c>
      <c r="G95" s="4" t="str">
        <f>VLOOKUP(A95,SSP!$A$2:C$247,2,FALSE)</f>
        <v>GTM</v>
      </c>
      <c r="H95" s="5">
        <f>VLOOKUP(A95,FAO!$A$2:'FAO'!$E$195, 4, FALSE)</f>
        <v>89</v>
      </c>
      <c r="I95" s="4" t="str">
        <f>VLOOKUP(A95,AggReg1!A$2:C$251, 2, FALSE)</f>
        <v>LAC</v>
      </c>
      <c r="J95" s="4" t="str">
        <f>VLOOKUP(A95,AggReg1!A$2:C$251, 3, FALSE)</f>
        <v>Latin America and Caribbean</v>
      </c>
      <c r="K95" s="4" t="str">
        <f>VLOOKUP(A95,ISO!$A$2:'ISO'!$C$251,3,FALSE)</f>
        <v>The Republic of Guatemala</v>
      </c>
      <c r="L95" s="4" t="str">
        <f>VLOOKUP(A95,ISO!$A$2:'ISO'!$D$251,4,FALSE)</f>
        <v>GT</v>
      </c>
      <c r="M95" s="12">
        <f>VLOOKUP(A95,FAO!$A$2:'FAO'!$E$195, 2, FALSE)</f>
        <v>320</v>
      </c>
      <c r="N95" s="12" t="str">
        <f>VLOOKUP(A95,FAO!$A$2:'FAO'!$E$195, 3, FALSE)</f>
        <v>GUA</v>
      </c>
      <c r="O95" s="18">
        <f>VLOOKUP(A95,FAO!$A$2:'FAO'!$E$195, 5, FALSE)</f>
        <v>103</v>
      </c>
      <c r="P95" t="str">
        <f>VLOOKUP(A95,AggReg2!A$2:B$251, 2, FALSE)</f>
        <v>EAf</v>
      </c>
      <c r="Q95" s="16" t="str">
        <f>VLOOKUP(C95,Econ2Dev!A$2:C$235,2, FALSE)</f>
        <v>DVG</v>
      </c>
      <c r="R95" s="16" t="str">
        <f>VLOOKUP(C95,Econ2Dev!A$2:C$235, 3, FALSE)</f>
        <v>Developed Only</v>
      </c>
      <c r="S95" t="str">
        <f>VLOOKUP(A95,EAPgMENg!A$2:C$288, 2, FALSE)</f>
        <v>OTH</v>
      </c>
      <c r="T95" t="str">
        <f>VLOOKUP(A95,EAPgMENg!A$2:C$288, 3, FALSE)</f>
        <v>Other</v>
      </c>
      <c r="U95" t="str">
        <f>VLOOKUP(C95,WB.income!A$2:C$251, 2, FALSE)</f>
        <v>lowMidInc</v>
      </c>
      <c r="V95" t="str">
        <f>VLOOKUP(C95,WB.income!A$2:C$251, 3, FALSE)</f>
        <v>Lower middle income</v>
      </c>
      <c r="X95" t="str">
        <f>VLOOKUP(A95,WB.spatial!A$2:C$251, 2, FALSE)</f>
        <v>LAC</v>
      </c>
      <c r="Y95" t="str">
        <f>VLOOKUP(A95,WB.spatial!A$2:C$251, 3, FALSE)</f>
        <v>Latin America and Caribbean</v>
      </c>
      <c r="Z95" t="str">
        <f>VLOOKUP(A95, Africa.regions!A$2:C$251, 2, FALSE)</f>
        <v>NonAfrica</v>
      </c>
      <c r="AA95" t="str">
        <f>VLOOKUP(A95,Africa.regions!A$2:C$251, 3, FALSE)</f>
        <v>Not Africa</v>
      </c>
      <c r="AB95" t="str">
        <f>VLOOKUP(A95, 'regions.invest'!A$2:C$250, 2, FALSE)</f>
        <v>member</v>
      </c>
      <c r="AC95" t="str">
        <f>VLOOKUP(A95, 'regions.invest'!A$2:C$250, 3, FALSE)</f>
        <v>Increased investment</v>
      </c>
      <c r="AE95" t="str">
        <f>VLOOKUP(C95, MDIreg1!A$2:C$250, 2, FALSE)</f>
        <v>CentAm</v>
      </c>
      <c r="AF95" t="str">
        <f>VLOOKUP(C95, MDIreg1!A$2:C$250, 3, FALSE)</f>
        <v>Central America</v>
      </c>
      <c r="AG95" t="str">
        <f>VLOOKUP(C95, MDIreg2!A$2:C$250, 2, FALSE)</f>
        <v>LAC_mdi</v>
      </c>
      <c r="AH95" t="str">
        <f>VLOOKUP(C95, MDIreg2!A$2:C$250, 3, FALSE)</f>
        <v>Selected Latin American and Caribbean countries</v>
      </c>
    </row>
    <row r="96" spans="1:34" x14ac:dyDescent="0.2">
      <c r="A96" s="3" t="str">
        <f>ISO!A96</f>
        <v>GUF</v>
      </c>
      <c r="B96" s="3" t="str">
        <f>ISO!B96</f>
        <v>French Guiana</v>
      </c>
      <c r="C96" s="4" t="str">
        <f>VLOOKUP(A96,IMPACT159!A$2:C$251, 2, FALSE)</f>
        <v>GSA</v>
      </c>
      <c r="D96" s="4" t="str">
        <f>VLOOKUP(A96,IMPACT159!A$2:C$251, 3, FALSE)</f>
        <v>Guyanas</v>
      </c>
      <c r="E96" s="4" t="str">
        <f>VLOOKUP(A96,IMPACT115!A$2:C$249, 2,FALSE)</f>
        <v>NSA</v>
      </c>
      <c r="F96" s="4" t="str">
        <f>VLOOKUP(A96,IMPACT115!A$2:C$249, 2,FALSE)</f>
        <v>NSA</v>
      </c>
      <c r="G96" s="4" t="str">
        <f>VLOOKUP(A96,SSP!$A$2:C$247,2,FALSE)</f>
        <v>GUF</v>
      </c>
      <c r="H96" s="5" t="e">
        <f>VLOOKUP(A96,FAO!$A$2:'FAO'!$E$195, 4, FALSE)</f>
        <v>#N/A</v>
      </c>
      <c r="I96" s="4" t="str">
        <f>VLOOKUP(A96,AggReg1!A$2:C$251, 2, FALSE)</f>
        <v>LAC</v>
      </c>
      <c r="J96" s="4" t="str">
        <f>VLOOKUP(A96,AggReg1!A$2:C$251, 3, FALSE)</f>
        <v>Latin America and Caribbean</v>
      </c>
      <c r="K96" s="4" t="e">
        <f>VLOOKUP(A96,ISO!$A$2:'ISO'!$C$251,3,FALSE)</f>
        <v>#N/A</v>
      </c>
      <c r="L96" s="4" t="e">
        <f>VLOOKUP(A96,ISO!$A$2:'ISO'!$D$251,4,FALSE)</f>
        <v>#N/A</v>
      </c>
      <c r="M96" s="12">
        <v>254</v>
      </c>
      <c r="N96" s="12" t="e">
        <f>VLOOKUP(A96,FAO!$A$2:'FAO'!$E$195, 3, FALSE)</f>
        <v>#N/A</v>
      </c>
      <c r="O96" s="18" t="e">
        <f>VLOOKUP(A96,FAO!$A$2:'FAO'!$E$195, 5, FALSE)</f>
        <v>#N/A</v>
      </c>
      <c r="P96" t="str">
        <f>VLOOKUP(A96,AggReg2!A$2:B$251, 2, FALSE)</f>
        <v>SEAs</v>
      </c>
      <c r="Q96" s="16" t="str">
        <f>VLOOKUP(C96,Econ2Dev!A$2:C$235,2, FALSE)</f>
        <v>DVG</v>
      </c>
      <c r="R96" s="16" t="str">
        <f>VLOOKUP(C96,Econ2Dev!A$2:C$235, 3, FALSE)</f>
        <v>Developed Only</v>
      </c>
      <c r="S96" t="str">
        <f>VLOOKUP(A96,EAPgMENg!A$2:C$288, 2, FALSE)</f>
        <v>EAPg</v>
      </c>
      <c r="T96" t="str">
        <f>VLOOKUP(A96,EAPgMENg!A$2:C$288, 3, FALSE)</f>
        <v>East Asia and Pacific, developing only</v>
      </c>
      <c r="U96" t="str">
        <f>VLOOKUP(C96,WB.income!A$2:C$251, 2, FALSE)</f>
        <v>lowMidInc</v>
      </c>
      <c r="V96" t="str">
        <f>VLOOKUP(C96,WB.income!A$2:C$251, 3, FALSE)</f>
        <v>Lower middle income</v>
      </c>
      <c r="X96" t="str">
        <f>VLOOKUP(A96,WB.spatial!A$2:C$251, 2, FALSE)</f>
        <v>LAC</v>
      </c>
      <c r="Y96" t="str">
        <f>VLOOKUP(A96,WB.spatial!A$2:C$251, 3, FALSE)</f>
        <v>Latin America and Caribbean</v>
      </c>
      <c r="Z96" t="str">
        <f>VLOOKUP(A96, Africa.regions!A$2:C$251, 2, FALSE)</f>
        <v>NonAfrica</v>
      </c>
      <c r="AA96" t="str">
        <f>VLOOKUP(A96,Africa.regions!A$2:C$251, 3, FALSE)</f>
        <v>Not Africa</v>
      </c>
      <c r="AB96" t="str">
        <f>VLOOKUP(A96, 'regions.invest'!A$2:C$250, 2, FALSE)</f>
        <v>member</v>
      </c>
      <c r="AC96" t="str">
        <f>VLOOKUP(A96, 'regions.invest'!A$2:C$250, 3, FALSE)</f>
        <v>Increased investment</v>
      </c>
      <c r="AE96" t="str">
        <f>VLOOKUP(C96, MDIreg1!A$2:C$250, 2, FALSE)</f>
        <v>Caribbean</v>
      </c>
      <c r="AF96" t="str">
        <f>VLOOKUP(C96, MDIreg1!A$2:C$250, 3, FALSE)</f>
        <v>Caribbean</v>
      </c>
      <c r="AG96" t="str">
        <f>VLOOKUP(C96, MDIreg2!A$2:C$250, 2, FALSE)</f>
        <v>LAC_mdi</v>
      </c>
      <c r="AH96" t="str">
        <f>VLOOKUP(C96, MDIreg2!A$2:C$250, 3, FALSE)</f>
        <v>Selected Latin American and Caribbean countries</v>
      </c>
    </row>
    <row r="97" spans="1:34" x14ac:dyDescent="0.2">
      <c r="A97" s="3" t="str">
        <f>ISO!A97</f>
        <v>GUM</v>
      </c>
      <c r="B97" s="3" t="str">
        <f>ISO!B97</f>
        <v>Guam</v>
      </c>
      <c r="C97" s="4" t="str">
        <f>VLOOKUP(A97,IMPACT159!A$2:C$251, 2, FALSE)</f>
        <v>OPO</v>
      </c>
      <c r="D97" s="4" t="str">
        <f>VLOOKUP(A97,IMPACT159!A$2:C$251, 3, FALSE)</f>
        <v>Other Pacific Ocean</v>
      </c>
      <c r="E97" s="4" t="str">
        <f>VLOOKUP(A97,IMPACT115!A$2:C$249, 2,FALSE)</f>
        <v>ROW</v>
      </c>
      <c r="F97" s="4" t="str">
        <f>VLOOKUP(A97,IMPACT115!A$2:C$249, 2,FALSE)</f>
        <v>ROW</v>
      </c>
      <c r="G97" s="4" t="str">
        <f>VLOOKUP(A97,SSP!$A$2:C$247,2,FALSE)</f>
        <v>GUM</v>
      </c>
      <c r="H97" s="5" t="e">
        <f>VLOOKUP(A97,FAO!$A$2:'FAO'!$E$195, 4, FALSE)</f>
        <v>#N/A</v>
      </c>
      <c r="I97" s="4" t="str">
        <f>VLOOKUP(A97,AggReg1!A$2:C$251, 2, FALSE)</f>
        <v>EAP</v>
      </c>
      <c r="J97" s="4" t="str">
        <f>VLOOKUP(A97,AggReg1!A$2:C$251, 3, FALSE)</f>
        <v>East Asia and Pacific</v>
      </c>
      <c r="K97" s="4" t="e">
        <f>VLOOKUP(A97,ISO!$A$2:'ISO'!$C$251,3,FALSE)</f>
        <v>#N/A</v>
      </c>
      <c r="L97" s="4" t="e">
        <f>VLOOKUP(A97,ISO!$A$2:'ISO'!$D$251,4,FALSE)</f>
        <v>#N/A</v>
      </c>
      <c r="M97" s="12">
        <v>316</v>
      </c>
      <c r="N97" s="12" t="e">
        <f>VLOOKUP(A97,FAO!$A$2:'FAO'!$E$195, 3, FALSE)</f>
        <v>#N/A</v>
      </c>
      <c r="O97" s="18" t="e">
        <f>VLOOKUP(A97,FAO!$A$2:'FAO'!$E$195, 5, FALSE)</f>
        <v>#N/A</v>
      </c>
      <c r="P97">
        <f>VLOOKUP(A97,AggReg2!A$2:B$251, 2, FALSE)</f>
        <v>0</v>
      </c>
      <c r="Q97" s="16" t="str">
        <f>VLOOKUP(C97,Econ2Dev!A$2:C$235,2, FALSE)</f>
        <v>DVG</v>
      </c>
      <c r="R97" s="16" t="str">
        <f>VLOOKUP(C97,Econ2Dev!A$2:C$235, 3, FALSE)</f>
        <v>Developed Only</v>
      </c>
      <c r="S97" t="str">
        <f>VLOOKUP(A97,EAPgMENg!A$2:C$288, 2, FALSE)</f>
        <v>OTH</v>
      </c>
      <c r="T97" t="str">
        <f>VLOOKUP(A97,EAPgMENg!A$2:C$288, 3, FALSE)</f>
        <v>Other</v>
      </c>
      <c r="U97" t="str">
        <f>VLOOKUP(C97,WB.income!A$2:C$251, 2, FALSE)</f>
        <v>upMidInc</v>
      </c>
      <c r="V97" t="str">
        <f>VLOOKUP(C97,WB.income!A$2:C$251, 3, FALSE)</f>
        <v>Upper middle income</v>
      </c>
      <c r="X97" t="str">
        <f>VLOOKUP(A97,WB.spatial!A$2:C$251, 2, FALSE)</f>
        <v>EAP</v>
      </c>
      <c r="Y97" t="str">
        <f>VLOOKUP(A97,WB.spatial!A$2:C$251, 3, FALSE)</f>
        <v>East Asia and Pacific</v>
      </c>
      <c r="Z97" t="str">
        <f>VLOOKUP(A97, Africa.regions!A$2:C$251, 2, FALSE)</f>
        <v>NonAfrica</v>
      </c>
      <c r="AA97" t="str">
        <f>VLOOKUP(A97,Africa.regions!A$2:C$251, 3, FALSE)</f>
        <v>Not Africa</v>
      </c>
      <c r="AB97" t="str">
        <f>VLOOKUP(A97, 'regions.invest'!A$2:C$250, 2, FALSE)</f>
        <v>nonmember</v>
      </c>
      <c r="AC97" t="str">
        <f>VLOOKUP(A97, 'regions.invest'!A$2:C$250, 3, FALSE)</f>
        <v>standard investment</v>
      </c>
      <c r="AE97" t="str">
        <f>VLOOKUP(C97, MDIreg1!A$2:C$250, 2, FALSE)</f>
        <v>Asia_SE</v>
      </c>
      <c r="AF97" t="str">
        <f>VLOOKUP(C97, MDIreg1!A$2:C$250, 3, FALSE)</f>
        <v>Southeast Asia</v>
      </c>
      <c r="AG97" t="str">
        <f>VLOOKUP(C97, MDIreg2!A$2:C$250, 2, FALSE)</f>
        <v>Asia_mdi</v>
      </c>
      <c r="AH97" t="str">
        <f>VLOOKUP(C97, MDIreg2!A$2:C$250, 3, FALSE)</f>
        <v>Selected Asian countries</v>
      </c>
    </row>
    <row r="98" spans="1:34" x14ac:dyDescent="0.2">
      <c r="A98" s="3" t="str">
        <f>ISO!A98</f>
        <v>GUY</v>
      </c>
      <c r="B98" s="3" t="str">
        <f>ISO!B98</f>
        <v>Guyana</v>
      </c>
      <c r="C98" s="4" t="str">
        <f>VLOOKUP(A98,IMPACT159!A$2:C$251, 2, FALSE)</f>
        <v>GSA</v>
      </c>
      <c r="D98" s="4" t="str">
        <f>VLOOKUP(A98,IMPACT159!A$2:C$251, 3, FALSE)</f>
        <v>Guyanas</v>
      </c>
      <c r="E98" s="4" t="str">
        <f>VLOOKUP(A98,IMPACT115!A$2:C$249, 2,FALSE)</f>
        <v>NSA</v>
      </c>
      <c r="F98" s="4" t="str">
        <f>VLOOKUP(A98,IMPACT115!A$2:C$249, 2,FALSE)</f>
        <v>NSA</v>
      </c>
      <c r="G98" s="4" t="str">
        <f>VLOOKUP(A98,SSP!$A$2:C$247,2,FALSE)</f>
        <v>GUY</v>
      </c>
      <c r="H98" s="5">
        <f>VLOOKUP(A98,FAO!$A$2:'FAO'!$E$195, 4, FALSE)</f>
        <v>91</v>
      </c>
      <c r="I98" s="4" t="str">
        <f>VLOOKUP(A98,AggReg1!A$2:C$251, 2, FALSE)</f>
        <v>LAC</v>
      </c>
      <c r="J98" s="4" t="str">
        <f>VLOOKUP(A98,AggReg1!A$2:C$251, 3, FALSE)</f>
        <v>Latin America and Caribbean</v>
      </c>
      <c r="K98" s="4" t="str">
        <f>VLOOKUP(A98,ISO!$A$2:'ISO'!$C$251,3,FALSE)</f>
        <v>The Republic of Guyana</v>
      </c>
      <c r="L98" s="4" t="str">
        <f>VLOOKUP(A98,ISO!$A$2:'ISO'!$D$251,4,FALSE)</f>
        <v>GY</v>
      </c>
      <c r="M98" s="12">
        <f>VLOOKUP(A98,FAO!$A$2:'FAO'!$E$195, 2, FALSE)</f>
        <v>328</v>
      </c>
      <c r="N98" s="12" t="str">
        <f>VLOOKUP(A98,FAO!$A$2:'FAO'!$E$195, 3, FALSE)</f>
        <v>GUY</v>
      </c>
      <c r="O98" s="18">
        <f>VLOOKUP(A98,FAO!$A$2:'FAO'!$E$195, 5, FALSE)</f>
        <v>107</v>
      </c>
      <c r="P98" t="str">
        <f>VLOOKUP(A98,AggReg2!A$2:B$251, 2, FALSE)</f>
        <v>EAs</v>
      </c>
      <c r="Q98" s="16" t="str">
        <f>VLOOKUP(C98,Econ2Dev!A$2:C$235,2, FALSE)</f>
        <v>DVG</v>
      </c>
      <c r="R98" s="16" t="str">
        <f>VLOOKUP(C98,Econ2Dev!A$2:C$235, 3, FALSE)</f>
        <v>Developed Only</v>
      </c>
      <c r="S98" t="str">
        <f>VLOOKUP(A98,EAPgMENg!A$2:C$288, 2, FALSE)</f>
        <v>EAPg</v>
      </c>
      <c r="T98" t="str">
        <f>VLOOKUP(A98,EAPgMENg!A$2:C$288, 3, FALSE)</f>
        <v>East Asia and Pacific, developing only</v>
      </c>
      <c r="U98" t="str">
        <f>VLOOKUP(C98,WB.income!A$2:C$251, 2, FALSE)</f>
        <v>lowMidInc</v>
      </c>
      <c r="V98" t="str">
        <f>VLOOKUP(C98,WB.income!A$2:C$251, 3, FALSE)</f>
        <v>Lower middle income</v>
      </c>
      <c r="X98" t="str">
        <f>VLOOKUP(A98,WB.spatial!A$2:C$251, 2, FALSE)</f>
        <v>LAC</v>
      </c>
      <c r="Y98" t="str">
        <f>VLOOKUP(A98,WB.spatial!A$2:C$251, 3, FALSE)</f>
        <v>Latin America and Caribbean</v>
      </c>
      <c r="Z98" t="str">
        <f>VLOOKUP(A98, Africa.regions!A$2:C$251, 2, FALSE)</f>
        <v>NonAfrica</v>
      </c>
      <c r="AA98" t="str">
        <f>VLOOKUP(A98,Africa.regions!A$2:C$251, 3, FALSE)</f>
        <v>Not Africa</v>
      </c>
      <c r="AB98" t="str">
        <f>VLOOKUP(A98, 'regions.invest'!A$2:C$250, 2, FALSE)</f>
        <v>member</v>
      </c>
      <c r="AC98" t="str">
        <f>VLOOKUP(A98, 'regions.invest'!A$2:C$250, 3, FALSE)</f>
        <v>Increased investment</v>
      </c>
      <c r="AE98" t="str">
        <f>VLOOKUP(C98, MDIreg1!A$2:C$250, 2, FALSE)</f>
        <v>Caribbean</v>
      </c>
      <c r="AF98" t="str">
        <f>VLOOKUP(C98, MDIreg1!A$2:C$250, 3, FALSE)</f>
        <v>Caribbean</v>
      </c>
      <c r="AG98" t="str">
        <f>VLOOKUP(C98, MDIreg2!A$2:C$250, 2, FALSE)</f>
        <v>LAC_mdi</v>
      </c>
      <c r="AH98" t="str">
        <f>VLOOKUP(C98, MDIreg2!A$2:C$250, 3, FALSE)</f>
        <v>Selected Latin American and Caribbean countries</v>
      </c>
    </row>
    <row r="99" spans="1:34" x14ac:dyDescent="0.2">
      <c r="A99" s="3" t="str">
        <f>ISO!A99</f>
        <v>HKG</v>
      </c>
      <c r="B99" s="3" t="str">
        <f>ISO!B99</f>
        <v>Hong Kong</v>
      </c>
      <c r="C99" s="4" t="str">
        <f>VLOOKUP(A99,IMPACT159!A$2:C$251, 2, FALSE)</f>
        <v>CHM</v>
      </c>
      <c r="D99" s="4" t="str">
        <f>VLOOKUP(A99,IMPACT159!A$2:C$251, 3, FALSE)</f>
        <v>China plus</v>
      </c>
      <c r="E99" s="4" t="str">
        <f>VLOOKUP(A99,IMPACT115!A$2:C$249, 2,FALSE)</f>
        <v>CHN</v>
      </c>
      <c r="F99" s="4" t="str">
        <f>VLOOKUP(A99,IMPACT115!A$2:C$249, 2,FALSE)</f>
        <v>CHN</v>
      </c>
      <c r="G99" s="4" t="str">
        <f>VLOOKUP(A99,SSP!$A$2:C$247,2,FALSE)</f>
        <v>HKG</v>
      </c>
      <c r="H99" s="5" t="e">
        <f>VLOOKUP(A99,FAO!$A$2:'FAO'!$E$195, 4, FALSE)</f>
        <v>#N/A</v>
      </c>
      <c r="I99" s="4" t="str">
        <f>VLOOKUP(A99,AggReg1!A$2:C$251, 2, FALSE)</f>
        <v>EAP</v>
      </c>
      <c r="J99" s="4" t="str">
        <f>VLOOKUP(A99,AggReg1!A$2:C$251, 3, FALSE)</f>
        <v>East Asia and Pacific</v>
      </c>
      <c r="K99" s="4" t="e">
        <f>VLOOKUP(A99,ISO!$A$2:'ISO'!$C$251,3,FALSE)</f>
        <v>#N/A</v>
      </c>
      <c r="L99" s="4" t="e">
        <f>VLOOKUP(A99,ISO!$A$2:'ISO'!$D$251,4,FALSE)</f>
        <v>#N/A</v>
      </c>
      <c r="M99" s="12">
        <v>344</v>
      </c>
      <c r="N99" s="12" t="e">
        <f>VLOOKUP(A99,FAO!$A$2:'FAO'!$E$195, 3, FALSE)</f>
        <v>#N/A</v>
      </c>
      <c r="O99" s="18" t="e">
        <f>VLOOKUP(A99,FAO!$A$2:'FAO'!$E$195, 5, FALSE)</f>
        <v>#N/A</v>
      </c>
      <c r="P99" t="str">
        <f>VLOOKUP(A99,AggReg2!A$2:B$251, 2, FALSE)</f>
        <v>CAf</v>
      </c>
      <c r="Q99" s="16" t="str">
        <f>VLOOKUP(C99,Econ2Dev!A$2:C$235,2, FALSE)</f>
        <v>DVG</v>
      </c>
      <c r="R99" s="16" t="str">
        <f>VLOOKUP(C99,Econ2Dev!A$2:C$235, 3, FALSE)</f>
        <v>Developed Only</v>
      </c>
      <c r="S99" t="str">
        <f>VLOOKUP(A99,EAPgMENg!A$2:C$288, 2, FALSE)</f>
        <v>OTH</v>
      </c>
      <c r="T99" t="str">
        <f>VLOOKUP(A99,EAPgMENg!A$2:C$288, 3, FALSE)</f>
        <v>Other</v>
      </c>
      <c r="U99" t="str">
        <f>VLOOKUP(C99,WB.income!A$2:C$251, 2, FALSE)</f>
        <v>upMidInc</v>
      </c>
      <c r="V99" t="str">
        <f>VLOOKUP(C99,WB.income!A$2:C$251, 3, FALSE)</f>
        <v>Upper middle income</v>
      </c>
      <c r="X99" t="str">
        <f>VLOOKUP(A99,WB.spatial!A$2:C$251, 2, FALSE)</f>
        <v>EAP</v>
      </c>
      <c r="Y99" t="str">
        <f>VLOOKUP(A99,WB.spatial!A$2:C$251, 3, FALSE)</f>
        <v>East Asia and Pacific</v>
      </c>
      <c r="Z99" t="str">
        <f>VLOOKUP(A99, Africa.regions!A$2:C$251, 2, FALSE)</f>
        <v>NonAfrica</v>
      </c>
      <c r="AA99" t="str">
        <f>VLOOKUP(A99,Africa.regions!A$2:C$251, 3, FALSE)</f>
        <v>Not Africa</v>
      </c>
      <c r="AB99" t="str">
        <f>VLOOKUP(A99, 'regions.invest'!A$2:C$250, 2, FALSE)</f>
        <v>nonmember</v>
      </c>
      <c r="AC99" t="str">
        <f>VLOOKUP(A99, 'regions.invest'!A$2:C$250, 3, FALSE)</f>
        <v>standard investment</v>
      </c>
      <c r="AE99" t="str">
        <f>VLOOKUP(C99, MDIreg1!A$2:C$250, 2, FALSE)</f>
        <v>Asia_NE</v>
      </c>
      <c r="AF99" t="str">
        <f>VLOOKUP(C99, MDIreg1!A$2:C$250, 3, FALSE)</f>
        <v>Northeast Asia</v>
      </c>
      <c r="AG99" t="str">
        <f>VLOOKUP(C99, MDIreg2!A$2:C$250, 2, FALSE)</f>
        <v>other</v>
      </c>
      <c r="AH99" t="str">
        <f>VLOOKUP(C99, MDIreg2!A$2:C$250, 3, FALSE)</f>
        <v>Other counties</v>
      </c>
    </row>
    <row r="100" spans="1:34" x14ac:dyDescent="0.2">
      <c r="A100" s="3" t="str">
        <f>ISO!A100</f>
        <v>HMD</v>
      </c>
      <c r="B100" s="3" t="str">
        <f>ISO!B100</f>
        <v>Heard Island and McDonald Islands</v>
      </c>
      <c r="C100" s="4" t="str">
        <f>VLOOKUP(A100,IMPACT159!A$2:C$251, 2, FALSE)</f>
        <v>OIO</v>
      </c>
      <c r="D100" s="4" t="str">
        <f>VLOOKUP(A100,IMPACT159!A$2:C$251, 3, FALSE)</f>
        <v>Other Indian Ocean</v>
      </c>
      <c r="E100" s="4" t="str">
        <f>VLOOKUP(A100,IMPACT115!A$2:C$249, 2,FALSE)</f>
        <v>ROW</v>
      </c>
      <c r="F100" s="4" t="str">
        <f>VLOOKUP(A100,IMPACT115!A$2:C$249, 2,FALSE)</f>
        <v>ROW</v>
      </c>
      <c r="G100" s="4" t="e">
        <f>VLOOKUP(A100,SSP!$A$2:C$247,2,FALSE)</f>
        <v>#N/A</v>
      </c>
      <c r="H100" s="5" t="e">
        <f>VLOOKUP(A100,FAO!$A$2:'FAO'!$E$195, 4, FALSE)</f>
        <v>#N/A</v>
      </c>
      <c r="I100" s="4" t="str">
        <f>VLOOKUP(A100,AggReg1!A$2:C$251, 2, FALSE)</f>
        <v>EAP</v>
      </c>
      <c r="J100" s="4" t="str">
        <f>VLOOKUP(A100,AggReg1!A$2:C$251, 3, FALSE)</f>
        <v>East Asia and Pacific</v>
      </c>
      <c r="K100" s="4" t="e">
        <f>VLOOKUP(A100,ISO!$A$2:'ISO'!$C$251,3,FALSE)</f>
        <v>#N/A</v>
      </c>
      <c r="L100" s="4" t="e">
        <f>VLOOKUP(A100,ISO!$A$2:'ISO'!$D$251,4,FALSE)</f>
        <v>#N/A</v>
      </c>
      <c r="M100" s="12">
        <v>334</v>
      </c>
      <c r="N100" s="12" t="e">
        <f>VLOOKUP(A100,FAO!$A$2:'FAO'!$E$195, 3, FALSE)</f>
        <v>#N/A</v>
      </c>
      <c r="O100" s="18" t="e">
        <f>VLOOKUP(A100,FAO!$A$2:'FAO'!$E$195, 5, FALSE)</f>
        <v>#N/A</v>
      </c>
      <c r="P100">
        <f>VLOOKUP(A100,AggReg2!A$2:B$251, 2, FALSE)</f>
        <v>0</v>
      </c>
      <c r="Q100" s="16" t="str">
        <f>VLOOKUP(C100,Econ2Dev!A$2:C$235,2, FALSE)</f>
        <v>DVG</v>
      </c>
      <c r="R100" s="16" t="str">
        <f>VLOOKUP(C100,Econ2Dev!A$2:C$235, 3, FALSE)</f>
        <v>Developed Only</v>
      </c>
      <c r="S100" t="str">
        <f>VLOOKUP(A100,EAPgMENg!A$2:C$288, 2, FALSE)</f>
        <v>OTH</v>
      </c>
      <c r="T100" t="str">
        <f>VLOOKUP(A100,EAPgMENg!A$2:C$288, 3, FALSE)</f>
        <v>Other</v>
      </c>
      <c r="U100" t="str">
        <f>VLOOKUP(C100,WB.income!A$2:C$251, 2, FALSE)</f>
        <v>upMidInc</v>
      </c>
      <c r="V100" t="str">
        <f>VLOOKUP(C100,WB.income!A$2:C$251, 3, FALSE)</f>
        <v>Upper middle income</v>
      </c>
      <c r="X100" t="str">
        <f>VLOOKUP(A100,WB.spatial!A$2:C$251, 2, FALSE)</f>
        <v>EAP</v>
      </c>
      <c r="Y100" t="str">
        <f>VLOOKUP(A100,WB.spatial!A$2:C$251, 3, FALSE)</f>
        <v>East Asia and Pacific</v>
      </c>
      <c r="Z100" t="str">
        <f>VLOOKUP(A100, Africa.regions!A$2:C$251, 2, FALSE)</f>
        <v>NonAfrica</v>
      </c>
      <c r="AA100" t="str">
        <f>VLOOKUP(A100,Africa.regions!A$2:C$251, 3, FALSE)</f>
        <v>Not Africa</v>
      </c>
      <c r="AB100" t="str">
        <f>VLOOKUP(A100, 'regions.invest'!A$2:C$250, 2, FALSE)</f>
        <v>nonmember</v>
      </c>
      <c r="AC100" t="str">
        <f>VLOOKUP(A100, 'regions.invest'!A$2:C$250, 3, FALSE)</f>
        <v>standard investment</v>
      </c>
      <c r="AE100" t="str">
        <f>VLOOKUP(C100, MDIreg1!A$2:C$250, 2, FALSE)</f>
        <v>other</v>
      </c>
      <c r="AF100" t="str">
        <f>VLOOKUP(C100, MDIreg1!A$2:C$250, 3, FALSE)</f>
        <v>Other countries</v>
      </c>
      <c r="AG100" t="str">
        <f>VLOOKUP(C100, MDIreg2!A$2:C$250, 2, FALSE)</f>
        <v>other</v>
      </c>
      <c r="AH100" t="str">
        <f>VLOOKUP(C100, MDIreg2!A$2:C$250, 3, FALSE)</f>
        <v>Other counties</v>
      </c>
    </row>
    <row r="101" spans="1:34" x14ac:dyDescent="0.2">
      <c r="A101" s="3" t="str">
        <f>ISO!A101</f>
        <v>HND</v>
      </c>
      <c r="B101" s="3" t="str">
        <f>ISO!B101</f>
        <v>Honduras</v>
      </c>
      <c r="C101" s="4" t="str">
        <f>VLOOKUP(A101,IMPACT159!A$2:C$251, 2, FALSE)</f>
        <v>HND</v>
      </c>
      <c r="D101" s="4" t="str">
        <f>VLOOKUP(A101,IMPACT159!A$2:C$251, 3, FALSE)</f>
        <v>Honduras</v>
      </c>
      <c r="E101" s="4" t="str">
        <f>VLOOKUP(A101,IMPACT115!A$2:C$249, 2,FALSE)</f>
        <v>CCA</v>
      </c>
      <c r="F101" s="4" t="str">
        <f>VLOOKUP(A101,IMPACT115!A$2:C$249, 2,FALSE)</f>
        <v>CCA</v>
      </c>
      <c r="G101" s="4" t="str">
        <f>VLOOKUP(A101,SSP!$A$2:C$247,2,FALSE)</f>
        <v>HND</v>
      </c>
      <c r="H101" s="5">
        <f>VLOOKUP(A101,FAO!$A$2:'FAO'!$E$195, 4, FALSE)</f>
        <v>95</v>
      </c>
      <c r="I101" s="4" t="str">
        <f>VLOOKUP(A101,AggReg1!A$2:C$251, 2, FALSE)</f>
        <v>LAC</v>
      </c>
      <c r="J101" s="4" t="str">
        <f>VLOOKUP(A101,AggReg1!A$2:C$251, 3, FALSE)</f>
        <v>Latin America and Caribbean</v>
      </c>
      <c r="K101" s="4" t="str">
        <f>VLOOKUP(A101,ISO!$A$2:'ISO'!$C$251,3,FALSE)</f>
        <v>The Republic of Honduras</v>
      </c>
      <c r="L101" s="4" t="str">
        <f>VLOOKUP(A101,ISO!$A$2:'ISO'!$D$251,4,FALSE)</f>
        <v>HN</v>
      </c>
      <c r="M101" s="12">
        <f>VLOOKUP(A101,FAO!$A$2:'FAO'!$E$195, 2, FALSE)</f>
        <v>340</v>
      </c>
      <c r="N101" s="12" t="str">
        <f>VLOOKUP(A101,FAO!$A$2:'FAO'!$E$195, 3, FALSE)</f>
        <v>HON</v>
      </c>
      <c r="O101" s="18">
        <f>VLOOKUP(A101,FAO!$A$2:'FAO'!$E$195, 5, FALSE)</f>
        <v>111</v>
      </c>
      <c r="P101" t="str">
        <f>VLOOKUP(A101,AggReg2!A$2:B$251, 2, FALSE)</f>
        <v>WAf</v>
      </c>
      <c r="Q101" s="16" t="str">
        <f>VLOOKUP(C101,Econ2Dev!A$2:C$235,2, FALSE)</f>
        <v>DVG</v>
      </c>
      <c r="R101" s="16" t="str">
        <f>VLOOKUP(C101,Econ2Dev!A$2:C$235, 3, FALSE)</f>
        <v>Developed Only</v>
      </c>
      <c r="S101" t="str">
        <f>VLOOKUP(A101,EAPgMENg!A$2:C$288, 2, FALSE)</f>
        <v>MENg</v>
      </c>
      <c r="T101" t="str">
        <f>VLOOKUP(A101,EAPgMENg!A$2:C$288, 3, FALSE)</f>
        <v>Middle East and North Africa, developing only</v>
      </c>
      <c r="U101" t="str">
        <f>VLOOKUP(C101,WB.income!A$2:C$251, 2, FALSE)</f>
        <v>lowMidInc</v>
      </c>
      <c r="V101" t="str">
        <f>VLOOKUP(C101,WB.income!A$2:C$251, 3, FALSE)</f>
        <v>Lower middle income</v>
      </c>
      <c r="X101" t="str">
        <f>VLOOKUP(A101,WB.spatial!A$2:C$251, 2, FALSE)</f>
        <v>LAC</v>
      </c>
      <c r="Y101" t="str">
        <f>VLOOKUP(A101,WB.spatial!A$2:C$251, 3, FALSE)</f>
        <v>Latin America and Caribbean</v>
      </c>
      <c r="Z101" t="str">
        <f>VLOOKUP(A101, Africa.regions!A$2:C$251, 2, FALSE)</f>
        <v>NonAfrica</v>
      </c>
      <c r="AA101" t="str">
        <f>VLOOKUP(A101,Africa.regions!A$2:C$251, 3, FALSE)</f>
        <v>Not Africa</v>
      </c>
      <c r="AB101" t="str">
        <f>VLOOKUP(A101, 'regions.invest'!A$2:C$250, 2, FALSE)</f>
        <v>member</v>
      </c>
      <c r="AC101" t="str">
        <f>VLOOKUP(A101, 'regions.invest'!A$2:C$250, 3, FALSE)</f>
        <v>Increased investment</v>
      </c>
      <c r="AE101" t="str">
        <f>VLOOKUP(C101, MDIreg1!A$2:C$250, 2, FALSE)</f>
        <v>CentAm</v>
      </c>
      <c r="AF101" t="str">
        <f>VLOOKUP(C101, MDIreg1!A$2:C$250, 3, FALSE)</f>
        <v>Central America</v>
      </c>
      <c r="AG101" t="str">
        <f>VLOOKUP(C101, MDIreg2!A$2:C$250, 2, FALSE)</f>
        <v>LAC_mdi</v>
      </c>
      <c r="AH101" t="str">
        <f>VLOOKUP(C101, MDIreg2!A$2:C$250, 3, FALSE)</f>
        <v>Selected Latin American and Caribbean countries</v>
      </c>
    </row>
    <row r="102" spans="1:34" x14ac:dyDescent="0.2">
      <c r="A102" s="3" t="str">
        <f>ISO!A102</f>
        <v>HRV</v>
      </c>
      <c r="B102" s="3" t="str">
        <f>ISO!B102</f>
        <v>Croatia</v>
      </c>
      <c r="C102" s="4" t="str">
        <f>VLOOKUP(A102,IMPACT159!A$2:C$251, 2, FALSE)</f>
        <v>HRV</v>
      </c>
      <c r="D102" s="4" t="str">
        <f>VLOOKUP(A102,IMPACT159!A$2:C$251, 3, FALSE)</f>
        <v>Croatia</v>
      </c>
      <c r="E102" s="4" t="str">
        <f>VLOOKUP(A102,IMPACT115!A$2:C$249, 2,FALSE)</f>
        <v>ADR</v>
      </c>
      <c r="F102" s="4" t="str">
        <f>VLOOKUP(A102,IMPACT115!A$2:C$249, 2,FALSE)</f>
        <v>ADR</v>
      </c>
      <c r="G102" s="4" t="str">
        <f>VLOOKUP(A102,SSP!$A$2:C$247,2,FALSE)</f>
        <v>HRV</v>
      </c>
      <c r="H102" s="5">
        <f>VLOOKUP(A102,FAO!$A$2:'FAO'!$E$195, 4, FALSE)</f>
        <v>98</v>
      </c>
      <c r="I102" s="4" t="str">
        <f>VLOOKUP(A102,AggReg1!A$2:C$251, 2, FALSE)</f>
        <v>EUR</v>
      </c>
      <c r="J102" s="4" t="str">
        <f>VLOOKUP(A102,AggReg1!A$2:C$251, 3, FALSE)</f>
        <v>Europe</v>
      </c>
      <c r="K102" s="4" t="str">
        <f>VLOOKUP(A102,ISO!$A$2:'ISO'!$C$251,3,FALSE)</f>
        <v>The Republic of Croatia</v>
      </c>
      <c r="L102" s="4" t="str">
        <f>VLOOKUP(A102,ISO!$A$2:'ISO'!$D$251,4,FALSE)</f>
        <v>HR</v>
      </c>
      <c r="M102" s="12">
        <f>VLOOKUP(A102,FAO!$A$2:'FAO'!$E$195, 2, FALSE)</f>
        <v>191</v>
      </c>
      <c r="N102" s="12" t="str">
        <f>VLOOKUP(A102,FAO!$A$2:'FAO'!$E$195, 3, FALSE)</f>
        <v>CRO</v>
      </c>
      <c r="O102" s="18">
        <f>VLOOKUP(A102,FAO!$A$2:'FAO'!$E$195, 5, FALSE)</f>
        <v>62</v>
      </c>
      <c r="P102" t="str">
        <f>VLOOKUP(A102,AggReg2!A$2:B$251, 2, FALSE)</f>
        <v>EAf</v>
      </c>
      <c r="Q102" s="16" t="str">
        <f>VLOOKUP(C102,Econ2Dev!A$2:C$235,2, FALSE)</f>
        <v>DVG</v>
      </c>
      <c r="R102" s="16" t="str">
        <f>VLOOKUP(C102,Econ2Dev!A$2:C$235, 3, FALSE)</f>
        <v>Developed Only</v>
      </c>
      <c r="S102" t="str">
        <f>VLOOKUP(A102,EAPgMENg!A$2:C$288, 2, FALSE)</f>
        <v>OTH</v>
      </c>
      <c r="T102" t="str">
        <f>VLOOKUP(A102,EAPgMENg!A$2:C$288, 3, FALSE)</f>
        <v>Other</v>
      </c>
      <c r="U102" t="str">
        <f>VLOOKUP(C102,WB.income!A$2:C$251, 2, FALSE)</f>
        <v>highInc</v>
      </c>
      <c r="V102" t="str">
        <f>VLOOKUP(C102,WB.income!A$2:C$251, 3, FALSE)</f>
        <v>High income</v>
      </c>
      <c r="X102" t="str">
        <f>VLOOKUP(A102,WB.spatial!A$2:C$251, 2, FALSE)</f>
        <v>EUR</v>
      </c>
      <c r="Y102" t="str">
        <f>VLOOKUP(A102,WB.spatial!A$2:C$251, 3, FALSE)</f>
        <v>Europe</v>
      </c>
      <c r="Z102" t="str">
        <f>VLOOKUP(A102, Africa.regions!A$2:C$251, 2, FALSE)</f>
        <v>NonAfrica</v>
      </c>
      <c r="AA102" t="str">
        <f>VLOOKUP(A102,Africa.regions!A$2:C$251, 3, FALSE)</f>
        <v>Not Africa</v>
      </c>
      <c r="AB102" t="str">
        <f>VLOOKUP(A102, 'regions.invest'!A$2:C$250, 2, FALSE)</f>
        <v>nonmember</v>
      </c>
      <c r="AC102" t="str">
        <f>VLOOKUP(A102, 'regions.invest'!A$2:C$250, 3, FALSE)</f>
        <v>standard investment</v>
      </c>
      <c r="AE102" t="str">
        <f>VLOOKUP(C102, MDIreg1!A$2:C$250, 2, FALSE)</f>
        <v>other</v>
      </c>
      <c r="AF102" t="str">
        <f>VLOOKUP(C102, MDIreg1!A$2:C$250, 3, FALSE)</f>
        <v>Other countries</v>
      </c>
      <c r="AG102" t="str">
        <f>VLOOKUP(C102, MDIreg2!A$2:C$250, 2, FALSE)</f>
        <v>other</v>
      </c>
      <c r="AH102" t="str">
        <f>VLOOKUP(C102, MDIreg2!A$2:C$250, 3, FALSE)</f>
        <v>Other counties</v>
      </c>
    </row>
    <row r="103" spans="1:34" x14ac:dyDescent="0.2">
      <c r="A103" s="3" t="str">
        <f>ISO!A103</f>
        <v>HTI</v>
      </c>
      <c r="B103" s="3" t="str">
        <f>ISO!B103</f>
        <v>Haiti</v>
      </c>
      <c r="C103" s="4" t="str">
        <f>VLOOKUP(A103,IMPACT159!A$2:C$251, 2, FALSE)</f>
        <v>HTI</v>
      </c>
      <c r="D103" s="4" t="str">
        <f>VLOOKUP(A103,IMPACT159!A$2:C$251, 3, FALSE)</f>
        <v>Haiti</v>
      </c>
      <c r="E103" s="4" t="str">
        <f>VLOOKUP(A103,IMPACT115!A$2:C$249, 2,FALSE)</f>
        <v>CCA</v>
      </c>
      <c r="F103" s="4" t="str">
        <f>VLOOKUP(A103,IMPACT115!A$2:C$249, 2,FALSE)</f>
        <v>CCA</v>
      </c>
      <c r="G103" s="4" t="str">
        <f>VLOOKUP(A103,SSP!$A$2:C$247,2,FALSE)</f>
        <v>HTI</v>
      </c>
      <c r="H103" s="5">
        <f>VLOOKUP(A103,FAO!$A$2:'FAO'!$E$195, 4, FALSE)</f>
        <v>93</v>
      </c>
      <c r="I103" s="4" t="str">
        <f>VLOOKUP(A103,AggReg1!A$2:C$251, 2, FALSE)</f>
        <v>LAC</v>
      </c>
      <c r="J103" s="4" t="str">
        <f>VLOOKUP(A103,AggReg1!A$2:C$251, 3, FALSE)</f>
        <v>Latin America and Caribbean</v>
      </c>
      <c r="K103" s="4" t="str">
        <f>VLOOKUP(A103,ISO!$A$2:'ISO'!$C$251,3,FALSE)</f>
        <v>The Republic of Haiti</v>
      </c>
      <c r="L103" s="4" t="str">
        <f>VLOOKUP(A103,ISO!$A$2:'ISO'!$D$251,4,FALSE)</f>
        <v>HT</v>
      </c>
      <c r="M103" s="12">
        <f>VLOOKUP(A103,FAO!$A$2:'FAO'!$E$195, 2, FALSE)</f>
        <v>332</v>
      </c>
      <c r="N103" s="12" t="str">
        <f>VLOOKUP(A103,FAO!$A$2:'FAO'!$E$195, 3, FALSE)</f>
        <v>HAI</v>
      </c>
      <c r="O103" s="18">
        <f>VLOOKUP(A103,FAO!$A$2:'FAO'!$E$195, 5, FALSE)</f>
        <v>108</v>
      </c>
      <c r="P103" t="str">
        <f>VLOOKUP(A103,AggReg2!A$2:B$251, 2, FALSE)</f>
        <v>SEAs</v>
      </c>
      <c r="Q103" s="16" t="str">
        <f>VLOOKUP(C103,Econ2Dev!A$2:C$235,2, FALSE)</f>
        <v>DVG</v>
      </c>
      <c r="R103" s="16" t="str">
        <f>VLOOKUP(C103,Econ2Dev!A$2:C$235, 3, FALSE)</f>
        <v>Developed Only</v>
      </c>
      <c r="S103" t="str">
        <f>VLOOKUP(A103,EAPgMENg!A$2:C$288, 2, FALSE)</f>
        <v>EAPg</v>
      </c>
      <c r="T103" t="str">
        <f>VLOOKUP(A103,EAPgMENg!A$2:C$288, 3, FALSE)</f>
        <v>East Asia and Pacific, developing only</v>
      </c>
      <c r="U103" t="str">
        <f>VLOOKUP(C103,WB.income!A$2:C$251, 2, FALSE)</f>
        <v>lowInc</v>
      </c>
      <c r="V103" t="str">
        <f>VLOOKUP(C103,WB.income!A$2:C$251, 3, FALSE)</f>
        <v>Low income</v>
      </c>
      <c r="X103" t="str">
        <f>VLOOKUP(A103,WB.spatial!A$2:C$251, 2, FALSE)</f>
        <v>LAC</v>
      </c>
      <c r="Y103" t="str">
        <f>VLOOKUP(A103,WB.spatial!A$2:C$251, 3, FALSE)</f>
        <v>Latin America and Caribbean</v>
      </c>
      <c r="Z103" t="str">
        <f>VLOOKUP(A103, Africa.regions!A$2:C$251, 2, FALSE)</f>
        <v>NonAfrica</v>
      </c>
      <c r="AA103" t="str">
        <f>VLOOKUP(A103,Africa.regions!A$2:C$251, 3, FALSE)</f>
        <v>Not Africa</v>
      </c>
      <c r="AB103" t="str">
        <f>VLOOKUP(A103, 'regions.invest'!A$2:C$250, 2, FALSE)</f>
        <v>member</v>
      </c>
      <c r="AC103" t="str">
        <f>VLOOKUP(A103, 'regions.invest'!A$2:C$250, 3, FALSE)</f>
        <v>Increased investment</v>
      </c>
      <c r="AE103" t="str">
        <f>VLOOKUP(C103, MDIreg1!A$2:C$250, 2, FALSE)</f>
        <v>Caribbean</v>
      </c>
      <c r="AF103" t="str">
        <f>VLOOKUP(C103, MDIreg1!A$2:C$250, 3, FALSE)</f>
        <v>Caribbean</v>
      </c>
      <c r="AG103" t="str">
        <f>VLOOKUP(C103, MDIreg2!A$2:C$250, 2, FALSE)</f>
        <v>LAC_mdi</v>
      </c>
      <c r="AH103" t="str">
        <f>VLOOKUP(C103, MDIreg2!A$2:C$250, 3, FALSE)</f>
        <v>Selected Latin American and Caribbean countries</v>
      </c>
    </row>
    <row r="104" spans="1:34" x14ac:dyDescent="0.2">
      <c r="A104" s="3" t="str">
        <f>ISO!A104</f>
        <v>HUN</v>
      </c>
      <c r="B104" s="3" t="str">
        <f>ISO!B104</f>
        <v>Hungary</v>
      </c>
      <c r="C104" s="4" t="str">
        <f>VLOOKUP(A104,IMPACT159!A$2:C$251, 2, FALSE)</f>
        <v>HUN</v>
      </c>
      <c r="D104" s="4" t="str">
        <f>VLOOKUP(A104,IMPACT159!A$2:C$251, 3, FALSE)</f>
        <v>Hungary</v>
      </c>
      <c r="E104" s="4" t="str">
        <f>VLOOKUP(A104,IMPACT115!A$2:C$249, 2,FALSE)</f>
        <v>CEU</v>
      </c>
      <c r="F104" s="4" t="str">
        <f>VLOOKUP(A104,IMPACT115!A$2:C$249, 2,FALSE)</f>
        <v>CEU</v>
      </c>
      <c r="G104" s="4" t="str">
        <f>VLOOKUP(A104,SSP!$A$2:C$247,2,FALSE)</f>
        <v>HUN</v>
      </c>
      <c r="H104" s="5">
        <f>VLOOKUP(A104,FAO!$A$2:'FAO'!$E$195, 4, FALSE)</f>
        <v>97</v>
      </c>
      <c r="I104" s="4" t="str">
        <f>VLOOKUP(A104,AggReg1!A$2:C$251, 2, FALSE)</f>
        <v>EUR</v>
      </c>
      <c r="J104" s="4" t="str">
        <f>VLOOKUP(A104,AggReg1!A$2:C$251, 3, FALSE)</f>
        <v>Europe</v>
      </c>
      <c r="K104" s="4" t="str">
        <f>VLOOKUP(A104,ISO!$A$2:'ISO'!$C$251,3,FALSE)</f>
        <v>Hungary</v>
      </c>
      <c r="L104" s="4" t="str">
        <f>VLOOKUP(A104,ISO!$A$2:'ISO'!$D$251,4,FALSE)</f>
        <v>HU</v>
      </c>
      <c r="M104" s="12">
        <f>VLOOKUP(A104,FAO!$A$2:'FAO'!$E$195, 2, FALSE)</f>
        <v>348</v>
      </c>
      <c r="N104" s="12" t="str">
        <f>VLOOKUP(A104,FAO!$A$2:'FAO'!$E$195, 3, FALSE)</f>
        <v>HUN</v>
      </c>
      <c r="O104" s="18">
        <f>VLOOKUP(A104,FAO!$A$2:'FAO'!$E$195, 5, FALSE)</f>
        <v>113</v>
      </c>
      <c r="P104" t="str">
        <f>VLOOKUP(A104,AggReg2!A$2:B$251, 2, FALSE)</f>
        <v>SAf</v>
      </c>
      <c r="Q104" s="16" t="str">
        <f>VLOOKUP(C104,Econ2Dev!A$2:C$235,2, FALSE)</f>
        <v>DVG</v>
      </c>
      <c r="R104" s="16" t="str">
        <f>VLOOKUP(C104,Econ2Dev!A$2:C$235, 3, FALSE)</f>
        <v>Developed Only</v>
      </c>
      <c r="S104" t="str">
        <f>VLOOKUP(A104,EAPgMENg!A$2:C$288, 2, FALSE)</f>
        <v>OTH</v>
      </c>
      <c r="T104" t="str">
        <f>VLOOKUP(A104,EAPgMENg!A$2:C$288, 3, FALSE)</f>
        <v>Other</v>
      </c>
      <c r="U104" t="str">
        <f>VLOOKUP(C104,WB.income!A$2:C$251, 2, FALSE)</f>
        <v>highInc</v>
      </c>
      <c r="V104" t="str">
        <f>VLOOKUP(C104,WB.income!A$2:C$251, 3, FALSE)</f>
        <v>High income</v>
      </c>
      <c r="X104" t="str">
        <f>VLOOKUP(A104,WB.spatial!A$2:C$251, 2, FALSE)</f>
        <v>EUR</v>
      </c>
      <c r="Y104" t="str">
        <f>VLOOKUP(A104,WB.spatial!A$2:C$251, 3, FALSE)</f>
        <v>Europe</v>
      </c>
      <c r="Z104" t="str">
        <f>VLOOKUP(A104, Africa.regions!A$2:C$251, 2, FALSE)</f>
        <v>NonAfrica</v>
      </c>
      <c r="AA104" t="str">
        <f>VLOOKUP(A104,Africa.regions!A$2:C$251, 3, FALSE)</f>
        <v>Not Africa</v>
      </c>
      <c r="AB104" t="str">
        <f>VLOOKUP(A104, 'regions.invest'!A$2:C$250, 2, FALSE)</f>
        <v>nonmember</v>
      </c>
      <c r="AC104" t="str">
        <f>VLOOKUP(A104, 'regions.invest'!A$2:C$250, 3, FALSE)</f>
        <v>standard investment</v>
      </c>
      <c r="AE104" t="str">
        <f>VLOOKUP(C104, MDIreg1!A$2:C$250, 2, FALSE)</f>
        <v>other</v>
      </c>
      <c r="AF104" t="str">
        <f>VLOOKUP(C104, MDIreg1!A$2:C$250, 3, FALSE)</f>
        <v>Other countries</v>
      </c>
      <c r="AG104" t="str">
        <f>VLOOKUP(C104, MDIreg2!A$2:C$250, 2, FALSE)</f>
        <v>other</v>
      </c>
      <c r="AH104" t="str">
        <f>VLOOKUP(C104, MDIreg2!A$2:C$250, 3, FALSE)</f>
        <v>Other counties</v>
      </c>
    </row>
    <row r="105" spans="1:34" x14ac:dyDescent="0.2">
      <c r="A105" s="3" t="str">
        <f>ISO!A105</f>
        <v>IDN</v>
      </c>
      <c r="B105" s="3" t="str">
        <f>ISO!B105</f>
        <v>Indonesia</v>
      </c>
      <c r="C105" s="4" t="str">
        <f>VLOOKUP(A105,IMPACT159!A$2:C$251, 2, FALSE)</f>
        <v>IDN</v>
      </c>
      <c r="D105" s="4" t="str">
        <f>VLOOKUP(A105,IMPACT159!A$2:C$251, 3, FALSE)</f>
        <v>Indonesia</v>
      </c>
      <c r="E105" s="4" t="str">
        <f>VLOOKUP(A105,IMPACT115!A$2:C$249, 2,FALSE)</f>
        <v>INO</v>
      </c>
      <c r="F105" s="4" t="str">
        <f>VLOOKUP(A105,IMPACT115!A$2:C$249, 2,FALSE)</f>
        <v>INO</v>
      </c>
      <c r="G105" s="4" t="str">
        <f>VLOOKUP(A105,SSP!$A$2:C$247,2,FALSE)</f>
        <v>IDN</v>
      </c>
      <c r="H105" s="5">
        <f>VLOOKUP(A105,FAO!$A$2:'FAO'!$E$195, 4, FALSE)</f>
        <v>101</v>
      </c>
      <c r="I105" s="4" t="str">
        <f>VLOOKUP(A105,AggReg1!A$2:C$251, 2, FALSE)</f>
        <v>EAP</v>
      </c>
      <c r="J105" s="4" t="str">
        <f>VLOOKUP(A105,AggReg1!A$2:C$251, 3, FALSE)</f>
        <v>East Asia and Pacific</v>
      </c>
      <c r="K105" s="4" t="str">
        <f>VLOOKUP(A105,ISO!$A$2:'ISO'!$C$251,3,FALSE)</f>
        <v>The Republic of Indonesia</v>
      </c>
      <c r="L105" s="4" t="str">
        <f>VLOOKUP(A105,ISO!$A$2:'ISO'!$D$251,4,FALSE)</f>
        <v>ID</v>
      </c>
      <c r="M105" s="12">
        <f>VLOOKUP(A105,FAO!$A$2:'FAO'!$E$195, 2, FALSE)</f>
        <v>360</v>
      </c>
      <c r="N105" s="12" t="str">
        <f>VLOOKUP(A105,FAO!$A$2:'FAO'!$E$195, 3, FALSE)</f>
        <v>INS</v>
      </c>
      <c r="O105" s="18">
        <f>VLOOKUP(A105,FAO!$A$2:'FAO'!$E$195, 5, FALSE)</f>
        <v>116</v>
      </c>
      <c r="P105" t="str">
        <f>VLOOKUP(A105,AggReg2!A$2:B$251, 2, FALSE)</f>
        <v>WAf</v>
      </c>
      <c r="Q105" s="16" t="str">
        <f>VLOOKUP(C105,Econ2Dev!A$2:C$235,2, FALSE)</f>
        <v>DVG</v>
      </c>
      <c r="R105" s="16" t="str">
        <f>VLOOKUP(C105,Econ2Dev!A$2:C$235, 3, FALSE)</f>
        <v>Developed Only</v>
      </c>
      <c r="S105" t="str">
        <f>VLOOKUP(A105,EAPgMENg!A$2:C$288, 2, FALSE)</f>
        <v>OTH</v>
      </c>
      <c r="T105" t="str">
        <f>VLOOKUP(A105,EAPgMENg!A$2:C$288, 3, FALSE)</f>
        <v>Other</v>
      </c>
      <c r="U105" t="str">
        <f>VLOOKUP(C105,WB.income!A$2:C$251, 2, FALSE)</f>
        <v>lowMidInc</v>
      </c>
      <c r="V105" t="str">
        <f>VLOOKUP(C105,WB.income!A$2:C$251, 3, FALSE)</f>
        <v>Lower middle income</v>
      </c>
      <c r="X105" t="str">
        <f>VLOOKUP(A105,WB.spatial!A$2:C$251, 2, FALSE)</f>
        <v>EAP</v>
      </c>
      <c r="Y105" t="str">
        <f>VLOOKUP(A105,WB.spatial!A$2:C$251, 3, FALSE)</f>
        <v>East Asia and Pacific</v>
      </c>
      <c r="Z105" t="str">
        <f>VLOOKUP(A105, Africa.regions!A$2:C$251, 2, FALSE)</f>
        <v>NonAfrica</v>
      </c>
      <c r="AA105" t="str">
        <f>VLOOKUP(A105,Africa.regions!A$2:C$251, 3, FALSE)</f>
        <v>Not Africa</v>
      </c>
      <c r="AB105" t="str">
        <f>VLOOKUP(A105, 'regions.invest'!A$2:C$250, 2, FALSE)</f>
        <v>member</v>
      </c>
      <c r="AC105" t="str">
        <f>VLOOKUP(A105, 'regions.invest'!A$2:C$250, 3, FALSE)</f>
        <v>Increased investment</v>
      </c>
      <c r="AE105" t="str">
        <f>VLOOKUP(C105, MDIreg1!A$2:C$250, 2, FALSE)</f>
        <v>Asia_SE</v>
      </c>
      <c r="AF105" t="str">
        <f>VLOOKUP(C105, MDIreg1!A$2:C$250, 3, FALSE)</f>
        <v>Southeast Asia</v>
      </c>
      <c r="AG105" t="str">
        <f>VLOOKUP(C105, MDIreg2!A$2:C$250, 2, FALSE)</f>
        <v>Asia_mdi</v>
      </c>
      <c r="AH105" t="str">
        <f>VLOOKUP(C105, MDIreg2!A$2:C$250, 3, FALSE)</f>
        <v>Selected Asian countries</v>
      </c>
    </row>
    <row r="106" spans="1:34" x14ac:dyDescent="0.2">
      <c r="A106" s="3" t="str">
        <f>ISO!A106</f>
        <v>IMN</v>
      </c>
      <c r="B106" s="3" t="str">
        <f>ISO!B106</f>
        <v>Isle of Man</v>
      </c>
      <c r="C106" s="4" t="str">
        <f>VLOOKUP(A106,IMPACT159!A$2:C$251, 2, FALSE)</f>
        <v>UKP</v>
      </c>
      <c r="D106" s="4" t="str">
        <f>VLOOKUP(A106,IMPACT159!A$2:C$251, 3, FALSE)</f>
        <v>Great Britain plus</v>
      </c>
      <c r="E106" s="4" t="str">
        <f>VLOOKUP(A106,IMPACT115!A$2:C$249, 2,FALSE)</f>
        <v>ROW</v>
      </c>
      <c r="F106" s="4" t="str">
        <f>VLOOKUP(A106,IMPACT115!A$2:C$249, 2,FALSE)</f>
        <v>ROW</v>
      </c>
      <c r="G106" s="4" t="e">
        <f>VLOOKUP(A106,SSP!$A$2:C$247,2,FALSE)</f>
        <v>#N/A</v>
      </c>
      <c r="H106" s="5" t="e">
        <f>VLOOKUP(A106,FAO!$A$2:'FAO'!$E$195, 4, FALSE)</f>
        <v>#N/A</v>
      </c>
      <c r="I106" s="4" t="str">
        <f>VLOOKUP(A106,AggReg1!A$2:C$251, 2, FALSE)</f>
        <v>EUR</v>
      </c>
      <c r="J106" s="4" t="str">
        <f>VLOOKUP(A106,AggReg1!A$2:C$251, 3, FALSE)</f>
        <v>Europe</v>
      </c>
      <c r="K106" s="4" t="e">
        <f>VLOOKUP(A106,ISO!$A$2:'ISO'!$C$251,3,FALSE)</f>
        <v>#N/A</v>
      </c>
      <c r="L106" s="4" t="e">
        <f>VLOOKUP(A106,ISO!$A$2:'ISO'!$D$251,4,FALSE)</f>
        <v>#N/A</v>
      </c>
      <c r="M106" s="12">
        <v>833</v>
      </c>
      <c r="N106" s="12" t="e">
        <f>VLOOKUP(A106,FAO!$A$2:'FAO'!$E$195, 3, FALSE)</f>
        <v>#N/A</v>
      </c>
      <c r="O106" s="18" t="e">
        <f>VLOOKUP(A106,FAO!$A$2:'FAO'!$E$195, 5, FALSE)</f>
        <v>#N/A</v>
      </c>
      <c r="P106">
        <f>VLOOKUP(A106,AggReg2!A$2:B$251, 2, FALSE)</f>
        <v>0</v>
      </c>
      <c r="Q106" s="16" t="str">
        <f>VLOOKUP(C106,Econ2Dev!A$2:C$235,2, FALSE)</f>
        <v>DVG</v>
      </c>
      <c r="R106" s="16" t="str">
        <f>VLOOKUP(C106,Econ2Dev!A$2:C$235, 3, FALSE)</f>
        <v>Developed Only</v>
      </c>
      <c r="S106" t="str">
        <f>VLOOKUP(A106,EAPgMENg!A$2:C$288, 2, FALSE)</f>
        <v>OTH</v>
      </c>
      <c r="T106" t="str">
        <f>VLOOKUP(A106,EAPgMENg!A$2:C$288, 3, FALSE)</f>
        <v>Other</v>
      </c>
      <c r="U106" t="str">
        <f>VLOOKUP(C106,WB.income!A$2:C$251, 2, FALSE)</f>
        <v>highInc</v>
      </c>
      <c r="V106" t="str">
        <f>VLOOKUP(C106,WB.income!A$2:C$251, 3, FALSE)</f>
        <v>High income</v>
      </c>
      <c r="X106" t="str">
        <f>VLOOKUP(A106,WB.spatial!A$2:C$251, 2, FALSE)</f>
        <v>EUR</v>
      </c>
      <c r="Y106" t="str">
        <f>VLOOKUP(A106,WB.spatial!A$2:C$251, 3, FALSE)</f>
        <v>Europe</v>
      </c>
      <c r="Z106" t="str">
        <f>VLOOKUP(A106, Africa.regions!A$2:C$251, 2, FALSE)</f>
        <v>NonAfrica</v>
      </c>
      <c r="AA106" t="str">
        <f>VLOOKUP(A106,Africa.regions!A$2:C$251, 3, FALSE)</f>
        <v>Not Africa</v>
      </c>
      <c r="AB106" t="str">
        <f>VLOOKUP(A106, 'regions.invest'!A$2:C$250, 2, FALSE)</f>
        <v>nonmember</v>
      </c>
      <c r="AC106" t="str">
        <f>VLOOKUP(A106, 'regions.invest'!A$2:C$250, 3, FALSE)</f>
        <v>standard investment</v>
      </c>
      <c r="AE106" t="str">
        <f>VLOOKUP(C106, MDIreg1!A$2:C$250, 2, FALSE)</f>
        <v>other</v>
      </c>
      <c r="AF106" t="str">
        <f>VLOOKUP(C106, MDIreg1!A$2:C$250, 3, FALSE)</f>
        <v>Other countries</v>
      </c>
      <c r="AG106" t="str">
        <f>VLOOKUP(C106, MDIreg2!A$2:C$250, 2, FALSE)</f>
        <v>other</v>
      </c>
      <c r="AH106" t="str">
        <f>VLOOKUP(C106, MDIreg2!A$2:C$250, 3, FALSE)</f>
        <v>Other counties</v>
      </c>
    </row>
    <row r="107" spans="1:34" x14ac:dyDescent="0.2">
      <c r="A107" s="3" t="str">
        <f>ISO!A107</f>
        <v>IND</v>
      </c>
      <c r="B107" s="3" t="str">
        <f>ISO!B107</f>
        <v>India</v>
      </c>
      <c r="C107" s="4" t="str">
        <f>VLOOKUP(A107,IMPACT159!A$2:C$251, 2, FALSE)</f>
        <v>IND</v>
      </c>
      <c r="D107" s="4" t="str">
        <f>VLOOKUP(A107,IMPACT159!A$2:C$251, 3, FALSE)</f>
        <v>India</v>
      </c>
      <c r="E107" s="4" t="str">
        <f>VLOOKUP(A107,IMPACT115!A$2:C$249, 2,FALSE)</f>
        <v>IND</v>
      </c>
      <c r="F107" s="4" t="str">
        <f>VLOOKUP(A107,IMPACT115!A$2:C$249, 2,FALSE)</f>
        <v>IND</v>
      </c>
      <c r="G107" s="4" t="str">
        <f>VLOOKUP(A107,SSP!$A$2:C$247,2,FALSE)</f>
        <v>IND</v>
      </c>
      <c r="H107" s="5">
        <f>VLOOKUP(A107,FAO!$A$2:'FAO'!$E$195, 4, FALSE)</f>
        <v>100</v>
      </c>
      <c r="I107" s="4" t="str">
        <f>VLOOKUP(A107,AggReg1!A$2:C$251, 2, FALSE)</f>
        <v>SAS</v>
      </c>
      <c r="J107" s="4" t="str">
        <f>VLOOKUP(A107,AggReg1!A$2:C$251, 3, FALSE)</f>
        <v>South Asia</v>
      </c>
      <c r="K107" s="4" t="str">
        <f>VLOOKUP(A107,ISO!$A$2:'ISO'!$C$251,3,FALSE)</f>
        <v>The Republic of India</v>
      </c>
      <c r="L107" s="4" t="str">
        <f>VLOOKUP(A107,ISO!$A$2:'ISO'!$D$251,4,FALSE)</f>
        <v>IN</v>
      </c>
      <c r="M107" s="12">
        <f>VLOOKUP(A107,FAO!$A$2:'FAO'!$E$195, 2, FALSE)</f>
        <v>356</v>
      </c>
      <c r="N107" s="12" t="str">
        <f>VLOOKUP(A107,FAO!$A$2:'FAO'!$E$195, 3, FALSE)</f>
        <v>IND</v>
      </c>
      <c r="O107" s="18">
        <f>VLOOKUP(A107,FAO!$A$2:'FAO'!$E$195, 5, FALSE)</f>
        <v>115</v>
      </c>
      <c r="P107" t="str">
        <f>VLOOKUP(A107,AggReg2!A$2:B$251, 2, FALSE)</f>
        <v>WAf</v>
      </c>
      <c r="Q107" s="16" t="str">
        <f>VLOOKUP(C107,Econ2Dev!A$2:C$235,2, FALSE)</f>
        <v>DVG</v>
      </c>
      <c r="R107" s="16" t="str">
        <f>VLOOKUP(C107,Econ2Dev!A$2:C$235, 3, FALSE)</f>
        <v>Developed Only</v>
      </c>
      <c r="S107" t="str">
        <f>VLOOKUP(A107,EAPgMENg!A$2:C$288, 2, FALSE)</f>
        <v>OTH</v>
      </c>
      <c r="T107" t="str">
        <f>VLOOKUP(A107,EAPgMENg!A$2:C$288, 3, FALSE)</f>
        <v>Other</v>
      </c>
      <c r="U107" t="str">
        <f>VLOOKUP(C107,WB.income!A$2:C$251, 2, FALSE)</f>
        <v>lowMidInc</v>
      </c>
      <c r="V107" t="str">
        <f>VLOOKUP(C107,WB.income!A$2:C$251, 3, FALSE)</f>
        <v>Lower middle income</v>
      </c>
      <c r="X107" t="str">
        <f>VLOOKUP(A107,WB.spatial!A$2:C$251, 2, FALSE)</f>
        <v>SAS</v>
      </c>
      <c r="Y107" t="str">
        <f>VLOOKUP(A107,WB.spatial!A$2:C$251, 3, FALSE)</f>
        <v>South Asia</v>
      </c>
      <c r="Z107" t="str">
        <f>VLOOKUP(A107, Africa.regions!A$2:C$251, 2, FALSE)</f>
        <v>NonAfrica</v>
      </c>
      <c r="AA107" t="str">
        <f>VLOOKUP(A107,Africa.regions!A$2:C$251, 3, FALSE)</f>
        <v>Not Africa</v>
      </c>
      <c r="AB107" t="str">
        <f>VLOOKUP(A107, 'regions.invest'!A$2:C$250, 2, FALSE)</f>
        <v>member</v>
      </c>
      <c r="AC107" t="str">
        <f>VLOOKUP(A107, 'regions.invest'!A$2:C$250, 3, FALSE)</f>
        <v>Increased investment</v>
      </c>
      <c r="AE107" t="str">
        <f>VLOOKUP(C107, MDIreg1!A$2:C$250, 2, FALSE)</f>
        <v xml:space="preserve">Asia_South </v>
      </c>
      <c r="AF107" t="str">
        <f>VLOOKUP(C107, MDIreg1!A$2:C$250, 3, FALSE)</f>
        <v>South Asia</v>
      </c>
      <c r="AG107" t="str">
        <f>VLOOKUP(C107, MDIreg2!A$2:C$250, 2, FALSE)</f>
        <v>Asia_mdi</v>
      </c>
      <c r="AH107" t="str">
        <f>VLOOKUP(C107, MDIreg2!A$2:C$250, 3, FALSE)</f>
        <v>Selected Asian countries</v>
      </c>
    </row>
    <row r="108" spans="1:34" x14ac:dyDescent="0.2">
      <c r="A108" s="3" t="str">
        <f>ISO!A108</f>
        <v>IOT</v>
      </c>
      <c r="B108" s="3" t="str">
        <f>ISO!B108</f>
        <v>British Indian Ocean Territory</v>
      </c>
      <c r="C108" s="4" t="str">
        <f>VLOOKUP(A108,IMPACT159!A$2:C$251, 2, FALSE)</f>
        <v>OIO</v>
      </c>
      <c r="D108" s="4" t="str">
        <f>VLOOKUP(A108,IMPACT159!A$2:C$251, 3, FALSE)</f>
        <v>Other Indian Ocean</v>
      </c>
      <c r="E108" s="4" t="str">
        <f>VLOOKUP(A108,IMPACT115!A$2:C$249, 2,FALSE)</f>
        <v>ROW</v>
      </c>
      <c r="F108" s="4" t="str">
        <f>VLOOKUP(A108,IMPACT115!A$2:C$249, 2,FALSE)</f>
        <v>ROW</v>
      </c>
      <c r="G108" s="4" t="e">
        <f>VLOOKUP(A108,SSP!$A$2:C$247,2,FALSE)</f>
        <v>#N/A</v>
      </c>
      <c r="H108" s="5" t="e">
        <f>VLOOKUP(A108,FAO!$A$2:'FAO'!$E$195, 4, FALSE)</f>
        <v>#N/A</v>
      </c>
      <c r="I108" s="4" t="str">
        <f>VLOOKUP(A108,AggReg1!A$2:C$251, 2, FALSE)</f>
        <v>EAP</v>
      </c>
      <c r="J108" s="4" t="str">
        <f>VLOOKUP(A108,AggReg1!A$2:C$251, 3, FALSE)</f>
        <v>East Asia and Pacific</v>
      </c>
      <c r="K108" s="4" t="e">
        <f>VLOOKUP(A108,ISO!$A$2:'ISO'!$C$251,3,FALSE)</f>
        <v>#N/A</v>
      </c>
      <c r="L108" s="4" t="e">
        <f>VLOOKUP(A108,ISO!$A$2:'ISO'!$D$251,4,FALSE)</f>
        <v>#N/A</v>
      </c>
      <c r="M108" s="12">
        <v>86</v>
      </c>
      <c r="N108" s="12" t="e">
        <f>VLOOKUP(A108,FAO!$A$2:'FAO'!$E$195, 3, FALSE)</f>
        <v>#N/A</v>
      </c>
      <c r="O108" s="18" t="e">
        <f>VLOOKUP(A108,FAO!$A$2:'FAO'!$E$195, 5, FALSE)</f>
        <v>#N/A</v>
      </c>
      <c r="P108">
        <f>VLOOKUP(A108,AggReg2!A$2:B$251, 2, FALSE)</f>
        <v>0</v>
      </c>
      <c r="Q108" s="16" t="str">
        <f>VLOOKUP(C108,Econ2Dev!A$2:C$235,2, FALSE)</f>
        <v>DVG</v>
      </c>
      <c r="R108" s="16" t="str">
        <f>VLOOKUP(C108,Econ2Dev!A$2:C$235, 3, FALSE)</f>
        <v>Developed Only</v>
      </c>
      <c r="S108" t="str">
        <f>VLOOKUP(A108,EAPgMENg!A$2:C$288, 2, FALSE)</f>
        <v>OTH</v>
      </c>
      <c r="T108" t="str">
        <f>VLOOKUP(A108,EAPgMENg!A$2:C$288, 3, FALSE)</f>
        <v>Other</v>
      </c>
      <c r="U108" t="str">
        <f>VLOOKUP(C108,WB.income!A$2:C$251, 2, FALSE)</f>
        <v>upMidInc</v>
      </c>
      <c r="V108" t="str">
        <f>VLOOKUP(C108,WB.income!A$2:C$251, 3, FALSE)</f>
        <v>Upper middle income</v>
      </c>
      <c r="X108" t="str">
        <f>VLOOKUP(A108,WB.spatial!A$2:C$251, 2, FALSE)</f>
        <v>EAP</v>
      </c>
      <c r="Y108" t="str">
        <f>VLOOKUP(A108,WB.spatial!A$2:C$251, 3, FALSE)</f>
        <v>East Asia and Pacific</v>
      </c>
      <c r="Z108" t="str">
        <f>VLOOKUP(A108, Africa.regions!A$2:C$251, 2, FALSE)</f>
        <v>NonAfrica</v>
      </c>
      <c r="AA108" t="str">
        <f>VLOOKUP(A108,Africa.regions!A$2:C$251, 3, FALSE)</f>
        <v>Not Africa</v>
      </c>
      <c r="AB108" t="str">
        <f>VLOOKUP(A108, 'regions.invest'!A$2:C$250, 2, FALSE)</f>
        <v>nonmember</v>
      </c>
      <c r="AC108" t="str">
        <f>VLOOKUP(A108, 'regions.invest'!A$2:C$250, 3, FALSE)</f>
        <v>standard investment</v>
      </c>
      <c r="AE108" t="str">
        <f>VLOOKUP(C108, MDIreg1!A$2:C$250, 2, FALSE)</f>
        <v>other</v>
      </c>
      <c r="AF108" t="str">
        <f>VLOOKUP(C108, MDIreg1!A$2:C$250, 3, FALSE)</f>
        <v>Other countries</v>
      </c>
      <c r="AG108" t="str">
        <f>VLOOKUP(C108, MDIreg2!A$2:C$250, 2, FALSE)</f>
        <v>other</v>
      </c>
      <c r="AH108" t="str">
        <f>VLOOKUP(C108, MDIreg2!A$2:C$250, 3, FALSE)</f>
        <v>Other counties</v>
      </c>
    </row>
    <row r="109" spans="1:34" x14ac:dyDescent="0.2">
      <c r="A109" s="3" t="str">
        <f>ISO!A109</f>
        <v>IRL</v>
      </c>
      <c r="B109" s="3" t="str">
        <f>ISO!B109</f>
        <v>Ireland</v>
      </c>
      <c r="C109" s="4" t="str">
        <f>VLOOKUP(A109,IMPACT159!A$2:C$251, 2, FALSE)</f>
        <v>IRL</v>
      </c>
      <c r="D109" s="4" t="str">
        <f>VLOOKUP(A109,IMPACT159!A$2:C$251, 3, FALSE)</f>
        <v>Ireland</v>
      </c>
      <c r="E109" s="4" t="str">
        <f>VLOOKUP(A109,IMPACT115!A$2:C$249, 2,FALSE)</f>
        <v>BRI</v>
      </c>
      <c r="F109" s="4" t="str">
        <f>VLOOKUP(A109,IMPACT115!A$2:C$249, 2,FALSE)</f>
        <v>BRI</v>
      </c>
      <c r="G109" s="4" t="str">
        <f>VLOOKUP(A109,SSP!$A$2:C$247,2,FALSE)</f>
        <v>IRL</v>
      </c>
      <c r="H109" s="5">
        <f>VLOOKUP(A109,FAO!$A$2:'FAO'!$E$195, 4, FALSE)</f>
        <v>104</v>
      </c>
      <c r="I109" s="4" t="str">
        <f>VLOOKUP(A109,AggReg1!A$2:C$251, 2, FALSE)</f>
        <v>EUR</v>
      </c>
      <c r="J109" s="4" t="str">
        <f>VLOOKUP(A109,AggReg1!A$2:C$251, 3, FALSE)</f>
        <v>Europe</v>
      </c>
      <c r="K109" s="4" t="str">
        <f>VLOOKUP(A109,ISO!$A$2:'ISO'!$C$251,3,FALSE)</f>
        <v>Ireland</v>
      </c>
      <c r="L109" s="4" t="str">
        <f>VLOOKUP(A109,ISO!$A$2:'ISO'!$D$251,4,FALSE)</f>
        <v>IE</v>
      </c>
      <c r="M109" s="12">
        <f>VLOOKUP(A109,FAO!$A$2:'FAO'!$E$195, 2, FALSE)</f>
        <v>372</v>
      </c>
      <c r="N109" s="12" t="str">
        <f>VLOOKUP(A109,FAO!$A$2:'FAO'!$E$195, 3, FALSE)</f>
        <v>IRE</v>
      </c>
      <c r="O109" s="18">
        <f>VLOOKUP(A109,FAO!$A$2:'FAO'!$E$195, 5, FALSE)</f>
        <v>119</v>
      </c>
      <c r="P109" t="str">
        <f>VLOOKUP(A109,AggReg2!A$2:B$251, 2, FALSE)</f>
        <v>CAm</v>
      </c>
      <c r="Q109" s="16" t="str">
        <f>VLOOKUP(C109,Econ2Dev!A$2:C$235,2, FALSE)</f>
        <v>DVG</v>
      </c>
      <c r="R109" s="16" t="str">
        <f>VLOOKUP(C109,Econ2Dev!A$2:C$235, 3, FALSE)</f>
        <v>Developed Only</v>
      </c>
      <c r="S109" t="str">
        <f>VLOOKUP(A109,EAPgMENg!A$2:C$288, 2, FALSE)</f>
        <v>OTH</v>
      </c>
      <c r="T109" t="str">
        <f>VLOOKUP(A109,EAPgMENg!A$2:C$288, 3, FALSE)</f>
        <v>Other</v>
      </c>
      <c r="U109" t="str">
        <f>VLOOKUP(C109,WB.income!A$2:C$251, 2, FALSE)</f>
        <v>highInc</v>
      </c>
      <c r="V109" t="str">
        <f>VLOOKUP(C109,WB.income!A$2:C$251, 3, FALSE)</f>
        <v>High income</v>
      </c>
      <c r="X109" t="str">
        <f>VLOOKUP(A109,WB.spatial!A$2:C$251, 2, FALSE)</f>
        <v>EUR</v>
      </c>
      <c r="Y109" t="str">
        <f>VLOOKUP(A109,WB.spatial!A$2:C$251, 3, FALSE)</f>
        <v>Europe</v>
      </c>
      <c r="Z109" t="str">
        <f>VLOOKUP(A109, Africa.regions!A$2:C$251, 2, FALSE)</f>
        <v>NonAfrica</v>
      </c>
      <c r="AA109" t="str">
        <f>VLOOKUP(A109,Africa.regions!A$2:C$251, 3, FALSE)</f>
        <v>Not Africa</v>
      </c>
      <c r="AB109" t="str">
        <f>VLOOKUP(A109, 'regions.invest'!A$2:C$250, 2, FALSE)</f>
        <v>nonmember</v>
      </c>
      <c r="AC109" t="str">
        <f>VLOOKUP(A109, 'regions.invest'!A$2:C$250, 3, FALSE)</f>
        <v>standard investment</v>
      </c>
      <c r="AE109" t="str">
        <f>VLOOKUP(C109, MDIreg1!A$2:C$250, 2, FALSE)</f>
        <v>other</v>
      </c>
      <c r="AF109" t="str">
        <f>VLOOKUP(C109, MDIreg1!A$2:C$250, 3, FALSE)</f>
        <v>Other countries</v>
      </c>
      <c r="AG109" t="str">
        <f>VLOOKUP(C109, MDIreg2!A$2:C$250, 2, FALSE)</f>
        <v>other</v>
      </c>
      <c r="AH109" t="str">
        <f>VLOOKUP(C109, MDIreg2!A$2:C$250, 3, FALSE)</f>
        <v>Other counties</v>
      </c>
    </row>
    <row r="110" spans="1:34" x14ac:dyDescent="0.2">
      <c r="A110" s="3" t="str">
        <f>ISO!A110</f>
        <v>IRN</v>
      </c>
      <c r="B110" s="3" t="str">
        <f>ISO!B110</f>
        <v>Iran, Islamic Republic of</v>
      </c>
      <c r="C110" s="4" t="str">
        <f>VLOOKUP(A110,IMPACT159!A$2:C$251, 2, FALSE)</f>
        <v>IRN</v>
      </c>
      <c r="D110" s="4" t="str">
        <f>VLOOKUP(A110,IMPACT159!A$2:C$251, 3, FALSE)</f>
        <v>Iran</v>
      </c>
      <c r="E110" s="4" t="str">
        <f>VLOOKUP(A110,IMPACT115!A$2:C$249, 2,FALSE)</f>
        <v>IRN</v>
      </c>
      <c r="F110" s="4" t="str">
        <f>VLOOKUP(A110,IMPACT115!A$2:C$249, 2,FALSE)</f>
        <v>IRN</v>
      </c>
      <c r="G110" s="4" t="str">
        <f>VLOOKUP(A110,SSP!$A$2:C$247,2,FALSE)</f>
        <v>IRN</v>
      </c>
      <c r="H110" s="5">
        <f>VLOOKUP(A110,FAO!$A$2:'FAO'!$E$195, 4, FALSE)</f>
        <v>102</v>
      </c>
      <c r="I110" s="4" t="str">
        <f>VLOOKUP(A110,AggReg1!A$2:C$251, 2, FALSE)</f>
        <v>MEN</v>
      </c>
      <c r="J110" s="4" t="str">
        <f>VLOOKUP(A110,AggReg1!A$2:C$251, 3, FALSE)</f>
        <v>Middle East and North Africa</v>
      </c>
      <c r="K110" s="4" t="str">
        <f>VLOOKUP(A110,ISO!$A$2:'ISO'!$C$251,3,FALSE)</f>
        <v>The Islamic Republic of Iran</v>
      </c>
      <c r="L110" s="4" t="str">
        <f>VLOOKUP(A110,ISO!$A$2:'ISO'!$D$251,4,FALSE)</f>
        <v>IR</v>
      </c>
      <c r="M110" s="12">
        <f>VLOOKUP(A110,FAO!$A$2:'FAO'!$E$195, 2, FALSE)</f>
        <v>364</v>
      </c>
      <c r="N110" s="12" t="str">
        <f>VLOOKUP(A110,FAO!$A$2:'FAO'!$E$195, 3, FALSE)</f>
        <v>IRA</v>
      </c>
      <c r="O110" s="18">
        <f>VLOOKUP(A110,FAO!$A$2:'FAO'!$E$195, 5, FALSE)</f>
        <v>117</v>
      </c>
      <c r="P110">
        <f>VLOOKUP(A110,AggReg2!A$2:B$251, 2, FALSE)</f>
        <v>0</v>
      </c>
      <c r="Q110" s="16" t="str">
        <f>VLOOKUP(C110,Econ2Dev!A$2:C$235,2, FALSE)</f>
        <v>DVG</v>
      </c>
      <c r="R110" s="16" t="str">
        <f>VLOOKUP(C110,Econ2Dev!A$2:C$235, 3, FALSE)</f>
        <v>Developed Only</v>
      </c>
      <c r="S110" t="str">
        <f>VLOOKUP(A110,EAPgMENg!A$2:C$288, 2, FALSE)</f>
        <v>OTH</v>
      </c>
      <c r="T110" t="str">
        <f>VLOOKUP(A110,EAPgMENg!A$2:C$288, 3, FALSE)</f>
        <v>Other</v>
      </c>
      <c r="U110" t="str">
        <f>VLOOKUP(C110,WB.income!A$2:C$251, 2, FALSE)</f>
        <v>upMidInc</v>
      </c>
      <c r="V110" t="str">
        <f>VLOOKUP(C110,WB.income!A$2:C$251, 3, FALSE)</f>
        <v>Upper middle income</v>
      </c>
      <c r="X110" t="str">
        <f>VLOOKUP(A110,WB.spatial!A$2:C$251, 2, FALSE)</f>
        <v>MEN</v>
      </c>
      <c r="Y110" t="str">
        <f>VLOOKUP(A110,WB.spatial!A$2:C$251, 3, FALSE)</f>
        <v>Middle and Near East</v>
      </c>
      <c r="Z110" t="str">
        <f>VLOOKUP(A110, Africa.regions!A$2:C$251, 2, FALSE)</f>
        <v>NonAfrica</v>
      </c>
      <c r="AA110" t="str">
        <f>VLOOKUP(A110,Africa.regions!A$2:C$251, 3, FALSE)</f>
        <v>Not Africa</v>
      </c>
      <c r="AB110" t="str">
        <f>VLOOKUP(A110, 'regions.invest'!A$2:C$250, 2, FALSE)</f>
        <v>member</v>
      </c>
      <c r="AC110" t="str">
        <f>VLOOKUP(A110, 'regions.invest'!A$2:C$250, 3, FALSE)</f>
        <v>Increased investment</v>
      </c>
      <c r="AE110" t="str">
        <f>VLOOKUP(C110, MDIreg1!A$2:C$250, 2, FALSE)</f>
        <v>Asia_West</v>
      </c>
      <c r="AF110" t="str">
        <f>VLOOKUP(C110, MDIreg1!A$2:C$250, 3, FALSE)</f>
        <v>Western Asia</v>
      </c>
      <c r="AG110" t="str">
        <f>VLOOKUP(C110, MDIreg2!A$2:C$250, 2, FALSE)</f>
        <v>WANACentAsia_mdi</v>
      </c>
      <c r="AH110" t="str">
        <f>VLOOKUP(C110, MDIreg2!A$2:C$250, 3, FALSE)</f>
        <v>West and Central Asia and North African countries</v>
      </c>
    </row>
    <row r="111" spans="1:34" x14ac:dyDescent="0.2">
      <c r="A111" s="3" t="str">
        <f>ISO!A111</f>
        <v>IRQ</v>
      </c>
      <c r="B111" s="3" t="str">
        <f>ISO!B111</f>
        <v>Iraq</v>
      </c>
      <c r="C111" s="4" t="str">
        <f>VLOOKUP(A111,IMPACT159!A$2:C$251, 2, FALSE)</f>
        <v>IRQ</v>
      </c>
      <c r="D111" s="4" t="str">
        <f>VLOOKUP(A111,IMPACT159!A$2:C$251, 3, FALSE)</f>
        <v>Iraq</v>
      </c>
      <c r="E111" s="4" t="str">
        <f>VLOOKUP(A111,IMPACT115!A$2:C$249, 2,FALSE)</f>
        <v>IRQ</v>
      </c>
      <c r="F111" s="4" t="str">
        <f>VLOOKUP(A111,IMPACT115!A$2:C$249, 2,FALSE)</f>
        <v>IRQ</v>
      </c>
      <c r="G111" s="4" t="str">
        <f>VLOOKUP(A111,SSP!$A$2:C$247,2,FALSE)</f>
        <v>IRQ</v>
      </c>
      <c r="H111" s="5">
        <f>VLOOKUP(A111,FAO!$A$2:'FAO'!$E$195, 4, FALSE)</f>
        <v>103</v>
      </c>
      <c r="I111" s="4" t="str">
        <f>VLOOKUP(A111,AggReg1!A$2:C$251, 2, FALSE)</f>
        <v>MEN</v>
      </c>
      <c r="J111" s="4" t="str">
        <f>VLOOKUP(A111,AggReg1!A$2:C$251, 3, FALSE)</f>
        <v>Middle East and North Africa</v>
      </c>
      <c r="K111" s="4" t="str">
        <f>VLOOKUP(A111,ISO!$A$2:'ISO'!$C$251,3,FALSE)</f>
        <v>The Republic of Iraq</v>
      </c>
      <c r="L111" s="4" t="str">
        <f>VLOOKUP(A111,ISO!$A$2:'ISO'!$D$251,4,FALSE)</f>
        <v>IQ</v>
      </c>
      <c r="M111" s="12">
        <f>VLOOKUP(A111,FAO!$A$2:'FAO'!$E$195, 2, FALSE)</f>
        <v>368</v>
      </c>
      <c r="N111" s="12" t="str">
        <f>VLOOKUP(A111,FAO!$A$2:'FAO'!$E$195, 3, FALSE)</f>
        <v>IRQ</v>
      </c>
      <c r="O111" s="18">
        <f>VLOOKUP(A111,FAO!$A$2:'FAO'!$E$195, 5, FALSE)</f>
        <v>118</v>
      </c>
      <c r="P111" t="str">
        <f>VLOOKUP(A111,AggReg2!A$2:B$251, 2, FALSE)</f>
        <v>NEU</v>
      </c>
      <c r="Q111" s="16" t="str">
        <f>VLOOKUP(C111,Econ2Dev!A$2:C$235,2, FALSE)</f>
        <v>DVD</v>
      </c>
      <c r="R111" s="16" t="str">
        <f>VLOOKUP(C111,Econ2Dev!A$2:C$235, 3, FALSE)</f>
        <v>Developing Only</v>
      </c>
      <c r="S111" t="str">
        <f>VLOOKUP(A111,EAPgMENg!A$2:C$288, 2, FALSE)</f>
        <v>OTH</v>
      </c>
      <c r="T111" t="str">
        <f>VLOOKUP(A111,EAPgMENg!A$2:C$288, 3, FALSE)</f>
        <v>Other</v>
      </c>
      <c r="U111" t="str">
        <f>VLOOKUP(C111,WB.income!A$2:C$251, 2, FALSE)</f>
        <v>upMidInc</v>
      </c>
      <c r="V111" t="str">
        <f>VLOOKUP(C111,WB.income!A$2:C$251, 3, FALSE)</f>
        <v>Upper middle income</v>
      </c>
      <c r="X111" t="str">
        <f>VLOOKUP(A111,WB.spatial!A$2:C$251, 2, FALSE)</f>
        <v>MEN</v>
      </c>
      <c r="Y111" t="str">
        <f>VLOOKUP(A111,WB.spatial!A$2:C$251, 3, FALSE)</f>
        <v>Middle and Near East</v>
      </c>
      <c r="Z111" t="str">
        <f>VLOOKUP(A111, Africa.regions!A$2:C$251, 2, FALSE)</f>
        <v>NonAfrica</v>
      </c>
      <c r="AA111" t="str">
        <f>VLOOKUP(A111,Africa.regions!A$2:C$251, 3, FALSE)</f>
        <v>Not Africa</v>
      </c>
      <c r="AB111" t="str">
        <f>VLOOKUP(A111, 'regions.invest'!A$2:C$250, 2, FALSE)</f>
        <v>member</v>
      </c>
      <c r="AC111" t="str">
        <f>VLOOKUP(A111, 'regions.invest'!A$2:C$250, 3, FALSE)</f>
        <v>Increased investment</v>
      </c>
      <c r="AE111" t="str">
        <f>VLOOKUP(C111, MDIreg1!A$2:C$250, 2, FALSE)</f>
        <v>Asia_West</v>
      </c>
      <c r="AF111" t="str">
        <f>VLOOKUP(C111, MDIreg1!A$2:C$250, 3, FALSE)</f>
        <v>Western Asia</v>
      </c>
      <c r="AG111" t="str">
        <f>VLOOKUP(C111, MDIreg2!A$2:C$250, 2, FALSE)</f>
        <v>WANACentAsia_mdi</v>
      </c>
      <c r="AH111" t="str">
        <f>VLOOKUP(C111, MDIreg2!A$2:C$250, 3, FALSE)</f>
        <v>West and Central Asia and North African countries</v>
      </c>
    </row>
    <row r="112" spans="1:34" x14ac:dyDescent="0.2">
      <c r="A112" s="3" t="str">
        <f>ISO!A112</f>
        <v>ISL</v>
      </c>
      <c r="B112" s="3" t="str">
        <f>ISO!B112</f>
        <v>Iceland</v>
      </c>
      <c r="C112" s="4" t="str">
        <f>VLOOKUP(A112,IMPACT159!A$2:C$251, 2, FALSE)</f>
        <v>ISL</v>
      </c>
      <c r="D112" s="4" t="str">
        <f>VLOOKUP(A112,IMPACT159!A$2:C$251, 3, FALSE)</f>
        <v>Iceland</v>
      </c>
      <c r="E112" s="4" t="str">
        <f>VLOOKUP(A112,IMPACT115!A$2:C$249, 2,FALSE)</f>
        <v>SCA</v>
      </c>
      <c r="F112" s="4" t="str">
        <f>VLOOKUP(A112,IMPACT115!A$2:C$249, 2,FALSE)</f>
        <v>SCA</v>
      </c>
      <c r="G112" s="4" t="str">
        <f>VLOOKUP(A112,SSP!$A$2:C$247,2,FALSE)</f>
        <v>ISL</v>
      </c>
      <c r="H112" s="5">
        <f>VLOOKUP(A112,FAO!$A$2:'FAO'!$E$195, 4, FALSE)</f>
        <v>99</v>
      </c>
      <c r="I112" s="4" t="str">
        <f>VLOOKUP(A112,AggReg1!A$2:C$251, 2, FALSE)</f>
        <v>EUR</v>
      </c>
      <c r="J112" s="4" t="str">
        <f>VLOOKUP(A112,AggReg1!A$2:C$251, 3, FALSE)</f>
        <v>Europe</v>
      </c>
      <c r="K112" s="4" t="str">
        <f>VLOOKUP(A112,ISO!$A$2:'ISO'!$C$251,3,FALSE)</f>
        <v>The Republic of Iceland</v>
      </c>
      <c r="L112" s="4" t="str">
        <f>VLOOKUP(A112,ISO!$A$2:'ISO'!$D$251,4,FALSE)</f>
        <v>IS</v>
      </c>
      <c r="M112" s="12">
        <f>VLOOKUP(A112,FAO!$A$2:'FAO'!$E$195, 2, FALSE)</f>
        <v>352</v>
      </c>
      <c r="N112" s="12" t="str">
        <f>VLOOKUP(A112,FAO!$A$2:'FAO'!$E$195, 3, FALSE)</f>
        <v>ICE</v>
      </c>
      <c r="O112" s="18">
        <f>VLOOKUP(A112,FAO!$A$2:'FAO'!$E$195, 5, FALSE)</f>
        <v>114</v>
      </c>
      <c r="P112" t="str">
        <f>VLOOKUP(A112,AggReg2!A$2:B$251, 2, FALSE)</f>
        <v>SAs</v>
      </c>
      <c r="Q112" s="16" t="str">
        <f>VLOOKUP(C112,Econ2Dev!A$2:C$235,2, FALSE)</f>
        <v>DVG</v>
      </c>
      <c r="R112" s="16" t="str">
        <f>VLOOKUP(C112,Econ2Dev!A$2:C$235, 3, FALSE)</f>
        <v>Developed Only</v>
      </c>
      <c r="S112" t="str">
        <f>VLOOKUP(A112,EAPgMENg!A$2:C$288, 2, FALSE)</f>
        <v>OTH</v>
      </c>
      <c r="T112" t="str">
        <f>VLOOKUP(A112,EAPgMENg!A$2:C$288, 3, FALSE)</f>
        <v>Other</v>
      </c>
      <c r="U112" t="str">
        <f>VLOOKUP(C112,WB.income!A$2:C$251, 2, FALSE)</f>
        <v>highInc</v>
      </c>
      <c r="V112" t="str">
        <f>VLOOKUP(C112,WB.income!A$2:C$251, 3, FALSE)</f>
        <v>High income</v>
      </c>
      <c r="X112" t="str">
        <f>VLOOKUP(A112,WB.spatial!A$2:C$251, 2, FALSE)</f>
        <v>EUR</v>
      </c>
      <c r="Y112" t="str">
        <f>VLOOKUP(A112,WB.spatial!A$2:C$251, 3, FALSE)</f>
        <v>Europe</v>
      </c>
      <c r="Z112" t="str">
        <f>VLOOKUP(A112, Africa.regions!A$2:C$251, 2, FALSE)</f>
        <v>NonAfrica</v>
      </c>
      <c r="AA112" t="str">
        <f>VLOOKUP(A112,Africa.regions!A$2:C$251, 3, FALSE)</f>
        <v>Not Africa</v>
      </c>
      <c r="AB112" t="str">
        <f>VLOOKUP(A112, 'regions.invest'!A$2:C$250, 2, FALSE)</f>
        <v>nonmember</v>
      </c>
      <c r="AC112" t="str">
        <f>VLOOKUP(A112, 'regions.invest'!A$2:C$250, 3, FALSE)</f>
        <v>standard investment</v>
      </c>
      <c r="AE112" t="str">
        <f>VLOOKUP(C112, MDIreg1!A$2:C$250, 2, FALSE)</f>
        <v>other</v>
      </c>
      <c r="AF112" t="str">
        <f>VLOOKUP(C112, MDIreg1!A$2:C$250, 3, FALSE)</f>
        <v>Other countries</v>
      </c>
      <c r="AG112" t="str">
        <f>VLOOKUP(C112, MDIreg2!A$2:C$250, 2, FALSE)</f>
        <v>other</v>
      </c>
      <c r="AH112" t="str">
        <f>VLOOKUP(C112, MDIreg2!A$2:C$250, 3, FALSE)</f>
        <v>Other counties</v>
      </c>
    </row>
    <row r="113" spans="1:34" x14ac:dyDescent="0.2">
      <c r="A113" s="3" t="str">
        <f>ISO!A113</f>
        <v>ISR</v>
      </c>
      <c r="B113" s="3" t="str">
        <f>ISO!B113</f>
        <v>Israel</v>
      </c>
      <c r="C113" s="4" t="str">
        <f>VLOOKUP(A113,IMPACT159!A$2:C$251, 2, FALSE)</f>
        <v>ISR</v>
      </c>
      <c r="D113" s="4" t="str">
        <f>VLOOKUP(A113,IMPACT159!A$2:C$251, 3, FALSE)</f>
        <v>Israel</v>
      </c>
      <c r="E113" s="4" t="str">
        <f>VLOOKUP(A113,IMPACT115!A$2:C$249, 2,FALSE)</f>
        <v>ISR</v>
      </c>
      <c r="F113" s="4" t="str">
        <f>VLOOKUP(A113,IMPACT115!A$2:C$249, 2,FALSE)</f>
        <v>ISR</v>
      </c>
      <c r="G113" s="4" t="str">
        <f>VLOOKUP(A113,SSP!$A$2:C$247,2,FALSE)</f>
        <v>ISR</v>
      </c>
      <c r="H113" s="5">
        <f>VLOOKUP(A113,FAO!$A$2:'FAO'!$E$195, 4, FALSE)</f>
        <v>105</v>
      </c>
      <c r="I113" s="4" t="str">
        <f>VLOOKUP(A113,AggReg1!A$2:C$251, 2, FALSE)</f>
        <v>MEN</v>
      </c>
      <c r="J113" s="4" t="str">
        <f>VLOOKUP(A113,AggReg1!A$2:C$251, 3, FALSE)</f>
        <v>Middle East and North Africa</v>
      </c>
      <c r="K113" s="4" t="str">
        <f>VLOOKUP(A113,ISO!$A$2:'ISO'!$C$251,3,FALSE)</f>
        <v>The State of Israel</v>
      </c>
      <c r="L113" s="4" t="str">
        <f>VLOOKUP(A113,ISO!$A$2:'ISO'!$D$251,4,FALSE)</f>
        <v>IL</v>
      </c>
      <c r="M113" s="12">
        <f>VLOOKUP(A113,FAO!$A$2:'FAO'!$E$195, 2, FALSE)</f>
        <v>376</v>
      </c>
      <c r="N113" s="12" t="str">
        <f>VLOOKUP(A113,FAO!$A$2:'FAO'!$E$195, 3, FALSE)</f>
        <v>ISR</v>
      </c>
      <c r="O113" s="18">
        <f>VLOOKUP(A113,FAO!$A$2:'FAO'!$E$195, 5, FALSE)</f>
        <v>121</v>
      </c>
      <c r="P113" t="str">
        <f>VLOOKUP(A113,AggReg2!A$2:B$251, 2, FALSE)</f>
        <v>ANZ</v>
      </c>
      <c r="Q113" s="16" t="str">
        <f>VLOOKUP(C113,Econ2Dev!A$2:C$235,2, FALSE)</f>
        <v>DVD</v>
      </c>
      <c r="R113" s="16" t="str">
        <f>VLOOKUP(C113,Econ2Dev!A$2:C$235, 3, FALSE)</f>
        <v>Developing Only</v>
      </c>
      <c r="S113" t="str">
        <f>VLOOKUP(A113,EAPgMENg!A$2:C$288, 2, FALSE)</f>
        <v>OTH</v>
      </c>
      <c r="T113" t="str">
        <f>VLOOKUP(A113,EAPgMENg!A$2:C$288, 3, FALSE)</f>
        <v>Other</v>
      </c>
      <c r="U113" t="str">
        <f>VLOOKUP(C113,WB.income!A$2:C$251, 2, FALSE)</f>
        <v>highInc</v>
      </c>
      <c r="V113" t="str">
        <f>VLOOKUP(C113,WB.income!A$2:C$251, 3, FALSE)</f>
        <v>High income</v>
      </c>
      <c r="X113" t="str">
        <f>VLOOKUP(A113,WB.spatial!A$2:C$251, 2, FALSE)</f>
        <v>MEN</v>
      </c>
      <c r="Y113" t="str">
        <f>VLOOKUP(A113,WB.spatial!A$2:C$251, 3, FALSE)</f>
        <v>Middle and Near East</v>
      </c>
      <c r="Z113" t="str">
        <f>VLOOKUP(A113, Africa.regions!A$2:C$251, 2, FALSE)</f>
        <v>NonAfrica</v>
      </c>
      <c r="AA113" t="str">
        <f>VLOOKUP(A113,Africa.regions!A$2:C$251, 3, FALSE)</f>
        <v>Not Africa</v>
      </c>
      <c r="AB113" t="str">
        <f>VLOOKUP(A113, 'regions.invest'!A$2:C$250, 2, FALSE)</f>
        <v>member</v>
      </c>
      <c r="AC113" t="str">
        <f>VLOOKUP(A113, 'regions.invest'!A$2:C$250, 3, FALSE)</f>
        <v>Increased investment</v>
      </c>
      <c r="AE113" t="str">
        <f>VLOOKUP(C113, MDIreg1!A$2:C$250, 2, FALSE)</f>
        <v>Asia_West</v>
      </c>
      <c r="AF113" t="str">
        <f>VLOOKUP(C113, MDIreg1!A$2:C$250, 3, FALSE)</f>
        <v>Western Asia</v>
      </c>
      <c r="AG113" t="str">
        <f>VLOOKUP(C113, MDIreg2!A$2:C$250, 2, FALSE)</f>
        <v>WANACentAsia_mdi</v>
      </c>
      <c r="AH113" t="str">
        <f>VLOOKUP(C113, MDIreg2!A$2:C$250, 3, FALSE)</f>
        <v>West and Central Asia and North African countries</v>
      </c>
    </row>
    <row r="114" spans="1:34" x14ac:dyDescent="0.2">
      <c r="A114" s="3" t="str">
        <f>ISO!A114</f>
        <v>ITA</v>
      </c>
      <c r="B114" s="3" t="str">
        <f>ISO!B114</f>
        <v>Italy</v>
      </c>
      <c r="C114" s="4" t="str">
        <f>VLOOKUP(A114,IMPACT159!A$2:C$251, 2, FALSE)</f>
        <v>ITP</v>
      </c>
      <c r="D114" s="4" t="str">
        <f>VLOOKUP(A114,IMPACT159!A$2:C$251, 3, FALSE)</f>
        <v>Italy plus</v>
      </c>
      <c r="E114" s="4" t="str">
        <f>VLOOKUP(A114,IMPACT115!A$2:C$249, 2,FALSE)</f>
        <v>ITA</v>
      </c>
      <c r="F114" s="4" t="str">
        <f>VLOOKUP(A114,IMPACT115!A$2:C$249, 2,FALSE)</f>
        <v>ITA</v>
      </c>
      <c r="G114" s="4" t="str">
        <f>VLOOKUP(A114,SSP!$A$2:C$247,2,FALSE)</f>
        <v>ITA</v>
      </c>
      <c r="H114" s="5">
        <f>VLOOKUP(A114,FAO!$A$2:'FAO'!$E$195, 4, FALSE)</f>
        <v>106</v>
      </c>
      <c r="I114" s="4" t="str">
        <f>VLOOKUP(A114,AggReg1!A$2:C$251, 2, FALSE)</f>
        <v>EUR</v>
      </c>
      <c r="J114" s="4" t="str">
        <f>VLOOKUP(A114,AggReg1!A$2:C$251, 3, FALSE)</f>
        <v>Europe</v>
      </c>
      <c r="K114" s="4" t="str">
        <f>VLOOKUP(A114,ISO!$A$2:'ISO'!$C$251,3,FALSE)</f>
        <v>The Republic of Italy</v>
      </c>
      <c r="L114" s="4" t="str">
        <f>VLOOKUP(A114,ISO!$A$2:'ISO'!$D$251,4,FALSE)</f>
        <v>IT</v>
      </c>
      <c r="M114" s="12">
        <f>VLOOKUP(A114,FAO!$A$2:'FAO'!$E$195, 2, FALSE)</f>
        <v>380</v>
      </c>
      <c r="N114" s="12" t="str">
        <f>VLOOKUP(A114,FAO!$A$2:'FAO'!$E$195, 3, FALSE)</f>
        <v>ITA</v>
      </c>
      <c r="O114" s="18">
        <f>VLOOKUP(A114,FAO!$A$2:'FAO'!$E$195, 5, FALSE)</f>
        <v>122</v>
      </c>
      <c r="P114" t="str">
        <f>VLOOKUP(A114,AggReg2!A$2:B$251, 2, FALSE)</f>
        <v>WEU</v>
      </c>
      <c r="Q114" s="16" t="str">
        <f>VLOOKUP(C114,Econ2Dev!A$2:C$235,2, FALSE)</f>
        <v>DVD</v>
      </c>
      <c r="R114" s="16" t="str">
        <f>VLOOKUP(C114,Econ2Dev!A$2:C$235, 3, FALSE)</f>
        <v>Developing Only</v>
      </c>
      <c r="S114" t="str">
        <f>VLOOKUP(A114,EAPgMENg!A$2:C$288, 2, FALSE)</f>
        <v>OTH</v>
      </c>
      <c r="T114" t="str">
        <f>VLOOKUP(A114,EAPgMENg!A$2:C$288, 3, FALSE)</f>
        <v>Other</v>
      </c>
      <c r="U114" t="str">
        <f>VLOOKUP(C114,WB.income!A$2:C$251, 2, FALSE)</f>
        <v>highInc</v>
      </c>
      <c r="V114" t="str">
        <f>VLOOKUP(C114,WB.income!A$2:C$251, 3, FALSE)</f>
        <v>High income</v>
      </c>
      <c r="X114" t="str">
        <f>VLOOKUP(A114,WB.spatial!A$2:C$251, 2, FALSE)</f>
        <v>EUR</v>
      </c>
      <c r="Y114" t="str">
        <f>VLOOKUP(A114,WB.spatial!A$2:C$251, 3, FALSE)</f>
        <v>Europe</v>
      </c>
      <c r="Z114" t="str">
        <f>VLOOKUP(A114, Africa.regions!A$2:C$251, 2, FALSE)</f>
        <v>NonAfrica</v>
      </c>
      <c r="AA114" t="str">
        <f>VLOOKUP(A114,Africa.regions!A$2:C$251, 3, FALSE)</f>
        <v>Not Africa</v>
      </c>
      <c r="AB114" t="str">
        <f>VLOOKUP(A114, 'regions.invest'!A$2:C$250, 2, FALSE)</f>
        <v>nonmember</v>
      </c>
      <c r="AC114" t="str">
        <f>VLOOKUP(A114, 'regions.invest'!A$2:C$250, 3, FALSE)</f>
        <v>standard investment</v>
      </c>
      <c r="AE114" t="str">
        <f>VLOOKUP(C114, MDIreg1!A$2:C$250, 2, FALSE)</f>
        <v>other</v>
      </c>
      <c r="AF114" t="str">
        <f>VLOOKUP(C114, MDIreg1!A$2:C$250, 3, FALSE)</f>
        <v>Other countries</v>
      </c>
      <c r="AG114" t="str">
        <f>VLOOKUP(C114, MDIreg2!A$2:C$250, 2, FALSE)</f>
        <v>other</v>
      </c>
      <c r="AH114" t="str">
        <f>VLOOKUP(C114, MDIreg2!A$2:C$250, 3, FALSE)</f>
        <v>Other counties</v>
      </c>
    </row>
    <row r="115" spans="1:34" x14ac:dyDescent="0.2">
      <c r="A115" s="3" t="str">
        <f>ISO!A115</f>
        <v>JAM</v>
      </c>
      <c r="B115" s="3" t="str">
        <f>ISO!B115</f>
        <v>Jamaica</v>
      </c>
      <c r="C115" s="4" t="str">
        <f>VLOOKUP(A115,IMPACT159!A$2:C$251, 2, FALSE)</f>
        <v>JAM</v>
      </c>
      <c r="D115" s="4" t="str">
        <f>VLOOKUP(A115,IMPACT159!A$2:C$251, 3, FALSE)</f>
        <v>Jamaica</v>
      </c>
      <c r="E115" s="4" t="str">
        <f>VLOOKUP(A115,IMPACT115!A$2:C$249, 2,FALSE)</f>
        <v>ROW</v>
      </c>
      <c r="F115" s="4" t="str">
        <f>VLOOKUP(A115,IMPACT115!A$2:C$249, 2,FALSE)</f>
        <v>ROW</v>
      </c>
      <c r="G115" s="4" t="str">
        <f>VLOOKUP(A115,SSP!$A$2:C$247,2,FALSE)</f>
        <v>JAM</v>
      </c>
      <c r="H115" s="5">
        <f>VLOOKUP(A115,FAO!$A$2:'FAO'!$E$195, 4, FALSE)</f>
        <v>109</v>
      </c>
      <c r="I115" s="4" t="str">
        <f>VLOOKUP(A115,AggReg1!A$2:C$251, 2, FALSE)</f>
        <v>LAC</v>
      </c>
      <c r="J115" s="4" t="str">
        <f>VLOOKUP(A115,AggReg1!A$2:C$251, 3, FALSE)</f>
        <v>Latin America and Caribbean</v>
      </c>
      <c r="K115" s="4" t="str">
        <f>VLOOKUP(A115,ISO!$A$2:'ISO'!$C$251,3,FALSE)</f>
        <v>Jamaica</v>
      </c>
      <c r="L115" s="4" t="str">
        <f>VLOOKUP(A115,ISO!$A$2:'ISO'!$D$251,4,FALSE)</f>
        <v>JM</v>
      </c>
      <c r="M115" s="12">
        <f>VLOOKUP(A115,FAO!$A$2:'FAO'!$E$195, 2, FALSE)</f>
        <v>388</v>
      </c>
      <c r="N115" s="12" t="str">
        <f>VLOOKUP(A115,FAO!$A$2:'FAO'!$E$195, 3, FALSE)</f>
        <v>JAM</v>
      </c>
      <c r="O115" s="18">
        <f>VLOOKUP(A115,FAO!$A$2:'FAO'!$E$195, 5, FALSE)</f>
        <v>123</v>
      </c>
      <c r="P115" t="str">
        <f>VLOOKUP(A115,AggReg2!A$2:B$251, 2, FALSE)</f>
        <v>SEAs</v>
      </c>
      <c r="Q115" s="16" t="str">
        <f>VLOOKUP(C115,Econ2Dev!A$2:C$235,2, FALSE)</f>
        <v>DVG</v>
      </c>
      <c r="R115" s="16" t="str">
        <f>VLOOKUP(C115,Econ2Dev!A$2:C$235, 3, FALSE)</f>
        <v>Developed Only</v>
      </c>
      <c r="S115" t="str">
        <f>VLOOKUP(A115,EAPgMENg!A$2:C$288, 2, FALSE)</f>
        <v>EAPg</v>
      </c>
      <c r="T115" t="str">
        <f>VLOOKUP(A115,EAPgMENg!A$2:C$288, 3, FALSE)</f>
        <v>East Asia and Pacific, developing only</v>
      </c>
      <c r="U115" t="str">
        <f>VLOOKUP(C115,WB.income!A$2:C$251, 2, FALSE)</f>
        <v>upMidInc</v>
      </c>
      <c r="V115" t="str">
        <f>VLOOKUP(C115,WB.income!A$2:C$251, 3, FALSE)</f>
        <v>Upper middle income</v>
      </c>
      <c r="X115" t="str">
        <f>VLOOKUP(A115,WB.spatial!A$2:C$251, 2, FALSE)</f>
        <v>LAC</v>
      </c>
      <c r="Y115" t="str">
        <f>VLOOKUP(A115,WB.spatial!A$2:C$251, 3, FALSE)</f>
        <v>Latin America and Caribbean</v>
      </c>
      <c r="Z115" t="str">
        <f>VLOOKUP(A115, Africa.regions!A$2:C$251, 2, FALSE)</f>
        <v>NonAfrica</v>
      </c>
      <c r="AA115" t="str">
        <f>VLOOKUP(A115,Africa.regions!A$2:C$251, 3, FALSE)</f>
        <v>Not Africa</v>
      </c>
      <c r="AB115" t="str">
        <f>VLOOKUP(A115, 'regions.invest'!A$2:C$250, 2, FALSE)</f>
        <v>member</v>
      </c>
      <c r="AC115" t="str">
        <f>VLOOKUP(A115, 'regions.invest'!A$2:C$250, 3, FALSE)</f>
        <v>Increased investment</v>
      </c>
      <c r="AE115" t="str">
        <f>VLOOKUP(C115, MDIreg1!A$2:C$250, 2, FALSE)</f>
        <v>Caribbean</v>
      </c>
      <c r="AF115" t="str">
        <f>VLOOKUP(C115, MDIreg1!A$2:C$250, 3, FALSE)</f>
        <v>Caribbean</v>
      </c>
      <c r="AG115" t="str">
        <f>VLOOKUP(C115, MDIreg2!A$2:C$250, 2, FALSE)</f>
        <v>LAC_mdi</v>
      </c>
      <c r="AH115" t="str">
        <f>VLOOKUP(C115, MDIreg2!A$2:C$250, 3, FALSE)</f>
        <v>Selected Latin American and Caribbean countries</v>
      </c>
    </row>
    <row r="116" spans="1:34" x14ac:dyDescent="0.2">
      <c r="A116" s="3" t="str">
        <f>ISO!A116</f>
        <v>JEY</v>
      </c>
      <c r="B116" s="3" t="str">
        <f>ISO!B116</f>
        <v>Jersey</v>
      </c>
      <c r="C116" s="4" t="str">
        <f>VLOOKUP(A116,IMPACT159!A$2:C$251, 2, FALSE)</f>
        <v>UKP</v>
      </c>
      <c r="D116" s="4" t="str">
        <f>VLOOKUP(A116,IMPACT159!A$2:C$251, 3, FALSE)</f>
        <v>Great Britain plus</v>
      </c>
      <c r="E116" s="4" t="e">
        <f>VLOOKUP(A116,IMPACT115!A$2:C$249, 2,FALSE)</f>
        <v>#N/A</v>
      </c>
      <c r="F116" s="4" t="e">
        <f>VLOOKUP(A116,IMPACT115!A$2:C$249, 2,FALSE)</f>
        <v>#N/A</v>
      </c>
      <c r="G116" s="4" t="e">
        <f>VLOOKUP(A116,SSP!$A$2:C$247,2,FALSE)</f>
        <v>#N/A</v>
      </c>
      <c r="H116" s="5" t="e">
        <f>VLOOKUP(A116,FAO!$A$2:'FAO'!$E$195, 4, FALSE)</f>
        <v>#N/A</v>
      </c>
      <c r="I116" s="4" t="str">
        <f>VLOOKUP(A116,AggReg1!A$2:C$251, 2, FALSE)</f>
        <v>EUR</v>
      </c>
      <c r="J116" s="4" t="str">
        <f>VLOOKUP(A116,AggReg1!A$2:C$251, 3, FALSE)</f>
        <v>Europe</v>
      </c>
      <c r="K116" s="4" t="e">
        <f>VLOOKUP(A116,ISO!$A$2:'ISO'!$C$251,3,FALSE)</f>
        <v>#N/A</v>
      </c>
      <c r="L116" s="4" t="e">
        <f>VLOOKUP(A116,ISO!$A$2:'ISO'!$D$251,4,FALSE)</f>
        <v>#N/A</v>
      </c>
      <c r="M116" s="12">
        <v>832</v>
      </c>
      <c r="N116" s="12" t="e">
        <f>VLOOKUP(A116,FAO!$A$2:'FAO'!$E$195, 3, FALSE)</f>
        <v>#N/A</v>
      </c>
      <c r="O116" s="18" t="e">
        <f>VLOOKUP(A116,FAO!$A$2:'FAO'!$E$195, 5, FALSE)</f>
        <v>#N/A</v>
      </c>
      <c r="P116" t="e">
        <f>VLOOKUP(A116,AggReg2!A$2:B$251, 2, FALSE)</f>
        <v>#N/A</v>
      </c>
      <c r="Q116" s="16" t="str">
        <f>VLOOKUP(C116,Econ2Dev!A$2:C$235,2, FALSE)</f>
        <v>DVG</v>
      </c>
      <c r="R116" s="16" t="str">
        <f>VLOOKUP(C116,Econ2Dev!A$2:C$235, 3, FALSE)</f>
        <v>Developed Only</v>
      </c>
      <c r="S116" t="str">
        <f>VLOOKUP(A116,EAPgMENg!A$2:C$288, 2, FALSE)</f>
        <v>OTH</v>
      </c>
      <c r="T116" t="str">
        <f>VLOOKUP(A116,EAPgMENg!A$2:C$288, 3, FALSE)</f>
        <v>Other</v>
      </c>
      <c r="U116" t="str">
        <f>VLOOKUP(C116,WB.income!A$2:C$251, 2, FALSE)</f>
        <v>highInc</v>
      </c>
      <c r="V116" t="str">
        <f>VLOOKUP(C116,WB.income!A$2:C$251, 3, FALSE)</f>
        <v>High income</v>
      </c>
      <c r="X116" t="str">
        <f>VLOOKUP(A116,WB.spatial!A$2:C$251, 2, FALSE)</f>
        <v>EUR</v>
      </c>
      <c r="Y116" t="str">
        <f>VLOOKUP(A116,WB.spatial!A$2:C$251, 3, FALSE)</f>
        <v>Europe</v>
      </c>
      <c r="Z116" t="str">
        <f>VLOOKUP(A116, Africa.regions!A$2:C$251, 2, FALSE)</f>
        <v>NonAfrica</v>
      </c>
      <c r="AA116" t="str">
        <f>VLOOKUP(A116,Africa.regions!A$2:C$251, 3, FALSE)</f>
        <v>Not Africa</v>
      </c>
      <c r="AB116" t="e">
        <f>VLOOKUP(A116, 'regions.invest'!A$2:C$250, 2, FALSE)</f>
        <v>#N/A</v>
      </c>
      <c r="AC116" t="e">
        <f>VLOOKUP(A116, 'regions.invest'!A$2:C$250, 3, FALSE)</f>
        <v>#N/A</v>
      </c>
      <c r="AE116" t="str">
        <f>VLOOKUP(C116, MDIreg1!A$2:C$250, 2, FALSE)</f>
        <v>other</v>
      </c>
      <c r="AF116" t="str">
        <f>VLOOKUP(C116, MDIreg1!A$2:C$250, 3, FALSE)</f>
        <v>Other countries</v>
      </c>
      <c r="AG116" t="str">
        <f>VLOOKUP(C116, MDIreg2!A$2:C$250, 2, FALSE)</f>
        <v>other</v>
      </c>
      <c r="AH116" t="str">
        <f>VLOOKUP(C116, MDIreg2!A$2:C$250, 3, FALSE)</f>
        <v>Other counties</v>
      </c>
    </row>
    <row r="117" spans="1:34" x14ac:dyDescent="0.2">
      <c r="A117" s="3" t="str">
        <f>ISO!A117</f>
        <v>JOR</v>
      </c>
      <c r="B117" s="3" t="str">
        <f>ISO!B117</f>
        <v>Jordan</v>
      </c>
      <c r="C117" s="4" t="str">
        <f>VLOOKUP(A117,IMPACT159!A$2:C$251, 2, FALSE)</f>
        <v>JOR</v>
      </c>
      <c r="D117" s="4" t="str">
        <f>VLOOKUP(A117,IMPACT159!A$2:C$251, 3, FALSE)</f>
        <v>Jordan</v>
      </c>
      <c r="E117" s="4" t="str">
        <f>VLOOKUP(A117,IMPACT115!A$2:C$249, 2,FALSE)</f>
        <v>JOR</v>
      </c>
      <c r="F117" s="4" t="str">
        <f>VLOOKUP(A117,IMPACT115!A$2:C$249, 2,FALSE)</f>
        <v>JOR</v>
      </c>
      <c r="G117" s="4" t="str">
        <f>VLOOKUP(A117,SSP!$A$2:C$247,2,FALSE)</f>
        <v>JOR</v>
      </c>
      <c r="H117" s="5">
        <f>VLOOKUP(A117,FAO!$A$2:'FAO'!$E$195, 4, FALSE)</f>
        <v>112</v>
      </c>
      <c r="I117" s="4" t="str">
        <f>VLOOKUP(A117,AggReg1!A$2:C$251, 2, FALSE)</f>
        <v>MEN</v>
      </c>
      <c r="J117" s="4" t="str">
        <f>VLOOKUP(A117,AggReg1!A$2:C$251, 3, FALSE)</f>
        <v>Middle East and North Africa</v>
      </c>
      <c r="K117" s="4" t="str">
        <f>VLOOKUP(A117,ISO!$A$2:'ISO'!$C$251,3,FALSE)</f>
        <v>The Hashemite Kingdom of Jordan</v>
      </c>
      <c r="L117" s="4" t="str">
        <f>VLOOKUP(A117,ISO!$A$2:'ISO'!$D$251,4,FALSE)</f>
        <v>JO</v>
      </c>
      <c r="M117" s="12">
        <f>VLOOKUP(A117,FAO!$A$2:'FAO'!$E$195, 2, FALSE)</f>
        <v>400</v>
      </c>
      <c r="N117" s="12" t="str">
        <f>VLOOKUP(A117,FAO!$A$2:'FAO'!$E$195, 3, FALSE)</f>
        <v>JOR</v>
      </c>
      <c r="O117" s="18">
        <f>VLOOKUP(A117,FAO!$A$2:'FAO'!$E$195, 5, FALSE)</f>
        <v>130</v>
      </c>
      <c r="P117" t="str">
        <f>VLOOKUP(A117,AggReg2!A$2:B$251, 2, FALSE)</f>
        <v>SAs</v>
      </c>
      <c r="Q117" s="16" t="str">
        <f>VLOOKUP(C117,Econ2Dev!A$2:C$235,2, FALSE)</f>
        <v>DVG</v>
      </c>
      <c r="R117" s="16" t="str">
        <f>VLOOKUP(C117,Econ2Dev!A$2:C$235, 3, FALSE)</f>
        <v>Developed Only</v>
      </c>
      <c r="S117" t="str">
        <f>VLOOKUP(A117,EAPgMENg!A$2:C$288, 2, FALSE)</f>
        <v>OTH</v>
      </c>
      <c r="T117" t="str">
        <f>VLOOKUP(A117,EAPgMENg!A$2:C$288, 3, FALSE)</f>
        <v>Other</v>
      </c>
      <c r="U117" t="str">
        <f>VLOOKUP(C117,WB.income!A$2:C$251, 2, FALSE)</f>
        <v>upMidInc</v>
      </c>
      <c r="V117" t="str">
        <f>VLOOKUP(C117,WB.income!A$2:C$251, 3, FALSE)</f>
        <v>Upper middle income</v>
      </c>
      <c r="X117" t="str">
        <f>VLOOKUP(A117,WB.spatial!A$2:C$251, 2, FALSE)</f>
        <v>MEN</v>
      </c>
      <c r="Y117" t="str">
        <f>VLOOKUP(A117,WB.spatial!A$2:C$251, 3, FALSE)</f>
        <v>Middle and Near East</v>
      </c>
      <c r="Z117" t="str">
        <f>VLOOKUP(A117, Africa.regions!A$2:C$251, 2, FALSE)</f>
        <v>NonAfrica</v>
      </c>
      <c r="AA117" t="str">
        <f>VLOOKUP(A117,Africa.regions!A$2:C$251, 3, FALSE)</f>
        <v>Not Africa</v>
      </c>
      <c r="AB117" t="str">
        <f>VLOOKUP(A117, 'regions.invest'!A$2:C$250, 2, FALSE)</f>
        <v>member</v>
      </c>
      <c r="AC117" t="str">
        <f>VLOOKUP(A117, 'regions.invest'!A$2:C$250, 3, FALSE)</f>
        <v>Increased investment</v>
      </c>
      <c r="AE117" t="str">
        <f>VLOOKUP(C117, MDIreg1!A$2:C$250, 2, FALSE)</f>
        <v>Asia_West</v>
      </c>
      <c r="AF117" t="str">
        <f>VLOOKUP(C117, MDIreg1!A$2:C$250, 3, FALSE)</f>
        <v>Western Asia</v>
      </c>
      <c r="AG117" t="str">
        <f>VLOOKUP(C117, MDIreg2!A$2:C$250, 2, FALSE)</f>
        <v>WANACentAsia_mdi</v>
      </c>
      <c r="AH117" t="str">
        <f>VLOOKUP(C117, MDIreg2!A$2:C$250, 3, FALSE)</f>
        <v>West and Central Asia and North African countries</v>
      </c>
    </row>
    <row r="118" spans="1:34" x14ac:dyDescent="0.2">
      <c r="A118" s="3" t="str">
        <f>ISO!A118</f>
        <v>JPN</v>
      </c>
      <c r="B118" s="3" t="str">
        <f>ISO!B118</f>
        <v>Japan</v>
      </c>
      <c r="C118" s="4" t="str">
        <f>VLOOKUP(A118,IMPACT159!A$2:C$251, 2, FALSE)</f>
        <v>JPN</v>
      </c>
      <c r="D118" s="4" t="str">
        <f>VLOOKUP(A118,IMPACT159!A$2:C$251, 3, FALSE)</f>
        <v>Japan</v>
      </c>
      <c r="E118" s="4" t="str">
        <f>VLOOKUP(A118,IMPACT115!A$2:C$249, 2,FALSE)</f>
        <v>JAP</v>
      </c>
      <c r="F118" s="4" t="str">
        <f>VLOOKUP(A118,IMPACT115!A$2:C$249, 2,FALSE)</f>
        <v>JAP</v>
      </c>
      <c r="G118" s="4" t="str">
        <f>VLOOKUP(A118,SSP!$A$2:C$247,2,FALSE)</f>
        <v>JPN</v>
      </c>
      <c r="H118" s="5">
        <f>VLOOKUP(A118,FAO!$A$2:'FAO'!$E$195, 4, FALSE)</f>
        <v>110</v>
      </c>
      <c r="I118" s="4" t="str">
        <f>VLOOKUP(A118,AggReg1!A$2:C$251, 2, FALSE)</f>
        <v>EAP</v>
      </c>
      <c r="J118" s="4" t="str">
        <f>VLOOKUP(A118,AggReg1!A$2:C$251, 3, FALSE)</f>
        <v>East Asia and Pacific</v>
      </c>
      <c r="K118" s="4" t="str">
        <f>VLOOKUP(A118,ISO!$A$2:'ISO'!$C$251,3,FALSE)</f>
        <v>Japan</v>
      </c>
      <c r="L118" s="4" t="str">
        <f>VLOOKUP(A118,ISO!$A$2:'ISO'!$D$251,4,FALSE)</f>
        <v>JP</v>
      </c>
      <c r="M118" s="12">
        <f>VLOOKUP(A118,FAO!$A$2:'FAO'!$E$195, 2, FALSE)</f>
        <v>392</v>
      </c>
      <c r="N118" s="12" t="str">
        <f>VLOOKUP(A118,FAO!$A$2:'FAO'!$E$195, 3, FALSE)</f>
        <v>JPN</v>
      </c>
      <c r="O118" s="18">
        <f>VLOOKUP(A118,FAO!$A$2:'FAO'!$E$195, 5, FALSE)</f>
        <v>126</v>
      </c>
      <c r="P118" t="str">
        <f>VLOOKUP(A118,AggReg2!A$2:B$251, 2, FALSE)</f>
        <v>CAm</v>
      </c>
      <c r="Q118" s="16" t="str">
        <f>VLOOKUP(C118,Econ2Dev!A$2:C$235,2, FALSE)</f>
        <v>DVG</v>
      </c>
      <c r="R118" s="16" t="str">
        <f>VLOOKUP(C118,Econ2Dev!A$2:C$235, 3, FALSE)</f>
        <v>Developed Only</v>
      </c>
      <c r="S118" t="str">
        <f>VLOOKUP(A118,EAPgMENg!A$2:C$288, 2, FALSE)</f>
        <v>OTH</v>
      </c>
      <c r="T118" t="str">
        <f>VLOOKUP(A118,EAPgMENg!A$2:C$288, 3, FALSE)</f>
        <v>Other</v>
      </c>
      <c r="U118" t="str">
        <f>VLOOKUP(C118,WB.income!A$2:C$251, 2, FALSE)</f>
        <v>highInc</v>
      </c>
      <c r="V118" t="str">
        <f>VLOOKUP(C118,WB.income!A$2:C$251, 3, FALSE)</f>
        <v>High income</v>
      </c>
      <c r="X118" t="str">
        <f>VLOOKUP(A118,WB.spatial!A$2:C$251, 2, FALSE)</f>
        <v>EAP</v>
      </c>
      <c r="Y118" t="str">
        <f>VLOOKUP(A118,WB.spatial!A$2:C$251, 3, FALSE)</f>
        <v>East Asia and Pacific</v>
      </c>
      <c r="Z118" t="str">
        <f>VLOOKUP(A118, Africa.regions!A$2:C$251, 2, FALSE)</f>
        <v>NonAfrica</v>
      </c>
      <c r="AA118" t="str">
        <f>VLOOKUP(A118,Africa.regions!A$2:C$251, 3, FALSE)</f>
        <v>Not Africa</v>
      </c>
      <c r="AB118" t="str">
        <f>VLOOKUP(A118, 'regions.invest'!A$2:C$250, 2, FALSE)</f>
        <v>nonmember</v>
      </c>
      <c r="AC118" t="str">
        <f>VLOOKUP(A118, 'regions.invest'!A$2:C$250, 3, FALSE)</f>
        <v>standard investment</v>
      </c>
      <c r="AE118" t="str">
        <f>VLOOKUP(C118, MDIreg1!A$2:C$250, 2, FALSE)</f>
        <v>other</v>
      </c>
      <c r="AF118" t="str">
        <f>VLOOKUP(C118, MDIreg1!A$2:C$250, 3, FALSE)</f>
        <v>Other countries</v>
      </c>
      <c r="AG118" t="str">
        <f>VLOOKUP(C118, MDIreg2!A$2:C$250, 2, FALSE)</f>
        <v>other</v>
      </c>
      <c r="AH118" t="str">
        <f>VLOOKUP(C118, MDIreg2!A$2:C$250, 3, FALSE)</f>
        <v>Other counties</v>
      </c>
    </row>
    <row r="119" spans="1:34" x14ac:dyDescent="0.2">
      <c r="A119" s="3" t="str">
        <f>ISO!A119</f>
        <v>KAZ</v>
      </c>
      <c r="B119" s="3" t="str">
        <f>ISO!B119</f>
        <v>Kazakhstan</v>
      </c>
      <c r="C119" s="4" t="str">
        <f>VLOOKUP(A119,IMPACT159!A$2:C$251, 2, FALSE)</f>
        <v>KAZ</v>
      </c>
      <c r="D119" s="4" t="str">
        <f>VLOOKUP(A119,IMPACT159!A$2:C$251, 3, FALSE)</f>
        <v>Kazakhstan</v>
      </c>
      <c r="E119" s="4" t="str">
        <f>VLOOKUP(A119,IMPACT115!A$2:C$249, 2,FALSE)</f>
        <v>KAZ</v>
      </c>
      <c r="F119" s="4" t="str">
        <f>VLOOKUP(A119,IMPACT115!A$2:C$249, 2,FALSE)</f>
        <v>KAZ</v>
      </c>
      <c r="G119" s="4" t="str">
        <f>VLOOKUP(A119,SSP!$A$2:C$247,2,FALSE)</f>
        <v>KAZ</v>
      </c>
      <c r="H119" s="5">
        <f>VLOOKUP(A119,FAO!$A$2:'FAO'!$E$195, 4, FALSE)</f>
        <v>108</v>
      </c>
      <c r="I119" s="4" t="str">
        <f>VLOOKUP(A119,AggReg1!A$2:C$251, 2, FALSE)</f>
        <v>FSU</v>
      </c>
      <c r="J119" s="4" t="str">
        <f>VLOOKUP(A119,AggReg1!A$2:C$251, 3, FALSE)</f>
        <v>Former Soviet Union</v>
      </c>
      <c r="K119" s="4" t="str">
        <f>VLOOKUP(A119,ISO!$A$2:'ISO'!$C$251,3,FALSE)</f>
        <v>The Republic of Kazakhstan</v>
      </c>
      <c r="L119" s="4" t="str">
        <f>VLOOKUP(A119,ISO!$A$2:'ISO'!$D$251,4,FALSE)</f>
        <v>KZ</v>
      </c>
      <c r="M119" s="12">
        <f>VLOOKUP(A119,FAO!$A$2:'FAO'!$E$195, 2, FALSE)</f>
        <v>398</v>
      </c>
      <c r="N119" s="12" t="str">
        <f>VLOOKUP(A119,FAO!$A$2:'FAO'!$E$195, 3, FALSE)</f>
        <v>KAZ</v>
      </c>
      <c r="O119" s="18">
        <f>VLOOKUP(A119,FAO!$A$2:'FAO'!$E$195, 5, FALSE)</f>
        <v>132</v>
      </c>
      <c r="P119" t="str">
        <f>VLOOKUP(A119,AggReg2!A$2:B$251, 2, FALSE)</f>
        <v>SAm</v>
      </c>
      <c r="Q119" s="16" t="str">
        <f>VLOOKUP(C119,Econ2Dev!A$2:C$235,2, FALSE)</f>
        <v>DVG</v>
      </c>
      <c r="R119" s="16" t="str">
        <f>VLOOKUP(C119,Econ2Dev!A$2:C$235, 3, FALSE)</f>
        <v>Developed Only</v>
      </c>
      <c r="S119" t="str">
        <f>VLOOKUP(A119,EAPgMENg!A$2:C$288, 2, FALSE)</f>
        <v>OTH</v>
      </c>
      <c r="T119" t="str">
        <f>VLOOKUP(A119,EAPgMENg!A$2:C$288, 3, FALSE)</f>
        <v>Other</v>
      </c>
      <c r="U119" t="str">
        <f>VLOOKUP(C119,WB.income!A$2:C$251, 2, FALSE)</f>
        <v>upMidInc</v>
      </c>
      <c r="V119" t="str">
        <f>VLOOKUP(C119,WB.income!A$2:C$251, 3, FALSE)</f>
        <v>Upper middle income</v>
      </c>
      <c r="X119" t="str">
        <f>VLOOKUP(A119,WB.spatial!A$2:C$251, 2, FALSE)</f>
        <v>FSU</v>
      </c>
      <c r="Y119" t="str">
        <f>VLOOKUP(A119,WB.spatial!A$2:C$251, 3, FALSE)</f>
        <v>Former Soviet Union</v>
      </c>
      <c r="Z119" t="str">
        <f>VLOOKUP(A119, Africa.regions!A$2:C$251, 2, FALSE)</f>
        <v>NonAfrica</v>
      </c>
      <c r="AA119" t="str">
        <f>VLOOKUP(A119,Africa.regions!A$2:C$251, 3, FALSE)</f>
        <v>Not Africa</v>
      </c>
      <c r="AB119" t="str">
        <f>VLOOKUP(A119, 'regions.invest'!A$2:C$250, 2, FALSE)</f>
        <v>nonmember</v>
      </c>
      <c r="AC119" t="str">
        <f>VLOOKUP(A119, 'regions.invest'!A$2:C$250, 3, FALSE)</f>
        <v>standard investment</v>
      </c>
      <c r="AE119" t="str">
        <f>VLOOKUP(C119, MDIreg1!A$2:C$250, 2, FALSE)</f>
        <v>other</v>
      </c>
      <c r="AF119" t="str">
        <f>VLOOKUP(C119, MDIreg1!A$2:C$250, 3, FALSE)</f>
        <v>Other countries</v>
      </c>
      <c r="AG119" t="str">
        <f>VLOOKUP(C119, MDIreg2!A$2:C$250, 2, FALSE)</f>
        <v>other</v>
      </c>
      <c r="AH119" t="str">
        <f>VLOOKUP(C119, MDIreg2!A$2:C$250, 3, FALSE)</f>
        <v>Other counties</v>
      </c>
    </row>
    <row r="120" spans="1:34" x14ac:dyDescent="0.2">
      <c r="A120" s="3" t="str">
        <f>ISO!A120</f>
        <v>KEN</v>
      </c>
      <c r="B120" s="3" t="str">
        <f>ISO!B120</f>
        <v>Kenya</v>
      </c>
      <c r="C120" s="4" t="str">
        <f>VLOOKUP(A120,IMPACT159!A$2:C$251, 2, FALSE)</f>
        <v>KEN</v>
      </c>
      <c r="D120" s="4" t="str">
        <f>VLOOKUP(A120,IMPACT159!A$2:C$251, 3, FALSE)</f>
        <v>Kenya</v>
      </c>
      <c r="E120" s="4" t="str">
        <f>VLOOKUP(A120,IMPACT115!A$2:C$249, 2,FALSE)</f>
        <v>KEN</v>
      </c>
      <c r="F120" s="4" t="str">
        <f>VLOOKUP(A120,IMPACT115!A$2:C$249, 2,FALSE)</f>
        <v>KEN</v>
      </c>
      <c r="G120" s="4" t="str">
        <f>VLOOKUP(A120,SSP!$A$2:C$247,2,FALSE)</f>
        <v>KEN</v>
      </c>
      <c r="H120" s="5">
        <f>VLOOKUP(A120,FAO!$A$2:'FAO'!$E$195, 4, FALSE)</f>
        <v>114</v>
      </c>
      <c r="I120" s="4" t="str">
        <f>VLOOKUP(A120,AggReg1!A$2:C$251, 2, FALSE)</f>
        <v>SSA</v>
      </c>
      <c r="J120" s="4" t="str">
        <f>VLOOKUP(A120,AggReg1!A$2:C$251, 3, FALSE)</f>
        <v>Africa south of the Sahara</v>
      </c>
      <c r="K120" s="4" t="str">
        <f>VLOOKUP(A120,ISO!$A$2:'ISO'!$C$251,3,FALSE)</f>
        <v>The Republic of Kenya</v>
      </c>
      <c r="L120" s="4" t="str">
        <f>VLOOKUP(A120,ISO!$A$2:'ISO'!$D$251,4,FALSE)</f>
        <v>KE</v>
      </c>
      <c r="M120" s="12">
        <f>VLOOKUP(A120,FAO!$A$2:'FAO'!$E$195, 2, FALSE)</f>
        <v>404</v>
      </c>
      <c r="N120" s="12" t="str">
        <f>VLOOKUP(A120,FAO!$A$2:'FAO'!$E$195, 3, FALSE)</f>
        <v>KEN</v>
      </c>
      <c r="O120" s="18">
        <f>VLOOKUP(A120,FAO!$A$2:'FAO'!$E$195, 5, FALSE)</f>
        <v>133</v>
      </c>
      <c r="P120" t="str">
        <f>VLOOKUP(A120,AggReg2!A$2:B$251, 2, FALSE)</f>
        <v>SEAs</v>
      </c>
      <c r="Q120" s="16" t="str">
        <f>VLOOKUP(C120,Econ2Dev!A$2:C$235,2, FALSE)</f>
        <v>DVG</v>
      </c>
      <c r="R120" s="16" t="str">
        <f>VLOOKUP(C120,Econ2Dev!A$2:C$235, 3, FALSE)</f>
        <v>Developed Only</v>
      </c>
      <c r="S120" t="str">
        <f>VLOOKUP(A120,EAPgMENg!A$2:C$288, 2, FALSE)</f>
        <v>EAPg</v>
      </c>
      <c r="T120" t="str">
        <f>VLOOKUP(A120,EAPgMENg!A$2:C$288, 3, FALSE)</f>
        <v>East Asia and Pacific, developing only</v>
      </c>
      <c r="U120" t="str">
        <f>VLOOKUP(C120,WB.income!A$2:C$251, 2, FALSE)</f>
        <v>lowMidInc</v>
      </c>
      <c r="V120" t="str">
        <f>VLOOKUP(C120,WB.income!A$2:C$251, 3, FALSE)</f>
        <v>Lower middle income</v>
      </c>
      <c r="X120" t="str">
        <f>VLOOKUP(A120,WB.spatial!A$2:C$251, 2, FALSE)</f>
        <v>SSA</v>
      </c>
      <c r="Y120" t="str">
        <f>VLOOKUP(A120,WB.spatial!A$2:C$251, 3, FALSE)</f>
        <v>Sub-Saharan Africa</v>
      </c>
      <c r="Z120" t="str">
        <f>VLOOKUP(A120, Africa.regions!A$2:C$251, 2, FALSE)</f>
        <v>Eastern</v>
      </c>
      <c r="AA120" t="str">
        <f>VLOOKUP(A120,Africa.regions!A$2:C$251, 3, FALSE)</f>
        <v>Eastern Africa</v>
      </c>
      <c r="AB120" t="str">
        <f>VLOOKUP(A120, 'regions.invest'!A$2:C$250, 2, FALSE)</f>
        <v>member</v>
      </c>
      <c r="AC120" t="str">
        <f>VLOOKUP(A120, 'regions.invest'!A$2:C$250, 3, FALSE)</f>
        <v>Increased investment</v>
      </c>
      <c r="AE120" t="str">
        <f>VLOOKUP(C120, MDIreg1!A$2:C$250, 2, FALSE)</f>
        <v>SSA_Eastern</v>
      </c>
      <c r="AF120" t="str">
        <f>VLOOKUP(C120, MDIreg1!A$2:C$250, 3, FALSE)</f>
        <v>Eastern Africa</v>
      </c>
      <c r="AG120" t="str">
        <f>VLOOKUP(C120, MDIreg2!A$2:C$250, 2, FALSE)</f>
        <v>SSA</v>
      </c>
      <c r="AH120" t="str">
        <f>VLOOKUP(C120, MDIreg2!A$2:C$250, 3, FALSE)</f>
        <v>Sub Saharan African countries</v>
      </c>
    </row>
    <row r="121" spans="1:34" x14ac:dyDescent="0.2">
      <c r="A121" s="3" t="str">
        <f>ISO!A121</f>
        <v>KGZ</v>
      </c>
      <c r="B121" s="3" t="str">
        <f>ISO!B121</f>
        <v>Kyrgyzstan</v>
      </c>
      <c r="C121" s="4" t="str">
        <f>VLOOKUP(A121,IMPACT159!A$2:C$251, 2, FALSE)</f>
        <v>KGZ</v>
      </c>
      <c r="D121" s="4" t="str">
        <f>VLOOKUP(A121,IMPACT159!A$2:C$251, 3, FALSE)</f>
        <v>Kyrgyzstan</v>
      </c>
      <c r="E121" s="4" t="str">
        <f>VLOOKUP(A121,IMPACT115!A$2:C$249, 2,FALSE)</f>
        <v>KYR</v>
      </c>
      <c r="F121" s="4" t="str">
        <f>VLOOKUP(A121,IMPACT115!A$2:C$249, 2,FALSE)</f>
        <v>KYR</v>
      </c>
      <c r="G121" s="4" t="str">
        <f>VLOOKUP(A121,SSP!$A$2:C$247,2,FALSE)</f>
        <v>KGZ</v>
      </c>
      <c r="H121" s="5">
        <f>VLOOKUP(A121,FAO!$A$2:'FAO'!$E$195, 4, FALSE)</f>
        <v>113</v>
      </c>
      <c r="I121" s="4" t="str">
        <f>VLOOKUP(A121,AggReg1!A$2:C$251, 2, FALSE)</f>
        <v>FSU</v>
      </c>
      <c r="J121" s="4" t="str">
        <f>VLOOKUP(A121,AggReg1!A$2:C$251, 3, FALSE)</f>
        <v>Former Soviet Union</v>
      </c>
      <c r="K121" s="4" t="str">
        <f>VLOOKUP(A121,ISO!$A$2:'ISO'!$C$251,3,FALSE)</f>
        <v>The Kyrgyz Republic</v>
      </c>
      <c r="L121" s="4" t="str">
        <f>VLOOKUP(A121,ISO!$A$2:'ISO'!$D$251,4,FALSE)</f>
        <v>KG</v>
      </c>
      <c r="M121" s="12">
        <f>VLOOKUP(A121,FAO!$A$2:'FAO'!$E$195, 2, FALSE)</f>
        <v>417</v>
      </c>
      <c r="N121" s="12" t="str">
        <f>VLOOKUP(A121,FAO!$A$2:'FAO'!$E$195, 3, FALSE)</f>
        <v>KYR</v>
      </c>
      <c r="O121" s="18">
        <f>VLOOKUP(A121,FAO!$A$2:'FAO'!$E$195, 5, FALSE)</f>
        <v>138</v>
      </c>
      <c r="P121" t="str">
        <f>VLOOKUP(A121,AggReg2!A$2:B$251, 2, FALSE)</f>
        <v>OCN</v>
      </c>
      <c r="Q121" s="16" t="str">
        <f>VLOOKUP(C121,Econ2Dev!A$2:C$235,2, FALSE)</f>
        <v>DVG</v>
      </c>
      <c r="R121" s="16" t="str">
        <f>VLOOKUP(C121,Econ2Dev!A$2:C$235, 3, FALSE)</f>
        <v>Developed Only</v>
      </c>
      <c r="S121" t="str">
        <f>VLOOKUP(A121,EAPgMENg!A$2:C$288, 2, FALSE)</f>
        <v>EAPg</v>
      </c>
      <c r="T121" t="str">
        <f>VLOOKUP(A121,EAPgMENg!A$2:C$288, 3, FALSE)</f>
        <v>East Asia and Pacific, developing only</v>
      </c>
      <c r="U121" t="str">
        <f>VLOOKUP(C121,WB.income!A$2:C$251, 2, FALSE)</f>
        <v>lowMidInc</v>
      </c>
      <c r="V121" t="str">
        <f>VLOOKUP(C121,WB.income!A$2:C$251, 3, FALSE)</f>
        <v>Lower middle income</v>
      </c>
      <c r="X121" t="str">
        <f>VLOOKUP(A121,WB.spatial!A$2:C$251, 2, FALSE)</f>
        <v>FSU</v>
      </c>
      <c r="Y121" t="str">
        <f>VLOOKUP(A121,WB.spatial!A$2:C$251, 3, FALSE)</f>
        <v>Former Soviet Union</v>
      </c>
      <c r="Z121" t="str">
        <f>VLOOKUP(A121, Africa.regions!A$2:C$251, 2, FALSE)</f>
        <v>NonAfrica</v>
      </c>
      <c r="AA121" t="str">
        <f>VLOOKUP(A121,Africa.regions!A$2:C$251, 3, FALSE)</f>
        <v>Not Africa</v>
      </c>
      <c r="AB121" t="str">
        <f>VLOOKUP(A121, 'regions.invest'!A$2:C$250, 2, FALSE)</f>
        <v>member</v>
      </c>
      <c r="AC121" t="str">
        <f>VLOOKUP(A121, 'regions.invest'!A$2:C$250, 3, FALSE)</f>
        <v>Increased investment</v>
      </c>
      <c r="AE121" t="str">
        <f>VLOOKUP(C121, MDIreg1!A$2:C$250, 2, FALSE)</f>
        <v>CentAsia</v>
      </c>
      <c r="AF121" t="str">
        <f>VLOOKUP(C121, MDIreg1!A$2:C$250, 3, FALSE)</f>
        <v>Central Asia</v>
      </c>
      <c r="AG121" t="str">
        <f>VLOOKUP(C121, MDIreg2!A$2:C$250, 2, FALSE)</f>
        <v>WANACentAsia_mdi</v>
      </c>
      <c r="AH121" t="str">
        <f>VLOOKUP(C121, MDIreg2!A$2:C$250, 3, FALSE)</f>
        <v>West and Central Asia and North African countries</v>
      </c>
    </row>
    <row r="122" spans="1:34" x14ac:dyDescent="0.2">
      <c r="A122" s="3" t="str">
        <f>ISO!A122</f>
        <v>KHM</v>
      </c>
      <c r="B122" s="3" t="str">
        <f>ISO!B122</f>
        <v>Cambodia</v>
      </c>
      <c r="C122" s="4" t="str">
        <f>VLOOKUP(A122,IMPACT159!A$2:C$251, 2, FALSE)</f>
        <v>KHM</v>
      </c>
      <c r="D122" s="4" t="str">
        <f>VLOOKUP(A122,IMPACT159!A$2:C$251, 3, FALSE)</f>
        <v>Cambodia</v>
      </c>
      <c r="E122" s="4" t="str">
        <f>VLOOKUP(A122,IMPACT115!A$2:C$249, 2,FALSE)</f>
        <v>SEA</v>
      </c>
      <c r="F122" s="4" t="str">
        <f>VLOOKUP(A122,IMPACT115!A$2:C$249, 2,FALSE)</f>
        <v>SEA</v>
      </c>
      <c r="G122" s="4" t="str">
        <f>VLOOKUP(A122,SSP!$A$2:C$247,2,FALSE)</f>
        <v>KHM</v>
      </c>
      <c r="H122" s="5">
        <f>VLOOKUP(A122,FAO!$A$2:'FAO'!$E$195, 4, FALSE)</f>
        <v>115</v>
      </c>
      <c r="I122" s="4" t="str">
        <f>VLOOKUP(A122,AggReg1!A$2:C$251, 2, FALSE)</f>
        <v>EAP</v>
      </c>
      <c r="J122" s="4" t="str">
        <f>VLOOKUP(A122,AggReg1!A$2:C$251, 3, FALSE)</f>
        <v>East Asia and Pacific</v>
      </c>
      <c r="K122" s="4" t="str">
        <f>VLOOKUP(A122,ISO!$A$2:'ISO'!$C$251,3,FALSE)</f>
        <v>The Kingdom of Cambodia</v>
      </c>
      <c r="L122" s="4" t="str">
        <f>VLOOKUP(A122,ISO!$A$2:'ISO'!$D$251,4,FALSE)</f>
        <v>KH</v>
      </c>
      <c r="M122" s="12">
        <f>VLOOKUP(A122,FAO!$A$2:'FAO'!$E$195, 2, FALSE)</f>
        <v>116</v>
      </c>
      <c r="N122" s="12" t="str">
        <f>VLOOKUP(A122,FAO!$A$2:'FAO'!$E$195, 3, FALSE)</f>
        <v>CMB</v>
      </c>
      <c r="O122" s="18">
        <f>VLOOKUP(A122,FAO!$A$2:'FAO'!$E$195, 5, FALSE)</f>
        <v>44</v>
      </c>
      <c r="P122" t="str">
        <f>VLOOKUP(A122,AggReg2!A$2:B$251, 2, FALSE)</f>
        <v>EEU</v>
      </c>
      <c r="Q122" s="16" t="str">
        <f>VLOOKUP(C122,Econ2Dev!A$2:C$235,2, FALSE)</f>
        <v>DVD</v>
      </c>
      <c r="R122" s="16" t="str">
        <f>VLOOKUP(C122,Econ2Dev!A$2:C$235, 3, FALSE)</f>
        <v>Developing Only</v>
      </c>
      <c r="S122" t="str">
        <f>VLOOKUP(A122,EAPgMENg!A$2:C$288, 2, FALSE)</f>
        <v>OTH</v>
      </c>
      <c r="T122" t="str">
        <f>VLOOKUP(A122,EAPgMENg!A$2:C$288, 3, FALSE)</f>
        <v>Other</v>
      </c>
      <c r="U122" t="str">
        <f>VLOOKUP(C122,WB.income!A$2:C$251, 2, FALSE)</f>
        <v>lowMidInc</v>
      </c>
      <c r="V122" t="str">
        <f>VLOOKUP(C122,WB.income!A$2:C$251, 3, FALSE)</f>
        <v>Lower middle income</v>
      </c>
      <c r="X122" t="str">
        <f>VLOOKUP(A122,WB.spatial!A$2:C$251, 2, FALSE)</f>
        <v>EAP</v>
      </c>
      <c r="Y122" t="str">
        <f>VLOOKUP(A122,WB.spatial!A$2:C$251, 3, FALSE)</f>
        <v>East Asia and Pacific</v>
      </c>
      <c r="Z122" t="str">
        <f>VLOOKUP(A122, Africa.regions!A$2:C$251, 2, FALSE)</f>
        <v>NonAfrica</v>
      </c>
      <c r="AA122" t="str">
        <f>VLOOKUP(A122,Africa.regions!A$2:C$251, 3, FALSE)</f>
        <v>Not Africa</v>
      </c>
      <c r="AB122" t="str">
        <f>VLOOKUP(A122, 'regions.invest'!A$2:C$250, 2, FALSE)</f>
        <v>member</v>
      </c>
      <c r="AC122" t="str">
        <f>VLOOKUP(A122, 'regions.invest'!A$2:C$250, 3, FALSE)</f>
        <v>Increased investment</v>
      </c>
      <c r="AE122" t="str">
        <f>VLOOKUP(C122, MDIreg1!A$2:C$250, 2, FALSE)</f>
        <v>Asia_SE</v>
      </c>
      <c r="AF122" t="str">
        <f>VLOOKUP(C122, MDIreg1!A$2:C$250, 3, FALSE)</f>
        <v>Southeast Asia</v>
      </c>
      <c r="AG122" t="str">
        <f>VLOOKUP(C122, MDIreg2!A$2:C$250, 2, FALSE)</f>
        <v>Asia_mdi</v>
      </c>
      <c r="AH122" t="str">
        <f>VLOOKUP(C122, MDIreg2!A$2:C$250, 3, FALSE)</f>
        <v>Selected Asian countries</v>
      </c>
    </row>
    <row r="123" spans="1:34" x14ac:dyDescent="0.2">
      <c r="A123" s="3" t="str">
        <f>ISO!A123</f>
        <v>KIR</v>
      </c>
      <c r="B123" s="3" t="str">
        <f>ISO!B123</f>
        <v>Kiribati</v>
      </c>
      <c r="C123" s="4" t="str">
        <f>VLOOKUP(A123,IMPACT159!A$2:C$251, 2, FALSE)</f>
        <v>OPO</v>
      </c>
      <c r="D123" s="4" t="str">
        <f>VLOOKUP(A123,IMPACT159!A$2:C$251, 3, FALSE)</f>
        <v>Other Pacific Ocean</v>
      </c>
      <c r="E123" s="4" t="str">
        <f>VLOOKUP(A123,IMPACT115!A$2:C$249, 2,FALSE)</f>
        <v>ROW</v>
      </c>
      <c r="F123" s="4" t="str">
        <f>VLOOKUP(A123,IMPACT115!A$2:C$249, 2,FALSE)</f>
        <v>ROW</v>
      </c>
      <c r="G123" s="4" t="e">
        <f>VLOOKUP(A123,SSP!$A$2:C$247,2,FALSE)</f>
        <v>#N/A</v>
      </c>
      <c r="H123" s="5">
        <f>VLOOKUP(A123,FAO!$A$2:'FAO'!$E$195, 4, FALSE)</f>
        <v>83</v>
      </c>
      <c r="I123" s="4" t="str">
        <f>VLOOKUP(A123,AggReg1!A$2:C$251, 2, FALSE)</f>
        <v>EAP</v>
      </c>
      <c r="J123" s="4" t="str">
        <f>VLOOKUP(A123,AggReg1!A$2:C$251, 3, FALSE)</f>
        <v>East Asia and Pacific</v>
      </c>
      <c r="K123" s="4" t="str">
        <f>VLOOKUP(A123,ISO!$A$2:'ISO'!$C$251,3,FALSE)</f>
        <v>The Republic of Kiribati</v>
      </c>
      <c r="L123" s="4" t="str">
        <f>VLOOKUP(A123,ISO!$A$2:'ISO'!$D$251,4,FALSE)</f>
        <v>KI</v>
      </c>
      <c r="M123" s="12">
        <f>VLOOKUP(A123,FAO!$A$2:'FAO'!$E$195, 2, FALSE)</f>
        <v>296</v>
      </c>
      <c r="N123" s="12" t="str">
        <f>VLOOKUP(A123,FAO!$A$2:'FAO'!$E$195, 3, FALSE)</f>
        <v>KIR</v>
      </c>
      <c r="O123" s="18">
        <f>VLOOKUP(A123,FAO!$A$2:'FAO'!$E$195, 5, FALSE)</f>
        <v>135</v>
      </c>
      <c r="P123">
        <f>VLOOKUP(A123,AggReg2!A$2:B$251, 2, FALSE)</f>
        <v>0</v>
      </c>
      <c r="Q123" s="16" t="str">
        <f>VLOOKUP(C123,Econ2Dev!A$2:C$235,2, FALSE)</f>
        <v>DVG</v>
      </c>
      <c r="R123" s="16" t="str">
        <f>VLOOKUP(C123,Econ2Dev!A$2:C$235, 3, FALSE)</f>
        <v>Developed Only</v>
      </c>
      <c r="S123" t="str">
        <f>VLOOKUP(A123,EAPgMENg!A$2:C$288, 2, FALSE)</f>
        <v>OTH</v>
      </c>
      <c r="T123" t="str">
        <f>VLOOKUP(A123,EAPgMENg!A$2:C$288, 3, FALSE)</f>
        <v>Other</v>
      </c>
      <c r="U123" t="str">
        <f>VLOOKUP(C123,WB.income!A$2:C$251, 2, FALSE)</f>
        <v>upMidInc</v>
      </c>
      <c r="V123" t="str">
        <f>VLOOKUP(C123,WB.income!A$2:C$251, 3, FALSE)</f>
        <v>Upper middle income</v>
      </c>
      <c r="X123" t="str">
        <f>VLOOKUP(A123,WB.spatial!A$2:C$251, 2, FALSE)</f>
        <v>EAP</v>
      </c>
      <c r="Y123" t="str">
        <f>VLOOKUP(A123,WB.spatial!A$2:C$251, 3, FALSE)</f>
        <v>East Asia and Pacific</v>
      </c>
      <c r="Z123" t="str">
        <f>VLOOKUP(A123, Africa.regions!A$2:C$251, 2, FALSE)</f>
        <v>NonAfrica</v>
      </c>
      <c r="AA123" t="str">
        <f>VLOOKUP(A123,Africa.regions!A$2:C$251, 3, FALSE)</f>
        <v>Not Africa</v>
      </c>
      <c r="AB123" t="str">
        <f>VLOOKUP(A123, 'regions.invest'!A$2:C$250, 2, FALSE)</f>
        <v>nonmember</v>
      </c>
      <c r="AC123" t="str">
        <f>VLOOKUP(A123, 'regions.invest'!A$2:C$250, 3, FALSE)</f>
        <v>standard investment</v>
      </c>
      <c r="AE123" t="str">
        <f>VLOOKUP(C123, MDIreg1!A$2:C$250, 2, FALSE)</f>
        <v>Asia_SE</v>
      </c>
      <c r="AF123" t="str">
        <f>VLOOKUP(C123, MDIreg1!A$2:C$250, 3, FALSE)</f>
        <v>Southeast Asia</v>
      </c>
      <c r="AG123" t="str">
        <f>VLOOKUP(C123, MDIreg2!A$2:C$250, 2, FALSE)</f>
        <v>Asia_mdi</v>
      </c>
      <c r="AH123" t="str">
        <f>VLOOKUP(C123, MDIreg2!A$2:C$250, 3, FALSE)</f>
        <v>Selected Asian countries</v>
      </c>
    </row>
    <row r="124" spans="1:34" x14ac:dyDescent="0.2">
      <c r="A124" s="3" t="str">
        <f>ISO!A124</f>
        <v>KNA</v>
      </c>
      <c r="B124" s="3" t="str">
        <f>ISO!B124</f>
        <v>Saint Kitts and Nevis</v>
      </c>
      <c r="C124" s="4" t="str">
        <f>VLOOKUP(A124,IMPACT159!A$2:C$251, 2, FALSE)</f>
        <v>CRB</v>
      </c>
      <c r="D124" s="4" t="str">
        <f>VLOOKUP(A124,IMPACT159!A$2:C$251, 3, FALSE)</f>
        <v>Other Caribbean</v>
      </c>
      <c r="E124" s="4" t="str">
        <f>VLOOKUP(A124,IMPACT115!A$2:C$249, 2,FALSE)</f>
        <v>ROW</v>
      </c>
      <c r="F124" s="4" t="str">
        <f>VLOOKUP(A124,IMPACT115!A$2:C$249, 2,FALSE)</f>
        <v>ROW</v>
      </c>
      <c r="G124" s="4" t="e">
        <f>VLOOKUP(A124,SSP!$A$2:C$247,2,FALSE)</f>
        <v>#N/A</v>
      </c>
      <c r="H124" s="5">
        <f>VLOOKUP(A124,FAO!$A$2:'FAO'!$E$195, 4, FALSE)</f>
        <v>188</v>
      </c>
      <c r="I124" s="4" t="str">
        <f>VLOOKUP(A124,AggReg1!A$2:C$251, 2, FALSE)</f>
        <v>LAC</v>
      </c>
      <c r="J124" s="4" t="str">
        <f>VLOOKUP(A124,AggReg1!A$2:C$251, 3, FALSE)</f>
        <v>Latin America and Caribbean</v>
      </c>
      <c r="K124" s="4" t="str">
        <f>VLOOKUP(A124,ISO!$A$2:'ISO'!$C$251,3,FALSE)</f>
        <v>Saint Kitts and Nevis</v>
      </c>
      <c r="L124" s="4" t="str">
        <f>VLOOKUP(A124,ISO!$A$2:'ISO'!$D$251,4,FALSE)</f>
        <v>KN</v>
      </c>
      <c r="M124" s="12">
        <f>VLOOKUP(A124,FAO!$A$2:'FAO'!$E$195, 2, FALSE)</f>
        <v>659</v>
      </c>
      <c r="N124" s="12" t="str">
        <f>VLOOKUP(A124,FAO!$A$2:'FAO'!$E$195, 3, FALSE)</f>
        <v>STK</v>
      </c>
      <c r="O124" s="18">
        <f>VLOOKUP(A124,FAO!$A$2:'FAO'!$E$195, 5, FALSE)</f>
        <v>208</v>
      </c>
      <c r="P124" t="str">
        <f>VLOOKUP(A124,AggReg2!A$2:B$251, 2, FALSE)</f>
        <v>WAf</v>
      </c>
      <c r="Q124" s="16" t="str">
        <f>VLOOKUP(C124,Econ2Dev!A$2:C$235,2, FALSE)</f>
        <v>DVG</v>
      </c>
      <c r="R124" s="16" t="str">
        <f>VLOOKUP(C124,Econ2Dev!A$2:C$235, 3, FALSE)</f>
        <v>Developed Only</v>
      </c>
      <c r="S124" t="str">
        <f>VLOOKUP(A124,EAPgMENg!A$2:C$288, 2, FALSE)</f>
        <v>OTH</v>
      </c>
      <c r="T124" t="str">
        <f>VLOOKUP(A124,EAPgMENg!A$2:C$288, 3, FALSE)</f>
        <v>Other</v>
      </c>
      <c r="U124" t="str">
        <f>VLOOKUP(C124,WB.income!A$2:C$251, 2, FALSE)</f>
        <v>lowMidInc</v>
      </c>
      <c r="V124" t="str">
        <f>VLOOKUP(C124,WB.income!A$2:C$251, 3, FALSE)</f>
        <v>Lower middle income</v>
      </c>
      <c r="X124" t="str">
        <f>VLOOKUP(A124,WB.spatial!A$2:C$251, 2, FALSE)</f>
        <v>LAC</v>
      </c>
      <c r="Y124" t="str">
        <f>VLOOKUP(A124,WB.spatial!A$2:C$251, 3, FALSE)</f>
        <v>Latin America and Caribbean</v>
      </c>
      <c r="Z124" t="str">
        <f>VLOOKUP(A124, Africa.regions!A$2:C$251, 2, FALSE)</f>
        <v>NonAfrica</v>
      </c>
      <c r="AA124" t="str">
        <f>VLOOKUP(A124,Africa.regions!A$2:C$251, 3, FALSE)</f>
        <v>Not Africa</v>
      </c>
      <c r="AB124" t="str">
        <f>VLOOKUP(A124, 'regions.invest'!A$2:C$250, 2, FALSE)</f>
        <v>member</v>
      </c>
      <c r="AC124" t="str">
        <f>VLOOKUP(A124, 'regions.invest'!A$2:C$250, 3, FALSE)</f>
        <v>Increased investment</v>
      </c>
      <c r="AE124" t="str">
        <f>VLOOKUP(C124, MDIreg1!A$2:C$250, 2, FALSE)</f>
        <v>Caribbean</v>
      </c>
      <c r="AF124" t="str">
        <f>VLOOKUP(C124, MDIreg1!A$2:C$250, 3, FALSE)</f>
        <v>Caribbean</v>
      </c>
      <c r="AG124" t="str">
        <f>VLOOKUP(C124, MDIreg2!A$2:C$250, 2, FALSE)</f>
        <v>LAC_mdi</v>
      </c>
      <c r="AH124" t="str">
        <f>VLOOKUP(C124, MDIreg2!A$2:C$250, 3, FALSE)</f>
        <v>Selected Latin American and Caribbean countries</v>
      </c>
    </row>
    <row r="125" spans="1:34" x14ac:dyDescent="0.2">
      <c r="A125" s="3" t="str">
        <f>ISO!A125</f>
        <v>KOR</v>
      </c>
      <c r="B125" s="3" t="str">
        <f>ISO!B125</f>
        <v>Korea, Republic of</v>
      </c>
      <c r="C125" s="4" t="str">
        <f>VLOOKUP(A125,IMPACT159!A$2:C$251, 2, FALSE)</f>
        <v>KOR</v>
      </c>
      <c r="D125" s="4" t="str">
        <f>VLOOKUP(A125,IMPACT159!A$2:C$251, 3, FALSE)</f>
        <v>South Korea</v>
      </c>
      <c r="E125" s="4" t="str">
        <f>VLOOKUP(A125,IMPACT115!A$2:C$249, 2,FALSE)</f>
        <v>SKO</v>
      </c>
      <c r="F125" s="4" t="str">
        <f>VLOOKUP(A125,IMPACT115!A$2:C$249, 2,FALSE)</f>
        <v>SKO</v>
      </c>
      <c r="G125" s="4" t="str">
        <f>VLOOKUP(A125,SSP!$A$2:C$247,2,FALSE)</f>
        <v>KOR</v>
      </c>
      <c r="H125" s="5">
        <f>VLOOKUP(A125,FAO!$A$2:'FAO'!$E$195, 4, FALSE)</f>
        <v>117</v>
      </c>
      <c r="I125" s="4" t="str">
        <f>VLOOKUP(A125,AggReg1!A$2:C$251, 2, FALSE)</f>
        <v>EAP</v>
      </c>
      <c r="J125" s="4" t="str">
        <f>VLOOKUP(A125,AggReg1!A$2:C$251, 3, FALSE)</f>
        <v>East Asia and Pacific</v>
      </c>
      <c r="K125" s="4" t="str">
        <f>VLOOKUP(A125,ISO!$A$2:'ISO'!$C$251,3,FALSE)</f>
        <v>The Republic of Korea</v>
      </c>
      <c r="L125" s="4" t="str">
        <f>VLOOKUP(A125,ISO!$A$2:'ISO'!$D$251,4,FALSE)</f>
        <v>KR</v>
      </c>
      <c r="M125" s="12">
        <f>VLOOKUP(A125,FAO!$A$2:'FAO'!$E$195, 2, FALSE)</f>
        <v>410</v>
      </c>
      <c r="N125" s="12" t="str">
        <f>VLOOKUP(A125,FAO!$A$2:'FAO'!$E$195, 3, FALSE)</f>
        <v>ROK</v>
      </c>
      <c r="O125" s="18">
        <f>VLOOKUP(A125,FAO!$A$2:'FAO'!$E$195, 5, FALSE)</f>
        <v>202</v>
      </c>
      <c r="P125" t="str">
        <f>VLOOKUP(A125,AggReg2!A$2:B$251, 2, FALSE)</f>
        <v>EAs</v>
      </c>
      <c r="Q125" s="16" t="str">
        <f>VLOOKUP(C125,Econ2Dev!A$2:C$235,2, FALSE)</f>
        <v>DVG</v>
      </c>
      <c r="R125" s="16" t="str">
        <f>VLOOKUP(C125,Econ2Dev!A$2:C$235, 3, FALSE)</f>
        <v>Developed Only</v>
      </c>
      <c r="S125" t="str">
        <f>VLOOKUP(A125,EAPgMENg!A$2:C$288, 2, FALSE)</f>
        <v>EAPg</v>
      </c>
      <c r="T125" t="str">
        <f>VLOOKUP(A125,EAPgMENg!A$2:C$288, 3, FALSE)</f>
        <v>East Asia and Pacific, developing only</v>
      </c>
      <c r="U125" t="str">
        <f>VLOOKUP(C125,WB.income!A$2:C$251, 2, FALSE)</f>
        <v>highInc</v>
      </c>
      <c r="V125" t="str">
        <f>VLOOKUP(C125,WB.income!A$2:C$251, 3, FALSE)</f>
        <v>High income</v>
      </c>
      <c r="X125" t="str">
        <f>VLOOKUP(A125,WB.spatial!A$2:C$251, 2, FALSE)</f>
        <v>EAP</v>
      </c>
      <c r="Y125" t="str">
        <f>VLOOKUP(A125,WB.spatial!A$2:C$251, 3, FALSE)</f>
        <v>East Asia and Pacific</v>
      </c>
      <c r="Z125" t="str">
        <f>VLOOKUP(A125, Africa.regions!A$2:C$251, 2, FALSE)</f>
        <v>NonAfrica</v>
      </c>
      <c r="AA125" t="str">
        <f>VLOOKUP(A125,Africa.regions!A$2:C$251, 3, FALSE)</f>
        <v>Not Africa</v>
      </c>
      <c r="AB125" t="str">
        <f>VLOOKUP(A125, 'regions.invest'!A$2:C$250, 2, FALSE)</f>
        <v>nonmember</v>
      </c>
      <c r="AC125" t="str">
        <f>VLOOKUP(A125, 'regions.invest'!A$2:C$250, 3, FALSE)</f>
        <v>standard investment</v>
      </c>
      <c r="AE125" t="str">
        <f>VLOOKUP(C125, MDIreg1!A$2:C$250, 2, FALSE)</f>
        <v>other</v>
      </c>
      <c r="AF125" t="str">
        <f>VLOOKUP(C125, MDIreg1!A$2:C$250, 3, FALSE)</f>
        <v>Other countries</v>
      </c>
      <c r="AG125" t="str">
        <f>VLOOKUP(C125, MDIreg2!A$2:C$250, 2, FALSE)</f>
        <v>other</v>
      </c>
      <c r="AH125" t="str">
        <f>VLOOKUP(C125, MDIreg2!A$2:C$250, 3, FALSE)</f>
        <v>Other counties</v>
      </c>
    </row>
    <row r="126" spans="1:34" x14ac:dyDescent="0.2">
      <c r="A126" s="3" t="str">
        <f>ISO!A126</f>
        <v>KWT</v>
      </c>
      <c r="B126" s="3" t="str">
        <f>ISO!B126</f>
        <v>Kuwait</v>
      </c>
      <c r="C126" s="4" t="str">
        <f>VLOOKUP(A126,IMPACT159!A$2:C$251, 2, FALSE)</f>
        <v>RAP</v>
      </c>
      <c r="D126" s="4" t="str">
        <f>VLOOKUP(A126,IMPACT159!A$2:C$251, 3, FALSE)</f>
        <v>Rest of Arab Peninsula</v>
      </c>
      <c r="E126" s="4" t="str">
        <f>VLOOKUP(A126,IMPACT115!A$2:C$249, 2,FALSE)</f>
        <v>GUL</v>
      </c>
      <c r="F126" s="4" t="str">
        <f>VLOOKUP(A126,IMPACT115!A$2:C$249, 2,FALSE)</f>
        <v>GUL</v>
      </c>
      <c r="G126" s="4" t="str">
        <f>VLOOKUP(A126,SSP!$A$2:C$247,2,FALSE)</f>
        <v>KWT</v>
      </c>
      <c r="H126" s="5">
        <f>VLOOKUP(A126,FAO!$A$2:'FAO'!$E$195, 4, FALSE)</f>
        <v>118</v>
      </c>
      <c r="I126" s="4" t="str">
        <f>VLOOKUP(A126,AggReg1!A$2:C$251, 2, FALSE)</f>
        <v>MEN</v>
      </c>
      <c r="J126" s="4" t="str">
        <f>VLOOKUP(A126,AggReg1!A$2:C$251, 3, FALSE)</f>
        <v>Middle East and North Africa</v>
      </c>
      <c r="K126" s="4" t="str">
        <f>VLOOKUP(A126,ISO!$A$2:'ISO'!$C$251,3,FALSE)</f>
        <v>The State of Kuwait</v>
      </c>
      <c r="L126" s="4" t="str">
        <f>VLOOKUP(A126,ISO!$A$2:'ISO'!$D$251,4,FALSE)</f>
        <v>KW</v>
      </c>
      <c r="M126" s="12">
        <f>VLOOKUP(A126,FAO!$A$2:'FAO'!$E$195, 2, FALSE)</f>
        <v>414</v>
      </c>
      <c r="N126" s="12" t="str">
        <f>VLOOKUP(A126,FAO!$A$2:'FAO'!$E$195, 3, FALSE)</f>
        <v>KUW</v>
      </c>
      <c r="O126" s="18">
        <f>VLOOKUP(A126,FAO!$A$2:'FAO'!$E$195, 5, FALSE)</f>
        <v>137</v>
      </c>
      <c r="P126">
        <f>VLOOKUP(A126,AggReg2!A$2:B$251, 2, FALSE)</f>
        <v>0</v>
      </c>
      <c r="Q126" s="16" t="str">
        <f>VLOOKUP(C126,Econ2Dev!A$2:C$235,2, FALSE)</f>
        <v>DVD</v>
      </c>
      <c r="R126" s="16" t="str">
        <f>VLOOKUP(C126,Econ2Dev!A$2:C$235, 3, FALSE)</f>
        <v>Developing Only</v>
      </c>
      <c r="S126" t="str">
        <f>VLOOKUP(A126,EAPgMENg!A$2:C$288, 2, FALSE)</f>
        <v>OTH</v>
      </c>
      <c r="T126" t="str">
        <f>VLOOKUP(A126,EAPgMENg!A$2:C$288, 3, FALSE)</f>
        <v>Other</v>
      </c>
      <c r="U126" t="str">
        <f>VLOOKUP(C126,WB.income!A$2:C$251, 2, FALSE)</f>
        <v>highInc</v>
      </c>
      <c r="V126" t="str">
        <f>VLOOKUP(C126,WB.income!A$2:C$251, 3, FALSE)</f>
        <v>High income</v>
      </c>
      <c r="X126" t="str">
        <f>VLOOKUP(A126,WB.spatial!A$2:C$251, 2, FALSE)</f>
        <v>MEN</v>
      </c>
      <c r="Y126" t="str">
        <f>VLOOKUP(A126,WB.spatial!A$2:C$251, 3, FALSE)</f>
        <v>Middle and Near East</v>
      </c>
      <c r="Z126" t="str">
        <f>VLOOKUP(A126, Africa.regions!A$2:C$251, 2, FALSE)</f>
        <v>NonAfrica</v>
      </c>
      <c r="AA126" t="str">
        <f>VLOOKUP(A126,Africa.regions!A$2:C$251, 3, FALSE)</f>
        <v>Not Africa</v>
      </c>
      <c r="AB126" t="str">
        <f>VLOOKUP(A126, 'regions.invest'!A$2:C$250, 2, FALSE)</f>
        <v>member</v>
      </c>
      <c r="AC126" t="str">
        <f>VLOOKUP(A126, 'regions.invest'!A$2:C$250, 3, FALSE)</f>
        <v>Increased investment</v>
      </c>
      <c r="AE126" t="str">
        <f>VLOOKUP(C126, MDIreg1!A$2:C$250, 2, FALSE)</f>
        <v>Asia_West</v>
      </c>
      <c r="AF126" t="str">
        <f>VLOOKUP(C126, MDIreg1!A$2:C$250, 3, FALSE)</f>
        <v>Western Asia</v>
      </c>
      <c r="AG126" t="str">
        <f>VLOOKUP(C126, MDIreg2!A$2:C$250, 2, FALSE)</f>
        <v>WANACentAsia_mdi</v>
      </c>
      <c r="AH126" t="str">
        <f>VLOOKUP(C126, MDIreg2!A$2:C$250, 3, FALSE)</f>
        <v>West and Central Asia and North African countries</v>
      </c>
    </row>
    <row r="127" spans="1:34" x14ac:dyDescent="0.2">
      <c r="A127" s="3" t="str">
        <f>ISO!A127</f>
        <v>LAO</v>
      </c>
      <c r="B127" s="3" t="str">
        <f>ISO!B127</f>
        <v>Lao People's Democratic Republic</v>
      </c>
      <c r="C127" s="4" t="str">
        <f>VLOOKUP(A127,IMPACT159!A$2:C$251, 2, FALSE)</f>
        <v>LAO</v>
      </c>
      <c r="D127" s="4" t="str">
        <f>VLOOKUP(A127,IMPACT159!A$2:C$251, 3, FALSE)</f>
        <v>Laos</v>
      </c>
      <c r="E127" s="4" t="str">
        <f>VLOOKUP(A127,IMPACT115!A$2:C$249, 2,FALSE)</f>
        <v>SEA</v>
      </c>
      <c r="F127" s="4" t="str">
        <f>VLOOKUP(A127,IMPACT115!A$2:C$249, 2,FALSE)</f>
        <v>SEA</v>
      </c>
      <c r="G127" s="4" t="str">
        <f>VLOOKUP(A127,SSP!$A$2:C$247,2,FALSE)</f>
        <v>LAO</v>
      </c>
      <c r="H127" s="5">
        <f>VLOOKUP(A127,FAO!$A$2:'FAO'!$E$195, 4, FALSE)</f>
        <v>120</v>
      </c>
      <c r="I127" s="4" t="str">
        <f>VLOOKUP(A127,AggReg1!A$2:C$251, 2, FALSE)</f>
        <v>EAP</v>
      </c>
      <c r="J127" s="4" t="str">
        <f>VLOOKUP(A127,AggReg1!A$2:C$251, 3, FALSE)</f>
        <v>East Asia and Pacific</v>
      </c>
      <c r="K127" s="4" t="str">
        <f>VLOOKUP(A127,ISO!$A$2:'ISO'!$C$251,3,FALSE)</f>
        <v>The Lao People's Democratic Republic</v>
      </c>
      <c r="L127" s="4" t="str">
        <f>VLOOKUP(A127,ISO!$A$2:'ISO'!$D$251,4,FALSE)</f>
        <v>LA</v>
      </c>
      <c r="M127" s="12">
        <f>VLOOKUP(A127,FAO!$A$2:'FAO'!$E$195, 2, FALSE)</f>
        <v>418</v>
      </c>
      <c r="N127" s="12" t="str">
        <f>VLOOKUP(A127,FAO!$A$2:'FAO'!$E$195, 3, FALSE)</f>
        <v>LAO</v>
      </c>
      <c r="O127" s="18">
        <f>VLOOKUP(A127,FAO!$A$2:'FAO'!$E$195, 5, FALSE)</f>
        <v>139</v>
      </c>
      <c r="P127" t="str">
        <f>VLOOKUP(A127,AggReg2!A$2:B$251, 2, FALSE)</f>
        <v>SEU</v>
      </c>
      <c r="Q127" s="16" t="str">
        <f>VLOOKUP(C127,Econ2Dev!A$2:C$235,2, FALSE)</f>
        <v>DVD</v>
      </c>
      <c r="R127" s="16" t="str">
        <f>VLOOKUP(C127,Econ2Dev!A$2:C$235, 3, FALSE)</f>
        <v>Developing Only</v>
      </c>
      <c r="S127" t="str">
        <f>VLOOKUP(A127,EAPgMENg!A$2:C$288, 2, FALSE)</f>
        <v>OTH</v>
      </c>
      <c r="T127" t="str">
        <f>VLOOKUP(A127,EAPgMENg!A$2:C$288, 3, FALSE)</f>
        <v>Other</v>
      </c>
      <c r="U127" t="str">
        <f>VLOOKUP(C127,WB.income!A$2:C$251, 2, FALSE)</f>
        <v>lowMidInc</v>
      </c>
      <c r="V127" t="str">
        <f>VLOOKUP(C127,WB.income!A$2:C$251, 3, FALSE)</f>
        <v>Lower middle income</v>
      </c>
      <c r="X127" t="str">
        <f>VLOOKUP(A127,WB.spatial!A$2:C$251, 2, FALSE)</f>
        <v>EAP</v>
      </c>
      <c r="Y127" t="str">
        <f>VLOOKUP(A127,WB.spatial!A$2:C$251, 3, FALSE)</f>
        <v>East Asia and Pacific</v>
      </c>
      <c r="Z127" t="str">
        <f>VLOOKUP(A127, Africa.regions!A$2:C$251, 2, FALSE)</f>
        <v>NonAfrica</v>
      </c>
      <c r="AA127" t="str">
        <f>VLOOKUP(A127,Africa.regions!A$2:C$251, 3, FALSE)</f>
        <v>Not Africa</v>
      </c>
      <c r="AB127" t="str">
        <f>VLOOKUP(A127, 'regions.invest'!A$2:C$250, 2, FALSE)</f>
        <v>member</v>
      </c>
      <c r="AC127" t="str">
        <f>VLOOKUP(A127, 'regions.invest'!A$2:C$250, 3, FALSE)</f>
        <v>Increased investment</v>
      </c>
      <c r="AE127" t="str">
        <f>VLOOKUP(C127, MDIreg1!A$2:C$250, 2, FALSE)</f>
        <v>Asia_SE</v>
      </c>
      <c r="AF127" t="str">
        <f>VLOOKUP(C127, MDIreg1!A$2:C$250, 3, FALSE)</f>
        <v>Southeast Asia</v>
      </c>
      <c r="AG127" t="str">
        <f>VLOOKUP(C127, MDIreg2!A$2:C$250, 2, FALSE)</f>
        <v>Asia_mdi</v>
      </c>
      <c r="AH127" t="str">
        <f>VLOOKUP(C127, MDIreg2!A$2:C$250, 3, FALSE)</f>
        <v>Selected Asian countries</v>
      </c>
    </row>
    <row r="128" spans="1:34" x14ac:dyDescent="0.2">
      <c r="A128" s="3" t="str">
        <f>ISO!A128</f>
        <v>LBN</v>
      </c>
      <c r="B128" s="3" t="str">
        <f>ISO!B128</f>
        <v>Lebanon</v>
      </c>
      <c r="C128" s="4" t="str">
        <f>VLOOKUP(A128,IMPACT159!A$2:C$251, 2, FALSE)</f>
        <v>LBN</v>
      </c>
      <c r="D128" s="4" t="str">
        <f>VLOOKUP(A128,IMPACT159!A$2:C$251, 3, FALSE)</f>
        <v>Lebanon</v>
      </c>
      <c r="E128" s="4" t="str">
        <f>VLOOKUP(A128,IMPACT115!A$2:C$249, 2,FALSE)</f>
        <v>LES</v>
      </c>
      <c r="F128" s="4" t="str">
        <f>VLOOKUP(A128,IMPACT115!A$2:C$249, 2,FALSE)</f>
        <v>LES</v>
      </c>
      <c r="G128" s="4" t="str">
        <f>VLOOKUP(A128,SSP!$A$2:C$247,2,FALSE)</f>
        <v>LBN</v>
      </c>
      <c r="H128" s="5">
        <f>VLOOKUP(A128,FAO!$A$2:'FAO'!$E$195, 4, FALSE)</f>
        <v>121</v>
      </c>
      <c r="I128" s="4" t="str">
        <f>VLOOKUP(A128,AggReg1!A$2:C$251, 2, FALSE)</f>
        <v>MEN</v>
      </c>
      <c r="J128" s="4" t="str">
        <f>VLOOKUP(A128,AggReg1!A$2:C$251, 3, FALSE)</f>
        <v>Middle East and North Africa</v>
      </c>
      <c r="K128" s="4" t="str">
        <f>VLOOKUP(A128,ISO!$A$2:'ISO'!$C$251,3,FALSE)</f>
        <v>The Lebanese Republic</v>
      </c>
      <c r="L128" s="4" t="str">
        <f>VLOOKUP(A128,ISO!$A$2:'ISO'!$D$251,4,FALSE)</f>
        <v>LB</v>
      </c>
      <c r="M128" s="12">
        <f>VLOOKUP(A128,FAO!$A$2:'FAO'!$E$195, 2, FALSE)</f>
        <v>422</v>
      </c>
      <c r="N128" s="12" t="str">
        <f>VLOOKUP(A128,FAO!$A$2:'FAO'!$E$195, 3, FALSE)</f>
        <v>LEB</v>
      </c>
      <c r="O128" s="18">
        <f>VLOOKUP(A128,FAO!$A$2:'FAO'!$E$195, 5, FALSE)</f>
        <v>141</v>
      </c>
      <c r="P128" t="str">
        <f>VLOOKUP(A128,AggReg2!A$2:B$251, 2, FALSE)</f>
        <v>SAm</v>
      </c>
      <c r="Q128" s="16" t="str">
        <f>VLOOKUP(C128,Econ2Dev!A$2:C$235,2, FALSE)</f>
        <v>DVG</v>
      </c>
      <c r="R128" s="16" t="str">
        <f>VLOOKUP(C128,Econ2Dev!A$2:C$235, 3, FALSE)</f>
        <v>Developed Only</v>
      </c>
      <c r="S128" t="str">
        <f>VLOOKUP(A128,EAPgMENg!A$2:C$288, 2, FALSE)</f>
        <v>OTH</v>
      </c>
      <c r="T128" t="str">
        <f>VLOOKUP(A128,EAPgMENg!A$2:C$288, 3, FALSE)</f>
        <v>Other</v>
      </c>
      <c r="U128" t="str">
        <f>VLOOKUP(C128,WB.income!A$2:C$251, 2, FALSE)</f>
        <v>upMidInc</v>
      </c>
      <c r="V128" t="str">
        <f>VLOOKUP(C128,WB.income!A$2:C$251, 3, FALSE)</f>
        <v>Upper middle income</v>
      </c>
      <c r="X128" t="str">
        <f>VLOOKUP(A128,WB.spatial!A$2:C$251, 2, FALSE)</f>
        <v>MEN</v>
      </c>
      <c r="Y128" t="str">
        <f>VLOOKUP(A128,WB.spatial!A$2:C$251, 3, FALSE)</f>
        <v>Middle and Near East</v>
      </c>
      <c r="Z128" t="str">
        <f>VLOOKUP(A128, Africa.regions!A$2:C$251, 2, FALSE)</f>
        <v>NonAfrica</v>
      </c>
      <c r="AA128" t="str">
        <f>VLOOKUP(A128,Africa.regions!A$2:C$251, 3, FALSE)</f>
        <v>Not Africa</v>
      </c>
      <c r="AB128" t="str">
        <f>VLOOKUP(A128, 'regions.invest'!A$2:C$250, 2, FALSE)</f>
        <v>member</v>
      </c>
      <c r="AC128" t="str">
        <f>VLOOKUP(A128, 'regions.invest'!A$2:C$250, 3, FALSE)</f>
        <v>Increased investment</v>
      </c>
      <c r="AE128" t="str">
        <f>VLOOKUP(C128, MDIreg1!A$2:C$250, 2, FALSE)</f>
        <v>Asia_West</v>
      </c>
      <c r="AF128" t="str">
        <f>VLOOKUP(C128, MDIreg1!A$2:C$250, 3, FALSE)</f>
        <v>Western Asia</v>
      </c>
      <c r="AG128" t="str">
        <f>VLOOKUP(C128, MDIreg2!A$2:C$250, 2, FALSE)</f>
        <v>WANACentAsia_mdi</v>
      </c>
      <c r="AH128" t="str">
        <f>VLOOKUP(C128, MDIreg2!A$2:C$250, 3, FALSE)</f>
        <v>West and Central Asia and North African countries</v>
      </c>
    </row>
    <row r="129" spans="1:34" x14ac:dyDescent="0.2">
      <c r="A129" s="3" t="str">
        <f>ISO!A129</f>
        <v>LBR</v>
      </c>
      <c r="B129" s="3" t="str">
        <f>ISO!B129</f>
        <v>Liberia</v>
      </c>
      <c r="C129" s="4" t="str">
        <f>VLOOKUP(A129,IMPACT159!A$2:C$251, 2, FALSE)</f>
        <v>LBR</v>
      </c>
      <c r="D129" s="4" t="str">
        <f>VLOOKUP(A129,IMPACT159!A$2:C$251, 3, FALSE)</f>
        <v>Liberia</v>
      </c>
      <c r="E129" s="4" t="str">
        <f>VLOOKUP(A129,IMPACT115!A$2:C$249, 2,FALSE)</f>
        <v>LBY</v>
      </c>
      <c r="F129" s="4" t="str">
        <f>VLOOKUP(A129,IMPACT115!A$2:C$249, 2,FALSE)</f>
        <v>LBY</v>
      </c>
      <c r="G129" s="4" t="str">
        <f>VLOOKUP(A129,SSP!$A$2:C$247,2,FALSE)</f>
        <v>LBR</v>
      </c>
      <c r="H129" s="5">
        <f>VLOOKUP(A129,FAO!$A$2:'FAO'!$E$195, 4, FALSE)</f>
        <v>123</v>
      </c>
      <c r="I129" s="4" t="str">
        <f>VLOOKUP(A129,AggReg1!A$2:C$251, 2, FALSE)</f>
        <v>SSA</v>
      </c>
      <c r="J129" s="4" t="str">
        <f>VLOOKUP(A129,AggReg1!A$2:C$251, 3, FALSE)</f>
        <v>Africa south of the Sahara</v>
      </c>
      <c r="K129" s="4" t="str">
        <f>VLOOKUP(A129,ISO!$A$2:'ISO'!$C$251,3,FALSE)</f>
        <v>The Republic of Liberia</v>
      </c>
      <c r="L129" s="4" t="str">
        <f>VLOOKUP(A129,ISO!$A$2:'ISO'!$D$251,4,FALSE)</f>
        <v>LR</v>
      </c>
      <c r="M129" s="12">
        <f>VLOOKUP(A129,FAO!$A$2:'FAO'!$E$195, 2, FALSE)</f>
        <v>430</v>
      </c>
      <c r="N129" s="12" t="str">
        <f>VLOOKUP(A129,FAO!$A$2:'FAO'!$E$195, 3, FALSE)</f>
        <v>LIR</v>
      </c>
      <c r="O129" s="18">
        <f>VLOOKUP(A129,FAO!$A$2:'FAO'!$E$195, 5, FALSE)</f>
        <v>144</v>
      </c>
      <c r="P129" t="str">
        <f>VLOOKUP(A129,AggReg2!A$2:B$251, 2, FALSE)</f>
        <v>WAs</v>
      </c>
      <c r="Q129" s="16" t="str">
        <f>VLOOKUP(C129,Econ2Dev!A$2:C$235,2, FALSE)</f>
        <v>DVG</v>
      </c>
      <c r="R129" s="16" t="str">
        <f>VLOOKUP(C129,Econ2Dev!A$2:C$235, 3, FALSE)</f>
        <v>Developed Only</v>
      </c>
      <c r="S129" t="str">
        <f>VLOOKUP(A129,EAPgMENg!A$2:C$288, 2, FALSE)</f>
        <v>MENg</v>
      </c>
      <c r="T129" t="str">
        <f>VLOOKUP(A129,EAPgMENg!A$2:C$288, 3, FALSE)</f>
        <v>Middle East and North Africa, developing only</v>
      </c>
      <c r="U129" t="str">
        <f>VLOOKUP(C129,WB.income!A$2:C$251, 2, FALSE)</f>
        <v>lowInc</v>
      </c>
      <c r="V129" t="str">
        <f>VLOOKUP(C129,WB.income!A$2:C$251, 3, FALSE)</f>
        <v>Low income</v>
      </c>
      <c r="X129" t="str">
        <f>VLOOKUP(A129,WB.spatial!A$2:C$251, 2, FALSE)</f>
        <v>SSA</v>
      </c>
      <c r="Y129" t="str">
        <f>VLOOKUP(A129,WB.spatial!A$2:C$251, 3, FALSE)</f>
        <v>Sub-Saharan Africa</v>
      </c>
      <c r="Z129" t="str">
        <f>VLOOKUP(A129, Africa.regions!A$2:C$251, 2, FALSE)</f>
        <v>Western</v>
      </c>
      <c r="AA129" t="str">
        <f>VLOOKUP(A129,Africa.regions!A$2:C$251, 3, FALSE)</f>
        <v>Western Africa</v>
      </c>
      <c r="AB129" t="str">
        <f>VLOOKUP(A129, 'regions.invest'!A$2:C$250, 2, FALSE)</f>
        <v>member</v>
      </c>
      <c r="AC129" t="str">
        <f>VLOOKUP(A129, 'regions.invest'!A$2:C$250, 3, FALSE)</f>
        <v>Increased investment</v>
      </c>
      <c r="AE129" t="str">
        <f>VLOOKUP(C129, MDIreg1!A$2:C$250, 2, FALSE)</f>
        <v>SSA_Western</v>
      </c>
      <c r="AF129" t="str">
        <f>VLOOKUP(C129, MDIreg1!A$2:C$250, 3, FALSE)</f>
        <v>Western Africa except Nigeria</v>
      </c>
      <c r="AG129" t="str">
        <f>VLOOKUP(C129, MDIreg2!A$2:C$250, 2, FALSE)</f>
        <v>SSA</v>
      </c>
      <c r="AH129" t="str">
        <f>VLOOKUP(C129, MDIreg2!A$2:C$250, 3, FALSE)</f>
        <v>Sub Saharan African countries</v>
      </c>
    </row>
    <row r="130" spans="1:34" x14ac:dyDescent="0.2">
      <c r="A130" s="3" t="str">
        <f>ISO!A130</f>
        <v>LBY</v>
      </c>
      <c r="B130" s="3" t="str">
        <f>ISO!B130</f>
        <v>Libyan Arab Jamahiriya</v>
      </c>
      <c r="C130" s="4" t="str">
        <f>VLOOKUP(A130,IMPACT159!A$2:C$251, 2, FALSE)</f>
        <v>LBY</v>
      </c>
      <c r="D130" s="4" t="str">
        <f>VLOOKUP(A130,IMPACT159!A$2:C$251, 3, FALSE)</f>
        <v>Libya</v>
      </c>
      <c r="E130" s="4" t="str">
        <f>VLOOKUP(A130,IMPACT115!A$2:C$249, 2,FALSE)</f>
        <v>LEB</v>
      </c>
      <c r="F130" s="4" t="str">
        <f>VLOOKUP(A130,IMPACT115!A$2:C$249, 2,FALSE)</f>
        <v>LEB</v>
      </c>
      <c r="G130" s="4" t="str">
        <f>VLOOKUP(A130,SSP!$A$2:C$247,2,FALSE)</f>
        <v>LBY</v>
      </c>
      <c r="H130" s="5">
        <f>VLOOKUP(A130,FAO!$A$2:'FAO'!$E$195, 4, FALSE)</f>
        <v>124</v>
      </c>
      <c r="I130" s="4" t="str">
        <f>VLOOKUP(A130,AggReg1!A$2:C$251, 2, FALSE)</f>
        <v>MEN</v>
      </c>
      <c r="J130" s="4" t="str">
        <f>VLOOKUP(A130,AggReg1!A$2:C$251, 3, FALSE)</f>
        <v>Middle East and North Africa</v>
      </c>
      <c r="K130" s="4" t="str">
        <f>VLOOKUP(A130,ISO!$A$2:'ISO'!$C$251,3,FALSE)</f>
        <v>Libya</v>
      </c>
      <c r="L130" s="4" t="str">
        <f>VLOOKUP(A130,ISO!$A$2:'ISO'!$D$251,4,FALSE)</f>
        <v>LY</v>
      </c>
      <c r="M130" s="12">
        <f>VLOOKUP(A130,FAO!$A$2:'FAO'!$E$195, 2, FALSE)</f>
        <v>434</v>
      </c>
      <c r="N130" s="12" t="str">
        <f>VLOOKUP(A130,FAO!$A$2:'FAO'!$E$195, 3, FALSE)</f>
        <v>LIB</v>
      </c>
      <c r="O130" s="18">
        <f>VLOOKUP(A130,FAO!$A$2:'FAO'!$E$195, 5, FALSE)</f>
        <v>145</v>
      </c>
      <c r="P130" t="str">
        <f>VLOOKUP(A130,AggReg2!A$2:B$251, 2, FALSE)</f>
        <v>WAs</v>
      </c>
      <c r="Q130" s="16" t="str">
        <f>VLOOKUP(C130,Econ2Dev!A$2:C$235,2, FALSE)</f>
        <v>DVD</v>
      </c>
      <c r="R130" s="16" t="str">
        <f>VLOOKUP(C130,Econ2Dev!A$2:C$235, 3, FALSE)</f>
        <v>Developing Only</v>
      </c>
      <c r="S130" t="str">
        <f>VLOOKUP(A130,EAPgMENg!A$2:C$288, 2, FALSE)</f>
        <v>OTH</v>
      </c>
      <c r="T130" t="str">
        <f>VLOOKUP(A130,EAPgMENg!A$2:C$288, 3, FALSE)</f>
        <v>Other</v>
      </c>
      <c r="U130" t="str">
        <f>VLOOKUP(C130,WB.income!A$2:C$251, 2, FALSE)</f>
        <v>upMidInc</v>
      </c>
      <c r="V130" t="str">
        <f>VLOOKUP(C130,WB.income!A$2:C$251, 3, FALSE)</f>
        <v>Upper middle income</v>
      </c>
      <c r="X130" t="str">
        <f>VLOOKUP(A130,WB.spatial!A$2:C$251, 2, FALSE)</f>
        <v>MEN</v>
      </c>
      <c r="Y130" t="str">
        <f>VLOOKUP(A130,WB.spatial!A$2:C$251, 3, FALSE)</f>
        <v>Middle and Near East</v>
      </c>
      <c r="Z130" t="str">
        <f>VLOOKUP(A130, Africa.regions!A$2:C$251, 2, FALSE)</f>
        <v>NonAfrica</v>
      </c>
      <c r="AA130" t="str">
        <f>VLOOKUP(A130,Africa.regions!A$2:C$251, 3, FALSE)</f>
        <v>Not Africa</v>
      </c>
      <c r="AB130" t="str">
        <f>VLOOKUP(A130, 'regions.invest'!A$2:C$250, 2, FALSE)</f>
        <v>member</v>
      </c>
      <c r="AC130" t="str">
        <f>VLOOKUP(A130, 'regions.invest'!A$2:C$250, 3, FALSE)</f>
        <v>Increased investment</v>
      </c>
      <c r="AE130" t="str">
        <f>VLOOKUP(C130, MDIreg1!A$2:C$250, 2, FALSE)</f>
        <v>North_Africa</v>
      </c>
      <c r="AF130" t="str">
        <f>VLOOKUP(C130, MDIreg1!A$2:C$250, 3, FALSE)</f>
        <v>North Africa</v>
      </c>
      <c r="AG130" t="str">
        <f>VLOOKUP(C130, MDIreg2!A$2:C$250, 2, FALSE)</f>
        <v>WANACentAsia_mdi</v>
      </c>
      <c r="AH130" t="str">
        <f>VLOOKUP(C130, MDIreg2!A$2:C$250, 3, FALSE)</f>
        <v>West and Central Asia and North African countries</v>
      </c>
    </row>
    <row r="131" spans="1:34" x14ac:dyDescent="0.2">
      <c r="A131" s="3" t="str">
        <f>ISO!A131</f>
        <v>LCA</v>
      </c>
      <c r="B131" s="3" t="str">
        <f>ISO!B131</f>
        <v>Saint Lucia</v>
      </c>
      <c r="C131" s="4" t="str">
        <f>VLOOKUP(A131,IMPACT159!A$2:C$251, 2, FALSE)</f>
        <v>CRB</v>
      </c>
      <c r="D131" s="4" t="str">
        <f>VLOOKUP(A131,IMPACT159!A$2:C$251, 3, FALSE)</f>
        <v>Other Caribbean</v>
      </c>
      <c r="E131" s="4" t="str">
        <f>VLOOKUP(A131,IMPACT115!A$2:C$249, 2,FALSE)</f>
        <v>ROW</v>
      </c>
      <c r="F131" s="4" t="str">
        <f>VLOOKUP(A131,IMPACT115!A$2:C$249, 2,FALSE)</f>
        <v>ROW</v>
      </c>
      <c r="G131" s="4" t="str">
        <f>VLOOKUP(A131,SSP!$A$2:C$247,2,FALSE)</f>
        <v>LCA</v>
      </c>
      <c r="H131" s="5">
        <f>VLOOKUP(A131,FAO!$A$2:'FAO'!$E$195, 4, FALSE)</f>
        <v>189</v>
      </c>
      <c r="I131" s="4" t="str">
        <f>VLOOKUP(A131,AggReg1!A$2:C$251, 2, FALSE)</f>
        <v>LAC</v>
      </c>
      <c r="J131" s="4" t="str">
        <f>VLOOKUP(A131,AggReg1!A$2:C$251, 3, FALSE)</f>
        <v>Latin America and Caribbean</v>
      </c>
      <c r="K131" s="4" t="str">
        <f>VLOOKUP(A131,ISO!$A$2:'ISO'!$C$251,3,FALSE)</f>
        <v>Saint Lucia</v>
      </c>
      <c r="L131" s="4" t="str">
        <f>VLOOKUP(A131,ISO!$A$2:'ISO'!$D$251,4,FALSE)</f>
        <v>LC</v>
      </c>
      <c r="M131" s="12">
        <f>VLOOKUP(A131,FAO!$A$2:'FAO'!$E$195, 2, FALSE)</f>
        <v>662</v>
      </c>
      <c r="N131" s="12" t="str">
        <f>VLOOKUP(A131,FAO!$A$2:'FAO'!$E$195, 3, FALSE)</f>
        <v>STL</v>
      </c>
      <c r="O131" s="18">
        <f>VLOOKUP(A131,FAO!$A$2:'FAO'!$E$195, 5, FALSE)</f>
        <v>209</v>
      </c>
      <c r="P131" t="str">
        <f>VLOOKUP(A131,AggReg2!A$2:B$251, 2, FALSE)</f>
        <v>WAf</v>
      </c>
      <c r="Q131" s="16" t="str">
        <f>VLOOKUP(C131,Econ2Dev!A$2:C$235,2, FALSE)</f>
        <v>DVG</v>
      </c>
      <c r="R131" s="16" t="str">
        <f>VLOOKUP(C131,Econ2Dev!A$2:C$235, 3, FALSE)</f>
        <v>Developed Only</v>
      </c>
      <c r="S131" t="str">
        <f>VLOOKUP(A131,EAPgMENg!A$2:C$288, 2, FALSE)</f>
        <v>OTH</v>
      </c>
      <c r="T131" t="str">
        <f>VLOOKUP(A131,EAPgMENg!A$2:C$288, 3, FALSE)</f>
        <v>Other</v>
      </c>
      <c r="U131" t="str">
        <f>VLOOKUP(C131,WB.income!A$2:C$251, 2, FALSE)</f>
        <v>lowMidInc</v>
      </c>
      <c r="V131" t="str">
        <f>VLOOKUP(C131,WB.income!A$2:C$251, 3, FALSE)</f>
        <v>Lower middle income</v>
      </c>
      <c r="X131" t="str">
        <f>VLOOKUP(A131,WB.spatial!A$2:C$251, 2, FALSE)</f>
        <v>LAC</v>
      </c>
      <c r="Y131" t="str">
        <f>VLOOKUP(A131,WB.spatial!A$2:C$251, 3, FALSE)</f>
        <v>Latin America and Caribbean</v>
      </c>
      <c r="Z131" t="str">
        <f>VLOOKUP(A131, Africa.regions!A$2:C$251, 2, FALSE)</f>
        <v>NonAfrica</v>
      </c>
      <c r="AA131" t="str">
        <f>VLOOKUP(A131,Africa.regions!A$2:C$251, 3, FALSE)</f>
        <v>Not Africa</v>
      </c>
      <c r="AB131" t="str">
        <f>VLOOKUP(A131, 'regions.invest'!A$2:C$250, 2, FALSE)</f>
        <v>member</v>
      </c>
      <c r="AC131" t="str">
        <f>VLOOKUP(A131, 'regions.invest'!A$2:C$250, 3, FALSE)</f>
        <v>Increased investment</v>
      </c>
      <c r="AE131" t="str">
        <f>VLOOKUP(C131, MDIreg1!A$2:C$250, 2, FALSE)</f>
        <v>Caribbean</v>
      </c>
      <c r="AF131" t="str">
        <f>VLOOKUP(C131, MDIreg1!A$2:C$250, 3, FALSE)</f>
        <v>Caribbean</v>
      </c>
      <c r="AG131" t="str">
        <f>VLOOKUP(C131, MDIreg2!A$2:C$250, 2, FALSE)</f>
        <v>LAC_mdi</v>
      </c>
      <c r="AH131" t="str">
        <f>VLOOKUP(C131, MDIreg2!A$2:C$250, 3, FALSE)</f>
        <v>Selected Latin American and Caribbean countries</v>
      </c>
    </row>
    <row r="132" spans="1:34" x14ac:dyDescent="0.2">
      <c r="A132" s="3" t="str">
        <f>ISO!A132</f>
        <v>LIE</v>
      </c>
      <c r="B132" s="3" t="str">
        <f>ISO!B132</f>
        <v>Liechtenstein</v>
      </c>
      <c r="C132" s="4" t="str">
        <f>VLOOKUP(A132,IMPACT159!A$2:C$251, 2, FALSE)</f>
        <v>CHP</v>
      </c>
      <c r="D132" s="4" t="str">
        <f>VLOOKUP(A132,IMPACT159!A$2:C$251, 3, FALSE)</f>
        <v>Switzerland plus</v>
      </c>
      <c r="E132" s="4" t="str">
        <f>VLOOKUP(A132,IMPACT115!A$2:C$249, 2,FALSE)</f>
        <v>ALG</v>
      </c>
      <c r="F132" s="4" t="str">
        <f>VLOOKUP(A132,IMPACT115!A$2:C$249, 2,FALSE)</f>
        <v>ALG</v>
      </c>
      <c r="G132" s="4" t="e">
        <f>VLOOKUP(A132,SSP!$A$2:C$247,2,FALSE)</f>
        <v>#N/A</v>
      </c>
      <c r="H132" s="5" t="e">
        <f>VLOOKUP(A132,FAO!$A$2:'FAO'!$E$195, 4, FALSE)</f>
        <v>#N/A</v>
      </c>
      <c r="I132" s="4" t="str">
        <f>VLOOKUP(A132,AggReg1!A$2:C$251, 2, FALSE)</f>
        <v>EUR</v>
      </c>
      <c r="J132" s="4" t="str">
        <f>VLOOKUP(A132,AggReg1!A$2:C$251, 3, FALSE)</f>
        <v>Europe</v>
      </c>
      <c r="K132" s="4" t="e">
        <f>VLOOKUP(A132,ISO!$A$2:'ISO'!$C$251,3,FALSE)</f>
        <v>#N/A</v>
      </c>
      <c r="L132" s="4" t="e">
        <f>VLOOKUP(A132,ISO!$A$2:'ISO'!$D$251,4,FALSE)</f>
        <v>#N/A</v>
      </c>
      <c r="M132" s="12">
        <v>438</v>
      </c>
      <c r="N132" s="12" t="e">
        <f>VLOOKUP(A132,FAO!$A$2:'FAO'!$E$195, 3, FALSE)</f>
        <v>#N/A</v>
      </c>
      <c r="O132" s="18" t="e">
        <f>VLOOKUP(A132,FAO!$A$2:'FAO'!$E$195, 5, FALSE)</f>
        <v>#N/A</v>
      </c>
      <c r="P132" t="str">
        <f>VLOOKUP(A132,AggReg2!A$2:B$251, 2, FALSE)</f>
        <v>CAm</v>
      </c>
      <c r="Q132" s="16" t="str">
        <f>VLOOKUP(C132,Econ2Dev!A$2:C$235,2, FALSE)</f>
        <v>DVD</v>
      </c>
      <c r="R132" s="16" t="str">
        <f>VLOOKUP(C132,Econ2Dev!A$2:C$235, 3, FALSE)</f>
        <v>Developing Only</v>
      </c>
      <c r="S132" t="str">
        <f>VLOOKUP(A132,EAPgMENg!A$2:C$288, 2, FALSE)</f>
        <v>OTH</v>
      </c>
      <c r="T132" t="str">
        <f>VLOOKUP(A132,EAPgMENg!A$2:C$288, 3, FALSE)</f>
        <v>Other</v>
      </c>
      <c r="U132" t="str">
        <f>VLOOKUP(C132,WB.income!A$2:C$251, 2, FALSE)</f>
        <v>highInc</v>
      </c>
      <c r="V132" t="str">
        <f>VLOOKUP(C132,WB.income!A$2:C$251, 3, FALSE)</f>
        <v>High income</v>
      </c>
      <c r="X132" t="str">
        <f>VLOOKUP(A132,WB.spatial!A$2:C$251, 2, FALSE)</f>
        <v>EUR</v>
      </c>
      <c r="Y132" t="str">
        <f>VLOOKUP(A132,WB.spatial!A$2:C$251, 3, FALSE)</f>
        <v>Europe</v>
      </c>
      <c r="Z132" t="str">
        <f>VLOOKUP(A132, Africa.regions!A$2:C$251, 2, FALSE)</f>
        <v>NonAfrica</v>
      </c>
      <c r="AA132" t="str">
        <f>VLOOKUP(A132,Africa.regions!A$2:C$251, 3, FALSE)</f>
        <v>Not Africa</v>
      </c>
      <c r="AB132" t="str">
        <f>VLOOKUP(A132, 'regions.invest'!A$2:C$250, 2, FALSE)</f>
        <v>nonmember</v>
      </c>
      <c r="AC132" t="str">
        <f>VLOOKUP(A132, 'regions.invest'!A$2:C$250, 3, FALSE)</f>
        <v>standard investment</v>
      </c>
      <c r="AE132" t="str">
        <f>VLOOKUP(C132, MDIreg1!A$2:C$250, 2, FALSE)</f>
        <v>other</v>
      </c>
      <c r="AF132" t="str">
        <f>VLOOKUP(C132, MDIreg1!A$2:C$250, 3, FALSE)</f>
        <v>Other countries</v>
      </c>
      <c r="AG132" t="str">
        <f>VLOOKUP(C132, MDIreg2!A$2:C$250, 2, FALSE)</f>
        <v>other</v>
      </c>
      <c r="AH132" t="str">
        <f>VLOOKUP(C132, MDIreg2!A$2:C$250, 3, FALSE)</f>
        <v>Other counties</v>
      </c>
    </row>
    <row r="133" spans="1:34" x14ac:dyDescent="0.2">
      <c r="A133" s="3" t="str">
        <f>ISO!A133</f>
        <v>LKA</v>
      </c>
      <c r="B133" s="3" t="str">
        <f>ISO!B133</f>
        <v>Sri Lanka</v>
      </c>
      <c r="C133" s="4" t="str">
        <f>VLOOKUP(A133,IMPACT159!A$2:C$251, 2, FALSE)</f>
        <v>LKA</v>
      </c>
      <c r="D133" s="4" t="str">
        <f>VLOOKUP(A133,IMPACT159!A$2:C$251, 3, FALSE)</f>
        <v>Sri Lanka</v>
      </c>
      <c r="E133" s="4" t="str">
        <f>VLOOKUP(A133,IMPACT115!A$2:C$249, 2,FALSE)</f>
        <v>SRL</v>
      </c>
      <c r="F133" s="4" t="str">
        <f>VLOOKUP(A133,IMPACT115!A$2:C$249, 2,FALSE)</f>
        <v>SRL</v>
      </c>
      <c r="G133" s="4" t="str">
        <f>VLOOKUP(A133,SSP!$A$2:C$247,2,FALSE)</f>
        <v>LKA</v>
      </c>
      <c r="H133" s="5">
        <f>VLOOKUP(A133,FAO!$A$2:'FAO'!$E$195, 4, FALSE)</f>
        <v>38</v>
      </c>
      <c r="I133" s="4" t="str">
        <f>VLOOKUP(A133,AggReg1!A$2:C$251, 2, FALSE)</f>
        <v>SAS</v>
      </c>
      <c r="J133" s="4" t="str">
        <f>VLOOKUP(A133,AggReg1!A$2:C$251, 3, FALSE)</f>
        <v>South Asia</v>
      </c>
      <c r="K133" s="4" t="str">
        <f>VLOOKUP(A133,ISO!$A$2:'ISO'!$C$251,3,FALSE)</f>
        <v>The Democratic Socialist Republic of Sri Lanka</v>
      </c>
      <c r="L133" s="4" t="str">
        <f>VLOOKUP(A133,ISO!$A$2:'ISO'!$D$251,4,FALSE)</f>
        <v>LK</v>
      </c>
      <c r="M133" s="12">
        <f>VLOOKUP(A133,FAO!$A$2:'FAO'!$E$195, 2, FALSE)</f>
        <v>144</v>
      </c>
      <c r="N133" s="12" t="str">
        <f>VLOOKUP(A133,FAO!$A$2:'FAO'!$E$195, 3, FALSE)</f>
        <v>SRL</v>
      </c>
      <c r="O133" s="18">
        <f>VLOOKUP(A133,FAO!$A$2:'FAO'!$E$195, 5, FALSE)</f>
        <v>231</v>
      </c>
      <c r="P133" t="str">
        <f>VLOOKUP(A133,AggReg2!A$2:B$251, 2, FALSE)</f>
        <v>EEU</v>
      </c>
      <c r="Q133" s="16" t="str">
        <f>VLOOKUP(C133,Econ2Dev!A$2:C$235,2, FALSE)</f>
        <v>DVG</v>
      </c>
      <c r="R133" s="16" t="str">
        <f>VLOOKUP(C133,Econ2Dev!A$2:C$235, 3, FALSE)</f>
        <v>Developed Only</v>
      </c>
      <c r="S133" t="str">
        <f>VLOOKUP(A133,EAPgMENg!A$2:C$288, 2, FALSE)</f>
        <v>OTH</v>
      </c>
      <c r="T133" t="str">
        <f>VLOOKUP(A133,EAPgMENg!A$2:C$288, 3, FALSE)</f>
        <v>Other</v>
      </c>
      <c r="U133" t="str">
        <f>VLOOKUP(C133,WB.income!A$2:C$251, 2, FALSE)</f>
        <v>lowMidInc</v>
      </c>
      <c r="V133" t="str">
        <f>VLOOKUP(C133,WB.income!A$2:C$251, 3, FALSE)</f>
        <v>Lower middle income</v>
      </c>
      <c r="X133" t="str">
        <f>VLOOKUP(A133,WB.spatial!A$2:C$251, 2, FALSE)</f>
        <v>SAS</v>
      </c>
      <c r="Y133" t="str">
        <f>VLOOKUP(A133,WB.spatial!A$2:C$251, 3, FALSE)</f>
        <v>South Asia</v>
      </c>
      <c r="Z133" t="str">
        <f>VLOOKUP(A133, Africa.regions!A$2:C$251, 2, FALSE)</f>
        <v>NonAfrica</v>
      </c>
      <c r="AA133" t="str">
        <f>VLOOKUP(A133,Africa.regions!A$2:C$251, 3, FALSE)</f>
        <v>Not Africa</v>
      </c>
      <c r="AB133" t="str">
        <f>VLOOKUP(A133, 'regions.invest'!A$2:C$250, 2, FALSE)</f>
        <v>member</v>
      </c>
      <c r="AC133" t="str">
        <f>VLOOKUP(A133, 'regions.invest'!A$2:C$250, 3, FALSE)</f>
        <v>Increased investment</v>
      </c>
      <c r="AE133" t="str">
        <f>VLOOKUP(C133, MDIreg1!A$2:C$250, 2, FALSE)</f>
        <v xml:space="preserve">Asia_South </v>
      </c>
      <c r="AF133" t="str">
        <f>VLOOKUP(C133, MDIreg1!A$2:C$250, 3, FALSE)</f>
        <v>South Asia</v>
      </c>
      <c r="AG133" t="str">
        <f>VLOOKUP(C133, MDIreg2!A$2:C$250, 2, FALSE)</f>
        <v>Asia_mdi</v>
      </c>
      <c r="AH133" t="str">
        <f>VLOOKUP(C133, MDIreg2!A$2:C$250, 3, FALSE)</f>
        <v>Selected Asian countries</v>
      </c>
    </row>
    <row r="134" spans="1:34" x14ac:dyDescent="0.2">
      <c r="A134" s="3" t="str">
        <f>ISO!A134</f>
        <v>LSO</v>
      </c>
      <c r="B134" s="3" t="str">
        <f>ISO!B134</f>
        <v>Lesotho</v>
      </c>
      <c r="C134" s="4" t="str">
        <f>VLOOKUP(A134,IMPACT159!A$2:C$251, 2, FALSE)</f>
        <v>LSO</v>
      </c>
      <c r="D134" s="4" t="str">
        <f>VLOOKUP(A134,IMPACT159!A$2:C$251, 3, FALSE)</f>
        <v>Lesotho</v>
      </c>
      <c r="E134" s="4" t="str">
        <f>VLOOKUP(A134,IMPACT115!A$2:C$249, 2,FALSE)</f>
        <v>LIB</v>
      </c>
      <c r="F134" s="4" t="str">
        <f>VLOOKUP(A134,IMPACT115!A$2:C$249, 2,FALSE)</f>
        <v>LIB</v>
      </c>
      <c r="G134" s="4" t="str">
        <f>VLOOKUP(A134,SSP!$A$2:C$247,2,FALSE)</f>
        <v>LSO</v>
      </c>
      <c r="H134" s="5">
        <f>VLOOKUP(A134,FAO!$A$2:'FAO'!$E$195, 4, FALSE)</f>
        <v>122</v>
      </c>
      <c r="I134" s="4" t="str">
        <f>VLOOKUP(A134,AggReg1!A$2:C$251, 2, FALSE)</f>
        <v>SSA</v>
      </c>
      <c r="J134" s="4" t="str">
        <f>VLOOKUP(A134,AggReg1!A$2:C$251, 3, FALSE)</f>
        <v>Africa south of the Sahara</v>
      </c>
      <c r="K134" s="4" t="str">
        <f>VLOOKUP(A134,ISO!$A$2:'ISO'!$C$251,3,FALSE)</f>
        <v>The Kingdom of Lesotho</v>
      </c>
      <c r="L134" s="4" t="str">
        <f>VLOOKUP(A134,ISO!$A$2:'ISO'!$D$251,4,FALSE)</f>
        <v>LS</v>
      </c>
      <c r="M134" s="12">
        <f>VLOOKUP(A134,FAO!$A$2:'FAO'!$E$195, 2, FALSE)</f>
        <v>426</v>
      </c>
      <c r="N134" s="12" t="str">
        <f>VLOOKUP(A134,FAO!$A$2:'FAO'!$E$195, 3, FALSE)</f>
        <v>LES</v>
      </c>
      <c r="O134" s="18">
        <f>VLOOKUP(A134,FAO!$A$2:'FAO'!$E$195, 5, FALSE)</f>
        <v>142</v>
      </c>
      <c r="P134" t="str">
        <f>VLOOKUP(A134,AggReg2!A$2:B$251, 2, FALSE)</f>
        <v>EEU</v>
      </c>
      <c r="Q134" s="16" t="str">
        <f>VLOOKUP(C134,Econ2Dev!A$2:C$235,2, FALSE)</f>
        <v>DVD</v>
      </c>
      <c r="R134" s="16" t="str">
        <f>VLOOKUP(C134,Econ2Dev!A$2:C$235, 3, FALSE)</f>
        <v>Developing Only</v>
      </c>
      <c r="S134" t="str">
        <f>VLOOKUP(A134,EAPgMENg!A$2:C$288, 2, FALSE)</f>
        <v>OTH</v>
      </c>
      <c r="T134" t="str">
        <f>VLOOKUP(A134,EAPgMENg!A$2:C$288, 3, FALSE)</f>
        <v>Other</v>
      </c>
      <c r="U134" t="str">
        <f>VLOOKUP(C134,WB.income!A$2:C$251, 2, FALSE)</f>
        <v>lowMidInc</v>
      </c>
      <c r="V134" t="str">
        <f>VLOOKUP(C134,WB.income!A$2:C$251, 3, FALSE)</f>
        <v>Lower middle income</v>
      </c>
      <c r="X134" t="str">
        <f>VLOOKUP(A134,WB.spatial!A$2:C$251, 2, FALSE)</f>
        <v>SSA</v>
      </c>
      <c r="Y134" t="str">
        <f>VLOOKUP(A134,WB.spatial!A$2:C$251, 3, FALSE)</f>
        <v>Sub-Saharan Africa</v>
      </c>
      <c r="Z134" t="str">
        <f>VLOOKUP(A134, Africa.regions!A$2:C$251, 2, FALSE)</f>
        <v>Southern</v>
      </c>
      <c r="AA134" t="str">
        <f>VLOOKUP(A134,Africa.regions!A$2:C$251, 3, FALSE)</f>
        <v>Southern Africa</v>
      </c>
      <c r="AB134" t="str">
        <f>VLOOKUP(A134, 'regions.invest'!A$2:C$250, 2, FALSE)</f>
        <v>member</v>
      </c>
      <c r="AC134" t="str">
        <f>VLOOKUP(A134, 'regions.invest'!A$2:C$250, 3, FALSE)</f>
        <v>Increased investment</v>
      </c>
      <c r="AE134" t="str">
        <f>VLOOKUP(C134, MDIreg1!A$2:C$250, 2, FALSE)</f>
        <v>SSA_Southern</v>
      </c>
      <c r="AF134" t="str">
        <f>VLOOKUP(C134, MDIreg1!A$2:C$250, 3, FALSE)</f>
        <v>Southern Africa</v>
      </c>
      <c r="AG134" t="str">
        <f>VLOOKUP(C134, MDIreg2!A$2:C$250, 2, FALSE)</f>
        <v>SSA</v>
      </c>
      <c r="AH134" t="str">
        <f>VLOOKUP(C134, MDIreg2!A$2:C$250, 3, FALSE)</f>
        <v>Sub Saharan African countries</v>
      </c>
    </row>
    <row r="135" spans="1:34" x14ac:dyDescent="0.2">
      <c r="A135" s="3" t="str">
        <f>ISO!A135</f>
        <v>LTU</v>
      </c>
      <c r="B135" s="3" t="str">
        <f>ISO!B135</f>
        <v>Lithuania</v>
      </c>
      <c r="C135" s="4" t="str">
        <f>VLOOKUP(A135,IMPACT159!A$2:C$251, 2, FALSE)</f>
        <v>BLT</v>
      </c>
      <c r="D135" s="4" t="str">
        <f>VLOOKUP(A135,IMPACT159!A$2:C$251, 3, FALSE)</f>
        <v>Baltic States</v>
      </c>
      <c r="E135" s="4" t="str">
        <f>VLOOKUP(A135,IMPACT115!A$2:C$249, 2,FALSE)</f>
        <v>BAL</v>
      </c>
      <c r="F135" s="4" t="str">
        <f>VLOOKUP(A135,IMPACT115!A$2:C$249, 2,FALSE)</f>
        <v>BAL</v>
      </c>
      <c r="G135" s="4" t="str">
        <f>VLOOKUP(A135,SSP!$A$2:C$247,2,FALSE)</f>
        <v>LTU</v>
      </c>
      <c r="H135" s="5">
        <f>VLOOKUP(A135,FAO!$A$2:'FAO'!$E$195, 4, FALSE)</f>
        <v>126</v>
      </c>
      <c r="I135" s="4" t="str">
        <f>VLOOKUP(A135,AggReg1!A$2:C$251, 2, FALSE)</f>
        <v>EUR</v>
      </c>
      <c r="J135" s="4" t="str">
        <f>VLOOKUP(A135,AggReg1!A$2:C$251, 3, FALSE)</f>
        <v>Europe</v>
      </c>
      <c r="K135" s="4" t="str">
        <f>VLOOKUP(A135,ISO!$A$2:'ISO'!$C$251,3,FALSE)</f>
        <v>The Republic of Lithuania</v>
      </c>
      <c r="L135" s="4" t="str">
        <f>VLOOKUP(A135,ISO!$A$2:'ISO'!$D$251,4,FALSE)</f>
        <v>LT</v>
      </c>
      <c r="M135" s="12">
        <f>VLOOKUP(A135,FAO!$A$2:'FAO'!$E$195, 2, FALSE)</f>
        <v>440</v>
      </c>
      <c r="N135" s="12" t="str">
        <f>VLOOKUP(A135,FAO!$A$2:'FAO'!$E$195, 3, FALSE)</f>
        <v>LIT</v>
      </c>
      <c r="O135" s="18">
        <f>VLOOKUP(A135,FAO!$A$2:'FAO'!$E$195, 5, FALSE)</f>
        <v>147</v>
      </c>
      <c r="P135" t="str">
        <f>VLOOKUP(A135,AggReg2!A$2:B$251, 2, FALSE)</f>
        <v>WEU</v>
      </c>
      <c r="Q135" s="16" t="str">
        <f>VLOOKUP(C135,Econ2Dev!A$2:C$235,2, FALSE)</f>
        <v>DVD</v>
      </c>
      <c r="R135" s="16" t="str">
        <f>VLOOKUP(C135,Econ2Dev!A$2:C$235, 3, FALSE)</f>
        <v>Developing Only</v>
      </c>
      <c r="S135" t="str">
        <f>VLOOKUP(A135,EAPgMENg!A$2:C$288, 2, FALSE)</f>
        <v>OTH</v>
      </c>
      <c r="T135" t="str">
        <f>VLOOKUP(A135,EAPgMENg!A$2:C$288, 3, FALSE)</f>
        <v>Other</v>
      </c>
      <c r="U135" t="str">
        <f>VLOOKUP(C135,WB.income!A$2:C$251, 2, FALSE)</f>
        <v>highInc</v>
      </c>
      <c r="V135" t="str">
        <f>VLOOKUP(C135,WB.income!A$2:C$251, 3, FALSE)</f>
        <v>High income</v>
      </c>
      <c r="X135" t="str">
        <f>VLOOKUP(A135,WB.spatial!A$2:C$251, 2, FALSE)</f>
        <v>EUR</v>
      </c>
      <c r="Y135" t="str">
        <f>VLOOKUP(A135,WB.spatial!A$2:C$251, 3, FALSE)</f>
        <v>Europe</v>
      </c>
      <c r="Z135" t="str">
        <f>VLOOKUP(A135, Africa.regions!A$2:C$251, 2, FALSE)</f>
        <v>NonAfrica</v>
      </c>
      <c r="AA135" t="str">
        <f>VLOOKUP(A135,Africa.regions!A$2:C$251, 3, FALSE)</f>
        <v>Not Africa</v>
      </c>
      <c r="AB135" t="str">
        <f>VLOOKUP(A135, 'regions.invest'!A$2:C$250, 2, FALSE)</f>
        <v>nonmember</v>
      </c>
      <c r="AC135" t="str">
        <f>VLOOKUP(A135, 'regions.invest'!A$2:C$250, 3, FALSE)</f>
        <v>standard investment</v>
      </c>
      <c r="AE135" t="str">
        <f>VLOOKUP(C135, MDIreg1!A$2:C$250, 2, FALSE)</f>
        <v>other</v>
      </c>
      <c r="AF135" t="str">
        <f>VLOOKUP(C135, MDIreg1!A$2:C$250, 3, FALSE)</f>
        <v>Other countries</v>
      </c>
      <c r="AG135" t="str">
        <f>VLOOKUP(C135, MDIreg2!A$2:C$250, 2, FALSE)</f>
        <v>other</v>
      </c>
      <c r="AH135" t="str">
        <f>VLOOKUP(C135, MDIreg2!A$2:C$250, 3, FALSE)</f>
        <v>Other counties</v>
      </c>
    </row>
    <row r="136" spans="1:34" x14ac:dyDescent="0.2">
      <c r="A136" s="3" t="str">
        <f>ISO!A136</f>
        <v>LUX</v>
      </c>
      <c r="B136" s="3" t="str">
        <f>ISO!B136</f>
        <v>Luxembourg</v>
      </c>
      <c r="C136" s="4" t="str">
        <f>VLOOKUP(A136,IMPACT159!A$2:C$251, 2, FALSE)</f>
        <v>BLX</v>
      </c>
      <c r="D136" s="4" t="str">
        <f>VLOOKUP(A136,IMPACT159!A$2:C$251, 3, FALSE)</f>
        <v>Belgium-Luxembourg</v>
      </c>
      <c r="E136" s="4" t="str">
        <f>VLOOKUP(A136,IMPACT115!A$2:C$249, 2,FALSE)</f>
        <v>BEL</v>
      </c>
      <c r="F136" s="4" t="str">
        <f>VLOOKUP(A136,IMPACT115!A$2:C$249, 2,FALSE)</f>
        <v>BEL</v>
      </c>
      <c r="G136" s="4" t="str">
        <f>VLOOKUP(A136,SSP!$A$2:C$247,2,FALSE)</f>
        <v>LUX</v>
      </c>
      <c r="H136" s="5">
        <f>VLOOKUP(A136,FAO!$A$2:'FAO'!$E$195, 4, FALSE)</f>
        <v>256</v>
      </c>
      <c r="I136" s="4" t="str">
        <f>VLOOKUP(A136,AggReg1!A$2:C$251, 2, FALSE)</f>
        <v>EUR</v>
      </c>
      <c r="J136" s="4" t="str">
        <f>VLOOKUP(A136,AggReg1!A$2:C$251, 3, FALSE)</f>
        <v>Europe</v>
      </c>
      <c r="K136" s="4" t="str">
        <f>VLOOKUP(A136,ISO!$A$2:'ISO'!$C$251,3,FALSE)</f>
        <v>The Grand Duchy of Luxembourg</v>
      </c>
      <c r="L136" s="4" t="str">
        <f>VLOOKUP(A136,ISO!$A$2:'ISO'!$D$251,4,FALSE)</f>
        <v>LU</v>
      </c>
      <c r="M136" s="12">
        <f>VLOOKUP(A136,FAO!$A$2:'FAO'!$E$195, 2, FALSE)</f>
        <v>442</v>
      </c>
      <c r="N136" s="12" t="str">
        <f>VLOOKUP(A136,FAO!$A$2:'FAO'!$E$195, 3, FALSE)</f>
        <v>LUX</v>
      </c>
      <c r="O136" s="18">
        <f>VLOOKUP(A136,FAO!$A$2:'FAO'!$E$195, 5, FALSE)</f>
        <v>148</v>
      </c>
      <c r="P136" t="str">
        <f>VLOOKUP(A136,AggReg2!A$2:B$251, 2, FALSE)</f>
        <v>SAm</v>
      </c>
      <c r="Q136" s="16" t="str">
        <f>VLOOKUP(C136,Econ2Dev!A$2:C$235,2, FALSE)</f>
        <v>DVD</v>
      </c>
      <c r="R136" s="16" t="str">
        <f>VLOOKUP(C136,Econ2Dev!A$2:C$235, 3, FALSE)</f>
        <v>Developing Only</v>
      </c>
      <c r="S136" t="str">
        <f>VLOOKUP(A136,EAPgMENg!A$2:C$288, 2, FALSE)</f>
        <v>OTH</v>
      </c>
      <c r="T136" t="str">
        <f>VLOOKUP(A136,EAPgMENg!A$2:C$288, 3, FALSE)</f>
        <v>Other</v>
      </c>
      <c r="U136" t="str">
        <f>VLOOKUP(C136,WB.income!A$2:C$251, 2, FALSE)</f>
        <v>highInc</v>
      </c>
      <c r="V136" t="str">
        <f>VLOOKUP(C136,WB.income!A$2:C$251, 3, FALSE)</f>
        <v>High income</v>
      </c>
      <c r="X136" t="str">
        <f>VLOOKUP(A136,WB.spatial!A$2:C$251, 2, FALSE)</f>
        <v>EUR</v>
      </c>
      <c r="Y136" t="str">
        <f>VLOOKUP(A136,WB.spatial!A$2:C$251, 3, FALSE)</f>
        <v>Europe</v>
      </c>
      <c r="Z136" t="str">
        <f>VLOOKUP(A136, Africa.regions!A$2:C$251, 2, FALSE)</f>
        <v>NonAfrica</v>
      </c>
      <c r="AA136" t="str">
        <f>VLOOKUP(A136,Africa.regions!A$2:C$251, 3, FALSE)</f>
        <v>Not Africa</v>
      </c>
      <c r="AB136" t="str">
        <f>VLOOKUP(A136, 'regions.invest'!A$2:C$250, 2, FALSE)</f>
        <v>nonmember</v>
      </c>
      <c r="AC136" t="str">
        <f>VLOOKUP(A136, 'regions.invest'!A$2:C$250, 3, FALSE)</f>
        <v>standard investment</v>
      </c>
      <c r="AE136" t="str">
        <f>VLOOKUP(C136, MDIreg1!A$2:C$250, 2, FALSE)</f>
        <v>other</v>
      </c>
      <c r="AF136" t="str">
        <f>VLOOKUP(C136, MDIreg1!A$2:C$250, 3, FALSE)</f>
        <v>Other countries</v>
      </c>
      <c r="AG136" t="str">
        <f>VLOOKUP(C136, MDIreg2!A$2:C$250, 2, FALSE)</f>
        <v>other</v>
      </c>
      <c r="AH136" t="str">
        <f>VLOOKUP(C136, MDIreg2!A$2:C$250, 3, FALSE)</f>
        <v>Other counties</v>
      </c>
    </row>
    <row r="137" spans="1:34" x14ac:dyDescent="0.2">
      <c r="A137" s="3" t="str">
        <f>ISO!A137</f>
        <v>LVA</v>
      </c>
      <c r="B137" s="3" t="str">
        <f>ISO!B137</f>
        <v>Latvia</v>
      </c>
      <c r="C137" s="4" t="str">
        <f>VLOOKUP(A137,IMPACT159!A$2:C$251, 2, FALSE)</f>
        <v>BLT</v>
      </c>
      <c r="D137" s="4" t="str">
        <f>VLOOKUP(A137,IMPACT159!A$2:C$251, 3, FALSE)</f>
        <v>Baltic States</v>
      </c>
      <c r="E137" s="4" t="str">
        <f>VLOOKUP(A137,IMPACT115!A$2:C$249, 2,FALSE)</f>
        <v>BAL</v>
      </c>
      <c r="F137" s="4" t="str">
        <f>VLOOKUP(A137,IMPACT115!A$2:C$249, 2,FALSE)</f>
        <v>BAL</v>
      </c>
      <c r="G137" s="4" t="str">
        <f>VLOOKUP(A137,SSP!$A$2:C$247,2,FALSE)</f>
        <v>LVA</v>
      </c>
      <c r="H137" s="5">
        <f>VLOOKUP(A137,FAO!$A$2:'FAO'!$E$195, 4, FALSE)</f>
        <v>119</v>
      </c>
      <c r="I137" s="4" t="str">
        <f>VLOOKUP(A137,AggReg1!A$2:C$251, 2, FALSE)</f>
        <v>EUR</v>
      </c>
      <c r="J137" s="4" t="str">
        <f>VLOOKUP(A137,AggReg1!A$2:C$251, 3, FALSE)</f>
        <v>Europe</v>
      </c>
      <c r="K137" s="4" t="str">
        <f>VLOOKUP(A137,ISO!$A$2:'ISO'!$C$251,3,FALSE)</f>
        <v>The Republic of Latvia</v>
      </c>
      <c r="L137" s="4" t="str">
        <f>VLOOKUP(A137,ISO!$A$2:'ISO'!$D$251,4,FALSE)</f>
        <v>LV</v>
      </c>
      <c r="M137" s="12">
        <f>VLOOKUP(A137,FAO!$A$2:'FAO'!$E$195, 2, FALSE)</f>
        <v>428</v>
      </c>
      <c r="N137" s="12" t="str">
        <f>VLOOKUP(A137,FAO!$A$2:'FAO'!$E$195, 3, FALSE)</f>
        <v>LAT</v>
      </c>
      <c r="O137" s="18">
        <f>VLOOKUP(A137,FAO!$A$2:'FAO'!$E$195, 5, FALSE)</f>
        <v>140</v>
      </c>
      <c r="P137" t="str">
        <f>VLOOKUP(A137,AggReg2!A$2:B$251, 2, FALSE)</f>
        <v>CAm</v>
      </c>
      <c r="Q137" s="16" t="str">
        <f>VLOOKUP(C137,Econ2Dev!A$2:C$235,2, FALSE)</f>
        <v>DVD</v>
      </c>
      <c r="R137" s="16" t="str">
        <f>VLOOKUP(C137,Econ2Dev!A$2:C$235, 3, FALSE)</f>
        <v>Developing Only</v>
      </c>
      <c r="S137" t="str">
        <f>VLOOKUP(A137,EAPgMENg!A$2:C$288, 2, FALSE)</f>
        <v>OTH</v>
      </c>
      <c r="T137" t="str">
        <f>VLOOKUP(A137,EAPgMENg!A$2:C$288, 3, FALSE)</f>
        <v>Other</v>
      </c>
      <c r="U137" t="str">
        <f>VLOOKUP(C137,WB.income!A$2:C$251, 2, FALSE)</f>
        <v>highInc</v>
      </c>
      <c r="V137" t="str">
        <f>VLOOKUP(C137,WB.income!A$2:C$251, 3, FALSE)</f>
        <v>High income</v>
      </c>
      <c r="X137" t="str">
        <f>VLOOKUP(A137,WB.spatial!A$2:C$251, 2, FALSE)</f>
        <v>EUR</v>
      </c>
      <c r="Y137" t="str">
        <f>VLOOKUP(A137,WB.spatial!A$2:C$251, 3, FALSE)</f>
        <v>Europe</v>
      </c>
      <c r="Z137" t="str">
        <f>VLOOKUP(A137, Africa.regions!A$2:C$251, 2, FALSE)</f>
        <v>NonAfrica</v>
      </c>
      <c r="AA137" t="str">
        <f>VLOOKUP(A137,Africa.regions!A$2:C$251, 3, FALSE)</f>
        <v>Not Africa</v>
      </c>
      <c r="AB137" t="str">
        <f>VLOOKUP(A137, 'regions.invest'!A$2:C$250, 2, FALSE)</f>
        <v>nonmember</v>
      </c>
      <c r="AC137" t="str">
        <f>VLOOKUP(A137, 'regions.invest'!A$2:C$250, 3, FALSE)</f>
        <v>standard investment</v>
      </c>
      <c r="AE137" t="str">
        <f>VLOOKUP(C137, MDIreg1!A$2:C$250, 2, FALSE)</f>
        <v>other</v>
      </c>
      <c r="AF137" t="str">
        <f>VLOOKUP(C137, MDIreg1!A$2:C$250, 3, FALSE)</f>
        <v>Other countries</v>
      </c>
      <c r="AG137" t="str">
        <f>VLOOKUP(C137, MDIreg2!A$2:C$250, 2, FALSE)</f>
        <v>other</v>
      </c>
      <c r="AH137" t="str">
        <f>VLOOKUP(C137, MDIreg2!A$2:C$250, 3, FALSE)</f>
        <v>Other counties</v>
      </c>
    </row>
    <row r="138" spans="1:34" x14ac:dyDescent="0.2">
      <c r="A138" s="3" t="str">
        <f>ISO!A138</f>
        <v>MAC</v>
      </c>
      <c r="B138" s="3" t="str">
        <f>ISO!B138</f>
        <v>Macao</v>
      </c>
      <c r="C138" s="4" t="str">
        <f>VLOOKUP(A138,IMPACT159!A$2:C$251, 2, FALSE)</f>
        <v>CHM</v>
      </c>
      <c r="D138" s="4" t="str">
        <f>VLOOKUP(A138,IMPACT159!A$2:C$251, 3, FALSE)</f>
        <v>China plus</v>
      </c>
      <c r="E138" s="4" t="str">
        <f>VLOOKUP(A138,IMPACT115!A$2:C$249, 2,FALSE)</f>
        <v>CHN</v>
      </c>
      <c r="F138" s="4" t="str">
        <f>VLOOKUP(A138,IMPACT115!A$2:C$249, 2,FALSE)</f>
        <v>CHN</v>
      </c>
      <c r="G138" s="4" t="str">
        <f>VLOOKUP(A138,SSP!$A$2:C$247,2,FALSE)</f>
        <v>MAC</v>
      </c>
      <c r="H138" s="5" t="e">
        <f>VLOOKUP(A138,FAO!$A$2:'FAO'!$E$195, 4, FALSE)</f>
        <v>#N/A</v>
      </c>
      <c r="I138" s="4" t="str">
        <f>VLOOKUP(A138,AggReg1!A$2:C$251, 2, FALSE)</f>
        <v>EAP</v>
      </c>
      <c r="J138" s="4" t="str">
        <f>VLOOKUP(A138,AggReg1!A$2:C$251, 3, FALSE)</f>
        <v>East Asia and Pacific</v>
      </c>
      <c r="K138" s="4" t="e">
        <f>VLOOKUP(A138,ISO!$A$2:'ISO'!$C$251,3,FALSE)</f>
        <v>#N/A</v>
      </c>
      <c r="L138" s="4" t="e">
        <f>VLOOKUP(A138,ISO!$A$2:'ISO'!$D$251,4,FALSE)</f>
        <v>#N/A</v>
      </c>
      <c r="M138" s="12">
        <v>446</v>
      </c>
      <c r="N138" s="12" t="e">
        <f>VLOOKUP(A138,FAO!$A$2:'FAO'!$E$195, 3, FALSE)</f>
        <v>#N/A</v>
      </c>
      <c r="O138" s="18" t="e">
        <f>VLOOKUP(A138,FAO!$A$2:'FAO'!$E$195, 5, FALSE)</f>
        <v>#N/A</v>
      </c>
      <c r="P138" t="str">
        <f>VLOOKUP(A138,AggReg2!A$2:B$251, 2, FALSE)</f>
        <v>CAf</v>
      </c>
      <c r="Q138" s="16" t="str">
        <f>VLOOKUP(C138,Econ2Dev!A$2:C$235,2, FALSE)</f>
        <v>DVG</v>
      </c>
      <c r="R138" s="16" t="str">
        <f>VLOOKUP(C138,Econ2Dev!A$2:C$235, 3, FALSE)</f>
        <v>Developed Only</v>
      </c>
      <c r="S138" t="str">
        <f>VLOOKUP(A138,EAPgMENg!A$2:C$288, 2, FALSE)</f>
        <v>OTH</v>
      </c>
      <c r="T138" t="str">
        <f>VLOOKUP(A138,EAPgMENg!A$2:C$288, 3, FALSE)</f>
        <v>Other</v>
      </c>
      <c r="U138" t="str">
        <f>VLOOKUP(C138,WB.income!A$2:C$251, 2, FALSE)</f>
        <v>upMidInc</v>
      </c>
      <c r="V138" t="str">
        <f>VLOOKUP(C138,WB.income!A$2:C$251, 3, FALSE)</f>
        <v>Upper middle income</v>
      </c>
      <c r="X138" t="str">
        <f>VLOOKUP(A138,WB.spatial!A$2:C$251, 2, FALSE)</f>
        <v>EAP</v>
      </c>
      <c r="Y138" t="str">
        <f>VLOOKUP(A138,WB.spatial!A$2:C$251, 3, FALSE)</f>
        <v>East Asia and Pacific</v>
      </c>
      <c r="Z138" t="str">
        <f>VLOOKUP(A138, Africa.regions!A$2:C$251, 2, FALSE)</f>
        <v>NonAfrica</v>
      </c>
      <c r="AA138" t="str">
        <f>VLOOKUP(A138,Africa.regions!A$2:C$251, 3, FALSE)</f>
        <v>Not Africa</v>
      </c>
      <c r="AB138" t="str">
        <f>VLOOKUP(A138, 'regions.invest'!A$2:C$250, 2, FALSE)</f>
        <v>nonmember</v>
      </c>
      <c r="AC138" t="str">
        <f>VLOOKUP(A138, 'regions.invest'!A$2:C$250, 3, FALSE)</f>
        <v>standard investment</v>
      </c>
      <c r="AE138" t="str">
        <f>VLOOKUP(C138, MDIreg1!A$2:C$250, 2, FALSE)</f>
        <v>Asia_NE</v>
      </c>
      <c r="AF138" t="str">
        <f>VLOOKUP(C138, MDIreg1!A$2:C$250, 3, FALSE)</f>
        <v>Northeast Asia</v>
      </c>
      <c r="AG138" t="str">
        <f>VLOOKUP(C138, MDIreg2!A$2:C$250, 2, FALSE)</f>
        <v>other</v>
      </c>
      <c r="AH138" t="str">
        <f>VLOOKUP(C138, MDIreg2!A$2:C$250, 3, FALSE)</f>
        <v>Other counties</v>
      </c>
    </row>
    <row r="139" spans="1:34" x14ac:dyDescent="0.2">
      <c r="A139" s="3" t="str">
        <f>ISO!A139</f>
        <v>MAF</v>
      </c>
      <c r="B139" s="3" t="str">
        <f>ISO!B139</f>
        <v>Saint Martin (French part)</v>
      </c>
      <c r="C139" s="4" t="str">
        <f>VLOOKUP(A139,IMPACT159!A$2:C$251, 2, FALSE)</f>
        <v>CRB</v>
      </c>
      <c r="D139" s="4" t="str">
        <f>VLOOKUP(A139,IMPACT159!A$2:C$251, 3, FALSE)</f>
        <v>Other Caribbean</v>
      </c>
      <c r="E139" s="4" t="str">
        <f>VLOOKUP(A139,IMPACT115!A$2:C$249, 2,FALSE)</f>
        <v>ROW</v>
      </c>
      <c r="F139" s="4" t="str">
        <f>VLOOKUP(A139,IMPACT115!A$2:C$249, 2,FALSE)</f>
        <v>ROW</v>
      </c>
      <c r="G139" s="4" t="e">
        <f>VLOOKUP(A139,SSP!$A$2:C$247,2,FALSE)</f>
        <v>#N/A</v>
      </c>
      <c r="H139" s="5" t="e">
        <f>VLOOKUP(A139,FAO!$A$2:'FAO'!$E$195, 4, FALSE)</f>
        <v>#N/A</v>
      </c>
      <c r="I139" s="4" t="str">
        <f>VLOOKUP(A139,AggReg1!A$2:C$251, 2, FALSE)</f>
        <v>LAC</v>
      </c>
      <c r="J139" s="4" t="str">
        <f>VLOOKUP(A139,AggReg1!A$2:C$251, 3, FALSE)</f>
        <v>Latin America and Caribbean</v>
      </c>
      <c r="K139" s="4" t="e">
        <f>VLOOKUP(A139,ISO!$A$2:'ISO'!$C$251,3,FALSE)</f>
        <v>#N/A</v>
      </c>
      <c r="L139" s="4" t="e">
        <f>VLOOKUP(A139,ISO!$A$2:'ISO'!$D$251,4,FALSE)</f>
        <v>#N/A</v>
      </c>
      <c r="M139" s="12">
        <v>663</v>
      </c>
      <c r="N139" s="12" t="e">
        <f>VLOOKUP(A139,FAO!$A$2:'FAO'!$E$195, 3, FALSE)</f>
        <v>#N/A</v>
      </c>
      <c r="O139" s="18" t="e">
        <f>VLOOKUP(A139,FAO!$A$2:'FAO'!$E$195, 5, FALSE)</f>
        <v>#N/A</v>
      </c>
      <c r="P139" t="str">
        <f>VLOOKUP(A139,AggReg2!A$2:B$251, 2, FALSE)</f>
        <v>WAf</v>
      </c>
      <c r="Q139" s="16" t="str">
        <f>VLOOKUP(C139,Econ2Dev!A$2:C$235,2, FALSE)</f>
        <v>DVG</v>
      </c>
      <c r="R139" s="16" t="str">
        <f>VLOOKUP(C139,Econ2Dev!A$2:C$235, 3, FALSE)</f>
        <v>Developed Only</v>
      </c>
      <c r="S139" t="str">
        <f>VLOOKUP(A139,EAPgMENg!A$2:C$288, 2, FALSE)</f>
        <v>OTH</v>
      </c>
      <c r="T139" t="str">
        <f>VLOOKUP(A139,EAPgMENg!A$2:C$288, 3, FALSE)</f>
        <v>Other</v>
      </c>
      <c r="U139" t="str">
        <f>VLOOKUP(C139,WB.income!A$2:C$251, 2, FALSE)</f>
        <v>lowMidInc</v>
      </c>
      <c r="V139" t="str">
        <f>VLOOKUP(C139,WB.income!A$2:C$251, 3, FALSE)</f>
        <v>Lower middle income</v>
      </c>
      <c r="X139" t="str">
        <f>VLOOKUP(A139,WB.spatial!A$2:C$251, 2, FALSE)</f>
        <v>LAC</v>
      </c>
      <c r="Y139" t="str">
        <f>VLOOKUP(A139,WB.spatial!A$2:C$251, 3, FALSE)</f>
        <v>Latin America and Caribbean</v>
      </c>
      <c r="Z139" t="str">
        <f>VLOOKUP(A139, Africa.regions!A$2:C$251, 2, FALSE)</f>
        <v>NonAfrica</v>
      </c>
      <c r="AA139" t="str">
        <f>VLOOKUP(A139,Africa.regions!A$2:C$251, 3, FALSE)</f>
        <v>Not Africa</v>
      </c>
      <c r="AB139" t="str">
        <f>VLOOKUP(A139, 'regions.invest'!A$2:C$250, 2, FALSE)</f>
        <v>member</v>
      </c>
      <c r="AC139" t="str">
        <f>VLOOKUP(A139, 'regions.invest'!A$2:C$250, 3, FALSE)</f>
        <v>Increased investment</v>
      </c>
      <c r="AE139" t="str">
        <f>VLOOKUP(C139, MDIreg1!A$2:C$250, 2, FALSE)</f>
        <v>Caribbean</v>
      </c>
      <c r="AF139" t="str">
        <f>VLOOKUP(C139, MDIreg1!A$2:C$250, 3, FALSE)</f>
        <v>Caribbean</v>
      </c>
      <c r="AG139" t="str">
        <f>VLOOKUP(C139, MDIreg2!A$2:C$250, 2, FALSE)</f>
        <v>LAC_mdi</v>
      </c>
      <c r="AH139" t="str">
        <f>VLOOKUP(C139, MDIreg2!A$2:C$250, 3, FALSE)</f>
        <v>Selected Latin American and Caribbean countries</v>
      </c>
    </row>
    <row r="140" spans="1:34" x14ac:dyDescent="0.2">
      <c r="A140" s="3" t="str">
        <f>ISO!A140</f>
        <v>MAR</v>
      </c>
      <c r="B140" s="3" t="str">
        <f>ISO!B140</f>
        <v>Morocco</v>
      </c>
      <c r="C140" s="4" t="str">
        <f>VLOOKUP(A140,IMPACT159!A$2:C$251, 2, FALSE)</f>
        <v>MOR</v>
      </c>
      <c r="D140" s="4" t="str">
        <f>VLOOKUP(A140,IMPACT159!A$2:C$251, 3, FALSE)</f>
        <v>Morocco plus</v>
      </c>
      <c r="E140" s="4" t="str">
        <f>VLOOKUP(A140,IMPACT115!A$2:C$249, 2,FALSE)</f>
        <v>MOR</v>
      </c>
      <c r="F140" s="4" t="str">
        <f>VLOOKUP(A140,IMPACT115!A$2:C$249, 2,FALSE)</f>
        <v>MOR</v>
      </c>
      <c r="G140" s="4" t="str">
        <f>VLOOKUP(A140,SSP!$A$2:C$247,2,FALSE)</f>
        <v>MAR</v>
      </c>
      <c r="H140" s="5">
        <f>VLOOKUP(A140,FAO!$A$2:'FAO'!$E$195, 4, FALSE)</f>
        <v>143</v>
      </c>
      <c r="I140" s="4" t="str">
        <f>VLOOKUP(A140,AggReg1!A$2:C$251, 2, FALSE)</f>
        <v>MEN</v>
      </c>
      <c r="J140" s="4" t="str">
        <f>VLOOKUP(A140,AggReg1!A$2:C$251, 3, FALSE)</f>
        <v>Middle East and North Africa</v>
      </c>
      <c r="K140" s="4" t="str">
        <f>VLOOKUP(A140,ISO!$A$2:'ISO'!$C$251,3,FALSE)</f>
        <v>The Kingdom of Morocco</v>
      </c>
      <c r="L140" s="4" t="str">
        <f>VLOOKUP(A140,ISO!$A$2:'ISO'!$D$251,4,FALSE)</f>
        <v>MA</v>
      </c>
      <c r="M140" s="12">
        <f>VLOOKUP(A140,FAO!$A$2:'FAO'!$E$195, 2, FALSE)</f>
        <v>504</v>
      </c>
      <c r="N140" s="12" t="str">
        <f>VLOOKUP(A140,FAO!$A$2:'FAO'!$E$195, 3, FALSE)</f>
        <v>MOR</v>
      </c>
      <c r="O140" s="18">
        <f>VLOOKUP(A140,FAO!$A$2:'FAO'!$E$195, 5, FALSE)</f>
        <v>169</v>
      </c>
      <c r="P140" t="str">
        <f>VLOOKUP(A140,AggReg2!A$2:B$251, 2, FALSE)</f>
        <v>EAf</v>
      </c>
      <c r="Q140" s="16" t="str">
        <f>VLOOKUP(C140,Econ2Dev!A$2:C$235,2, FALSE)</f>
        <v>DVG</v>
      </c>
      <c r="R140" s="16" t="str">
        <f>VLOOKUP(C140,Econ2Dev!A$2:C$235, 3, FALSE)</f>
        <v>Developed Only</v>
      </c>
      <c r="S140" t="str">
        <f>VLOOKUP(A140,EAPgMENg!A$2:C$288, 2, FALSE)</f>
        <v>OTH</v>
      </c>
      <c r="T140" t="str">
        <f>VLOOKUP(A140,EAPgMENg!A$2:C$288, 3, FALSE)</f>
        <v>Other</v>
      </c>
      <c r="U140" t="str">
        <f>VLOOKUP(C140,WB.income!A$2:C$251, 2, FALSE)</f>
        <v>lowMidInc</v>
      </c>
      <c r="V140" t="str">
        <f>VLOOKUP(C140,WB.income!A$2:C$251, 3, FALSE)</f>
        <v>Lower middle income</v>
      </c>
      <c r="X140" t="str">
        <f>VLOOKUP(A140,WB.spatial!A$2:C$251, 2, FALSE)</f>
        <v>MEN</v>
      </c>
      <c r="Y140" t="str">
        <f>VLOOKUP(A140,WB.spatial!A$2:C$251, 3, FALSE)</f>
        <v>Middle and Near East</v>
      </c>
      <c r="Z140" t="str">
        <f>VLOOKUP(A140, Africa.regions!A$2:C$251, 2, FALSE)</f>
        <v>NonAfrica</v>
      </c>
      <c r="AA140" t="str">
        <f>VLOOKUP(A140,Africa.regions!A$2:C$251, 3, FALSE)</f>
        <v>Not Africa</v>
      </c>
      <c r="AB140" t="str">
        <f>VLOOKUP(A140, 'regions.invest'!A$2:C$250, 2, FALSE)</f>
        <v>member</v>
      </c>
      <c r="AC140" t="str">
        <f>VLOOKUP(A140, 'regions.invest'!A$2:C$250, 3, FALSE)</f>
        <v>Increased investment</v>
      </c>
      <c r="AE140" t="str">
        <f>VLOOKUP(C140, MDIreg1!A$2:C$250, 2, FALSE)</f>
        <v>North_Africa</v>
      </c>
      <c r="AF140" t="str">
        <f>VLOOKUP(C140, MDIreg1!A$2:C$250, 3, FALSE)</f>
        <v>North Africa</v>
      </c>
      <c r="AG140" t="str">
        <f>VLOOKUP(C140, MDIreg2!A$2:C$250, 2, FALSE)</f>
        <v>WANACentAsia_mdi</v>
      </c>
      <c r="AH140" t="str">
        <f>VLOOKUP(C140, MDIreg2!A$2:C$250, 3, FALSE)</f>
        <v>West and Central Asia and North African countries</v>
      </c>
    </row>
    <row r="141" spans="1:34" x14ac:dyDescent="0.2">
      <c r="A141" s="3" t="str">
        <f>ISO!A141</f>
        <v>MCO</v>
      </c>
      <c r="B141" s="3" t="str">
        <f>ISO!B141</f>
        <v>Monaco</v>
      </c>
      <c r="C141" s="4" t="str">
        <f>VLOOKUP(A141,IMPACT159!A$2:C$251, 2, FALSE)</f>
        <v>FRP</v>
      </c>
      <c r="D141" s="4" t="str">
        <f>VLOOKUP(A141,IMPACT159!A$2:C$251, 3, FALSE)</f>
        <v>France plus</v>
      </c>
      <c r="E141" s="4" t="str">
        <f>VLOOKUP(A141,IMPACT115!A$2:C$249, 2,FALSE)</f>
        <v>ROW</v>
      </c>
      <c r="F141" s="4" t="str">
        <f>VLOOKUP(A141,IMPACT115!A$2:C$249, 2,FALSE)</f>
        <v>ROW</v>
      </c>
      <c r="G141" s="4" t="e">
        <f>VLOOKUP(A141,SSP!$A$2:C$247,2,FALSE)</f>
        <v>#N/A</v>
      </c>
      <c r="H141" s="5">
        <f>VLOOKUP(A141,FAO!$A$2:'FAO'!$E$195, 4, FALSE)</f>
        <v>140</v>
      </c>
      <c r="I141" s="4" t="str">
        <f>VLOOKUP(A141,AggReg1!A$2:C$251, 2, FALSE)</f>
        <v>EUR</v>
      </c>
      <c r="J141" s="4" t="str">
        <f>VLOOKUP(A141,AggReg1!A$2:C$251, 3, FALSE)</f>
        <v>Europe</v>
      </c>
      <c r="K141" s="4" t="str">
        <f>VLOOKUP(A141,ISO!$A$2:'ISO'!$C$251,3,FALSE)</f>
        <v>The Principality of Monaco</v>
      </c>
      <c r="L141" s="4" t="str">
        <f>VLOOKUP(A141,ISO!$A$2:'ISO'!$D$251,4,FALSE)</f>
        <v>MC</v>
      </c>
      <c r="M141" s="12">
        <f>VLOOKUP(A141,FAO!$A$2:'FAO'!$E$195, 2, FALSE)</f>
        <v>492</v>
      </c>
      <c r="N141" s="12" t="str">
        <f>VLOOKUP(A141,FAO!$A$2:'FAO'!$E$195, 3, FALSE)</f>
        <v>MNC</v>
      </c>
      <c r="O141" s="18">
        <f>VLOOKUP(A141,FAO!$A$2:'FAO'!$E$195, 5, FALSE)</f>
        <v>166</v>
      </c>
      <c r="P141" t="str">
        <f>VLOOKUP(A141,AggReg2!A$2:B$251, 2, FALSE)</f>
        <v>SEAs</v>
      </c>
      <c r="Q141" s="16" t="str">
        <f>VLOOKUP(C141,Econ2Dev!A$2:C$235,2, FALSE)</f>
        <v>DVD</v>
      </c>
      <c r="R141" s="16" t="str">
        <f>VLOOKUP(C141,Econ2Dev!A$2:C$235, 3, FALSE)</f>
        <v>Developing Only</v>
      </c>
      <c r="S141" t="str">
        <f>VLOOKUP(A141,EAPgMENg!A$2:C$288, 2, FALSE)</f>
        <v>EAPg</v>
      </c>
      <c r="T141" t="str">
        <f>VLOOKUP(A141,EAPgMENg!A$2:C$288, 3, FALSE)</f>
        <v>East Asia and Pacific, developing only</v>
      </c>
      <c r="U141" t="str">
        <f>VLOOKUP(C141,WB.income!A$2:C$251, 2, FALSE)</f>
        <v>highInc</v>
      </c>
      <c r="V141" t="str">
        <f>VLOOKUP(C141,WB.income!A$2:C$251, 3, FALSE)</f>
        <v>High income</v>
      </c>
      <c r="X141" t="str">
        <f>VLOOKUP(A141,WB.spatial!A$2:C$251, 2, FALSE)</f>
        <v>EUR</v>
      </c>
      <c r="Y141" t="str">
        <f>VLOOKUP(A141,WB.spatial!A$2:C$251, 3, FALSE)</f>
        <v>Europe</v>
      </c>
      <c r="Z141" t="str">
        <f>VLOOKUP(A141, Africa.regions!A$2:C$251, 2, FALSE)</f>
        <v>NonAfrica</v>
      </c>
      <c r="AA141" t="str">
        <f>VLOOKUP(A141,Africa.regions!A$2:C$251, 3, FALSE)</f>
        <v>Not Africa</v>
      </c>
      <c r="AB141" t="str">
        <f>VLOOKUP(A141, 'regions.invest'!A$2:C$250, 2, FALSE)</f>
        <v>nonmember</v>
      </c>
      <c r="AC141" t="str">
        <f>VLOOKUP(A141, 'regions.invest'!A$2:C$250, 3, FALSE)</f>
        <v>standard investment</v>
      </c>
      <c r="AE141" t="str">
        <f>VLOOKUP(C141, MDIreg1!A$2:C$250, 2, FALSE)</f>
        <v>other</v>
      </c>
      <c r="AF141" t="str">
        <f>VLOOKUP(C141, MDIreg1!A$2:C$250, 3, FALSE)</f>
        <v>Other countries</v>
      </c>
      <c r="AG141" t="str">
        <f>VLOOKUP(C141, MDIreg2!A$2:C$250, 2, FALSE)</f>
        <v>other</v>
      </c>
      <c r="AH141" t="str">
        <f>VLOOKUP(C141, MDIreg2!A$2:C$250, 3, FALSE)</f>
        <v>Other counties</v>
      </c>
    </row>
    <row r="142" spans="1:34" x14ac:dyDescent="0.2">
      <c r="A142" s="3" t="str">
        <f>ISO!A142</f>
        <v>MDA</v>
      </c>
      <c r="B142" s="3" t="str">
        <f>ISO!B142</f>
        <v>Moldova, Republic of</v>
      </c>
      <c r="C142" s="4" t="str">
        <f>VLOOKUP(A142,IMPACT159!A$2:C$251, 2, FALSE)</f>
        <v>MDA</v>
      </c>
      <c r="D142" s="4" t="str">
        <f>VLOOKUP(A142,IMPACT159!A$2:C$251, 3, FALSE)</f>
        <v>Moldova</v>
      </c>
      <c r="E142" s="4" t="str">
        <f>VLOOKUP(A142,IMPACT115!A$2:C$249, 2,FALSE)</f>
        <v>CEU</v>
      </c>
      <c r="F142" s="4" t="str">
        <f>VLOOKUP(A142,IMPACT115!A$2:C$249, 2,FALSE)</f>
        <v>CEU</v>
      </c>
      <c r="G142" s="4" t="str">
        <f>VLOOKUP(A142,SSP!$A$2:C$247,2,FALSE)</f>
        <v>MDA</v>
      </c>
      <c r="H142" s="5">
        <f>VLOOKUP(A142,FAO!$A$2:'FAO'!$E$195, 4, FALSE)</f>
        <v>146</v>
      </c>
      <c r="I142" s="4" t="str">
        <f>VLOOKUP(A142,AggReg1!A$2:C$251, 2, FALSE)</f>
        <v>FSU</v>
      </c>
      <c r="J142" s="4" t="str">
        <f>VLOOKUP(A142,AggReg1!A$2:C$251, 3, FALSE)</f>
        <v>Former Soviet Union</v>
      </c>
      <c r="K142" s="4" t="str">
        <f>VLOOKUP(A142,ISO!$A$2:'ISO'!$C$251,3,FALSE)</f>
        <v>The Republic of Moldova</v>
      </c>
      <c r="L142" s="4" t="str">
        <f>VLOOKUP(A142,ISO!$A$2:'ISO'!$D$251,4,FALSE)</f>
        <v>MD</v>
      </c>
      <c r="M142" s="12">
        <f>VLOOKUP(A142,FAO!$A$2:'FAO'!$E$195, 2, FALSE)</f>
        <v>498</v>
      </c>
      <c r="N142" s="12" t="str">
        <f>VLOOKUP(A142,FAO!$A$2:'FAO'!$E$195, 3, FALSE)</f>
        <v>MOL</v>
      </c>
      <c r="O142" s="18">
        <f>VLOOKUP(A142,FAO!$A$2:'FAO'!$E$195, 5, FALSE)</f>
        <v>165</v>
      </c>
      <c r="P142">
        <f>VLOOKUP(A142,AggReg2!A$2:B$251, 2, FALSE)</f>
        <v>0</v>
      </c>
      <c r="Q142" s="16" t="str">
        <f>VLOOKUP(C142,Econ2Dev!A$2:C$235,2, FALSE)</f>
        <v>DVG</v>
      </c>
      <c r="R142" s="16" t="str">
        <f>VLOOKUP(C142,Econ2Dev!A$2:C$235, 3, FALSE)</f>
        <v>Developed Only</v>
      </c>
      <c r="S142" t="str">
        <f>VLOOKUP(A142,EAPgMENg!A$2:C$288, 2, FALSE)</f>
        <v>OTH</v>
      </c>
      <c r="T142" t="str">
        <f>VLOOKUP(A142,EAPgMENg!A$2:C$288, 3, FALSE)</f>
        <v>Other</v>
      </c>
      <c r="U142" t="str">
        <f>VLOOKUP(C142,WB.income!A$2:C$251, 2, FALSE)</f>
        <v>lowMidInc</v>
      </c>
      <c r="V142" t="str">
        <f>VLOOKUP(C142,WB.income!A$2:C$251, 3, FALSE)</f>
        <v>Lower middle income</v>
      </c>
      <c r="X142" t="str">
        <f>VLOOKUP(A142,WB.spatial!A$2:C$251, 2, FALSE)</f>
        <v>FSU</v>
      </c>
      <c r="Y142" t="str">
        <f>VLOOKUP(A142,WB.spatial!A$2:C$251, 3, FALSE)</f>
        <v>Former Soviet Union</v>
      </c>
      <c r="Z142" t="str">
        <f>VLOOKUP(A142, Africa.regions!A$2:C$251, 2, FALSE)</f>
        <v>NonAfrica</v>
      </c>
      <c r="AA142" t="str">
        <f>VLOOKUP(A142,Africa.regions!A$2:C$251, 3, FALSE)</f>
        <v>Not Africa</v>
      </c>
      <c r="AB142" t="str">
        <f>VLOOKUP(A142, 'regions.invest'!A$2:C$250, 2, FALSE)</f>
        <v>nonmember</v>
      </c>
      <c r="AC142" t="str">
        <f>VLOOKUP(A142, 'regions.invest'!A$2:C$250, 3, FALSE)</f>
        <v>standard investment</v>
      </c>
      <c r="AE142" t="str">
        <f>VLOOKUP(C142, MDIreg1!A$2:C$250, 2, FALSE)</f>
        <v>other</v>
      </c>
      <c r="AF142" t="str">
        <f>VLOOKUP(C142, MDIreg1!A$2:C$250, 3, FALSE)</f>
        <v>Other countries</v>
      </c>
      <c r="AG142" t="str">
        <f>VLOOKUP(C142, MDIreg2!A$2:C$250, 2, FALSE)</f>
        <v>other</v>
      </c>
      <c r="AH142" t="str">
        <f>VLOOKUP(C142, MDIreg2!A$2:C$250, 3, FALSE)</f>
        <v>Other counties</v>
      </c>
    </row>
    <row r="143" spans="1:34" x14ac:dyDescent="0.2">
      <c r="A143" s="3" t="str">
        <f>ISO!A143</f>
        <v>MDG</v>
      </c>
      <c r="B143" s="3" t="str">
        <f>ISO!B143</f>
        <v>Madagascar</v>
      </c>
      <c r="C143" s="4" t="str">
        <f>VLOOKUP(A143,IMPACT159!A$2:C$251, 2, FALSE)</f>
        <v>MDG</v>
      </c>
      <c r="D143" s="4" t="str">
        <f>VLOOKUP(A143,IMPACT159!A$2:C$251, 3, FALSE)</f>
        <v>Madagascar</v>
      </c>
      <c r="E143" s="4" t="str">
        <f>VLOOKUP(A143,IMPACT115!A$2:C$249, 2,FALSE)</f>
        <v>MAD</v>
      </c>
      <c r="F143" s="4" t="str">
        <f>VLOOKUP(A143,IMPACT115!A$2:C$249, 2,FALSE)</f>
        <v>MAD</v>
      </c>
      <c r="G143" s="4" t="str">
        <f>VLOOKUP(A143,SSP!$A$2:C$247,2,FALSE)</f>
        <v>MDG</v>
      </c>
      <c r="H143" s="5">
        <f>VLOOKUP(A143,FAO!$A$2:'FAO'!$E$195, 4, FALSE)</f>
        <v>129</v>
      </c>
      <c r="I143" s="4" t="str">
        <f>VLOOKUP(A143,AggReg1!A$2:C$251, 2, FALSE)</f>
        <v>SSA</v>
      </c>
      <c r="J143" s="4" t="str">
        <f>VLOOKUP(A143,AggReg1!A$2:C$251, 3, FALSE)</f>
        <v>Africa south of the Sahara</v>
      </c>
      <c r="K143" s="4" t="str">
        <f>VLOOKUP(A143,ISO!$A$2:'ISO'!$C$251,3,FALSE)</f>
        <v>The Republic of Madagascar</v>
      </c>
      <c r="L143" s="4" t="str">
        <f>VLOOKUP(A143,ISO!$A$2:'ISO'!$D$251,4,FALSE)</f>
        <v>MG</v>
      </c>
      <c r="M143" s="12">
        <f>VLOOKUP(A143,FAO!$A$2:'FAO'!$E$195, 2, FALSE)</f>
        <v>450</v>
      </c>
      <c r="N143" s="12" t="str">
        <f>VLOOKUP(A143,FAO!$A$2:'FAO'!$E$195, 3, FALSE)</f>
        <v>MAG</v>
      </c>
      <c r="O143" s="18">
        <f>VLOOKUP(A143,FAO!$A$2:'FAO'!$E$195, 5, FALSE)</f>
        <v>150</v>
      </c>
      <c r="P143" t="str">
        <f>VLOOKUP(A143,AggReg2!A$2:B$251, 2, FALSE)</f>
        <v>WAs</v>
      </c>
      <c r="Q143" s="16" t="str">
        <f>VLOOKUP(C143,Econ2Dev!A$2:C$235,2, FALSE)</f>
        <v>DVD</v>
      </c>
      <c r="R143" s="16" t="str">
        <f>VLOOKUP(C143,Econ2Dev!A$2:C$235, 3, FALSE)</f>
        <v>Developing Only</v>
      </c>
      <c r="S143" t="str">
        <f>VLOOKUP(A143,EAPgMENg!A$2:C$288, 2, FALSE)</f>
        <v>OTH</v>
      </c>
      <c r="T143" t="str">
        <f>VLOOKUP(A143,EAPgMENg!A$2:C$288, 3, FALSE)</f>
        <v>Other</v>
      </c>
      <c r="U143" t="str">
        <f>VLOOKUP(C143,WB.income!A$2:C$251, 2, FALSE)</f>
        <v>lowInc</v>
      </c>
      <c r="V143" t="str">
        <f>VLOOKUP(C143,WB.income!A$2:C$251, 3, FALSE)</f>
        <v>Low income</v>
      </c>
      <c r="X143" t="str">
        <f>VLOOKUP(A143,WB.spatial!A$2:C$251, 2, FALSE)</f>
        <v>SSA</v>
      </c>
      <c r="Y143" t="str">
        <f>VLOOKUP(A143,WB.spatial!A$2:C$251, 3, FALSE)</f>
        <v>Sub-Saharan Africa</v>
      </c>
      <c r="Z143" t="str">
        <f>VLOOKUP(A143, Africa.regions!A$2:C$251, 2, FALSE)</f>
        <v>Southern</v>
      </c>
      <c r="AA143" t="str">
        <f>VLOOKUP(A143,Africa.regions!A$2:C$251, 3, FALSE)</f>
        <v>Southern Africa</v>
      </c>
      <c r="AB143" t="str">
        <f>VLOOKUP(A143, 'regions.invest'!A$2:C$250, 2, FALSE)</f>
        <v>member</v>
      </c>
      <c r="AC143" t="str">
        <f>VLOOKUP(A143, 'regions.invest'!A$2:C$250, 3, FALSE)</f>
        <v>Increased investment</v>
      </c>
      <c r="AE143" t="str">
        <f>VLOOKUP(C143, MDIreg1!A$2:C$250, 2, FALSE)</f>
        <v>SSA_Southern</v>
      </c>
      <c r="AF143" t="str">
        <f>VLOOKUP(C143, MDIreg1!A$2:C$250, 3, FALSE)</f>
        <v>Southern Africa</v>
      </c>
      <c r="AG143" t="str">
        <f>VLOOKUP(C143, MDIreg2!A$2:C$250, 2, FALSE)</f>
        <v>SSA</v>
      </c>
      <c r="AH143" t="str">
        <f>VLOOKUP(C143, MDIreg2!A$2:C$250, 3, FALSE)</f>
        <v>Sub Saharan African countries</v>
      </c>
    </row>
    <row r="144" spans="1:34" x14ac:dyDescent="0.2">
      <c r="A144" s="3" t="str">
        <f>ISO!A144</f>
        <v>MDV</v>
      </c>
      <c r="B144" s="3" t="str">
        <f>ISO!B144</f>
        <v>Maldives</v>
      </c>
      <c r="C144" s="4" t="str">
        <f>VLOOKUP(A144,IMPACT159!A$2:C$251, 2, FALSE)</f>
        <v>OIO</v>
      </c>
      <c r="D144" s="4" t="str">
        <f>VLOOKUP(A144,IMPACT159!A$2:C$251, 3, FALSE)</f>
        <v>Other Indian Ocean</v>
      </c>
      <c r="E144" s="4" t="str">
        <f>VLOOKUP(A144,IMPACT115!A$2:C$249, 2,FALSE)</f>
        <v>ROW</v>
      </c>
      <c r="F144" s="4" t="str">
        <f>VLOOKUP(A144,IMPACT115!A$2:C$249, 2,FALSE)</f>
        <v>ROW</v>
      </c>
      <c r="G144" s="4" t="str">
        <f>VLOOKUP(A144,SSP!$A$2:C$247,2,FALSE)</f>
        <v>MDV</v>
      </c>
      <c r="H144" s="5">
        <f>VLOOKUP(A144,FAO!$A$2:'FAO'!$E$195, 4, FALSE)</f>
        <v>132</v>
      </c>
      <c r="I144" s="4" t="str">
        <f>VLOOKUP(A144,AggReg1!A$2:C$251, 2, FALSE)</f>
        <v>EAP</v>
      </c>
      <c r="J144" s="4" t="str">
        <f>VLOOKUP(A144,AggReg1!A$2:C$251, 3, FALSE)</f>
        <v>East Asia and Pacific</v>
      </c>
      <c r="K144" s="4" t="str">
        <f>VLOOKUP(A144,ISO!$A$2:'ISO'!$C$251,3,FALSE)</f>
        <v>The Republic of Maldives</v>
      </c>
      <c r="L144" s="4" t="str">
        <f>VLOOKUP(A144,ISO!$A$2:'ISO'!$D$251,4,FALSE)</f>
        <v>MV</v>
      </c>
      <c r="M144" s="12">
        <f>VLOOKUP(A144,FAO!$A$2:'FAO'!$E$195, 2, FALSE)</f>
        <v>462</v>
      </c>
      <c r="N144" s="12" t="str">
        <f>VLOOKUP(A144,FAO!$A$2:'FAO'!$E$195, 3, FALSE)</f>
        <v>MDV</v>
      </c>
      <c r="O144" s="18">
        <f>VLOOKUP(A144,FAO!$A$2:'FAO'!$E$195, 5, FALSE)</f>
        <v>154</v>
      </c>
      <c r="P144">
        <f>VLOOKUP(A144,AggReg2!A$2:B$251, 2, FALSE)</f>
        <v>0</v>
      </c>
      <c r="Q144" s="16" t="str">
        <f>VLOOKUP(C144,Econ2Dev!A$2:C$235,2, FALSE)</f>
        <v>DVG</v>
      </c>
      <c r="R144" s="16" t="str">
        <f>VLOOKUP(C144,Econ2Dev!A$2:C$235, 3, FALSE)</f>
        <v>Developed Only</v>
      </c>
      <c r="S144" t="str">
        <f>VLOOKUP(A144,EAPgMENg!A$2:C$288, 2, FALSE)</f>
        <v>OTH</v>
      </c>
      <c r="T144" t="str">
        <f>VLOOKUP(A144,EAPgMENg!A$2:C$288, 3, FALSE)</f>
        <v>Other</v>
      </c>
      <c r="U144" t="str">
        <f>VLOOKUP(C144,WB.income!A$2:C$251, 2, FALSE)</f>
        <v>upMidInc</v>
      </c>
      <c r="V144" t="str">
        <f>VLOOKUP(C144,WB.income!A$2:C$251, 3, FALSE)</f>
        <v>Upper middle income</v>
      </c>
      <c r="X144" t="str">
        <f>VLOOKUP(A144,WB.spatial!A$2:C$251, 2, FALSE)</f>
        <v>EAP</v>
      </c>
      <c r="Y144" t="str">
        <f>VLOOKUP(A144,WB.spatial!A$2:C$251, 3, FALSE)</f>
        <v>East Asia and Pacific</v>
      </c>
      <c r="Z144" t="str">
        <f>VLOOKUP(A144, Africa.regions!A$2:C$251, 2, FALSE)</f>
        <v>NonAfrica</v>
      </c>
      <c r="AA144" t="str">
        <f>VLOOKUP(A144,Africa.regions!A$2:C$251, 3, FALSE)</f>
        <v>Not Africa</v>
      </c>
      <c r="AB144" t="str">
        <f>VLOOKUP(A144, 'regions.invest'!A$2:C$250, 2, FALSE)</f>
        <v>nonmember</v>
      </c>
      <c r="AC144" t="str">
        <f>VLOOKUP(A144, 'regions.invest'!A$2:C$250, 3, FALSE)</f>
        <v>standard investment</v>
      </c>
      <c r="AE144" t="str">
        <f>VLOOKUP(C144, MDIreg1!A$2:C$250, 2, FALSE)</f>
        <v>other</v>
      </c>
      <c r="AF144" t="str">
        <f>VLOOKUP(C144, MDIreg1!A$2:C$250, 3, FALSE)</f>
        <v>Other countries</v>
      </c>
      <c r="AG144" t="str">
        <f>VLOOKUP(C144, MDIreg2!A$2:C$250, 2, FALSE)</f>
        <v>other</v>
      </c>
      <c r="AH144" t="str">
        <f>VLOOKUP(C144, MDIreg2!A$2:C$250, 3, FALSE)</f>
        <v>Other counties</v>
      </c>
    </row>
    <row r="145" spans="1:34" x14ac:dyDescent="0.2">
      <c r="A145" s="3" t="str">
        <f>ISO!A145</f>
        <v>MEX</v>
      </c>
      <c r="B145" s="3" t="str">
        <f>ISO!B145</f>
        <v>Mexico</v>
      </c>
      <c r="C145" s="4" t="str">
        <f>VLOOKUP(A145,IMPACT159!A$2:C$251, 2, FALSE)</f>
        <v>MEX</v>
      </c>
      <c r="D145" s="4" t="str">
        <f>VLOOKUP(A145,IMPACT159!A$2:C$251, 3, FALSE)</f>
        <v>Mexico</v>
      </c>
      <c r="E145" s="4" t="str">
        <f>VLOOKUP(A145,IMPACT115!A$2:C$249, 2,FALSE)</f>
        <v>MAL</v>
      </c>
      <c r="F145" s="4" t="str">
        <f>VLOOKUP(A145,IMPACT115!A$2:C$249, 2,FALSE)</f>
        <v>MAL</v>
      </c>
      <c r="G145" s="4" t="str">
        <f>VLOOKUP(A145,SSP!$A$2:C$247,2,FALSE)</f>
        <v>MEX</v>
      </c>
      <c r="H145" s="5">
        <f>VLOOKUP(A145,FAO!$A$2:'FAO'!$E$195, 4, FALSE)</f>
        <v>138</v>
      </c>
      <c r="I145" s="4" t="str">
        <f>VLOOKUP(A145,AggReg1!A$2:C$251, 2, FALSE)</f>
        <v>LAC</v>
      </c>
      <c r="J145" s="4" t="str">
        <f>VLOOKUP(A145,AggReg1!A$2:C$251, 3, FALSE)</f>
        <v>Latin America and Caribbean</v>
      </c>
      <c r="K145" s="4" t="str">
        <f>VLOOKUP(A145,ISO!$A$2:'ISO'!$C$251,3,FALSE)</f>
        <v>The United Mexican States</v>
      </c>
      <c r="L145" s="4" t="str">
        <f>VLOOKUP(A145,ISO!$A$2:'ISO'!$D$251,4,FALSE)</f>
        <v>MX</v>
      </c>
      <c r="M145" s="12">
        <f>VLOOKUP(A145,FAO!$A$2:'FAO'!$E$195, 2, FALSE)</f>
        <v>484</v>
      </c>
      <c r="N145" s="12" t="str">
        <f>VLOOKUP(A145,FAO!$A$2:'FAO'!$E$195, 3, FALSE)</f>
        <v>MEX</v>
      </c>
      <c r="O145" s="18">
        <f>VLOOKUP(A145,FAO!$A$2:'FAO'!$E$195, 5, FALSE)</f>
        <v>162</v>
      </c>
      <c r="P145" t="str">
        <f>VLOOKUP(A145,AggReg2!A$2:B$251, 2, FALSE)</f>
        <v>NAf</v>
      </c>
      <c r="Q145" s="16" t="str">
        <f>VLOOKUP(C145,Econ2Dev!A$2:C$235,2, FALSE)</f>
        <v>DVG</v>
      </c>
      <c r="R145" s="16" t="str">
        <f>VLOOKUP(C145,Econ2Dev!A$2:C$235, 3, FALSE)</f>
        <v>Developed Only</v>
      </c>
      <c r="S145" t="str">
        <f>VLOOKUP(A145,EAPgMENg!A$2:C$288, 2, FALSE)</f>
        <v>OTH</v>
      </c>
      <c r="T145" t="str">
        <f>VLOOKUP(A145,EAPgMENg!A$2:C$288, 3, FALSE)</f>
        <v>Other</v>
      </c>
      <c r="U145" t="str">
        <f>VLOOKUP(C145,WB.income!A$2:C$251, 2, FALSE)</f>
        <v>upMidInc</v>
      </c>
      <c r="V145" t="str">
        <f>VLOOKUP(C145,WB.income!A$2:C$251, 3, FALSE)</f>
        <v>Upper middle income</v>
      </c>
      <c r="X145" t="str">
        <f>VLOOKUP(A145,WB.spatial!A$2:C$251, 2, FALSE)</f>
        <v>LAC</v>
      </c>
      <c r="Y145" t="str">
        <f>VLOOKUP(A145,WB.spatial!A$2:C$251, 3, FALSE)</f>
        <v>Latin America and Caribbean</v>
      </c>
      <c r="Z145" t="str">
        <f>VLOOKUP(A145, Africa.regions!A$2:C$251, 2, FALSE)</f>
        <v>NonAfrica</v>
      </c>
      <c r="AA145" t="str">
        <f>VLOOKUP(A145,Africa.regions!A$2:C$251, 3, FALSE)</f>
        <v>Not Africa</v>
      </c>
      <c r="AB145" t="str">
        <f>VLOOKUP(A145, 'regions.invest'!A$2:C$250, 2, FALSE)</f>
        <v>member</v>
      </c>
      <c r="AC145" t="str">
        <f>VLOOKUP(A145, 'regions.invest'!A$2:C$250, 3, FALSE)</f>
        <v>Increased investment</v>
      </c>
      <c r="AE145" t="str">
        <f>VLOOKUP(C145, MDIreg1!A$2:C$250, 2, FALSE)</f>
        <v>CentAm</v>
      </c>
      <c r="AF145" t="str">
        <f>VLOOKUP(C145, MDIreg1!A$2:C$250, 3, FALSE)</f>
        <v>Central America</v>
      </c>
      <c r="AG145" t="str">
        <f>VLOOKUP(C145, MDIreg2!A$2:C$250, 2, FALSE)</f>
        <v>LAC_mdi</v>
      </c>
      <c r="AH145" t="str">
        <f>VLOOKUP(C145, MDIreg2!A$2:C$250, 3, FALSE)</f>
        <v>Selected Latin American and Caribbean countries</v>
      </c>
    </row>
    <row r="146" spans="1:34" x14ac:dyDescent="0.2">
      <c r="A146" s="3" t="str">
        <f>ISO!A146</f>
        <v>MHL</v>
      </c>
      <c r="B146" s="3" t="str">
        <f>ISO!B146</f>
        <v>Marshall Islands</v>
      </c>
      <c r="C146" s="4" t="str">
        <f>VLOOKUP(A146,IMPACT159!A$2:C$251, 2, FALSE)</f>
        <v>OPO</v>
      </c>
      <c r="D146" s="4" t="str">
        <f>VLOOKUP(A146,IMPACT159!A$2:C$251, 3, FALSE)</f>
        <v>Other Pacific Ocean</v>
      </c>
      <c r="E146" s="4" t="str">
        <f>VLOOKUP(A146,IMPACT115!A$2:C$249, 2,FALSE)</f>
        <v>ROW</v>
      </c>
      <c r="F146" s="4" t="str">
        <f>VLOOKUP(A146,IMPACT115!A$2:C$249, 2,FALSE)</f>
        <v>ROW</v>
      </c>
      <c r="G146" s="4" t="e">
        <f>VLOOKUP(A146,SSP!$A$2:C$247,2,FALSE)</f>
        <v>#N/A</v>
      </c>
      <c r="H146" s="5">
        <f>VLOOKUP(A146,FAO!$A$2:'FAO'!$E$195, 4, FALSE)</f>
        <v>127</v>
      </c>
      <c r="I146" s="4" t="str">
        <f>VLOOKUP(A146,AggReg1!A$2:C$251, 2, FALSE)</f>
        <v>EAP</v>
      </c>
      <c r="J146" s="4" t="str">
        <f>VLOOKUP(A146,AggReg1!A$2:C$251, 3, FALSE)</f>
        <v>East Asia and Pacific</v>
      </c>
      <c r="K146" s="4" t="str">
        <f>VLOOKUP(A146,ISO!$A$2:'ISO'!$C$251,3,FALSE)</f>
        <v>The Republic of The Marshall Islands</v>
      </c>
      <c r="L146" s="4" t="str">
        <f>VLOOKUP(A146,ISO!$A$2:'ISO'!$D$251,4,FALSE)</f>
        <v>MH</v>
      </c>
      <c r="M146" s="12">
        <f>VLOOKUP(A146,FAO!$A$2:'FAO'!$E$195, 2, FALSE)</f>
        <v>584</v>
      </c>
      <c r="N146" s="12" t="str">
        <f>VLOOKUP(A146,FAO!$A$2:'FAO'!$E$195, 3, FALSE)</f>
        <v>MAS</v>
      </c>
      <c r="O146" s="18">
        <f>VLOOKUP(A146,FAO!$A$2:'FAO'!$E$195, 5, FALSE)</f>
        <v>157</v>
      </c>
      <c r="P146">
        <f>VLOOKUP(A146,AggReg2!A$2:B$251, 2, FALSE)</f>
        <v>0</v>
      </c>
      <c r="Q146" s="16" t="str">
        <f>VLOOKUP(C146,Econ2Dev!A$2:C$235,2, FALSE)</f>
        <v>DVG</v>
      </c>
      <c r="R146" s="16" t="str">
        <f>VLOOKUP(C146,Econ2Dev!A$2:C$235, 3, FALSE)</f>
        <v>Developed Only</v>
      </c>
      <c r="S146" t="str">
        <f>VLOOKUP(A146,EAPgMENg!A$2:C$288, 2, FALSE)</f>
        <v>OTH</v>
      </c>
      <c r="T146" t="str">
        <f>VLOOKUP(A146,EAPgMENg!A$2:C$288, 3, FALSE)</f>
        <v>Other</v>
      </c>
      <c r="U146" t="str">
        <f>VLOOKUP(C146,WB.income!A$2:C$251, 2, FALSE)</f>
        <v>upMidInc</v>
      </c>
      <c r="V146" t="str">
        <f>VLOOKUP(C146,WB.income!A$2:C$251, 3, FALSE)</f>
        <v>Upper middle income</v>
      </c>
      <c r="X146" t="str">
        <f>VLOOKUP(A146,WB.spatial!A$2:C$251, 2, FALSE)</f>
        <v>EAP</v>
      </c>
      <c r="Y146" t="str">
        <f>VLOOKUP(A146,WB.spatial!A$2:C$251, 3, FALSE)</f>
        <v>East Asia and Pacific</v>
      </c>
      <c r="Z146" t="str">
        <f>VLOOKUP(A146, Africa.regions!A$2:C$251, 2, FALSE)</f>
        <v>NonAfrica</v>
      </c>
      <c r="AA146" t="str">
        <f>VLOOKUP(A146,Africa.regions!A$2:C$251, 3, FALSE)</f>
        <v>Not Africa</v>
      </c>
      <c r="AB146" t="str">
        <f>VLOOKUP(A146, 'regions.invest'!A$2:C$250, 2, FALSE)</f>
        <v>nonmember</v>
      </c>
      <c r="AC146" t="str">
        <f>VLOOKUP(A146, 'regions.invest'!A$2:C$250, 3, FALSE)</f>
        <v>standard investment</v>
      </c>
      <c r="AE146" t="str">
        <f>VLOOKUP(C146, MDIreg1!A$2:C$250, 2, FALSE)</f>
        <v>Asia_SE</v>
      </c>
      <c r="AF146" t="str">
        <f>VLOOKUP(C146, MDIreg1!A$2:C$250, 3, FALSE)</f>
        <v>Southeast Asia</v>
      </c>
      <c r="AG146" t="str">
        <f>VLOOKUP(C146, MDIreg2!A$2:C$250, 2, FALSE)</f>
        <v>Asia_mdi</v>
      </c>
      <c r="AH146" t="str">
        <f>VLOOKUP(C146, MDIreg2!A$2:C$250, 3, FALSE)</f>
        <v>Selected Asian countries</v>
      </c>
    </row>
    <row r="147" spans="1:34" x14ac:dyDescent="0.2">
      <c r="A147" s="3" t="str">
        <f>ISO!A147</f>
        <v>MKD</v>
      </c>
      <c r="B147" s="3" t="str">
        <f>ISO!B147</f>
        <v>Macedonia, The former Yugoslav Republic of</v>
      </c>
      <c r="C147" s="4" t="str">
        <f>VLOOKUP(A147,IMPACT159!A$2:C$251, 2, FALSE)</f>
        <v>OBN</v>
      </c>
      <c r="D147" s="4" t="str">
        <f>VLOOKUP(A147,IMPACT159!A$2:C$251, 3, FALSE)</f>
        <v>Other Balkans</v>
      </c>
      <c r="E147" s="4" t="str">
        <f>VLOOKUP(A147,IMPACT115!A$2:C$249, 2,FALSE)</f>
        <v>ADR</v>
      </c>
      <c r="F147" s="4" t="str">
        <f>VLOOKUP(A147,IMPACT115!A$2:C$249, 2,FALSE)</f>
        <v>ADR</v>
      </c>
      <c r="G147" s="4" t="str">
        <f>VLOOKUP(A147,SSP!$A$2:C$247,2,FALSE)</f>
        <v>MKD</v>
      </c>
      <c r="H147" s="5">
        <f>VLOOKUP(A147,FAO!$A$2:'FAO'!$E$195, 4, FALSE)</f>
        <v>154</v>
      </c>
      <c r="I147" s="4" t="str">
        <f>VLOOKUP(A147,AggReg1!A$2:C$251, 2, FALSE)</f>
        <v>EUR</v>
      </c>
      <c r="J147" s="4" t="str">
        <f>VLOOKUP(A147,AggReg1!A$2:C$251, 3, FALSE)</f>
        <v>Europe</v>
      </c>
      <c r="K147" s="4" t="str">
        <f>VLOOKUP(A147,ISO!$A$2:'ISO'!$C$251,3,FALSE)</f>
        <v>The former Yugoslav Republic of Macedonia</v>
      </c>
      <c r="L147" s="4" t="str">
        <f>VLOOKUP(A147,ISO!$A$2:'ISO'!$D$251,4,FALSE)</f>
        <v>MK</v>
      </c>
      <c r="M147" s="12">
        <f>VLOOKUP(A147,FAO!$A$2:'FAO'!$E$195, 2, FALSE)</f>
        <v>807</v>
      </c>
      <c r="N147" s="12" t="str">
        <f>VLOOKUP(A147,FAO!$A$2:'FAO'!$E$195, 3, FALSE)</f>
        <v>MKD</v>
      </c>
      <c r="O147" s="18">
        <f>VLOOKUP(A147,FAO!$A$2:'FAO'!$E$195, 5, FALSE)</f>
        <v>241</v>
      </c>
      <c r="P147" t="str">
        <f>VLOOKUP(A147,AggReg2!A$2:B$251, 2, FALSE)</f>
        <v>WAs</v>
      </c>
      <c r="Q147" s="16" t="str">
        <f>VLOOKUP(C147,Econ2Dev!A$2:C$235,2, FALSE)</f>
        <v>DVD</v>
      </c>
      <c r="R147" s="16" t="str">
        <f>VLOOKUP(C147,Econ2Dev!A$2:C$235, 3, FALSE)</f>
        <v>Developing Only</v>
      </c>
      <c r="S147" t="str">
        <f>VLOOKUP(A147,EAPgMENg!A$2:C$288, 2, FALSE)</f>
        <v>MENg</v>
      </c>
      <c r="T147" t="str">
        <f>VLOOKUP(A147,EAPgMENg!A$2:C$288, 3, FALSE)</f>
        <v>Middle East and North Africa, developing only</v>
      </c>
      <c r="U147" t="str">
        <f>VLOOKUP(C147,WB.income!A$2:C$251, 2, FALSE)</f>
        <v>upMidInc</v>
      </c>
      <c r="V147" t="str">
        <f>VLOOKUP(C147,WB.income!A$2:C$251, 3, FALSE)</f>
        <v>Upper middle income</v>
      </c>
      <c r="X147" t="str">
        <f>VLOOKUP(A147,WB.spatial!A$2:C$251, 2, FALSE)</f>
        <v>EUR</v>
      </c>
      <c r="Y147" t="str">
        <f>VLOOKUP(A147,WB.spatial!A$2:C$251, 3, FALSE)</f>
        <v>Europe</v>
      </c>
      <c r="Z147" t="str">
        <f>VLOOKUP(A147, Africa.regions!A$2:C$251, 2, FALSE)</f>
        <v>NonAfrica</v>
      </c>
      <c r="AA147" t="str">
        <f>VLOOKUP(A147,Africa.regions!A$2:C$251, 3, FALSE)</f>
        <v>Not Africa</v>
      </c>
      <c r="AB147" t="str">
        <f>VLOOKUP(A147, 'regions.invest'!A$2:C$250, 2, FALSE)</f>
        <v>nonmember</v>
      </c>
      <c r="AC147" t="str">
        <f>VLOOKUP(A147, 'regions.invest'!A$2:C$250, 3, FALSE)</f>
        <v>standard investment</v>
      </c>
      <c r="AE147" t="str">
        <f>VLOOKUP(C147, MDIreg1!A$2:C$250, 2, FALSE)</f>
        <v>other</v>
      </c>
      <c r="AF147" t="str">
        <f>VLOOKUP(C147, MDIreg1!A$2:C$250, 3, FALSE)</f>
        <v>Other countries</v>
      </c>
      <c r="AG147" t="str">
        <f>VLOOKUP(C147, MDIreg2!A$2:C$250, 2, FALSE)</f>
        <v>other</v>
      </c>
      <c r="AH147" t="str">
        <f>VLOOKUP(C147, MDIreg2!A$2:C$250, 3, FALSE)</f>
        <v>Other counties</v>
      </c>
    </row>
    <row r="148" spans="1:34" x14ac:dyDescent="0.2">
      <c r="A148" s="3" t="str">
        <f>ISO!A148</f>
        <v>MLI</v>
      </c>
      <c r="B148" s="3" t="str">
        <f>ISO!B148</f>
        <v>Mali</v>
      </c>
      <c r="C148" s="4" t="str">
        <f>VLOOKUP(A148,IMPACT159!A$2:C$251, 2, FALSE)</f>
        <v>MLI</v>
      </c>
      <c r="D148" s="4" t="str">
        <f>VLOOKUP(A148,IMPACT159!A$2:C$251, 3, FALSE)</f>
        <v>Mali</v>
      </c>
      <c r="E148" s="4" t="str">
        <f>VLOOKUP(A148,IMPACT115!A$2:C$249, 2,FALSE)</f>
        <v>MLW</v>
      </c>
      <c r="F148" s="4" t="str">
        <f>VLOOKUP(A148,IMPACT115!A$2:C$249, 2,FALSE)</f>
        <v>MLW</v>
      </c>
      <c r="G148" s="4" t="str">
        <f>VLOOKUP(A148,SSP!$A$2:C$247,2,FALSE)</f>
        <v>MLI</v>
      </c>
      <c r="H148" s="5">
        <f>VLOOKUP(A148,FAO!$A$2:'FAO'!$E$195, 4, FALSE)</f>
        <v>133</v>
      </c>
      <c r="I148" s="4" t="str">
        <f>VLOOKUP(A148,AggReg1!A$2:C$251, 2, FALSE)</f>
        <v>SSA</v>
      </c>
      <c r="J148" s="4" t="str">
        <f>VLOOKUP(A148,AggReg1!A$2:C$251, 3, FALSE)</f>
        <v>Africa south of the Sahara</v>
      </c>
      <c r="K148" s="4" t="str">
        <f>VLOOKUP(A148,ISO!$A$2:'ISO'!$C$251,3,FALSE)</f>
        <v>The Republic of Mali</v>
      </c>
      <c r="L148" s="4" t="str">
        <f>VLOOKUP(A148,ISO!$A$2:'ISO'!$D$251,4,FALSE)</f>
        <v>ML</v>
      </c>
      <c r="M148" s="12">
        <f>VLOOKUP(A148,FAO!$A$2:'FAO'!$E$195, 2, FALSE)</f>
        <v>466</v>
      </c>
      <c r="N148" s="12" t="str">
        <f>VLOOKUP(A148,FAO!$A$2:'FAO'!$E$195, 3, FALSE)</f>
        <v>MLI</v>
      </c>
      <c r="O148" s="18">
        <f>VLOOKUP(A148,FAO!$A$2:'FAO'!$E$195, 5, FALSE)</f>
        <v>155</v>
      </c>
      <c r="P148" t="str">
        <f>VLOOKUP(A148,AggReg2!A$2:B$251, 2, FALSE)</f>
        <v>WAf</v>
      </c>
      <c r="Q148" s="16" t="str">
        <f>VLOOKUP(C148,Econ2Dev!A$2:C$235,2, FALSE)</f>
        <v>DVG</v>
      </c>
      <c r="R148" s="16" t="str">
        <f>VLOOKUP(C148,Econ2Dev!A$2:C$235, 3, FALSE)</f>
        <v>Developed Only</v>
      </c>
      <c r="S148" t="str">
        <f>VLOOKUP(A148,EAPgMENg!A$2:C$288, 2, FALSE)</f>
        <v>OTH</v>
      </c>
      <c r="T148" t="str">
        <f>VLOOKUP(A148,EAPgMENg!A$2:C$288, 3, FALSE)</f>
        <v>Other</v>
      </c>
      <c r="U148" t="str">
        <f>VLOOKUP(C148,WB.income!A$2:C$251, 2, FALSE)</f>
        <v>lowInc</v>
      </c>
      <c r="V148" t="str">
        <f>VLOOKUP(C148,WB.income!A$2:C$251, 3, FALSE)</f>
        <v>Low income</v>
      </c>
      <c r="X148" t="str">
        <f>VLOOKUP(A148,WB.spatial!A$2:C$251, 2, FALSE)</f>
        <v>SSA</v>
      </c>
      <c r="Y148" t="str">
        <f>VLOOKUP(A148,WB.spatial!A$2:C$251, 3, FALSE)</f>
        <v>Sub-Saharan Africa</v>
      </c>
      <c r="Z148" t="str">
        <f>VLOOKUP(A148, Africa.regions!A$2:C$251, 2, FALSE)</f>
        <v>Western</v>
      </c>
      <c r="AA148" t="str">
        <f>VLOOKUP(A148,Africa.regions!A$2:C$251, 3, FALSE)</f>
        <v>Western Africa</v>
      </c>
      <c r="AB148" t="str">
        <f>VLOOKUP(A148, 'regions.invest'!A$2:C$250, 2, FALSE)</f>
        <v>member</v>
      </c>
      <c r="AC148" t="str">
        <f>VLOOKUP(A148, 'regions.invest'!A$2:C$250, 3, FALSE)</f>
        <v>Increased investment</v>
      </c>
      <c r="AE148" t="str">
        <f>VLOOKUP(C148, MDIreg1!A$2:C$250, 2, FALSE)</f>
        <v>SSA_Western</v>
      </c>
      <c r="AF148" t="str">
        <f>VLOOKUP(C148, MDIreg1!A$2:C$250, 3, FALSE)</f>
        <v>Western Africa except Nigeria</v>
      </c>
      <c r="AG148" t="str">
        <f>VLOOKUP(C148, MDIreg2!A$2:C$250, 2, FALSE)</f>
        <v>SSA</v>
      </c>
      <c r="AH148" t="str">
        <f>VLOOKUP(C148, MDIreg2!A$2:C$250, 3, FALSE)</f>
        <v>Sub Saharan African countries</v>
      </c>
    </row>
    <row r="149" spans="1:34" x14ac:dyDescent="0.2">
      <c r="A149" s="3" t="str">
        <f>ISO!A149</f>
        <v>MLT</v>
      </c>
      <c r="B149" s="3" t="str">
        <f>ISO!B149</f>
        <v>Malta</v>
      </c>
      <c r="C149" s="4" t="str">
        <f>VLOOKUP(A149,IMPACT159!A$2:C$251, 2, FALSE)</f>
        <v>ITP</v>
      </c>
      <c r="D149" s="4" t="str">
        <f>VLOOKUP(A149,IMPACT159!A$2:C$251, 3, FALSE)</f>
        <v>Italy plus</v>
      </c>
      <c r="E149" s="4" t="str">
        <f>VLOOKUP(A149,IMPACT115!A$2:C$249, 2,FALSE)</f>
        <v>ROW</v>
      </c>
      <c r="F149" s="4" t="str">
        <f>VLOOKUP(A149,IMPACT115!A$2:C$249, 2,FALSE)</f>
        <v>ROW</v>
      </c>
      <c r="G149" s="4" t="str">
        <f>VLOOKUP(A149,SSP!$A$2:C$247,2,FALSE)</f>
        <v>MLT</v>
      </c>
      <c r="H149" s="5">
        <f>VLOOKUP(A149,FAO!$A$2:'FAO'!$E$195, 4, FALSE)</f>
        <v>134</v>
      </c>
      <c r="I149" s="4" t="str">
        <f>VLOOKUP(A149,AggReg1!A$2:C$251, 2, FALSE)</f>
        <v>EUR</v>
      </c>
      <c r="J149" s="4" t="str">
        <f>VLOOKUP(A149,AggReg1!A$2:C$251, 3, FALSE)</f>
        <v>Europe</v>
      </c>
      <c r="K149" s="4" t="str">
        <f>VLOOKUP(A149,ISO!$A$2:'ISO'!$C$251,3,FALSE)</f>
        <v>The Republic of Malta</v>
      </c>
      <c r="L149" s="4" t="str">
        <f>VLOOKUP(A149,ISO!$A$2:'ISO'!$D$251,4,FALSE)</f>
        <v>MT</v>
      </c>
      <c r="M149" s="12">
        <f>VLOOKUP(A149,FAO!$A$2:'FAO'!$E$195, 2, FALSE)</f>
        <v>470</v>
      </c>
      <c r="N149" s="12" t="str">
        <f>VLOOKUP(A149,FAO!$A$2:'FAO'!$E$195, 3, FALSE)</f>
        <v>MAT</v>
      </c>
      <c r="O149" s="18">
        <f>VLOOKUP(A149,FAO!$A$2:'FAO'!$E$195, 5, FALSE)</f>
        <v>156</v>
      </c>
      <c r="P149" t="str">
        <f>VLOOKUP(A149,AggReg2!A$2:B$251, 2, FALSE)</f>
        <v>EEU</v>
      </c>
      <c r="Q149" s="16" t="str">
        <f>VLOOKUP(C149,Econ2Dev!A$2:C$235,2, FALSE)</f>
        <v>DVD</v>
      </c>
      <c r="R149" s="16" t="str">
        <f>VLOOKUP(C149,Econ2Dev!A$2:C$235, 3, FALSE)</f>
        <v>Developing Only</v>
      </c>
      <c r="S149" t="str">
        <f>VLOOKUP(A149,EAPgMENg!A$2:C$288, 2, FALSE)</f>
        <v>OTH</v>
      </c>
      <c r="T149" t="str">
        <f>VLOOKUP(A149,EAPgMENg!A$2:C$288, 3, FALSE)</f>
        <v>Other</v>
      </c>
      <c r="U149" t="str">
        <f>VLOOKUP(C149,WB.income!A$2:C$251, 2, FALSE)</f>
        <v>highInc</v>
      </c>
      <c r="V149" t="str">
        <f>VLOOKUP(C149,WB.income!A$2:C$251, 3, FALSE)</f>
        <v>High income</v>
      </c>
      <c r="X149" t="str">
        <f>VLOOKUP(A149,WB.spatial!A$2:C$251, 2, FALSE)</f>
        <v>EUR</v>
      </c>
      <c r="Y149" t="str">
        <f>VLOOKUP(A149,WB.spatial!A$2:C$251, 3, FALSE)</f>
        <v>Europe</v>
      </c>
      <c r="Z149" t="str">
        <f>VLOOKUP(A149, Africa.regions!A$2:C$251, 2, FALSE)</f>
        <v>NonAfrica</v>
      </c>
      <c r="AA149" t="str">
        <f>VLOOKUP(A149,Africa.regions!A$2:C$251, 3, FALSE)</f>
        <v>Not Africa</v>
      </c>
      <c r="AB149" t="str">
        <f>VLOOKUP(A149, 'regions.invest'!A$2:C$250, 2, FALSE)</f>
        <v>nonmember</v>
      </c>
      <c r="AC149" t="str">
        <f>VLOOKUP(A149, 'regions.invest'!A$2:C$250, 3, FALSE)</f>
        <v>standard investment</v>
      </c>
      <c r="AE149" t="str">
        <f>VLOOKUP(C149, MDIreg1!A$2:C$250, 2, FALSE)</f>
        <v>other</v>
      </c>
      <c r="AF149" t="str">
        <f>VLOOKUP(C149, MDIreg1!A$2:C$250, 3, FALSE)</f>
        <v>Other countries</v>
      </c>
      <c r="AG149" t="str">
        <f>VLOOKUP(C149, MDIreg2!A$2:C$250, 2, FALSE)</f>
        <v>other</v>
      </c>
      <c r="AH149" t="str">
        <f>VLOOKUP(C149, MDIreg2!A$2:C$250, 3, FALSE)</f>
        <v>Other counties</v>
      </c>
    </row>
    <row r="150" spans="1:34" x14ac:dyDescent="0.2">
      <c r="A150" s="3" t="str">
        <f>ISO!A150</f>
        <v>MMR</v>
      </c>
      <c r="B150" s="3" t="str">
        <f>ISO!B150</f>
        <v>Myanmar</v>
      </c>
      <c r="C150" s="4" t="str">
        <f>VLOOKUP(A150,IMPACT159!A$2:C$251, 2, FALSE)</f>
        <v>MMR</v>
      </c>
      <c r="D150" s="4" t="str">
        <f>VLOOKUP(A150,IMPACT159!A$2:C$251, 3, FALSE)</f>
        <v>Myanmar</v>
      </c>
      <c r="E150" s="4" t="str">
        <f>VLOOKUP(A150,IMPACT115!A$2:C$249, 2,FALSE)</f>
        <v>MYN</v>
      </c>
      <c r="F150" s="4" t="str">
        <f>VLOOKUP(A150,IMPACT115!A$2:C$249, 2,FALSE)</f>
        <v>MYN</v>
      </c>
      <c r="G150" s="4" t="str">
        <f>VLOOKUP(A150,SSP!$A$2:C$247,2,FALSE)</f>
        <v>MMR</v>
      </c>
      <c r="H150" s="5">
        <f>VLOOKUP(A150,FAO!$A$2:'FAO'!$E$195, 4, FALSE)</f>
        <v>28</v>
      </c>
      <c r="I150" s="4" t="str">
        <f>VLOOKUP(A150,AggReg1!A$2:C$251, 2, FALSE)</f>
        <v>EAP</v>
      </c>
      <c r="J150" s="4" t="str">
        <f>VLOOKUP(A150,AggReg1!A$2:C$251, 3, FALSE)</f>
        <v>East Asia and Pacific</v>
      </c>
      <c r="K150" s="4" t="str">
        <f>VLOOKUP(A150,ISO!$A$2:'ISO'!$C$251,3,FALSE)</f>
        <v>The Republic of The Union of Myanmar</v>
      </c>
      <c r="L150" s="4" t="str">
        <f>VLOOKUP(A150,ISO!$A$2:'ISO'!$D$251,4,FALSE)</f>
        <v>MM</v>
      </c>
      <c r="M150" s="12">
        <f>VLOOKUP(A150,FAO!$A$2:'FAO'!$E$195, 2, FALSE)</f>
        <v>104</v>
      </c>
      <c r="N150" s="12" t="str">
        <f>VLOOKUP(A150,FAO!$A$2:'FAO'!$E$195, 3, FALSE)</f>
        <v>MYA</v>
      </c>
      <c r="O150" s="18">
        <f>VLOOKUP(A150,FAO!$A$2:'FAO'!$E$195, 5, FALSE)</f>
        <v>171</v>
      </c>
      <c r="P150" t="str">
        <f>VLOOKUP(A150,AggReg2!A$2:B$251, 2, FALSE)</f>
        <v>OCN</v>
      </c>
      <c r="Q150" s="16" t="str">
        <f>VLOOKUP(C150,Econ2Dev!A$2:C$235,2, FALSE)</f>
        <v>DVG</v>
      </c>
      <c r="R150" s="16" t="str">
        <f>VLOOKUP(C150,Econ2Dev!A$2:C$235, 3, FALSE)</f>
        <v>Developed Only</v>
      </c>
      <c r="S150" t="str">
        <f>VLOOKUP(A150,EAPgMENg!A$2:C$288, 2, FALSE)</f>
        <v>EAPg</v>
      </c>
      <c r="T150" t="str">
        <f>VLOOKUP(A150,EAPgMENg!A$2:C$288, 3, FALSE)</f>
        <v>East Asia and Pacific, developing only</v>
      </c>
      <c r="U150" t="str">
        <f>VLOOKUP(C150,WB.income!A$2:C$251, 2, FALSE)</f>
        <v>lowMidInc</v>
      </c>
      <c r="V150" t="str">
        <f>VLOOKUP(C150,WB.income!A$2:C$251, 3, FALSE)</f>
        <v>Lower middle income</v>
      </c>
      <c r="X150" t="str">
        <f>VLOOKUP(A150,WB.spatial!A$2:C$251, 2, FALSE)</f>
        <v>EAP</v>
      </c>
      <c r="Y150" t="str">
        <f>VLOOKUP(A150,WB.spatial!A$2:C$251, 3, FALSE)</f>
        <v>East Asia and Pacific</v>
      </c>
      <c r="Z150" t="str">
        <f>VLOOKUP(A150, Africa.regions!A$2:C$251, 2, FALSE)</f>
        <v>NonAfrica</v>
      </c>
      <c r="AA150" t="str">
        <f>VLOOKUP(A150,Africa.regions!A$2:C$251, 3, FALSE)</f>
        <v>Not Africa</v>
      </c>
      <c r="AB150" t="str">
        <f>VLOOKUP(A150, 'regions.invest'!A$2:C$250, 2, FALSE)</f>
        <v>member</v>
      </c>
      <c r="AC150" t="str">
        <f>VLOOKUP(A150, 'regions.invest'!A$2:C$250, 3, FALSE)</f>
        <v>Increased investment</v>
      </c>
      <c r="AE150" t="str">
        <f>VLOOKUP(C150, MDIreg1!A$2:C$250, 2, FALSE)</f>
        <v>Asia_SE</v>
      </c>
      <c r="AF150" t="str">
        <f>VLOOKUP(C150, MDIreg1!A$2:C$250, 3, FALSE)</f>
        <v>Southeast Asia</v>
      </c>
      <c r="AG150" t="str">
        <f>VLOOKUP(C150, MDIreg2!A$2:C$250, 2, FALSE)</f>
        <v>Asia_mdi</v>
      </c>
      <c r="AH150" t="str">
        <f>VLOOKUP(C150, MDIreg2!A$2:C$250, 3, FALSE)</f>
        <v>Selected Asian countries</v>
      </c>
    </row>
    <row r="151" spans="1:34" x14ac:dyDescent="0.2">
      <c r="A151" s="3" t="str">
        <f>ISO!A151</f>
        <v>MNE</v>
      </c>
      <c r="B151" s="3" t="str">
        <f>ISO!B151</f>
        <v>Montenegro</v>
      </c>
      <c r="C151" s="4" t="str">
        <f>VLOOKUP(A151,IMPACT159!A$2:C$251, 2, FALSE)</f>
        <v>OBN</v>
      </c>
      <c r="D151" s="4" t="str">
        <f>VLOOKUP(A151,IMPACT159!A$2:C$251, 3, FALSE)</f>
        <v>Other Balkans</v>
      </c>
      <c r="E151" s="4" t="str">
        <f>VLOOKUP(A151,IMPACT115!A$2:C$249, 2,FALSE)</f>
        <v>ADR</v>
      </c>
      <c r="F151" s="4" t="str">
        <f>VLOOKUP(A151,IMPACT115!A$2:C$249, 2,FALSE)</f>
        <v>ADR</v>
      </c>
      <c r="G151" s="4" t="str">
        <f>VLOOKUP(A151,SSP!$A$2:C$247,2,FALSE)</f>
        <v>MNE</v>
      </c>
      <c r="H151" s="5">
        <f>VLOOKUP(A151,FAO!$A$2:'FAO'!$E$195, 4, FALSE)</f>
        <v>273</v>
      </c>
      <c r="I151" s="4" t="str">
        <f>VLOOKUP(A151,AggReg1!A$2:C$251, 2, FALSE)</f>
        <v>EUR</v>
      </c>
      <c r="J151" s="4" t="str">
        <f>VLOOKUP(A151,AggReg1!A$2:C$251, 3, FALSE)</f>
        <v>Europe</v>
      </c>
      <c r="K151" s="4" t="str">
        <f>VLOOKUP(A151,ISO!$A$2:'ISO'!$C$251,3,FALSE)</f>
        <v>Montenegro</v>
      </c>
      <c r="L151" s="4" t="str">
        <f>VLOOKUP(A151,ISO!$A$2:'ISO'!$D$251,4,FALSE)</f>
        <v>ME</v>
      </c>
      <c r="M151" s="12">
        <f>VLOOKUP(A151,FAO!$A$2:'FAO'!$E$195, 2, FALSE)</f>
        <v>499</v>
      </c>
      <c r="N151" s="12">
        <f>VLOOKUP(A151,FAO!$A$2:'FAO'!$E$195, 3, FALSE)</f>
        <v>0</v>
      </c>
      <c r="O151" s="18">
        <f>VLOOKUP(A151,FAO!$A$2:'FAO'!$E$195, 5, FALSE)</f>
        <v>2647</v>
      </c>
      <c r="P151" t="str">
        <f>VLOOKUP(A151,AggReg2!A$2:B$251, 2, FALSE)</f>
        <v>SAf</v>
      </c>
      <c r="Q151" s="16" t="str">
        <f>VLOOKUP(C151,Econ2Dev!A$2:C$235,2, FALSE)</f>
        <v>DVD</v>
      </c>
      <c r="R151" s="16" t="str">
        <f>VLOOKUP(C151,Econ2Dev!A$2:C$235, 3, FALSE)</f>
        <v>Developing Only</v>
      </c>
      <c r="S151" t="str">
        <f>VLOOKUP(A151,EAPgMENg!A$2:C$288, 2, FALSE)</f>
        <v>OTH</v>
      </c>
      <c r="T151" t="str">
        <f>VLOOKUP(A151,EAPgMENg!A$2:C$288, 3, FALSE)</f>
        <v>Other</v>
      </c>
      <c r="U151" t="str">
        <f>VLOOKUP(C151,WB.income!A$2:C$251, 2, FALSE)</f>
        <v>upMidInc</v>
      </c>
      <c r="V151" t="str">
        <f>VLOOKUP(C151,WB.income!A$2:C$251, 3, FALSE)</f>
        <v>Upper middle income</v>
      </c>
      <c r="X151" t="str">
        <f>VLOOKUP(A151,WB.spatial!A$2:C$251, 2, FALSE)</f>
        <v>EUR</v>
      </c>
      <c r="Y151" t="str">
        <f>VLOOKUP(A151,WB.spatial!A$2:C$251, 3, FALSE)</f>
        <v>Europe</v>
      </c>
      <c r="Z151" t="str">
        <f>VLOOKUP(A151, Africa.regions!A$2:C$251, 2, FALSE)</f>
        <v>NonAfrica</v>
      </c>
      <c r="AA151" t="str">
        <f>VLOOKUP(A151,Africa.regions!A$2:C$251, 3, FALSE)</f>
        <v>Not Africa</v>
      </c>
      <c r="AB151" t="str">
        <f>VLOOKUP(A151, 'regions.invest'!A$2:C$250, 2, FALSE)</f>
        <v>nonmember</v>
      </c>
      <c r="AC151" t="str">
        <f>VLOOKUP(A151, 'regions.invest'!A$2:C$250, 3, FALSE)</f>
        <v>standard investment</v>
      </c>
      <c r="AE151" t="str">
        <f>VLOOKUP(C151, MDIreg1!A$2:C$250, 2, FALSE)</f>
        <v>other</v>
      </c>
      <c r="AF151" t="str">
        <f>VLOOKUP(C151, MDIreg1!A$2:C$250, 3, FALSE)</f>
        <v>Other countries</v>
      </c>
      <c r="AG151" t="str">
        <f>VLOOKUP(C151, MDIreg2!A$2:C$250, 2, FALSE)</f>
        <v>other</v>
      </c>
      <c r="AH151" t="str">
        <f>VLOOKUP(C151, MDIreg2!A$2:C$250, 3, FALSE)</f>
        <v>Other counties</v>
      </c>
    </row>
    <row r="152" spans="1:34" x14ac:dyDescent="0.2">
      <c r="A152" s="3" t="str">
        <f>ISO!A152</f>
        <v>MNG</v>
      </c>
      <c r="B152" s="3" t="str">
        <f>ISO!B152</f>
        <v>Mongolia</v>
      </c>
      <c r="C152" s="4" t="str">
        <f>VLOOKUP(A152,IMPACT159!A$2:C$251, 2, FALSE)</f>
        <v>MNG</v>
      </c>
      <c r="D152" s="4" t="str">
        <f>VLOOKUP(A152,IMPACT159!A$2:C$251, 3, FALSE)</f>
        <v>Mongolia</v>
      </c>
      <c r="E152" s="4" t="str">
        <f>VLOOKUP(A152,IMPACT115!A$2:C$249, 2,FALSE)</f>
        <v>MON</v>
      </c>
      <c r="F152" s="4" t="str">
        <f>VLOOKUP(A152,IMPACT115!A$2:C$249, 2,FALSE)</f>
        <v>MON</v>
      </c>
      <c r="G152" s="4" t="str">
        <f>VLOOKUP(A152,SSP!$A$2:C$247,2,FALSE)</f>
        <v>MNG</v>
      </c>
      <c r="H152" s="5">
        <f>VLOOKUP(A152,FAO!$A$2:'FAO'!$E$195, 4, FALSE)</f>
        <v>141</v>
      </c>
      <c r="I152" s="4" t="str">
        <f>VLOOKUP(A152,AggReg1!A$2:C$251, 2, FALSE)</f>
        <v>EAP</v>
      </c>
      <c r="J152" s="4" t="str">
        <f>VLOOKUP(A152,AggReg1!A$2:C$251, 3, FALSE)</f>
        <v>East Asia and Pacific</v>
      </c>
      <c r="K152" s="4" t="str">
        <f>VLOOKUP(A152,ISO!$A$2:'ISO'!$C$251,3,FALSE)</f>
        <v>Mongolia</v>
      </c>
      <c r="L152" s="4" t="str">
        <f>VLOOKUP(A152,ISO!$A$2:'ISO'!$D$251,4,FALSE)</f>
        <v>MN</v>
      </c>
      <c r="M152" s="12">
        <f>VLOOKUP(A152,FAO!$A$2:'FAO'!$E$195, 2, FALSE)</f>
        <v>496</v>
      </c>
      <c r="N152" s="12" t="str">
        <f>VLOOKUP(A152,FAO!$A$2:'FAO'!$E$195, 3, FALSE)</f>
        <v>MON</v>
      </c>
      <c r="O152" s="18">
        <f>VLOOKUP(A152,FAO!$A$2:'FAO'!$E$195, 5, FALSE)</f>
        <v>167</v>
      </c>
      <c r="P152" t="str">
        <f>VLOOKUP(A152,AggReg2!A$2:B$251, 2, FALSE)</f>
        <v>WAf</v>
      </c>
      <c r="Q152" s="16" t="str">
        <f>VLOOKUP(C152,Econ2Dev!A$2:C$235,2, FALSE)</f>
        <v>DVG</v>
      </c>
      <c r="R152" s="16" t="str">
        <f>VLOOKUP(C152,Econ2Dev!A$2:C$235, 3, FALSE)</f>
        <v>Developed Only</v>
      </c>
      <c r="S152" t="str">
        <f>VLOOKUP(A152,EAPgMENg!A$2:C$288, 2, FALSE)</f>
        <v>OTH</v>
      </c>
      <c r="T152" t="str">
        <f>VLOOKUP(A152,EAPgMENg!A$2:C$288, 3, FALSE)</f>
        <v>Other</v>
      </c>
      <c r="U152" t="str">
        <f>VLOOKUP(C152,WB.income!A$2:C$251, 2, FALSE)</f>
        <v>lowMidInc</v>
      </c>
      <c r="V152" t="str">
        <f>VLOOKUP(C152,WB.income!A$2:C$251, 3, FALSE)</f>
        <v>Lower middle income</v>
      </c>
      <c r="X152" t="str">
        <f>VLOOKUP(A152,WB.spatial!A$2:C$251, 2, FALSE)</f>
        <v>EAP</v>
      </c>
      <c r="Y152" t="str">
        <f>VLOOKUP(A152,WB.spatial!A$2:C$251, 3, FALSE)</f>
        <v>East Asia and Pacific</v>
      </c>
      <c r="Z152" t="str">
        <f>VLOOKUP(A152, Africa.regions!A$2:C$251, 2, FALSE)</f>
        <v>NonAfrica</v>
      </c>
      <c r="AA152" t="str">
        <f>VLOOKUP(A152,Africa.regions!A$2:C$251, 3, FALSE)</f>
        <v>Not Africa</v>
      </c>
      <c r="AB152" t="str">
        <f>VLOOKUP(A152, 'regions.invest'!A$2:C$250, 2, FALSE)</f>
        <v>nonmember</v>
      </c>
      <c r="AC152" t="str">
        <f>VLOOKUP(A152, 'regions.invest'!A$2:C$250, 3, FALSE)</f>
        <v>standard investment</v>
      </c>
      <c r="AE152" t="str">
        <f>VLOOKUP(C152, MDIreg1!A$2:C$250, 2, FALSE)</f>
        <v>Asia_NE</v>
      </c>
      <c r="AF152" t="str">
        <f>VLOOKUP(C152, MDIreg1!A$2:C$250, 3, FALSE)</f>
        <v>Northeast Asia</v>
      </c>
      <c r="AG152" t="str">
        <f>VLOOKUP(C152, MDIreg2!A$2:C$250, 2, FALSE)</f>
        <v>other</v>
      </c>
      <c r="AH152" t="str">
        <f>VLOOKUP(C152, MDIreg2!A$2:C$250, 3, FALSE)</f>
        <v>Other counties</v>
      </c>
    </row>
    <row r="153" spans="1:34" x14ac:dyDescent="0.2">
      <c r="A153" s="3" t="str">
        <f>ISO!A153</f>
        <v>MNP</v>
      </c>
      <c r="B153" s="3" t="str">
        <f>ISO!B153</f>
        <v>Northern Mariana Islands</v>
      </c>
      <c r="C153" s="4" t="str">
        <f>VLOOKUP(A153,IMPACT159!A$2:C$251, 2, FALSE)</f>
        <v>OPO</v>
      </c>
      <c r="D153" s="4" t="str">
        <f>VLOOKUP(A153,IMPACT159!A$2:C$251, 3, FALSE)</f>
        <v>Other Pacific Ocean</v>
      </c>
      <c r="E153" s="4" t="str">
        <f>VLOOKUP(A153,IMPACT115!A$2:C$249, 2,FALSE)</f>
        <v>ROW</v>
      </c>
      <c r="F153" s="4" t="str">
        <f>VLOOKUP(A153,IMPACT115!A$2:C$249, 2,FALSE)</f>
        <v>ROW</v>
      </c>
      <c r="G153" s="4" t="e">
        <f>VLOOKUP(A153,SSP!$A$2:C$247,2,FALSE)</f>
        <v>#N/A</v>
      </c>
      <c r="H153" s="5" t="e">
        <f>VLOOKUP(A153,FAO!$A$2:'FAO'!$E$195, 4, FALSE)</f>
        <v>#N/A</v>
      </c>
      <c r="I153" s="4" t="str">
        <f>VLOOKUP(A153,AggReg1!A$2:C$251, 2, FALSE)</f>
        <v>EAP</v>
      </c>
      <c r="J153" s="4" t="str">
        <f>VLOOKUP(A153,AggReg1!A$2:C$251, 3, FALSE)</f>
        <v>East Asia and Pacific</v>
      </c>
      <c r="K153" s="4" t="e">
        <f>VLOOKUP(A153,ISO!$A$2:'ISO'!$C$251,3,FALSE)</f>
        <v>#N/A</v>
      </c>
      <c r="L153" s="4" t="e">
        <f>VLOOKUP(A153,ISO!$A$2:'ISO'!$D$251,4,FALSE)</f>
        <v>#N/A</v>
      </c>
      <c r="M153" s="12">
        <v>580</v>
      </c>
      <c r="N153" s="12" t="e">
        <f>VLOOKUP(A153,FAO!$A$2:'FAO'!$E$195, 3, FALSE)</f>
        <v>#N/A</v>
      </c>
      <c r="O153" s="18" t="e">
        <f>VLOOKUP(A153,FAO!$A$2:'FAO'!$E$195, 5, FALSE)</f>
        <v>#N/A</v>
      </c>
      <c r="P153">
        <f>VLOOKUP(A153,AggReg2!A$2:B$251, 2, FALSE)</f>
        <v>0</v>
      </c>
      <c r="Q153" s="16" t="str">
        <f>VLOOKUP(C153,Econ2Dev!A$2:C$235,2, FALSE)</f>
        <v>DVG</v>
      </c>
      <c r="R153" s="16" t="str">
        <f>VLOOKUP(C153,Econ2Dev!A$2:C$235, 3, FALSE)</f>
        <v>Developed Only</v>
      </c>
      <c r="S153" t="str">
        <f>VLOOKUP(A153,EAPgMENg!A$2:C$288, 2, FALSE)</f>
        <v>OTH</v>
      </c>
      <c r="T153" t="str">
        <f>VLOOKUP(A153,EAPgMENg!A$2:C$288, 3, FALSE)</f>
        <v>Other</v>
      </c>
      <c r="U153" t="str">
        <f>VLOOKUP(C153,WB.income!A$2:C$251, 2, FALSE)</f>
        <v>upMidInc</v>
      </c>
      <c r="V153" t="str">
        <f>VLOOKUP(C153,WB.income!A$2:C$251, 3, FALSE)</f>
        <v>Upper middle income</v>
      </c>
      <c r="X153" t="str">
        <f>VLOOKUP(A153,WB.spatial!A$2:C$251, 2, FALSE)</f>
        <v>EAP</v>
      </c>
      <c r="Y153" t="str">
        <f>VLOOKUP(A153,WB.spatial!A$2:C$251, 3, FALSE)</f>
        <v>East Asia and Pacific</v>
      </c>
      <c r="Z153" t="str">
        <f>VLOOKUP(A153, Africa.regions!A$2:C$251, 2, FALSE)</f>
        <v>NonAfrica</v>
      </c>
      <c r="AA153" t="str">
        <f>VLOOKUP(A153,Africa.regions!A$2:C$251, 3, FALSE)</f>
        <v>Not Africa</v>
      </c>
      <c r="AB153" t="str">
        <f>VLOOKUP(A153, 'regions.invest'!A$2:C$250, 2, FALSE)</f>
        <v>nonmember</v>
      </c>
      <c r="AC153" t="str">
        <f>VLOOKUP(A153, 'regions.invest'!A$2:C$250, 3, FALSE)</f>
        <v>standard investment</v>
      </c>
      <c r="AE153" t="str">
        <f>VLOOKUP(C153, MDIreg1!A$2:C$250, 2, FALSE)</f>
        <v>Asia_SE</v>
      </c>
      <c r="AF153" t="str">
        <f>VLOOKUP(C153, MDIreg1!A$2:C$250, 3, FALSE)</f>
        <v>Southeast Asia</v>
      </c>
      <c r="AG153" t="str">
        <f>VLOOKUP(C153, MDIreg2!A$2:C$250, 2, FALSE)</f>
        <v>Asia_mdi</v>
      </c>
      <c r="AH153" t="str">
        <f>VLOOKUP(C153, MDIreg2!A$2:C$250, 3, FALSE)</f>
        <v>Selected Asian countries</v>
      </c>
    </row>
    <row r="154" spans="1:34" x14ac:dyDescent="0.2">
      <c r="A154" s="3" t="str">
        <f>ISO!A154</f>
        <v>MOZ</v>
      </c>
      <c r="B154" s="3" t="str">
        <f>ISO!B154</f>
        <v>Mozambique</v>
      </c>
      <c r="C154" s="4" t="str">
        <f>VLOOKUP(A154,IMPACT159!A$2:C$251, 2, FALSE)</f>
        <v>MOZ</v>
      </c>
      <c r="D154" s="4" t="str">
        <f>VLOOKUP(A154,IMPACT159!A$2:C$251, 3, FALSE)</f>
        <v>Mozambique</v>
      </c>
      <c r="E154" s="4" t="str">
        <f>VLOOKUP(A154,IMPACT115!A$2:C$249, 2,FALSE)</f>
        <v>MOZ</v>
      </c>
      <c r="F154" s="4" t="str">
        <f>VLOOKUP(A154,IMPACT115!A$2:C$249, 2,FALSE)</f>
        <v>MOZ</v>
      </c>
      <c r="G154" s="4" t="str">
        <f>VLOOKUP(A154,SSP!$A$2:C$247,2,FALSE)</f>
        <v>MOZ</v>
      </c>
      <c r="H154" s="5">
        <f>VLOOKUP(A154,FAO!$A$2:'FAO'!$E$195, 4, FALSE)</f>
        <v>144</v>
      </c>
      <c r="I154" s="4" t="str">
        <f>VLOOKUP(A154,AggReg1!A$2:C$251, 2, FALSE)</f>
        <v>SSA</v>
      </c>
      <c r="J154" s="4" t="str">
        <f>VLOOKUP(A154,AggReg1!A$2:C$251, 3, FALSE)</f>
        <v>Africa south of the Sahara</v>
      </c>
      <c r="K154" s="4" t="str">
        <f>VLOOKUP(A154,ISO!$A$2:'ISO'!$C$251,3,FALSE)</f>
        <v>The Republic of Mozambique</v>
      </c>
      <c r="L154" s="4" t="str">
        <f>VLOOKUP(A154,ISO!$A$2:'ISO'!$D$251,4,FALSE)</f>
        <v>MZ</v>
      </c>
      <c r="M154" s="12">
        <f>VLOOKUP(A154,FAO!$A$2:'FAO'!$E$195, 2, FALSE)</f>
        <v>508</v>
      </c>
      <c r="N154" s="12" t="str">
        <f>VLOOKUP(A154,FAO!$A$2:'FAO'!$E$195, 3, FALSE)</f>
        <v>MOZ</v>
      </c>
      <c r="O154" s="18">
        <f>VLOOKUP(A154,FAO!$A$2:'FAO'!$E$195, 5, FALSE)</f>
        <v>170</v>
      </c>
      <c r="P154" t="str">
        <f>VLOOKUP(A154,AggReg2!A$2:B$251, 2, FALSE)</f>
        <v>SEU</v>
      </c>
      <c r="Q154" s="16" t="str">
        <f>VLOOKUP(C154,Econ2Dev!A$2:C$235,2, FALSE)</f>
        <v>DVD</v>
      </c>
      <c r="R154" s="16" t="str">
        <f>VLOOKUP(C154,Econ2Dev!A$2:C$235, 3, FALSE)</f>
        <v>Developing Only</v>
      </c>
      <c r="S154" t="str">
        <f>VLOOKUP(A154,EAPgMENg!A$2:C$288, 2, FALSE)</f>
        <v>OTH</v>
      </c>
      <c r="T154" t="str">
        <f>VLOOKUP(A154,EAPgMENg!A$2:C$288, 3, FALSE)</f>
        <v>Other</v>
      </c>
      <c r="U154" t="str">
        <f>VLOOKUP(C154,WB.income!A$2:C$251, 2, FALSE)</f>
        <v>lowInc</v>
      </c>
      <c r="V154" t="str">
        <f>VLOOKUP(C154,WB.income!A$2:C$251, 3, FALSE)</f>
        <v>Low income</v>
      </c>
      <c r="X154" t="str">
        <f>VLOOKUP(A154,WB.spatial!A$2:C$251, 2, FALSE)</f>
        <v>SSA</v>
      </c>
      <c r="Y154" t="str">
        <f>VLOOKUP(A154,WB.spatial!A$2:C$251, 3, FALSE)</f>
        <v>Sub-Saharan Africa</v>
      </c>
      <c r="Z154" t="str">
        <f>VLOOKUP(A154, Africa.regions!A$2:C$251, 2, FALSE)</f>
        <v>Southern</v>
      </c>
      <c r="AA154" t="str">
        <f>VLOOKUP(A154,Africa.regions!A$2:C$251, 3, FALSE)</f>
        <v>Southern Africa</v>
      </c>
      <c r="AB154" t="str">
        <f>VLOOKUP(A154, 'regions.invest'!A$2:C$250, 2, FALSE)</f>
        <v>member</v>
      </c>
      <c r="AC154" t="str">
        <f>VLOOKUP(A154, 'regions.invest'!A$2:C$250, 3, FALSE)</f>
        <v>Increased investment</v>
      </c>
      <c r="AE154" t="str">
        <f>VLOOKUP(C154, MDIreg1!A$2:C$250, 2, FALSE)</f>
        <v>SSA_Southern</v>
      </c>
      <c r="AF154" t="str">
        <f>VLOOKUP(C154, MDIreg1!A$2:C$250, 3, FALSE)</f>
        <v>Southern Africa</v>
      </c>
      <c r="AG154" t="str">
        <f>VLOOKUP(C154, MDIreg2!A$2:C$250, 2, FALSE)</f>
        <v>SSA</v>
      </c>
      <c r="AH154" t="str">
        <f>VLOOKUP(C154, MDIreg2!A$2:C$250, 3, FALSE)</f>
        <v>Sub Saharan African countries</v>
      </c>
    </row>
    <row r="155" spans="1:34" x14ac:dyDescent="0.2">
      <c r="A155" s="3" t="str">
        <f>ISO!A155</f>
        <v>MRT</v>
      </c>
      <c r="B155" s="3" t="str">
        <f>ISO!B155</f>
        <v>Mauritania</v>
      </c>
      <c r="C155" s="4" t="str">
        <f>VLOOKUP(A155,IMPACT159!A$2:C$251, 2, FALSE)</f>
        <v>MRT</v>
      </c>
      <c r="D155" s="4" t="str">
        <f>VLOOKUP(A155,IMPACT159!A$2:C$251, 3, FALSE)</f>
        <v>Mauritania</v>
      </c>
      <c r="E155" s="4" t="str">
        <f>VLOOKUP(A155,IMPACT115!A$2:C$249, 2,FALSE)</f>
        <v>MLY</v>
      </c>
      <c r="F155" s="4" t="str">
        <f>VLOOKUP(A155,IMPACT115!A$2:C$249, 2,FALSE)</f>
        <v>MLY</v>
      </c>
      <c r="G155" s="4" t="str">
        <f>VLOOKUP(A155,SSP!$A$2:C$247,2,FALSE)</f>
        <v>MRT</v>
      </c>
      <c r="H155" s="5">
        <f>VLOOKUP(A155,FAO!$A$2:'FAO'!$E$195, 4, FALSE)</f>
        <v>136</v>
      </c>
      <c r="I155" s="4" t="str">
        <f>VLOOKUP(A155,AggReg1!A$2:C$251, 2, FALSE)</f>
        <v>MEN</v>
      </c>
      <c r="J155" s="4" t="str">
        <f>VLOOKUP(A155,AggReg1!A$2:C$251, 3, FALSE)</f>
        <v>Middle East and North Africa</v>
      </c>
      <c r="K155" s="4" t="str">
        <f>VLOOKUP(A155,ISO!$A$2:'ISO'!$C$251,3,FALSE)</f>
        <v>The Islamic Republic of Mauritania</v>
      </c>
      <c r="L155" s="4" t="str">
        <f>VLOOKUP(A155,ISO!$A$2:'ISO'!$D$251,4,FALSE)</f>
        <v>MR</v>
      </c>
      <c r="M155" s="12">
        <f>VLOOKUP(A155,FAO!$A$2:'FAO'!$E$195, 2, FALSE)</f>
        <v>478</v>
      </c>
      <c r="N155" s="12" t="str">
        <f>VLOOKUP(A155,FAO!$A$2:'FAO'!$E$195, 3, FALSE)</f>
        <v>MAU</v>
      </c>
      <c r="O155" s="18">
        <f>VLOOKUP(A155,FAO!$A$2:'FAO'!$E$195, 5, FALSE)</f>
        <v>159</v>
      </c>
      <c r="P155" t="str">
        <f>VLOOKUP(A155,AggReg2!A$2:B$251, 2, FALSE)</f>
        <v>EEU</v>
      </c>
      <c r="Q155" s="16" t="str">
        <f>VLOOKUP(C155,Econ2Dev!A$2:C$235,2, FALSE)</f>
        <v>DVD</v>
      </c>
      <c r="R155" s="16" t="str">
        <f>VLOOKUP(C155,Econ2Dev!A$2:C$235, 3, FALSE)</f>
        <v>Developing Only</v>
      </c>
      <c r="S155" t="str">
        <f>VLOOKUP(A155,EAPgMENg!A$2:C$288, 2, FALSE)</f>
        <v>OTH</v>
      </c>
      <c r="T155" t="str">
        <f>VLOOKUP(A155,EAPgMENg!A$2:C$288, 3, FALSE)</f>
        <v>Other</v>
      </c>
      <c r="U155" t="str">
        <f>VLOOKUP(C155,WB.income!A$2:C$251, 2, FALSE)</f>
        <v>lowMidInc</v>
      </c>
      <c r="V155" t="str">
        <f>VLOOKUP(C155,WB.income!A$2:C$251, 3, FALSE)</f>
        <v>Lower middle income</v>
      </c>
      <c r="X155" t="str">
        <f>VLOOKUP(A155,WB.spatial!A$2:C$251, 2, FALSE)</f>
        <v>MEN</v>
      </c>
      <c r="Y155" t="str">
        <f>VLOOKUP(A155,WB.spatial!A$2:C$251, 3, FALSE)</f>
        <v>Middle and Near East</v>
      </c>
      <c r="Z155" t="str">
        <f>VLOOKUP(A155, Africa.regions!A$2:C$251, 2, FALSE)</f>
        <v>Western</v>
      </c>
      <c r="AA155" t="str">
        <f>VLOOKUP(A155,Africa.regions!A$2:C$251, 3, FALSE)</f>
        <v>Western Africa</v>
      </c>
      <c r="AB155" t="str">
        <f>VLOOKUP(A155, 'regions.invest'!A$2:C$250, 2, FALSE)</f>
        <v>member</v>
      </c>
      <c r="AC155" t="str">
        <f>VLOOKUP(A155, 'regions.invest'!A$2:C$250, 3, FALSE)</f>
        <v>Increased investment</v>
      </c>
      <c r="AE155" t="str">
        <f>VLOOKUP(C155, MDIreg1!A$2:C$250, 2, FALSE)</f>
        <v>SSA_Western</v>
      </c>
      <c r="AF155" t="str">
        <f>VLOOKUP(C155, MDIreg1!A$2:C$250, 3, FALSE)</f>
        <v>Western Africa except Nigeria</v>
      </c>
      <c r="AG155" t="str">
        <f>VLOOKUP(C155, MDIreg2!A$2:C$250, 2, FALSE)</f>
        <v>SSA</v>
      </c>
      <c r="AH155" t="str">
        <f>VLOOKUP(C155, MDIreg2!A$2:C$250, 3, FALSE)</f>
        <v>Sub Saharan African countries</v>
      </c>
    </row>
    <row r="156" spans="1:34" x14ac:dyDescent="0.2">
      <c r="A156" s="3" t="str">
        <f>ISO!A156</f>
        <v>MSR</v>
      </c>
      <c r="B156" s="3" t="str">
        <f>ISO!B156</f>
        <v>Montserrat</v>
      </c>
      <c r="C156" s="4" t="str">
        <f>VLOOKUP(A156,IMPACT159!A$2:C$251, 2, FALSE)</f>
        <v>CRB</v>
      </c>
      <c r="D156" s="4" t="str">
        <f>VLOOKUP(A156,IMPACT159!A$2:C$251, 3, FALSE)</f>
        <v>Other Caribbean</v>
      </c>
      <c r="E156" s="4" t="str">
        <f>VLOOKUP(A156,IMPACT115!A$2:C$249, 2,FALSE)</f>
        <v>ROW</v>
      </c>
      <c r="F156" s="4" t="str">
        <f>VLOOKUP(A156,IMPACT115!A$2:C$249, 2,FALSE)</f>
        <v>ROW</v>
      </c>
      <c r="G156" s="4" t="e">
        <f>VLOOKUP(A156,SSP!$A$2:C$247,2,FALSE)</f>
        <v>#N/A</v>
      </c>
      <c r="H156" s="5" t="e">
        <f>VLOOKUP(A156,FAO!$A$2:'FAO'!$E$195, 4, FALSE)</f>
        <v>#N/A</v>
      </c>
      <c r="I156" s="4" t="str">
        <f>VLOOKUP(A156,AggReg1!A$2:C$251, 2, FALSE)</f>
        <v>LAC</v>
      </c>
      <c r="J156" s="4" t="str">
        <f>VLOOKUP(A156,AggReg1!A$2:C$251, 3, FALSE)</f>
        <v>Latin America and Caribbean</v>
      </c>
      <c r="K156" s="4" t="e">
        <f>VLOOKUP(A156,ISO!$A$2:'ISO'!$C$251,3,FALSE)</f>
        <v>#N/A</v>
      </c>
      <c r="L156" s="4" t="e">
        <f>VLOOKUP(A156,ISO!$A$2:'ISO'!$D$251,4,FALSE)</f>
        <v>#N/A</v>
      </c>
      <c r="M156" s="12">
        <v>500</v>
      </c>
      <c r="N156" s="12" t="e">
        <f>VLOOKUP(A156,FAO!$A$2:'FAO'!$E$195, 3, FALSE)</f>
        <v>#N/A</v>
      </c>
      <c r="O156" s="18" t="e">
        <f>VLOOKUP(A156,FAO!$A$2:'FAO'!$E$195, 5, FALSE)</f>
        <v>#N/A</v>
      </c>
      <c r="P156" t="str">
        <f>VLOOKUP(A156,AggReg2!A$2:B$251, 2, FALSE)</f>
        <v>WAf</v>
      </c>
      <c r="Q156" s="16" t="str">
        <f>VLOOKUP(C156,Econ2Dev!A$2:C$235,2, FALSE)</f>
        <v>DVG</v>
      </c>
      <c r="R156" s="16" t="str">
        <f>VLOOKUP(C156,Econ2Dev!A$2:C$235, 3, FALSE)</f>
        <v>Developed Only</v>
      </c>
      <c r="S156" t="str">
        <f>VLOOKUP(A156,EAPgMENg!A$2:C$288, 2, FALSE)</f>
        <v>OTH</v>
      </c>
      <c r="T156" t="str">
        <f>VLOOKUP(A156,EAPgMENg!A$2:C$288, 3, FALSE)</f>
        <v>Other</v>
      </c>
      <c r="U156" t="str">
        <f>VLOOKUP(C156,WB.income!A$2:C$251, 2, FALSE)</f>
        <v>lowMidInc</v>
      </c>
      <c r="V156" t="str">
        <f>VLOOKUP(C156,WB.income!A$2:C$251, 3, FALSE)</f>
        <v>Lower middle income</v>
      </c>
      <c r="X156" t="str">
        <f>VLOOKUP(A156,WB.spatial!A$2:C$251, 2, FALSE)</f>
        <v>LAC</v>
      </c>
      <c r="Y156" t="str">
        <f>VLOOKUP(A156,WB.spatial!A$2:C$251, 3, FALSE)</f>
        <v>Latin America and Caribbean</v>
      </c>
      <c r="Z156" t="str">
        <f>VLOOKUP(A156, Africa.regions!A$2:C$251, 2, FALSE)</f>
        <v>NonAfrica</v>
      </c>
      <c r="AA156" t="str">
        <f>VLOOKUP(A156,Africa.regions!A$2:C$251, 3, FALSE)</f>
        <v>Not Africa</v>
      </c>
      <c r="AB156" t="str">
        <f>VLOOKUP(A156, 'regions.invest'!A$2:C$250, 2, FALSE)</f>
        <v>member</v>
      </c>
      <c r="AC156" t="str">
        <f>VLOOKUP(A156, 'regions.invest'!A$2:C$250, 3, FALSE)</f>
        <v>Increased investment</v>
      </c>
      <c r="AE156" t="str">
        <f>VLOOKUP(C156, MDIreg1!A$2:C$250, 2, FALSE)</f>
        <v>Caribbean</v>
      </c>
      <c r="AF156" t="str">
        <f>VLOOKUP(C156, MDIreg1!A$2:C$250, 3, FALSE)</f>
        <v>Caribbean</v>
      </c>
      <c r="AG156" t="str">
        <f>VLOOKUP(C156, MDIreg2!A$2:C$250, 2, FALSE)</f>
        <v>LAC_mdi</v>
      </c>
      <c r="AH156" t="str">
        <f>VLOOKUP(C156, MDIreg2!A$2:C$250, 3, FALSE)</f>
        <v>Selected Latin American and Caribbean countries</v>
      </c>
    </row>
    <row r="157" spans="1:34" x14ac:dyDescent="0.2">
      <c r="A157" s="3" t="str">
        <f>ISO!A157</f>
        <v>MTQ</v>
      </c>
      <c r="B157" s="3" t="str">
        <f>ISO!B157</f>
        <v>Martinique</v>
      </c>
      <c r="C157" s="4" t="str">
        <f>VLOOKUP(A157,IMPACT159!A$2:C$251, 2, FALSE)</f>
        <v>CRB</v>
      </c>
      <c r="D157" s="4" t="str">
        <f>VLOOKUP(A157,IMPACT159!A$2:C$251, 3, FALSE)</f>
        <v>Other Caribbean</v>
      </c>
      <c r="E157" s="4" t="str">
        <f>VLOOKUP(A157,IMPACT115!A$2:C$249, 2,FALSE)</f>
        <v>ROW</v>
      </c>
      <c r="F157" s="4" t="str">
        <f>VLOOKUP(A157,IMPACT115!A$2:C$249, 2,FALSE)</f>
        <v>ROW</v>
      </c>
      <c r="G157" s="4" t="str">
        <f>VLOOKUP(A157,SSP!$A$2:C$247,2,FALSE)</f>
        <v>MTQ</v>
      </c>
      <c r="H157" s="5" t="e">
        <f>VLOOKUP(A157,FAO!$A$2:'FAO'!$E$195, 4, FALSE)</f>
        <v>#N/A</v>
      </c>
      <c r="I157" s="4" t="str">
        <f>VLOOKUP(A157,AggReg1!A$2:C$251, 2, FALSE)</f>
        <v>LAC</v>
      </c>
      <c r="J157" s="4" t="str">
        <f>VLOOKUP(A157,AggReg1!A$2:C$251, 3, FALSE)</f>
        <v>Latin America and Caribbean</v>
      </c>
      <c r="K157" s="4" t="e">
        <f>VLOOKUP(A157,ISO!$A$2:'ISO'!$C$251,3,FALSE)</f>
        <v>#N/A</v>
      </c>
      <c r="L157" s="4" t="e">
        <f>VLOOKUP(A157,ISO!$A$2:'ISO'!$D$251,4,FALSE)</f>
        <v>#N/A</v>
      </c>
      <c r="M157" s="12">
        <v>474</v>
      </c>
      <c r="N157" s="12" t="e">
        <f>VLOOKUP(A157,FAO!$A$2:'FAO'!$E$195, 3, FALSE)</f>
        <v>#N/A</v>
      </c>
      <c r="O157" s="18" t="e">
        <f>VLOOKUP(A157,FAO!$A$2:'FAO'!$E$195, 5, FALSE)</f>
        <v>#N/A</v>
      </c>
      <c r="P157" t="str">
        <f>VLOOKUP(A157,AggReg2!A$2:B$251, 2, FALSE)</f>
        <v>CAf</v>
      </c>
      <c r="Q157" s="16" t="str">
        <f>VLOOKUP(C157,Econ2Dev!A$2:C$235,2, FALSE)</f>
        <v>DVG</v>
      </c>
      <c r="R157" s="16" t="str">
        <f>VLOOKUP(C157,Econ2Dev!A$2:C$235, 3, FALSE)</f>
        <v>Developed Only</v>
      </c>
      <c r="S157" t="str">
        <f>VLOOKUP(A157,EAPgMENg!A$2:C$288, 2, FALSE)</f>
        <v>OTH</v>
      </c>
      <c r="T157" t="str">
        <f>VLOOKUP(A157,EAPgMENg!A$2:C$288, 3, FALSE)</f>
        <v>Other</v>
      </c>
      <c r="U157" t="str">
        <f>VLOOKUP(C157,WB.income!A$2:C$251, 2, FALSE)</f>
        <v>lowMidInc</v>
      </c>
      <c r="V157" t="str">
        <f>VLOOKUP(C157,WB.income!A$2:C$251, 3, FALSE)</f>
        <v>Lower middle income</v>
      </c>
      <c r="X157" t="str">
        <f>VLOOKUP(A157,WB.spatial!A$2:C$251, 2, FALSE)</f>
        <v>LAC</v>
      </c>
      <c r="Y157" t="str">
        <f>VLOOKUP(A157,WB.spatial!A$2:C$251, 3, FALSE)</f>
        <v>Latin America and Caribbean</v>
      </c>
      <c r="Z157" t="str">
        <f>VLOOKUP(A157, Africa.regions!A$2:C$251, 2, FALSE)</f>
        <v>NonAfrica</v>
      </c>
      <c r="AA157" t="str">
        <f>VLOOKUP(A157,Africa.regions!A$2:C$251, 3, FALSE)</f>
        <v>Not Africa</v>
      </c>
      <c r="AB157" t="str">
        <f>VLOOKUP(A157, 'regions.invest'!A$2:C$250, 2, FALSE)</f>
        <v>member</v>
      </c>
      <c r="AC157" t="str">
        <f>VLOOKUP(A157, 'regions.invest'!A$2:C$250, 3, FALSE)</f>
        <v>Increased investment</v>
      </c>
      <c r="AE157" t="str">
        <f>VLOOKUP(C157, MDIreg1!A$2:C$250, 2, FALSE)</f>
        <v>Caribbean</v>
      </c>
      <c r="AF157" t="str">
        <f>VLOOKUP(C157, MDIreg1!A$2:C$250, 3, FALSE)</f>
        <v>Caribbean</v>
      </c>
      <c r="AG157" t="str">
        <f>VLOOKUP(C157, MDIreg2!A$2:C$250, 2, FALSE)</f>
        <v>LAC_mdi</v>
      </c>
      <c r="AH157" t="str">
        <f>VLOOKUP(C157, MDIreg2!A$2:C$250, 3, FALSE)</f>
        <v>Selected Latin American and Caribbean countries</v>
      </c>
    </row>
    <row r="158" spans="1:34" x14ac:dyDescent="0.2">
      <c r="A158" s="3" t="str">
        <f>ISO!A158</f>
        <v>MUS</v>
      </c>
      <c r="B158" s="3" t="str">
        <f>ISO!B158</f>
        <v>Mauritius</v>
      </c>
      <c r="C158" s="4" t="str">
        <f>VLOOKUP(A158,IMPACT159!A$2:C$251, 2, FALSE)</f>
        <v>OIO</v>
      </c>
      <c r="D158" s="4" t="str">
        <f>VLOOKUP(A158,IMPACT159!A$2:C$251, 3, FALSE)</f>
        <v>Other Indian Ocean</v>
      </c>
      <c r="E158" s="4" t="str">
        <f>VLOOKUP(A158,IMPACT115!A$2:C$249, 2,FALSE)</f>
        <v>ROW</v>
      </c>
      <c r="F158" s="4" t="str">
        <f>VLOOKUP(A158,IMPACT115!A$2:C$249, 2,FALSE)</f>
        <v>ROW</v>
      </c>
      <c r="G158" s="4" t="str">
        <f>VLOOKUP(A158,SSP!$A$2:C$247,2,FALSE)</f>
        <v>MUS</v>
      </c>
      <c r="H158" s="5">
        <f>VLOOKUP(A158,FAO!$A$2:'FAO'!$E$195, 4, FALSE)</f>
        <v>137</v>
      </c>
      <c r="I158" s="4" t="str">
        <f>VLOOKUP(A158,AggReg1!A$2:C$251, 2, FALSE)</f>
        <v>EAP</v>
      </c>
      <c r="J158" s="4" t="str">
        <f>VLOOKUP(A158,AggReg1!A$2:C$251, 3, FALSE)</f>
        <v>East Asia and Pacific</v>
      </c>
      <c r="K158" s="4" t="str">
        <f>VLOOKUP(A158,ISO!$A$2:'ISO'!$C$251,3,FALSE)</f>
        <v>The Republic of Mauritius</v>
      </c>
      <c r="L158" s="4" t="str">
        <f>VLOOKUP(A158,ISO!$A$2:'ISO'!$D$251,4,FALSE)</f>
        <v>MU</v>
      </c>
      <c r="M158" s="12">
        <f>VLOOKUP(A158,FAO!$A$2:'FAO'!$E$195, 2, FALSE)</f>
        <v>480</v>
      </c>
      <c r="N158" s="12" t="str">
        <f>VLOOKUP(A158,FAO!$A$2:'FAO'!$E$195, 3, FALSE)</f>
        <v>MAR</v>
      </c>
      <c r="O158" s="18">
        <f>VLOOKUP(A158,FAO!$A$2:'FAO'!$E$195, 5, FALSE)</f>
        <v>160</v>
      </c>
      <c r="P158">
        <f>VLOOKUP(A158,AggReg2!A$2:B$251, 2, FALSE)</f>
        <v>0</v>
      </c>
      <c r="Q158" s="16" t="str">
        <f>VLOOKUP(C158,Econ2Dev!A$2:C$235,2, FALSE)</f>
        <v>DVG</v>
      </c>
      <c r="R158" s="16" t="str">
        <f>VLOOKUP(C158,Econ2Dev!A$2:C$235, 3, FALSE)</f>
        <v>Developed Only</v>
      </c>
      <c r="S158" t="str">
        <f>VLOOKUP(A158,EAPgMENg!A$2:C$288, 2, FALSE)</f>
        <v>OTH</v>
      </c>
      <c r="T158" t="str">
        <f>VLOOKUP(A158,EAPgMENg!A$2:C$288, 3, FALSE)</f>
        <v>Other</v>
      </c>
      <c r="U158" t="str">
        <f>VLOOKUP(C158,WB.income!A$2:C$251, 2, FALSE)</f>
        <v>upMidInc</v>
      </c>
      <c r="V158" t="str">
        <f>VLOOKUP(C158,WB.income!A$2:C$251, 3, FALSE)</f>
        <v>Upper middle income</v>
      </c>
      <c r="X158" t="str">
        <f>VLOOKUP(A158,WB.spatial!A$2:C$251, 2, FALSE)</f>
        <v>EAP</v>
      </c>
      <c r="Y158" t="str">
        <f>VLOOKUP(A158,WB.spatial!A$2:C$251, 3, FALSE)</f>
        <v>East Asia and Pacific</v>
      </c>
      <c r="Z158" t="str">
        <f>VLOOKUP(A158, Africa.regions!A$2:C$251, 2, FALSE)</f>
        <v>NonAfrica</v>
      </c>
      <c r="AA158" t="str">
        <f>VLOOKUP(A158,Africa.regions!A$2:C$251, 3, FALSE)</f>
        <v>Not Africa</v>
      </c>
      <c r="AB158" t="str">
        <f>VLOOKUP(A158, 'regions.invest'!A$2:C$250, 2, FALSE)</f>
        <v>nonmember</v>
      </c>
      <c r="AC158" t="str">
        <f>VLOOKUP(A158, 'regions.invest'!A$2:C$250, 3, FALSE)</f>
        <v>standard investment</v>
      </c>
      <c r="AE158" t="str">
        <f>VLOOKUP(C158, MDIreg1!A$2:C$250, 2, FALSE)</f>
        <v>other</v>
      </c>
      <c r="AF158" t="str">
        <f>VLOOKUP(C158, MDIreg1!A$2:C$250, 3, FALSE)</f>
        <v>Other countries</v>
      </c>
      <c r="AG158" t="str">
        <f>VLOOKUP(C158, MDIreg2!A$2:C$250, 2, FALSE)</f>
        <v>other</v>
      </c>
      <c r="AH158" t="str">
        <f>VLOOKUP(C158, MDIreg2!A$2:C$250, 3, FALSE)</f>
        <v>Other counties</v>
      </c>
    </row>
    <row r="159" spans="1:34" x14ac:dyDescent="0.2">
      <c r="A159" s="3" t="str">
        <f>ISO!A159</f>
        <v>MWI</v>
      </c>
      <c r="B159" s="3" t="str">
        <f>ISO!B159</f>
        <v>Malawi</v>
      </c>
      <c r="C159" s="4" t="str">
        <f>VLOOKUP(A159,IMPACT159!A$2:C$251, 2, FALSE)</f>
        <v>MWI</v>
      </c>
      <c r="D159" s="4" t="str">
        <f>VLOOKUP(A159,IMPACT159!A$2:C$251, 3, FALSE)</f>
        <v>Malawi</v>
      </c>
      <c r="E159" s="4" t="str">
        <f>VLOOKUP(A159,IMPACT115!A$2:C$249, 2,FALSE)</f>
        <v>MAU</v>
      </c>
      <c r="F159" s="4" t="str">
        <f>VLOOKUP(A159,IMPACT115!A$2:C$249, 2,FALSE)</f>
        <v>MAU</v>
      </c>
      <c r="G159" s="4" t="str">
        <f>VLOOKUP(A159,SSP!$A$2:C$247,2,FALSE)</f>
        <v>MWI</v>
      </c>
      <c r="H159" s="5">
        <f>VLOOKUP(A159,FAO!$A$2:'FAO'!$E$195, 4, FALSE)</f>
        <v>130</v>
      </c>
      <c r="I159" s="4" t="str">
        <f>VLOOKUP(A159,AggReg1!A$2:C$251, 2, FALSE)</f>
        <v>SSA</v>
      </c>
      <c r="J159" s="4" t="str">
        <f>VLOOKUP(A159,AggReg1!A$2:C$251, 3, FALSE)</f>
        <v>Africa south of the Sahara</v>
      </c>
      <c r="K159" s="4" t="str">
        <f>VLOOKUP(A159,ISO!$A$2:'ISO'!$C$251,3,FALSE)</f>
        <v>The Republic of Malawi</v>
      </c>
      <c r="L159" s="4" t="str">
        <f>VLOOKUP(A159,ISO!$A$2:'ISO'!$D$251,4,FALSE)</f>
        <v>MW</v>
      </c>
      <c r="M159" s="12">
        <f>VLOOKUP(A159,FAO!$A$2:'FAO'!$E$195, 2, FALSE)</f>
        <v>454</v>
      </c>
      <c r="N159" s="12" t="str">
        <f>VLOOKUP(A159,FAO!$A$2:'FAO'!$E$195, 3, FALSE)</f>
        <v>MLW</v>
      </c>
      <c r="O159" s="18">
        <f>VLOOKUP(A159,FAO!$A$2:'FAO'!$E$195, 5, FALSE)</f>
        <v>152</v>
      </c>
      <c r="P159" t="str">
        <f>VLOOKUP(A159,AggReg2!A$2:B$251, 2, FALSE)</f>
        <v>SEU</v>
      </c>
      <c r="Q159" s="16" t="str">
        <f>VLOOKUP(C159,Econ2Dev!A$2:C$235,2, FALSE)</f>
        <v>DVD</v>
      </c>
      <c r="R159" s="16" t="str">
        <f>VLOOKUP(C159,Econ2Dev!A$2:C$235, 3, FALSE)</f>
        <v>Developing Only</v>
      </c>
      <c r="S159" t="str">
        <f>VLOOKUP(A159,EAPgMENg!A$2:C$288, 2, FALSE)</f>
        <v>OTH</v>
      </c>
      <c r="T159" t="str">
        <f>VLOOKUP(A159,EAPgMENg!A$2:C$288, 3, FALSE)</f>
        <v>Other</v>
      </c>
      <c r="U159" t="str">
        <f>VLOOKUP(C159,WB.income!A$2:C$251, 2, FALSE)</f>
        <v>lowInc</v>
      </c>
      <c r="V159" t="str">
        <f>VLOOKUP(C159,WB.income!A$2:C$251, 3, FALSE)</f>
        <v>Low income</v>
      </c>
      <c r="X159" t="str">
        <f>VLOOKUP(A159,WB.spatial!A$2:C$251, 2, FALSE)</f>
        <v>SSA</v>
      </c>
      <c r="Y159" t="str">
        <f>VLOOKUP(A159,WB.spatial!A$2:C$251, 3, FALSE)</f>
        <v>Sub-Saharan Africa</v>
      </c>
      <c r="Z159" t="str">
        <f>VLOOKUP(A159, Africa.regions!A$2:C$251, 2, FALSE)</f>
        <v>Southern</v>
      </c>
      <c r="AA159" t="str">
        <f>VLOOKUP(A159,Africa.regions!A$2:C$251, 3, FALSE)</f>
        <v>Southern Africa</v>
      </c>
      <c r="AB159" t="str">
        <f>VLOOKUP(A159, 'regions.invest'!A$2:C$250, 2, FALSE)</f>
        <v>member</v>
      </c>
      <c r="AC159" t="str">
        <f>VLOOKUP(A159, 'regions.invest'!A$2:C$250, 3, FALSE)</f>
        <v>Increased investment</v>
      </c>
      <c r="AE159" t="str">
        <f>VLOOKUP(C159, MDIreg1!A$2:C$250, 2, FALSE)</f>
        <v>SSA_Southern</v>
      </c>
      <c r="AF159" t="str">
        <f>VLOOKUP(C159, MDIreg1!A$2:C$250, 3, FALSE)</f>
        <v>Southern Africa</v>
      </c>
      <c r="AG159" t="str">
        <f>VLOOKUP(C159, MDIreg2!A$2:C$250, 2, FALSE)</f>
        <v>SSA</v>
      </c>
      <c r="AH159" t="str">
        <f>VLOOKUP(C159, MDIreg2!A$2:C$250, 3, FALSE)</f>
        <v>Sub Saharan African countries</v>
      </c>
    </row>
    <row r="160" spans="1:34" x14ac:dyDescent="0.2">
      <c r="A160" s="3" t="str">
        <f>ISO!A160</f>
        <v>MYS</v>
      </c>
      <c r="B160" s="3" t="str">
        <f>ISO!B160</f>
        <v>Malaysia</v>
      </c>
      <c r="C160" s="4" t="str">
        <f>VLOOKUP(A160,IMPACT159!A$2:C$251, 2, FALSE)</f>
        <v>MYS</v>
      </c>
      <c r="D160" s="4" t="str">
        <f>VLOOKUP(A160,IMPACT159!A$2:C$251, 3, FALSE)</f>
        <v>Malaysia</v>
      </c>
      <c r="E160" s="4" t="str">
        <f>VLOOKUP(A160,IMPACT115!A$2:C$249, 2,FALSE)</f>
        <v>MEX</v>
      </c>
      <c r="F160" s="4" t="str">
        <f>VLOOKUP(A160,IMPACT115!A$2:C$249, 2,FALSE)</f>
        <v>MEX</v>
      </c>
      <c r="G160" s="4" t="str">
        <f>VLOOKUP(A160,SSP!$A$2:C$247,2,FALSE)</f>
        <v>MYS</v>
      </c>
      <c r="H160" s="5">
        <f>VLOOKUP(A160,FAO!$A$2:'FAO'!$E$195, 4, FALSE)</f>
        <v>131</v>
      </c>
      <c r="I160" s="4" t="str">
        <f>VLOOKUP(A160,AggReg1!A$2:C$251, 2, FALSE)</f>
        <v>EAP</v>
      </c>
      <c r="J160" s="4" t="str">
        <f>VLOOKUP(A160,AggReg1!A$2:C$251, 3, FALSE)</f>
        <v>East Asia and Pacific</v>
      </c>
      <c r="K160" s="4" t="str">
        <f>VLOOKUP(A160,ISO!$A$2:'ISO'!$C$251,3,FALSE)</f>
        <v>Malaysia</v>
      </c>
      <c r="L160" s="4" t="str">
        <f>VLOOKUP(A160,ISO!$A$2:'ISO'!$D$251,4,FALSE)</f>
        <v>MY</v>
      </c>
      <c r="M160" s="12">
        <f>VLOOKUP(A160,FAO!$A$2:'FAO'!$E$195, 2, FALSE)</f>
        <v>458</v>
      </c>
      <c r="N160" s="12" t="str">
        <f>VLOOKUP(A160,FAO!$A$2:'FAO'!$E$195, 3, FALSE)</f>
        <v>MAL</v>
      </c>
      <c r="O160" s="18">
        <f>VLOOKUP(A160,FAO!$A$2:'FAO'!$E$195, 5, FALSE)</f>
        <v>153</v>
      </c>
      <c r="P160" t="str">
        <f>VLOOKUP(A160,AggReg2!A$2:B$251, 2, FALSE)</f>
        <v>NEU</v>
      </c>
      <c r="Q160" s="16" t="str">
        <f>VLOOKUP(C160,Econ2Dev!A$2:C$235,2, FALSE)</f>
        <v>DVD</v>
      </c>
      <c r="R160" s="16" t="str">
        <f>VLOOKUP(C160,Econ2Dev!A$2:C$235, 3, FALSE)</f>
        <v>Developing Only</v>
      </c>
      <c r="S160" t="str">
        <f>VLOOKUP(A160,EAPgMENg!A$2:C$288, 2, FALSE)</f>
        <v>OTH</v>
      </c>
      <c r="T160" t="str">
        <f>VLOOKUP(A160,EAPgMENg!A$2:C$288, 3, FALSE)</f>
        <v>Other</v>
      </c>
      <c r="U160" t="str">
        <f>VLOOKUP(C160,WB.income!A$2:C$251, 2, FALSE)</f>
        <v>upMidInc</v>
      </c>
      <c r="V160" t="str">
        <f>VLOOKUP(C160,WB.income!A$2:C$251, 3, FALSE)</f>
        <v>Upper middle income</v>
      </c>
      <c r="X160" t="str">
        <f>VLOOKUP(A160,WB.spatial!A$2:C$251, 2, FALSE)</f>
        <v>EAP</v>
      </c>
      <c r="Y160" t="str">
        <f>VLOOKUP(A160,WB.spatial!A$2:C$251, 3, FALSE)</f>
        <v>East Asia and Pacific</v>
      </c>
      <c r="Z160" t="str">
        <f>VLOOKUP(A160, Africa.regions!A$2:C$251, 2, FALSE)</f>
        <v>NonAfrica</v>
      </c>
      <c r="AA160" t="str">
        <f>VLOOKUP(A160,Africa.regions!A$2:C$251, 3, FALSE)</f>
        <v>Not Africa</v>
      </c>
      <c r="AB160" t="str">
        <f>VLOOKUP(A160, 'regions.invest'!A$2:C$250, 2, FALSE)</f>
        <v>member</v>
      </c>
      <c r="AC160" t="str">
        <f>VLOOKUP(A160, 'regions.invest'!A$2:C$250, 3, FALSE)</f>
        <v>Increased investment</v>
      </c>
      <c r="AE160" t="str">
        <f>VLOOKUP(C160, MDIreg1!A$2:C$250, 2, FALSE)</f>
        <v>Asia_SE</v>
      </c>
      <c r="AF160" t="str">
        <f>VLOOKUP(C160, MDIreg1!A$2:C$250, 3, FALSE)</f>
        <v>Southeast Asia</v>
      </c>
      <c r="AG160" t="str">
        <f>VLOOKUP(C160, MDIreg2!A$2:C$250, 2, FALSE)</f>
        <v>Asia_mdi</v>
      </c>
      <c r="AH160" t="str">
        <f>VLOOKUP(C160, MDIreg2!A$2:C$250, 3, FALSE)</f>
        <v>Selected Asian countries</v>
      </c>
    </row>
    <row r="161" spans="1:34" x14ac:dyDescent="0.2">
      <c r="A161" s="3" t="str">
        <f>ISO!A161</f>
        <v>MYT</v>
      </c>
      <c r="B161" s="3" t="str">
        <f>ISO!B161</f>
        <v>Mayotte</v>
      </c>
      <c r="C161" s="4" t="str">
        <f>VLOOKUP(A161,IMPACT159!A$2:C$251, 2, FALSE)</f>
        <v>OIO</v>
      </c>
      <c r="D161" s="4" t="str">
        <f>VLOOKUP(A161,IMPACT159!A$2:C$251, 3, FALSE)</f>
        <v>Other Indian Ocean</v>
      </c>
      <c r="E161" s="4" t="str">
        <f>VLOOKUP(A161,IMPACT115!A$2:C$249, 2,FALSE)</f>
        <v>ROW</v>
      </c>
      <c r="F161" s="4" t="str">
        <f>VLOOKUP(A161,IMPACT115!A$2:C$249, 2,FALSE)</f>
        <v>ROW</v>
      </c>
      <c r="G161" s="4" t="str">
        <f>VLOOKUP(A161,SSP!$A$2:C$247,2,FALSE)</f>
        <v>MYT</v>
      </c>
      <c r="H161" s="5" t="e">
        <f>VLOOKUP(A161,FAO!$A$2:'FAO'!$E$195, 4, FALSE)</f>
        <v>#N/A</v>
      </c>
      <c r="I161" s="4" t="str">
        <f>VLOOKUP(A161,AggReg1!A$2:C$251, 2, FALSE)</f>
        <v>EAP</v>
      </c>
      <c r="J161" s="4" t="str">
        <f>VLOOKUP(A161,AggReg1!A$2:C$251, 3, FALSE)</f>
        <v>East Asia and Pacific</v>
      </c>
      <c r="K161" s="4" t="e">
        <f>VLOOKUP(A161,ISO!$A$2:'ISO'!$C$251,3,FALSE)</f>
        <v>#N/A</v>
      </c>
      <c r="L161" s="4" t="e">
        <f>VLOOKUP(A161,ISO!$A$2:'ISO'!$D$251,4,FALSE)</f>
        <v>#N/A</v>
      </c>
      <c r="M161" s="12">
        <v>175</v>
      </c>
      <c r="N161" s="12" t="e">
        <f>VLOOKUP(A161,FAO!$A$2:'FAO'!$E$195, 3, FALSE)</f>
        <v>#N/A</v>
      </c>
      <c r="O161" s="18" t="e">
        <f>VLOOKUP(A161,FAO!$A$2:'FAO'!$E$195, 5, FALSE)</f>
        <v>#N/A</v>
      </c>
      <c r="P161">
        <f>VLOOKUP(A161,AggReg2!A$2:B$251, 2, FALSE)</f>
        <v>0</v>
      </c>
      <c r="Q161" s="16" t="str">
        <f>VLOOKUP(C161,Econ2Dev!A$2:C$235,2, FALSE)</f>
        <v>DVG</v>
      </c>
      <c r="R161" s="16" t="str">
        <f>VLOOKUP(C161,Econ2Dev!A$2:C$235, 3, FALSE)</f>
        <v>Developed Only</v>
      </c>
      <c r="S161" t="str">
        <f>VLOOKUP(A161,EAPgMENg!A$2:C$288, 2, FALSE)</f>
        <v>OTH</v>
      </c>
      <c r="T161" t="str">
        <f>VLOOKUP(A161,EAPgMENg!A$2:C$288, 3, FALSE)</f>
        <v>Other</v>
      </c>
      <c r="U161" t="str">
        <f>VLOOKUP(C161,WB.income!A$2:C$251, 2, FALSE)</f>
        <v>upMidInc</v>
      </c>
      <c r="V161" t="str">
        <f>VLOOKUP(C161,WB.income!A$2:C$251, 3, FALSE)</f>
        <v>Upper middle income</v>
      </c>
      <c r="X161" t="str">
        <f>VLOOKUP(A161,WB.spatial!A$2:C$251, 2, FALSE)</f>
        <v>EAP</v>
      </c>
      <c r="Y161" t="str">
        <f>VLOOKUP(A161,WB.spatial!A$2:C$251, 3, FALSE)</f>
        <v>East Asia and Pacific</v>
      </c>
      <c r="Z161" t="str">
        <f>VLOOKUP(A161, Africa.regions!A$2:C$251, 2, FALSE)</f>
        <v>NonAfrica</v>
      </c>
      <c r="AA161" t="str">
        <f>VLOOKUP(A161,Africa.regions!A$2:C$251, 3, FALSE)</f>
        <v>Not Africa</v>
      </c>
      <c r="AB161" t="str">
        <f>VLOOKUP(A161, 'regions.invest'!A$2:C$250, 2, FALSE)</f>
        <v>nonmember</v>
      </c>
      <c r="AC161" t="str">
        <f>VLOOKUP(A161, 'regions.invest'!A$2:C$250, 3, FALSE)</f>
        <v>standard investment</v>
      </c>
      <c r="AE161" t="str">
        <f>VLOOKUP(C161, MDIreg1!A$2:C$250, 2, FALSE)</f>
        <v>other</v>
      </c>
      <c r="AF161" t="str">
        <f>VLOOKUP(C161, MDIreg1!A$2:C$250, 3, FALSE)</f>
        <v>Other countries</v>
      </c>
      <c r="AG161" t="str">
        <f>VLOOKUP(C161, MDIreg2!A$2:C$250, 2, FALSE)</f>
        <v>other</v>
      </c>
      <c r="AH161" t="str">
        <f>VLOOKUP(C161, MDIreg2!A$2:C$250, 3, FALSE)</f>
        <v>Other counties</v>
      </c>
    </row>
    <row r="162" spans="1:34" x14ac:dyDescent="0.2">
      <c r="A162" s="3" t="str">
        <f>ISO!A162</f>
        <v>NAM</v>
      </c>
      <c r="B162" s="3" t="str">
        <f>ISO!B162</f>
        <v>Namibia</v>
      </c>
      <c r="C162" s="4" t="str">
        <f>VLOOKUP(A162,IMPACT159!A$2:C$251, 2, FALSE)</f>
        <v>NAM</v>
      </c>
      <c r="D162" s="4" t="str">
        <f>VLOOKUP(A162,IMPACT159!A$2:C$251, 3, FALSE)</f>
        <v>Namibia</v>
      </c>
      <c r="E162" s="4" t="str">
        <f>VLOOKUP(A162,IMPACT115!A$2:C$249, 2,FALSE)</f>
        <v>NAM</v>
      </c>
      <c r="F162" s="4" t="str">
        <f>VLOOKUP(A162,IMPACT115!A$2:C$249, 2,FALSE)</f>
        <v>NAM</v>
      </c>
      <c r="G162" s="4" t="str">
        <f>VLOOKUP(A162,SSP!$A$2:C$247,2,FALSE)</f>
        <v>NAM</v>
      </c>
      <c r="H162" s="5">
        <f>VLOOKUP(A162,FAO!$A$2:'FAO'!$E$195, 4, FALSE)</f>
        <v>147</v>
      </c>
      <c r="I162" s="4" t="str">
        <f>VLOOKUP(A162,AggReg1!A$2:C$251, 2, FALSE)</f>
        <v>SSA</v>
      </c>
      <c r="J162" s="4" t="str">
        <f>VLOOKUP(A162,AggReg1!A$2:C$251, 3, FALSE)</f>
        <v>Africa south of the Sahara</v>
      </c>
      <c r="K162" s="4" t="str">
        <f>VLOOKUP(A162,ISO!$A$2:'ISO'!$C$251,3,FALSE)</f>
        <v>The Republic of Namibia</v>
      </c>
      <c r="L162" s="4" t="str">
        <f>VLOOKUP(A162,ISO!$A$2:'ISO'!$D$251,4,FALSE)</f>
        <v>NA</v>
      </c>
      <c r="M162" s="12">
        <f>VLOOKUP(A162,FAO!$A$2:'FAO'!$E$195, 2, FALSE)</f>
        <v>516</v>
      </c>
      <c r="N162" s="12" t="str">
        <f>VLOOKUP(A162,FAO!$A$2:'FAO'!$E$195, 3, FALSE)</f>
        <v>NAM</v>
      </c>
      <c r="O162" s="18">
        <f>VLOOKUP(A162,FAO!$A$2:'FAO'!$E$195, 5, FALSE)</f>
        <v>172</v>
      </c>
      <c r="P162" t="str">
        <f>VLOOKUP(A162,AggReg2!A$2:B$251, 2, FALSE)</f>
        <v>SAf</v>
      </c>
      <c r="Q162" s="16" t="str">
        <f>VLOOKUP(C162,Econ2Dev!A$2:C$235,2, FALSE)</f>
        <v>DVG</v>
      </c>
      <c r="R162" s="16" t="str">
        <f>VLOOKUP(C162,Econ2Dev!A$2:C$235, 3, FALSE)</f>
        <v>Developed Only</v>
      </c>
      <c r="S162" t="str">
        <f>VLOOKUP(A162,EAPgMENg!A$2:C$288, 2, FALSE)</f>
        <v>OTH</v>
      </c>
      <c r="T162" t="str">
        <f>VLOOKUP(A162,EAPgMENg!A$2:C$288, 3, FALSE)</f>
        <v>Other</v>
      </c>
      <c r="U162" t="str">
        <f>VLOOKUP(C162,WB.income!A$2:C$251, 2, FALSE)</f>
        <v>upMidInc</v>
      </c>
      <c r="V162" t="str">
        <f>VLOOKUP(C162,WB.income!A$2:C$251, 3, FALSE)</f>
        <v>Upper middle income</v>
      </c>
      <c r="X162" t="str">
        <f>VLOOKUP(A162,WB.spatial!A$2:C$251, 2, FALSE)</f>
        <v>SSA</v>
      </c>
      <c r="Y162" t="str">
        <f>VLOOKUP(A162,WB.spatial!A$2:C$251, 3, FALSE)</f>
        <v>Sub-Saharan Africa</v>
      </c>
      <c r="Z162" t="str">
        <f>VLOOKUP(A162, Africa.regions!A$2:C$251, 2, FALSE)</f>
        <v>Southern</v>
      </c>
      <c r="AA162" t="str">
        <f>VLOOKUP(A162,Africa.regions!A$2:C$251, 3, FALSE)</f>
        <v>Southern Africa</v>
      </c>
      <c r="AB162" t="str">
        <f>VLOOKUP(A162, 'regions.invest'!A$2:C$250, 2, FALSE)</f>
        <v>member</v>
      </c>
      <c r="AC162" t="str">
        <f>VLOOKUP(A162, 'regions.invest'!A$2:C$250, 3, FALSE)</f>
        <v>Increased investment</v>
      </c>
      <c r="AE162" t="str">
        <f>VLOOKUP(C162, MDIreg1!A$2:C$250, 2, FALSE)</f>
        <v>SSA_Southern</v>
      </c>
      <c r="AF162" t="str">
        <f>VLOOKUP(C162, MDIreg1!A$2:C$250, 3, FALSE)</f>
        <v>Southern Africa</v>
      </c>
      <c r="AG162" t="str">
        <f>VLOOKUP(C162, MDIreg2!A$2:C$250, 2, FALSE)</f>
        <v>SSA</v>
      </c>
      <c r="AH162" t="str">
        <f>VLOOKUP(C162, MDIreg2!A$2:C$250, 3, FALSE)</f>
        <v>Sub Saharan African countries</v>
      </c>
    </row>
    <row r="163" spans="1:34" x14ac:dyDescent="0.2">
      <c r="A163" s="3" t="str">
        <f>ISO!A163</f>
        <v>NCL</v>
      </c>
      <c r="B163" s="3" t="str">
        <f>ISO!B163</f>
        <v>New Caledonia</v>
      </c>
      <c r="C163" s="4" t="str">
        <f>VLOOKUP(A163,IMPACT159!A$2:C$251, 2, FALSE)</f>
        <v>OPO</v>
      </c>
      <c r="D163" s="4" t="str">
        <f>VLOOKUP(A163,IMPACT159!A$2:C$251, 3, FALSE)</f>
        <v>Other Pacific Ocean</v>
      </c>
      <c r="E163" s="4" t="str">
        <f>VLOOKUP(A163,IMPACT115!A$2:C$249, 2,FALSE)</f>
        <v>ROW</v>
      </c>
      <c r="F163" s="4" t="str">
        <f>VLOOKUP(A163,IMPACT115!A$2:C$249, 2,FALSE)</f>
        <v>ROW</v>
      </c>
      <c r="G163" s="4" t="str">
        <f>VLOOKUP(A163,SSP!$A$2:C$247,2,FALSE)</f>
        <v>NCL</v>
      </c>
      <c r="H163" s="5" t="e">
        <f>VLOOKUP(A163,FAO!$A$2:'FAO'!$E$195, 4, FALSE)</f>
        <v>#N/A</v>
      </c>
      <c r="I163" s="4" t="str">
        <f>VLOOKUP(A163,AggReg1!A$2:C$251, 2, FALSE)</f>
        <v>EAP</v>
      </c>
      <c r="J163" s="4" t="str">
        <f>VLOOKUP(A163,AggReg1!A$2:C$251, 3, FALSE)</f>
        <v>East Asia and Pacific</v>
      </c>
      <c r="K163" s="4" t="e">
        <f>VLOOKUP(A163,ISO!$A$2:'ISO'!$C$251,3,FALSE)</f>
        <v>#N/A</v>
      </c>
      <c r="L163" s="4" t="e">
        <f>VLOOKUP(A163,ISO!$A$2:'ISO'!$D$251,4,FALSE)</f>
        <v>#N/A</v>
      </c>
      <c r="M163" s="12">
        <v>540</v>
      </c>
      <c r="N163" s="12" t="e">
        <f>VLOOKUP(A163,FAO!$A$2:'FAO'!$E$195, 3, FALSE)</f>
        <v>#N/A</v>
      </c>
      <c r="O163" s="18" t="e">
        <f>VLOOKUP(A163,FAO!$A$2:'FAO'!$E$195, 5, FALSE)</f>
        <v>#N/A</v>
      </c>
      <c r="P163">
        <f>VLOOKUP(A163,AggReg2!A$2:B$251, 2, FALSE)</f>
        <v>0</v>
      </c>
      <c r="Q163" s="16" t="str">
        <f>VLOOKUP(C163,Econ2Dev!A$2:C$235,2, FALSE)</f>
        <v>DVG</v>
      </c>
      <c r="R163" s="16" t="str">
        <f>VLOOKUP(C163,Econ2Dev!A$2:C$235, 3, FALSE)</f>
        <v>Developed Only</v>
      </c>
      <c r="S163" t="str">
        <f>VLOOKUP(A163,EAPgMENg!A$2:C$288, 2, FALSE)</f>
        <v>OTH</v>
      </c>
      <c r="T163" t="str">
        <f>VLOOKUP(A163,EAPgMENg!A$2:C$288, 3, FALSE)</f>
        <v>Other</v>
      </c>
      <c r="U163" t="str">
        <f>VLOOKUP(C163,WB.income!A$2:C$251, 2, FALSE)</f>
        <v>upMidInc</v>
      </c>
      <c r="V163" t="str">
        <f>VLOOKUP(C163,WB.income!A$2:C$251, 3, FALSE)</f>
        <v>Upper middle income</v>
      </c>
      <c r="X163" t="str">
        <f>VLOOKUP(A163,WB.spatial!A$2:C$251, 2, FALSE)</f>
        <v>EAP</v>
      </c>
      <c r="Y163" t="str">
        <f>VLOOKUP(A163,WB.spatial!A$2:C$251, 3, FALSE)</f>
        <v>East Asia and Pacific</v>
      </c>
      <c r="Z163" t="str">
        <f>VLOOKUP(A163, Africa.regions!A$2:C$251, 2, FALSE)</f>
        <v>NonAfrica</v>
      </c>
      <c r="AA163" t="str">
        <f>VLOOKUP(A163,Africa.regions!A$2:C$251, 3, FALSE)</f>
        <v>Not Africa</v>
      </c>
      <c r="AB163" t="str">
        <f>VLOOKUP(A163, 'regions.invest'!A$2:C$250, 2, FALSE)</f>
        <v>nonmember</v>
      </c>
      <c r="AC163" t="str">
        <f>VLOOKUP(A163, 'regions.invest'!A$2:C$250, 3, FALSE)</f>
        <v>standard investment</v>
      </c>
      <c r="AE163" t="str">
        <f>VLOOKUP(C163, MDIreg1!A$2:C$250, 2, FALSE)</f>
        <v>Asia_SE</v>
      </c>
      <c r="AF163" t="str">
        <f>VLOOKUP(C163, MDIreg1!A$2:C$250, 3, FALSE)</f>
        <v>Southeast Asia</v>
      </c>
      <c r="AG163" t="str">
        <f>VLOOKUP(C163, MDIreg2!A$2:C$250, 2, FALSE)</f>
        <v>Asia_mdi</v>
      </c>
      <c r="AH163" t="str">
        <f>VLOOKUP(C163, MDIreg2!A$2:C$250, 3, FALSE)</f>
        <v>Selected Asian countries</v>
      </c>
    </row>
    <row r="164" spans="1:34" x14ac:dyDescent="0.2">
      <c r="A164" s="3" t="str">
        <f>ISO!A164</f>
        <v>NER</v>
      </c>
      <c r="B164" s="3" t="str">
        <f>ISO!B164</f>
        <v>Niger</v>
      </c>
      <c r="C164" s="4" t="str">
        <f>VLOOKUP(A164,IMPACT159!A$2:C$251, 2, FALSE)</f>
        <v>NER</v>
      </c>
      <c r="D164" s="4" t="str">
        <f>VLOOKUP(A164,IMPACT159!A$2:C$251, 3, FALSE)</f>
        <v>Niger</v>
      </c>
      <c r="E164" s="4" t="str">
        <f>VLOOKUP(A164,IMPACT115!A$2:C$249, 2,FALSE)</f>
        <v>NIG</v>
      </c>
      <c r="F164" s="4" t="str">
        <f>VLOOKUP(A164,IMPACT115!A$2:C$249, 2,FALSE)</f>
        <v>NIG</v>
      </c>
      <c r="G164" s="4" t="str">
        <f>VLOOKUP(A164,SSP!$A$2:C$247,2,FALSE)</f>
        <v>NER</v>
      </c>
      <c r="H164" s="5">
        <f>VLOOKUP(A164,FAO!$A$2:'FAO'!$E$195, 4, FALSE)</f>
        <v>158</v>
      </c>
      <c r="I164" s="4" t="str">
        <f>VLOOKUP(A164,AggReg1!A$2:C$251, 2, FALSE)</f>
        <v>SSA</v>
      </c>
      <c r="J164" s="4" t="str">
        <f>VLOOKUP(A164,AggReg1!A$2:C$251, 3, FALSE)</f>
        <v>Africa south of the Sahara</v>
      </c>
      <c r="K164" s="4" t="str">
        <f>VLOOKUP(A164,ISO!$A$2:'ISO'!$C$251,3,FALSE)</f>
        <v>The Republic of The Niger</v>
      </c>
      <c r="L164" s="4" t="str">
        <f>VLOOKUP(A164,ISO!$A$2:'ISO'!$D$251,4,FALSE)</f>
        <v>NE</v>
      </c>
      <c r="M164" s="12">
        <f>VLOOKUP(A164,FAO!$A$2:'FAO'!$E$195, 2, FALSE)</f>
        <v>562</v>
      </c>
      <c r="N164" s="12" t="str">
        <f>VLOOKUP(A164,FAO!$A$2:'FAO'!$E$195, 3, FALSE)</f>
        <v>NER</v>
      </c>
      <c r="O164" s="18">
        <f>VLOOKUP(A164,FAO!$A$2:'FAO'!$E$195, 5, FALSE)</f>
        <v>181</v>
      </c>
      <c r="P164" t="str">
        <f>VLOOKUP(A164,AggReg2!A$2:B$251, 2, FALSE)</f>
        <v>WAs</v>
      </c>
      <c r="Q164" s="16" t="str">
        <f>VLOOKUP(C164,Econ2Dev!A$2:C$235,2, FALSE)</f>
        <v>DVG</v>
      </c>
      <c r="R164" s="16" t="str">
        <f>VLOOKUP(C164,Econ2Dev!A$2:C$235, 3, FALSE)</f>
        <v>Developed Only</v>
      </c>
      <c r="S164" t="str">
        <f>VLOOKUP(A164,EAPgMENg!A$2:C$288, 2, FALSE)</f>
        <v>MENg</v>
      </c>
      <c r="T164" t="str">
        <f>VLOOKUP(A164,EAPgMENg!A$2:C$288, 3, FALSE)</f>
        <v>Middle East and North Africa, developing only</v>
      </c>
      <c r="U164" t="str">
        <f>VLOOKUP(C164,WB.income!A$2:C$251, 2, FALSE)</f>
        <v>lowInc</v>
      </c>
      <c r="V164" t="str">
        <f>VLOOKUP(C164,WB.income!A$2:C$251, 3, FALSE)</f>
        <v>Low income</v>
      </c>
      <c r="X164" t="str">
        <f>VLOOKUP(A164,WB.spatial!A$2:C$251, 2, FALSE)</f>
        <v>SSA</v>
      </c>
      <c r="Y164" t="str">
        <f>VLOOKUP(A164,WB.spatial!A$2:C$251, 3, FALSE)</f>
        <v>Sub-Saharan Africa</v>
      </c>
      <c r="Z164" t="str">
        <f>VLOOKUP(A164, Africa.regions!A$2:C$251, 2, FALSE)</f>
        <v>Western</v>
      </c>
      <c r="AA164" t="str">
        <f>VLOOKUP(A164,Africa.regions!A$2:C$251, 3, FALSE)</f>
        <v>Western Africa</v>
      </c>
      <c r="AB164" t="str">
        <f>VLOOKUP(A164, 'regions.invest'!A$2:C$250, 2, FALSE)</f>
        <v>member</v>
      </c>
      <c r="AC164" t="str">
        <f>VLOOKUP(A164, 'regions.invest'!A$2:C$250, 3, FALSE)</f>
        <v>Increased investment</v>
      </c>
      <c r="AE164" t="str">
        <f>VLOOKUP(C164, MDIreg1!A$2:C$250, 2, FALSE)</f>
        <v>SSA_Western</v>
      </c>
      <c r="AF164" t="str">
        <f>VLOOKUP(C164, MDIreg1!A$2:C$250, 3, FALSE)</f>
        <v>Western Africa except Nigeria</v>
      </c>
      <c r="AG164" t="str">
        <f>VLOOKUP(C164, MDIreg2!A$2:C$250, 2, FALSE)</f>
        <v>SSA</v>
      </c>
      <c r="AH164" t="str">
        <f>VLOOKUP(C164, MDIreg2!A$2:C$250, 3, FALSE)</f>
        <v>Sub Saharan African countries</v>
      </c>
    </row>
    <row r="165" spans="1:34" x14ac:dyDescent="0.2">
      <c r="A165" s="3" t="str">
        <f>ISO!A165</f>
        <v>NFK</v>
      </c>
      <c r="B165" s="3" t="str">
        <f>ISO!B165</f>
        <v>Norfolk Island</v>
      </c>
      <c r="C165" s="4" t="str">
        <f>VLOOKUP(A165,IMPACT159!A$2:C$251, 2, FALSE)</f>
        <v>OPO</v>
      </c>
      <c r="D165" s="4" t="str">
        <f>VLOOKUP(A165,IMPACT159!A$2:C$251, 3, FALSE)</f>
        <v>Other Pacific Ocean</v>
      </c>
      <c r="E165" s="4" t="str">
        <f>VLOOKUP(A165,IMPACT115!A$2:C$249, 2,FALSE)</f>
        <v>ROW</v>
      </c>
      <c r="F165" s="4" t="str">
        <f>VLOOKUP(A165,IMPACT115!A$2:C$249, 2,FALSE)</f>
        <v>ROW</v>
      </c>
      <c r="G165" s="4" t="e">
        <f>VLOOKUP(A165,SSP!$A$2:C$247,2,FALSE)</f>
        <v>#N/A</v>
      </c>
      <c r="H165" s="5" t="e">
        <f>VLOOKUP(A165,FAO!$A$2:'FAO'!$E$195, 4, FALSE)</f>
        <v>#N/A</v>
      </c>
      <c r="I165" s="4" t="str">
        <f>VLOOKUP(A165,AggReg1!A$2:C$251, 2, FALSE)</f>
        <v>EAP</v>
      </c>
      <c r="J165" s="4" t="str">
        <f>VLOOKUP(A165,AggReg1!A$2:C$251, 3, FALSE)</f>
        <v>East Asia and Pacific</v>
      </c>
      <c r="K165" s="4" t="e">
        <f>VLOOKUP(A165,ISO!$A$2:'ISO'!$C$251,3,FALSE)</f>
        <v>#N/A</v>
      </c>
      <c r="L165" s="4" t="e">
        <f>VLOOKUP(A165,ISO!$A$2:'ISO'!$D$251,4,FALSE)</f>
        <v>#N/A</v>
      </c>
      <c r="M165" s="12">
        <v>574</v>
      </c>
      <c r="N165" s="12" t="e">
        <f>VLOOKUP(A165,FAO!$A$2:'FAO'!$E$195, 3, FALSE)</f>
        <v>#N/A</v>
      </c>
      <c r="O165" s="18" t="e">
        <f>VLOOKUP(A165,FAO!$A$2:'FAO'!$E$195, 5, FALSE)</f>
        <v>#N/A</v>
      </c>
      <c r="P165">
        <f>VLOOKUP(A165,AggReg2!A$2:B$251, 2, FALSE)</f>
        <v>0</v>
      </c>
      <c r="Q165" s="16" t="str">
        <f>VLOOKUP(C165,Econ2Dev!A$2:C$235,2, FALSE)</f>
        <v>DVG</v>
      </c>
      <c r="R165" s="16" t="str">
        <f>VLOOKUP(C165,Econ2Dev!A$2:C$235, 3, FALSE)</f>
        <v>Developed Only</v>
      </c>
      <c r="S165" t="str">
        <f>VLOOKUP(A165,EAPgMENg!A$2:C$288, 2, FALSE)</f>
        <v>OTH</v>
      </c>
      <c r="T165" t="str">
        <f>VLOOKUP(A165,EAPgMENg!A$2:C$288, 3, FALSE)</f>
        <v>Other</v>
      </c>
      <c r="U165" t="str">
        <f>VLOOKUP(C165,WB.income!A$2:C$251, 2, FALSE)</f>
        <v>upMidInc</v>
      </c>
      <c r="V165" t="str">
        <f>VLOOKUP(C165,WB.income!A$2:C$251, 3, FALSE)</f>
        <v>Upper middle income</v>
      </c>
      <c r="X165" t="str">
        <f>VLOOKUP(A165,WB.spatial!A$2:C$251, 2, FALSE)</f>
        <v>EAP</v>
      </c>
      <c r="Y165" t="str">
        <f>VLOOKUP(A165,WB.spatial!A$2:C$251, 3, FALSE)</f>
        <v>East Asia and Pacific</v>
      </c>
      <c r="Z165" t="str">
        <f>VLOOKUP(A165, Africa.regions!A$2:C$251, 2, FALSE)</f>
        <v>NonAfrica</v>
      </c>
      <c r="AA165" t="str">
        <f>VLOOKUP(A165,Africa.regions!A$2:C$251, 3, FALSE)</f>
        <v>Not Africa</v>
      </c>
      <c r="AB165" t="str">
        <f>VLOOKUP(A165, 'regions.invest'!A$2:C$250, 2, FALSE)</f>
        <v>nonmember</v>
      </c>
      <c r="AC165" t="str">
        <f>VLOOKUP(A165, 'regions.invest'!A$2:C$250, 3, FALSE)</f>
        <v>standard investment</v>
      </c>
      <c r="AE165" t="str">
        <f>VLOOKUP(C165, MDIreg1!A$2:C$250, 2, FALSE)</f>
        <v>Asia_SE</v>
      </c>
      <c r="AF165" t="str">
        <f>VLOOKUP(C165, MDIreg1!A$2:C$250, 3, FALSE)</f>
        <v>Southeast Asia</v>
      </c>
      <c r="AG165" t="str">
        <f>VLOOKUP(C165, MDIreg2!A$2:C$250, 2, FALSE)</f>
        <v>Asia_mdi</v>
      </c>
      <c r="AH165" t="str">
        <f>VLOOKUP(C165, MDIreg2!A$2:C$250, 3, FALSE)</f>
        <v>Selected Asian countries</v>
      </c>
    </row>
    <row r="166" spans="1:34" x14ac:dyDescent="0.2">
      <c r="A166" s="3" t="str">
        <f>ISO!A166</f>
        <v>NGA</v>
      </c>
      <c r="B166" s="3" t="str">
        <f>ISO!B166</f>
        <v>Nigeria</v>
      </c>
      <c r="C166" s="4" t="str">
        <f>VLOOKUP(A166,IMPACT159!A$2:C$251, 2, FALSE)</f>
        <v>NGA</v>
      </c>
      <c r="D166" s="4" t="str">
        <f>VLOOKUP(A166,IMPACT159!A$2:C$251, 3, FALSE)</f>
        <v>Nigeria</v>
      </c>
      <c r="E166" s="4" t="str">
        <f>VLOOKUP(A166,IMPACT115!A$2:C$249, 2,FALSE)</f>
        <v>NIA</v>
      </c>
      <c r="F166" s="4" t="str">
        <f>VLOOKUP(A166,IMPACT115!A$2:C$249, 2,FALSE)</f>
        <v>NIA</v>
      </c>
      <c r="G166" s="4" t="str">
        <f>VLOOKUP(A166,SSP!$A$2:C$247,2,FALSE)</f>
        <v>NGA</v>
      </c>
      <c r="H166" s="5">
        <f>VLOOKUP(A166,FAO!$A$2:'FAO'!$E$195, 4, FALSE)</f>
        <v>159</v>
      </c>
      <c r="I166" s="4" t="str">
        <f>VLOOKUP(A166,AggReg1!A$2:C$251, 2, FALSE)</f>
        <v>SSA</v>
      </c>
      <c r="J166" s="4" t="str">
        <f>VLOOKUP(A166,AggReg1!A$2:C$251, 3, FALSE)</f>
        <v>Africa south of the Sahara</v>
      </c>
      <c r="K166" s="4" t="str">
        <f>VLOOKUP(A166,ISO!$A$2:'ISO'!$C$251,3,FALSE)</f>
        <v>The Federal Republic of Nigeria</v>
      </c>
      <c r="L166" s="4" t="str">
        <f>VLOOKUP(A166,ISO!$A$2:'ISO'!$D$251,4,FALSE)</f>
        <v>NG</v>
      </c>
      <c r="M166" s="12">
        <f>VLOOKUP(A166,FAO!$A$2:'FAO'!$E$195, 2, FALSE)</f>
        <v>566</v>
      </c>
      <c r="N166" s="12" t="str">
        <f>VLOOKUP(A166,FAO!$A$2:'FAO'!$E$195, 3, FALSE)</f>
        <v>NIR</v>
      </c>
      <c r="O166" s="18">
        <f>VLOOKUP(A166,FAO!$A$2:'FAO'!$E$195, 5, FALSE)</f>
        <v>182</v>
      </c>
      <c r="P166" t="str">
        <f>VLOOKUP(A166,AggReg2!A$2:B$251, 2, FALSE)</f>
        <v>CAf</v>
      </c>
      <c r="Q166" s="16" t="str">
        <f>VLOOKUP(C166,Econ2Dev!A$2:C$235,2, FALSE)</f>
        <v>DVG</v>
      </c>
      <c r="R166" s="16" t="str">
        <f>VLOOKUP(C166,Econ2Dev!A$2:C$235, 3, FALSE)</f>
        <v>Developed Only</v>
      </c>
      <c r="S166" t="str">
        <f>VLOOKUP(A166,EAPgMENg!A$2:C$288, 2, FALSE)</f>
        <v>OTH</v>
      </c>
      <c r="T166" t="str">
        <f>VLOOKUP(A166,EAPgMENg!A$2:C$288, 3, FALSE)</f>
        <v>Other</v>
      </c>
      <c r="U166" t="str">
        <f>VLOOKUP(C166,WB.income!A$2:C$251, 2, FALSE)</f>
        <v>lowMidInc</v>
      </c>
      <c r="V166" t="str">
        <f>VLOOKUP(C166,WB.income!A$2:C$251, 3, FALSE)</f>
        <v>Lower middle income</v>
      </c>
      <c r="X166" t="str">
        <f>VLOOKUP(A166,WB.spatial!A$2:C$251, 2, FALSE)</f>
        <v>SSA</v>
      </c>
      <c r="Y166" t="str">
        <f>VLOOKUP(A166,WB.spatial!A$2:C$251, 3, FALSE)</f>
        <v>Sub-Saharan Africa</v>
      </c>
      <c r="Z166" t="str">
        <f>VLOOKUP(A166, Africa.regions!A$2:C$251, 2, FALSE)</f>
        <v>Western</v>
      </c>
      <c r="AA166" t="str">
        <f>VLOOKUP(A166,Africa.regions!A$2:C$251, 3, FALSE)</f>
        <v>Western Africa</v>
      </c>
      <c r="AB166" t="str">
        <f>VLOOKUP(A166, 'regions.invest'!A$2:C$250, 2, FALSE)</f>
        <v>member</v>
      </c>
      <c r="AC166" t="str">
        <f>VLOOKUP(A166, 'regions.invest'!A$2:C$250, 3, FALSE)</f>
        <v>Increased investment</v>
      </c>
      <c r="AE166" t="str">
        <f>VLOOKUP(C166, MDIreg1!A$2:C$250, 2, FALSE)</f>
        <v>SSA_Nigeria</v>
      </c>
      <c r="AF166" t="str">
        <f>VLOOKUP(C166, MDIreg1!A$2:C$250, 3, FALSE)</f>
        <v>Nigeria</v>
      </c>
      <c r="AG166" t="str">
        <f>VLOOKUP(C166, MDIreg2!A$2:C$250, 2, FALSE)</f>
        <v>SSA</v>
      </c>
      <c r="AH166" t="str">
        <f>VLOOKUP(C166, MDIreg2!A$2:C$250, 3, FALSE)</f>
        <v>Sub Saharan African countries</v>
      </c>
    </row>
    <row r="167" spans="1:34" x14ac:dyDescent="0.2">
      <c r="A167" s="3" t="str">
        <f>ISO!A167</f>
        <v>NIC</v>
      </c>
      <c r="B167" s="3" t="str">
        <f>ISO!B167</f>
        <v>Nicaragua</v>
      </c>
      <c r="C167" s="4" t="str">
        <f>VLOOKUP(A167,IMPACT159!A$2:C$251, 2, FALSE)</f>
        <v>NIC</v>
      </c>
      <c r="D167" s="4" t="str">
        <f>VLOOKUP(A167,IMPACT159!A$2:C$251, 3, FALSE)</f>
        <v>Nicaragua</v>
      </c>
      <c r="E167" s="4" t="str">
        <f>VLOOKUP(A167,IMPACT115!A$2:C$249, 2,FALSE)</f>
        <v>CCA</v>
      </c>
      <c r="F167" s="4" t="str">
        <f>VLOOKUP(A167,IMPACT115!A$2:C$249, 2,FALSE)</f>
        <v>CCA</v>
      </c>
      <c r="G167" s="4" t="str">
        <f>VLOOKUP(A167,SSP!$A$2:C$247,2,FALSE)</f>
        <v>NIC</v>
      </c>
      <c r="H167" s="5">
        <f>VLOOKUP(A167,FAO!$A$2:'FAO'!$E$195, 4, FALSE)</f>
        <v>157</v>
      </c>
      <c r="I167" s="4" t="str">
        <f>VLOOKUP(A167,AggReg1!A$2:C$251, 2, FALSE)</f>
        <v>LAC</v>
      </c>
      <c r="J167" s="4" t="str">
        <f>VLOOKUP(A167,AggReg1!A$2:C$251, 3, FALSE)</f>
        <v>Latin America and Caribbean</v>
      </c>
      <c r="K167" s="4" t="str">
        <f>VLOOKUP(A167,ISO!$A$2:'ISO'!$C$251,3,FALSE)</f>
        <v>The Republic of Nicaragua</v>
      </c>
      <c r="L167" s="4" t="str">
        <f>VLOOKUP(A167,ISO!$A$2:'ISO'!$D$251,4,FALSE)</f>
        <v>NI</v>
      </c>
      <c r="M167" s="12">
        <f>VLOOKUP(A167,FAO!$A$2:'FAO'!$E$195, 2, FALSE)</f>
        <v>558</v>
      </c>
      <c r="N167" s="12" t="str">
        <f>VLOOKUP(A167,FAO!$A$2:'FAO'!$E$195, 3, FALSE)</f>
        <v>NIC</v>
      </c>
      <c r="O167" s="18">
        <f>VLOOKUP(A167,FAO!$A$2:'FAO'!$E$195, 5, FALSE)</f>
        <v>180</v>
      </c>
      <c r="P167" t="str">
        <f>VLOOKUP(A167,AggReg2!A$2:B$251, 2, FALSE)</f>
        <v>WAf</v>
      </c>
      <c r="Q167" s="16" t="str">
        <f>VLOOKUP(C167,Econ2Dev!A$2:C$235,2, FALSE)</f>
        <v>DVG</v>
      </c>
      <c r="R167" s="16" t="str">
        <f>VLOOKUP(C167,Econ2Dev!A$2:C$235, 3, FALSE)</f>
        <v>Developed Only</v>
      </c>
      <c r="S167" t="str">
        <f>VLOOKUP(A167,EAPgMENg!A$2:C$288, 2, FALSE)</f>
        <v>OTH</v>
      </c>
      <c r="T167" t="str">
        <f>VLOOKUP(A167,EAPgMENg!A$2:C$288, 3, FALSE)</f>
        <v>Other</v>
      </c>
      <c r="U167" t="str">
        <f>VLOOKUP(C167,WB.income!A$2:C$251, 2, FALSE)</f>
        <v>lowMidInc</v>
      </c>
      <c r="V167" t="str">
        <f>VLOOKUP(C167,WB.income!A$2:C$251, 3, FALSE)</f>
        <v>Lower middle income</v>
      </c>
      <c r="X167" t="str">
        <f>VLOOKUP(A167,WB.spatial!A$2:C$251, 2, FALSE)</f>
        <v>LAC</v>
      </c>
      <c r="Y167" t="str">
        <f>VLOOKUP(A167,WB.spatial!A$2:C$251, 3, FALSE)</f>
        <v>Latin America and Caribbean</v>
      </c>
      <c r="Z167" t="str">
        <f>VLOOKUP(A167, Africa.regions!A$2:C$251, 2, FALSE)</f>
        <v>NonAfrica</v>
      </c>
      <c r="AA167" t="str">
        <f>VLOOKUP(A167,Africa.regions!A$2:C$251, 3, FALSE)</f>
        <v>Not Africa</v>
      </c>
      <c r="AB167" t="str">
        <f>VLOOKUP(A167, 'regions.invest'!A$2:C$250, 2, FALSE)</f>
        <v>member</v>
      </c>
      <c r="AC167" t="str">
        <f>VLOOKUP(A167, 'regions.invest'!A$2:C$250, 3, FALSE)</f>
        <v>Increased investment</v>
      </c>
      <c r="AE167" t="str">
        <f>VLOOKUP(C167, MDIreg1!A$2:C$250, 2, FALSE)</f>
        <v>CentAm</v>
      </c>
      <c r="AF167" t="str">
        <f>VLOOKUP(C167, MDIreg1!A$2:C$250, 3, FALSE)</f>
        <v>Central America</v>
      </c>
      <c r="AG167" t="str">
        <f>VLOOKUP(C167, MDIreg2!A$2:C$250, 2, FALSE)</f>
        <v>LAC_mdi</v>
      </c>
      <c r="AH167" t="str">
        <f>VLOOKUP(C167, MDIreg2!A$2:C$250, 3, FALSE)</f>
        <v>Selected Latin American and Caribbean countries</v>
      </c>
    </row>
    <row r="168" spans="1:34" x14ac:dyDescent="0.2">
      <c r="A168" s="3" t="str">
        <f>ISO!A168</f>
        <v>NIU</v>
      </c>
      <c r="B168" s="3" t="str">
        <f>ISO!B168</f>
        <v>Niue</v>
      </c>
      <c r="C168" s="4" t="str">
        <f>VLOOKUP(A168,IMPACT159!A$2:C$251, 2, FALSE)</f>
        <v>OPO</v>
      </c>
      <c r="D168" s="4" t="str">
        <f>VLOOKUP(A168,IMPACT159!A$2:C$251, 3, FALSE)</f>
        <v>Other Pacific Ocean</v>
      </c>
      <c r="E168" s="4" t="str">
        <f>VLOOKUP(A168,IMPACT115!A$2:C$249, 2,FALSE)</f>
        <v>ROW</v>
      </c>
      <c r="F168" s="4" t="str">
        <f>VLOOKUP(A168,IMPACT115!A$2:C$249, 2,FALSE)</f>
        <v>ROW</v>
      </c>
      <c r="G168" s="4" t="e">
        <f>VLOOKUP(A168,SSP!$A$2:C$247,2,FALSE)</f>
        <v>#N/A</v>
      </c>
      <c r="H168" s="5">
        <f>VLOOKUP(A168,FAO!$A$2:'FAO'!$E$195, 4, FALSE)</f>
        <v>160</v>
      </c>
      <c r="I168" s="4" t="str">
        <f>VLOOKUP(A168,AggReg1!A$2:C$251, 2, FALSE)</f>
        <v>EAP</v>
      </c>
      <c r="J168" s="4" t="str">
        <f>VLOOKUP(A168,AggReg1!A$2:C$251, 3, FALSE)</f>
        <v>East Asia and Pacific</v>
      </c>
      <c r="K168" s="4" t="str">
        <f>VLOOKUP(A168,ISO!$A$2:'ISO'!$C$251,3,FALSE)</f>
        <v>Niue</v>
      </c>
      <c r="L168" s="4" t="str">
        <f>VLOOKUP(A168,ISO!$A$2:'ISO'!$D$251,4,FALSE)</f>
        <v>NU</v>
      </c>
      <c r="M168" s="12">
        <f>VLOOKUP(A168,FAO!$A$2:'FAO'!$E$195, 2, FALSE)</f>
        <v>570</v>
      </c>
      <c r="N168" s="12" t="str">
        <f>VLOOKUP(A168,FAO!$A$2:'FAO'!$E$195, 3, FALSE)</f>
        <v>NIU</v>
      </c>
      <c r="O168" s="18">
        <f>VLOOKUP(A168,FAO!$A$2:'FAO'!$E$195, 5, FALSE)</f>
        <v>183</v>
      </c>
      <c r="P168">
        <f>VLOOKUP(A168,AggReg2!A$2:B$251, 2, FALSE)</f>
        <v>0</v>
      </c>
      <c r="Q168" s="16" t="str">
        <f>VLOOKUP(C168,Econ2Dev!A$2:C$235,2, FALSE)</f>
        <v>DVG</v>
      </c>
      <c r="R168" s="16" t="str">
        <f>VLOOKUP(C168,Econ2Dev!A$2:C$235, 3, FALSE)</f>
        <v>Developed Only</v>
      </c>
      <c r="S168" t="str">
        <f>VLOOKUP(A168,EAPgMENg!A$2:C$288, 2, FALSE)</f>
        <v>OTH</v>
      </c>
      <c r="T168" t="str">
        <f>VLOOKUP(A168,EAPgMENg!A$2:C$288, 3, FALSE)</f>
        <v>Other</v>
      </c>
      <c r="U168" t="str">
        <f>VLOOKUP(C168,WB.income!A$2:C$251, 2, FALSE)</f>
        <v>upMidInc</v>
      </c>
      <c r="V168" t="str">
        <f>VLOOKUP(C168,WB.income!A$2:C$251, 3, FALSE)</f>
        <v>Upper middle income</v>
      </c>
      <c r="X168" t="str">
        <f>VLOOKUP(A168,WB.spatial!A$2:C$251, 2, FALSE)</f>
        <v>EAP</v>
      </c>
      <c r="Y168" t="str">
        <f>VLOOKUP(A168,WB.spatial!A$2:C$251, 3, FALSE)</f>
        <v>East Asia and Pacific</v>
      </c>
      <c r="Z168" t="str">
        <f>VLOOKUP(A168, Africa.regions!A$2:C$251, 2, FALSE)</f>
        <v>NonAfrica</v>
      </c>
      <c r="AA168" t="str">
        <f>VLOOKUP(A168,Africa.regions!A$2:C$251, 3, FALSE)</f>
        <v>Not Africa</v>
      </c>
      <c r="AB168" t="str">
        <f>VLOOKUP(A168, 'regions.invest'!A$2:C$250, 2, FALSE)</f>
        <v>nonmember</v>
      </c>
      <c r="AC168" t="str">
        <f>VLOOKUP(A168, 'regions.invest'!A$2:C$250, 3, FALSE)</f>
        <v>standard investment</v>
      </c>
      <c r="AE168" t="str">
        <f>VLOOKUP(C168, MDIreg1!A$2:C$250, 2, FALSE)</f>
        <v>Asia_SE</v>
      </c>
      <c r="AF168" t="str">
        <f>VLOOKUP(C168, MDIreg1!A$2:C$250, 3, FALSE)</f>
        <v>Southeast Asia</v>
      </c>
      <c r="AG168" t="str">
        <f>VLOOKUP(C168, MDIreg2!A$2:C$250, 2, FALSE)</f>
        <v>Asia_mdi</v>
      </c>
      <c r="AH168" t="str">
        <f>VLOOKUP(C168, MDIreg2!A$2:C$250, 3, FALSE)</f>
        <v>Selected Asian countries</v>
      </c>
    </row>
    <row r="169" spans="1:34" x14ac:dyDescent="0.2">
      <c r="A169" s="3" t="str">
        <f>ISO!A169</f>
        <v>NLD</v>
      </c>
      <c r="B169" s="3" t="str">
        <f>ISO!B169</f>
        <v>Netherlands</v>
      </c>
      <c r="C169" s="4" t="str">
        <f>VLOOKUP(A169,IMPACT159!A$2:C$251, 2, FALSE)</f>
        <v>NLD</v>
      </c>
      <c r="D169" s="4" t="str">
        <f>VLOOKUP(A169,IMPACT159!A$2:C$251, 3, FALSE)</f>
        <v>Netherlands</v>
      </c>
      <c r="E169" s="4" t="str">
        <f>VLOOKUP(A169,IMPACT115!A$2:C$249, 2,FALSE)</f>
        <v>NET</v>
      </c>
      <c r="F169" s="4" t="str">
        <f>VLOOKUP(A169,IMPACT115!A$2:C$249, 2,FALSE)</f>
        <v>NET</v>
      </c>
      <c r="G169" s="4" t="str">
        <f>VLOOKUP(A169,SSP!$A$2:C$247,2,FALSE)</f>
        <v>NLD</v>
      </c>
      <c r="H169" s="5">
        <f>VLOOKUP(A169,FAO!$A$2:'FAO'!$E$195, 4, FALSE)</f>
        <v>150</v>
      </c>
      <c r="I169" s="4" t="str">
        <f>VLOOKUP(A169,AggReg1!A$2:C$251, 2, FALSE)</f>
        <v>EUR</v>
      </c>
      <c r="J169" s="4" t="str">
        <f>VLOOKUP(A169,AggReg1!A$2:C$251, 3, FALSE)</f>
        <v>Europe</v>
      </c>
      <c r="K169" s="4" t="str">
        <f>VLOOKUP(A169,ISO!$A$2:'ISO'!$C$251,3,FALSE)</f>
        <v>The Kingdom of The Netherlands</v>
      </c>
      <c r="L169" s="4" t="str">
        <f>VLOOKUP(A169,ISO!$A$2:'ISO'!$D$251,4,FALSE)</f>
        <v>NL</v>
      </c>
      <c r="M169" s="12">
        <f>VLOOKUP(A169,FAO!$A$2:'FAO'!$E$195, 2, FALSE)</f>
        <v>528</v>
      </c>
      <c r="N169" s="12" t="str">
        <f>VLOOKUP(A169,FAO!$A$2:'FAO'!$E$195, 3, FALSE)</f>
        <v>NET</v>
      </c>
      <c r="O169" s="18">
        <f>VLOOKUP(A169,FAO!$A$2:'FAO'!$E$195, 5, FALSE)</f>
        <v>177</v>
      </c>
      <c r="P169" t="str">
        <f>VLOOKUP(A169,AggReg2!A$2:B$251, 2, FALSE)</f>
        <v>SEAs</v>
      </c>
      <c r="Q169" s="16" t="str">
        <f>VLOOKUP(C169,Econ2Dev!A$2:C$235,2, FALSE)</f>
        <v>DVG</v>
      </c>
      <c r="R169" s="16" t="str">
        <f>VLOOKUP(C169,Econ2Dev!A$2:C$235, 3, FALSE)</f>
        <v>Developed Only</v>
      </c>
      <c r="S169" t="str">
        <f>VLOOKUP(A169,EAPgMENg!A$2:C$288, 2, FALSE)</f>
        <v>EAPg</v>
      </c>
      <c r="T169" t="str">
        <f>VLOOKUP(A169,EAPgMENg!A$2:C$288, 3, FALSE)</f>
        <v>East Asia and Pacific, developing only</v>
      </c>
      <c r="U169" t="str">
        <f>VLOOKUP(C169,WB.income!A$2:C$251, 2, FALSE)</f>
        <v>highInc</v>
      </c>
      <c r="V169" t="str">
        <f>VLOOKUP(C169,WB.income!A$2:C$251, 3, FALSE)</f>
        <v>High income</v>
      </c>
      <c r="X169" t="str">
        <f>VLOOKUP(A169,WB.spatial!A$2:C$251, 2, FALSE)</f>
        <v>EUR</v>
      </c>
      <c r="Y169" t="str">
        <f>VLOOKUP(A169,WB.spatial!A$2:C$251, 3, FALSE)</f>
        <v>Europe</v>
      </c>
      <c r="Z169" t="str">
        <f>VLOOKUP(A169, Africa.regions!A$2:C$251, 2, FALSE)</f>
        <v>NonAfrica</v>
      </c>
      <c r="AA169" t="str">
        <f>VLOOKUP(A169,Africa.regions!A$2:C$251, 3, FALSE)</f>
        <v>Not Africa</v>
      </c>
      <c r="AB169" t="str">
        <f>VLOOKUP(A169, 'regions.invest'!A$2:C$250, 2, FALSE)</f>
        <v>nonmember</v>
      </c>
      <c r="AC169" t="str">
        <f>VLOOKUP(A169, 'regions.invest'!A$2:C$250, 3, FALSE)</f>
        <v>standard investment</v>
      </c>
      <c r="AE169" t="str">
        <f>VLOOKUP(C169, MDIreg1!A$2:C$250, 2, FALSE)</f>
        <v>other</v>
      </c>
      <c r="AF169" t="str">
        <f>VLOOKUP(C169, MDIreg1!A$2:C$250, 3, FALSE)</f>
        <v>Other countries</v>
      </c>
      <c r="AG169" t="str">
        <f>VLOOKUP(C169, MDIreg2!A$2:C$250, 2, FALSE)</f>
        <v>other</v>
      </c>
      <c r="AH169" t="str">
        <f>VLOOKUP(C169, MDIreg2!A$2:C$250, 3, FALSE)</f>
        <v>Other counties</v>
      </c>
    </row>
    <row r="170" spans="1:34" x14ac:dyDescent="0.2">
      <c r="A170" s="3" t="str">
        <f>ISO!A170</f>
        <v>NOR</v>
      </c>
      <c r="B170" s="3" t="str">
        <f>ISO!B170</f>
        <v>Norway</v>
      </c>
      <c r="C170" s="4" t="str">
        <f>VLOOKUP(A170,IMPACT159!A$2:C$251, 2, FALSE)</f>
        <v>NOR</v>
      </c>
      <c r="D170" s="4" t="str">
        <f>VLOOKUP(A170,IMPACT159!A$2:C$251, 3, FALSE)</f>
        <v>Norway</v>
      </c>
      <c r="E170" s="4" t="str">
        <f>VLOOKUP(A170,IMPACT115!A$2:C$249, 2,FALSE)</f>
        <v>SCA</v>
      </c>
      <c r="F170" s="4" t="str">
        <f>VLOOKUP(A170,IMPACT115!A$2:C$249, 2,FALSE)</f>
        <v>SCA</v>
      </c>
      <c r="G170" s="4" t="str">
        <f>VLOOKUP(A170,SSP!$A$2:C$247,2,FALSE)</f>
        <v>NOR</v>
      </c>
      <c r="H170" s="5">
        <f>VLOOKUP(A170,FAO!$A$2:'FAO'!$E$195, 4, FALSE)</f>
        <v>162</v>
      </c>
      <c r="I170" s="4" t="str">
        <f>VLOOKUP(A170,AggReg1!A$2:C$251, 2, FALSE)</f>
        <v>EUR</v>
      </c>
      <c r="J170" s="4" t="str">
        <f>VLOOKUP(A170,AggReg1!A$2:C$251, 3, FALSE)</f>
        <v>Europe</v>
      </c>
      <c r="K170" s="4" t="str">
        <f>VLOOKUP(A170,ISO!$A$2:'ISO'!$C$251,3,FALSE)</f>
        <v>The Kingdom of Norway</v>
      </c>
      <c r="L170" s="4" t="str">
        <f>VLOOKUP(A170,ISO!$A$2:'ISO'!$D$251,4,FALSE)</f>
        <v>NO</v>
      </c>
      <c r="M170" s="12">
        <f>VLOOKUP(A170,FAO!$A$2:'FAO'!$E$195, 2, FALSE)</f>
        <v>578</v>
      </c>
      <c r="N170" s="12" t="str">
        <f>VLOOKUP(A170,FAO!$A$2:'FAO'!$E$195, 3, FALSE)</f>
        <v>NOR</v>
      </c>
      <c r="O170" s="18">
        <f>VLOOKUP(A170,FAO!$A$2:'FAO'!$E$195, 5, FALSE)</f>
        <v>186</v>
      </c>
      <c r="P170" t="str">
        <f>VLOOKUP(A170,AggReg2!A$2:B$251, 2, FALSE)</f>
        <v>CAs</v>
      </c>
      <c r="Q170" s="16" t="str">
        <f>VLOOKUP(C170,Econ2Dev!A$2:C$235,2, FALSE)</f>
        <v>DVG</v>
      </c>
      <c r="R170" s="16" t="str">
        <f>VLOOKUP(C170,Econ2Dev!A$2:C$235, 3, FALSE)</f>
        <v>Developed Only</v>
      </c>
      <c r="S170" t="str">
        <f>VLOOKUP(A170,EAPgMENg!A$2:C$288, 2, FALSE)</f>
        <v>OTH</v>
      </c>
      <c r="T170" t="str">
        <f>VLOOKUP(A170,EAPgMENg!A$2:C$288, 3, FALSE)</f>
        <v>Other</v>
      </c>
      <c r="U170" t="str">
        <f>VLOOKUP(C170,WB.income!A$2:C$251, 2, FALSE)</f>
        <v>highInc</v>
      </c>
      <c r="V170" t="str">
        <f>VLOOKUP(C170,WB.income!A$2:C$251, 3, FALSE)</f>
        <v>High income</v>
      </c>
      <c r="X170" t="str">
        <f>VLOOKUP(A170,WB.spatial!A$2:C$251, 2, FALSE)</f>
        <v>EUR</v>
      </c>
      <c r="Y170" t="str">
        <f>VLOOKUP(A170,WB.spatial!A$2:C$251, 3, FALSE)</f>
        <v>Europe</v>
      </c>
      <c r="Z170" t="str">
        <f>VLOOKUP(A170, Africa.regions!A$2:C$251, 2, FALSE)</f>
        <v>NonAfrica</v>
      </c>
      <c r="AA170" t="str">
        <f>VLOOKUP(A170,Africa.regions!A$2:C$251, 3, FALSE)</f>
        <v>Not Africa</v>
      </c>
      <c r="AB170" t="str">
        <f>VLOOKUP(A170, 'regions.invest'!A$2:C$250, 2, FALSE)</f>
        <v>nonmember</v>
      </c>
      <c r="AC170" t="str">
        <f>VLOOKUP(A170, 'regions.invest'!A$2:C$250, 3, FALSE)</f>
        <v>standard investment</v>
      </c>
      <c r="AE170" t="str">
        <f>VLOOKUP(C170, MDIreg1!A$2:C$250, 2, FALSE)</f>
        <v>other</v>
      </c>
      <c r="AF170" t="str">
        <f>VLOOKUP(C170, MDIreg1!A$2:C$250, 3, FALSE)</f>
        <v>Other countries</v>
      </c>
      <c r="AG170" t="str">
        <f>VLOOKUP(C170, MDIreg2!A$2:C$250, 2, FALSE)</f>
        <v>other</v>
      </c>
      <c r="AH170" t="str">
        <f>VLOOKUP(C170, MDIreg2!A$2:C$250, 3, FALSE)</f>
        <v>Other counties</v>
      </c>
    </row>
    <row r="171" spans="1:34" x14ac:dyDescent="0.2">
      <c r="A171" s="3" t="str">
        <f>ISO!A171</f>
        <v>NPL</v>
      </c>
      <c r="B171" s="3" t="str">
        <f>ISO!B171</f>
        <v>Nepal</v>
      </c>
      <c r="C171" s="4" t="str">
        <f>VLOOKUP(A171,IMPACT159!A$2:C$251, 2, FALSE)</f>
        <v>NPL</v>
      </c>
      <c r="D171" s="4" t="str">
        <f>VLOOKUP(A171,IMPACT159!A$2:C$251, 3, FALSE)</f>
        <v>Nepal</v>
      </c>
      <c r="E171" s="4" t="str">
        <f>VLOOKUP(A171,IMPACT115!A$2:C$249, 2,FALSE)</f>
        <v>NEP</v>
      </c>
      <c r="F171" s="4" t="str">
        <f>VLOOKUP(A171,IMPACT115!A$2:C$249, 2,FALSE)</f>
        <v>NEP</v>
      </c>
      <c r="G171" s="4" t="str">
        <f>VLOOKUP(A171,SSP!$A$2:C$247,2,FALSE)</f>
        <v>NPL</v>
      </c>
      <c r="H171" s="5">
        <f>VLOOKUP(A171,FAO!$A$2:'FAO'!$E$195, 4, FALSE)</f>
        <v>149</v>
      </c>
      <c r="I171" s="4" t="str">
        <f>VLOOKUP(A171,AggReg1!A$2:C$251, 2, FALSE)</f>
        <v>SAS</v>
      </c>
      <c r="J171" s="4" t="str">
        <f>VLOOKUP(A171,AggReg1!A$2:C$251, 3, FALSE)</f>
        <v>South Asia</v>
      </c>
      <c r="K171" s="4" t="str">
        <f>VLOOKUP(A171,ISO!$A$2:'ISO'!$C$251,3,FALSE)</f>
        <v>The Federal Democratic Republic of Nepal</v>
      </c>
      <c r="L171" s="4" t="str">
        <f>VLOOKUP(A171,ISO!$A$2:'ISO'!$D$251,4,FALSE)</f>
        <v>NP</v>
      </c>
      <c r="M171" s="12">
        <f>VLOOKUP(A171,FAO!$A$2:'FAO'!$E$195, 2, FALSE)</f>
        <v>524</v>
      </c>
      <c r="N171" s="12" t="str">
        <f>VLOOKUP(A171,FAO!$A$2:'FAO'!$E$195, 3, FALSE)</f>
        <v>NEP</v>
      </c>
      <c r="O171" s="18">
        <f>VLOOKUP(A171,FAO!$A$2:'FAO'!$E$195, 5, FALSE)</f>
        <v>175</v>
      </c>
      <c r="P171" t="str">
        <f>VLOOKUP(A171,AggReg2!A$2:B$251, 2, FALSE)</f>
        <v>CAs</v>
      </c>
      <c r="Q171" s="16" t="str">
        <f>VLOOKUP(C171,Econ2Dev!A$2:C$235,2, FALSE)</f>
        <v>DVG</v>
      </c>
      <c r="R171" s="16" t="str">
        <f>VLOOKUP(C171,Econ2Dev!A$2:C$235, 3, FALSE)</f>
        <v>Developed Only</v>
      </c>
      <c r="S171" t="str">
        <f>VLOOKUP(A171,EAPgMENg!A$2:C$288, 2, FALSE)</f>
        <v>OTH</v>
      </c>
      <c r="T171" t="str">
        <f>VLOOKUP(A171,EAPgMENg!A$2:C$288, 3, FALSE)</f>
        <v>Other</v>
      </c>
      <c r="U171" t="str">
        <f>VLOOKUP(C171,WB.income!A$2:C$251, 2, FALSE)</f>
        <v>lowInc</v>
      </c>
      <c r="V171" t="str">
        <f>VLOOKUP(C171,WB.income!A$2:C$251, 3, FALSE)</f>
        <v>Low income</v>
      </c>
      <c r="X171" t="str">
        <f>VLOOKUP(A171,WB.spatial!A$2:C$251, 2, FALSE)</f>
        <v>SAS</v>
      </c>
      <c r="Y171" t="str">
        <f>VLOOKUP(A171,WB.spatial!A$2:C$251, 3, FALSE)</f>
        <v>South Asia</v>
      </c>
      <c r="Z171" t="str">
        <f>VLOOKUP(A171, Africa.regions!A$2:C$251, 2, FALSE)</f>
        <v>NonAfrica</v>
      </c>
      <c r="AA171" t="str">
        <f>VLOOKUP(A171,Africa.regions!A$2:C$251, 3, FALSE)</f>
        <v>Not Africa</v>
      </c>
      <c r="AB171" t="str">
        <f>VLOOKUP(A171, 'regions.invest'!A$2:C$250, 2, FALSE)</f>
        <v>member</v>
      </c>
      <c r="AC171" t="str">
        <f>VLOOKUP(A171, 'regions.invest'!A$2:C$250, 3, FALSE)</f>
        <v>Increased investment</v>
      </c>
      <c r="AE171" t="str">
        <f>VLOOKUP(C171, MDIreg1!A$2:C$250, 2, FALSE)</f>
        <v xml:space="preserve">Asia_South </v>
      </c>
      <c r="AF171" t="str">
        <f>VLOOKUP(C171, MDIreg1!A$2:C$250, 3, FALSE)</f>
        <v>South Asia</v>
      </c>
      <c r="AG171" t="str">
        <f>VLOOKUP(C171, MDIreg2!A$2:C$250, 2, FALSE)</f>
        <v>Asia_mdi</v>
      </c>
      <c r="AH171" t="str">
        <f>VLOOKUP(C171, MDIreg2!A$2:C$250, 3, FALSE)</f>
        <v>Selected Asian countries</v>
      </c>
    </row>
    <row r="172" spans="1:34" x14ac:dyDescent="0.2">
      <c r="A172" s="3" t="str">
        <f>ISO!A172</f>
        <v>NRU</v>
      </c>
      <c r="B172" s="3" t="str">
        <f>ISO!B172</f>
        <v>Nauru</v>
      </c>
      <c r="C172" s="4" t="str">
        <f>VLOOKUP(A172,IMPACT159!A$2:C$251, 2, FALSE)</f>
        <v>OPO</v>
      </c>
      <c r="D172" s="4" t="str">
        <f>VLOOKUP(A172,IMPACT159!A$2:C$251, 3, FALSE)</f>
        <v>Other Pacific Ocean</v>
      </c>
      <c r="E172" s="4" t="str">
        <f>VLOOKUP(A172,IMPACT115!A$2:C$249, 2,FALSE)</f>
        <v>ROW</v>
      </c>
      <c r="F172" s="4" t="str">
        <f>VLOOKUP(A172,IMPACT115!A$2:C$249, 2,FALSE)</f>
        <v>ROW</v>
      </c>
      <c r="G172" s="4" t="e">
        <f>VLOOKUP(A172,SSP!$A$2:C$247,2,FALSE)</f>
        <v>#N/A</v>
      </c>
      <c r="H172" s="5">
        <f>VLOOKUP(A172,FAO!$A$2:'FAO'!$E$195, 4, FALSE)</f>
        <v>148</v>
      </c>
      <c r="I172" s="4" t="str">
        <f>VLOOKUP(A172,AggReg1!A$2:C$251, 2, FALSE)</f>
        <v>EAP</v>
      </c>
      <c r="J172" s="4" t="str">
        <f>VLOOKUP(A172,AggReg1!A$2:C$251, 3, FALSE)</f>
        <v>East Asia and Pacific</v>
      </c>
      <c r="K172" s="4" t="str">
        <f>VLOOKUP(A172,ISO!$A$2:'ISO'!$C$251,3,FALSE)</f>
        <v>The Republic of Nauru</v>
      </c>
      <c r="L172" s="4" t="str">
        <f>VLOOKUP(A172,ISO!$A$2:'ISO'!$D$251,4,FALSE)</f>
        <v>NR</v>
      </c>
      <c r="M172" s="12">
        <f>VLOOKUP(A172,FAO!$A$2:'FAO'!$E$195, 2, FALSE)</f>
        <v>520</v>
      </c>
      <c r="N172" s="12" t="str">
        <f>VLOOKUP(A172,FAO!$A$2:'FAO'!$E$195, 3, FALSE)</f>
        <v>NAU</v>
      </c>
      <c r="O172" s="18">
        <f>VLOOKUP(A172,FAO!$A$2:'FAO'!$E$195, 5, FALSE)</f>
        <v>173</v>
      </c>
      <c r="P172">
        <f>VLOOKUP(A172,AggReg2!A$2:B$251, 2, FALSE)</f>
        <v>0</v>
      </c>
      <c r="Q172" s="16" t="str">
        <f>VLOOKUP(C172,Econ2Dev!A$2:C$235,2, FALSE)</f>
        <v>DVG</v>
      </c>
      <c r="R172" s="16" t="str">
        <f>VLOOKUP(C172,Econ2Dev!A$2:C$235, 3, FALSE)</f>
        <v>Developed Only</v>
      </c>
      <c r="S172" t="str">
        <f>VLOOKUP(A172,EAPgMENg!A$2:C$288, 2, FALSE)</f>
        <v>OTH</v>
      </c>
      <c r="T172" t="str">
        <f>VLOOKUP(A172,EAPgMENg!A$2:C$288, 3, FALSE)</f>
        <v>Other</v>
      </c>
      <c r="U172" t="str">
        <f>VLOOKUP(C172,WB.income!A$2:C$251, 2, FALSE)</f>
        <v>upMidInc</v>
      </c>
      <c r="V172" t="str">
        <f>VLOOKUP(C172,WB.income!A$2:C$251, 3, FALSE)</f>
        <v>Upper middle income</v>
      </c>
      <c r="X172" t="str">
        <f>VLOOKUP(A172,WB.spatial!A$2:C$251, 2, FALSE)</f>
        <v>EAP</v>
      </c>
      <c r="Y172" t="str">
        <f>VLOOKUP(A172,WB.spatial!A$2:C$251, 3, FALSE)</f>
        <v>East Asia and Pacific</v>
      </c>
      <c r="Z172" t="str">
        <f>VLOOKUP(A172, Africa.regions!A$2:C$251, 2, FALSE)</f>
        <v>NonAfrica</v>
      </c>
      <c r="AA172" t="str">
        <f>VLOOKUP(A172,Africa.regions!A$2:C$251, 3, FALSE)</f>
        <v>Not Africa</v>
      </c>
      <c r="AB172" t="str">
        <f>VLOOKUP(A172, 'regions.invest'!A$2:C$250, 2, FALSE)</f>
        <v>nonmember</v>
      </c>
      <c r="AC172" t="str">
        <f>VLOOKUP(A172, 'regions.invest'!A$2:C$250, 3, FALSE)</f>
        <v>standard investment</v>
      </c>
      <c r="AE172" t="str">
        <f>VLOOKUP(C172, MDIreg1!A$2:C$250, 2, FALSE)</f>
        <v>Asia_SE</v>
      </c>
      <c r="AF172" t="str">
        <f>VLOOKUP(C172, MDIreg1!A$2:C$250, 3, FALSE)</f>
        <v>Southeast Asia</v>
      </c>
      <c r="AG172" t="str">
        <f>VLOOKUP(C172, MDIreg2!A$2:C$250, 2, FALSE)</f>
        <v>Asia_mdi</v>
      </c>
      <c r="AH172" t="str">
        <f>VLOOKUP(C172, MDIreg2!A$2:C$250, 3, FALSE)</f>
        <v>Selected Asian countries</v>
      </c>
    </row>
    <row r="173" spans="1:34" x14ac:dyDescent="0.2">
      <c r="A173" s="3" t="str">
        <f>ISO!A173</f>
        <v>NZL</v>
      </c>
      <c r="B173" s="3" t="str">
        <f>ISO!B173</f>
        <v>New Zealand</v>
      </c>
      <c r="C173" s="4" t="str">
        <f>VLOOKUP(A173,IMPACT159!A$2:C$251, 2, FALSE)</f>
        <v>NZL</v>
      </c>
      <c r="D173" s="4" t="str">
        <f>VLOOKUP(A173,IMPACT159!A$2:C$251, 3, FALSE)</f>
        <v>New Zealand</v>
      </c>
      <c r="E173" s="4" t="str">
        <f>VLOOKUP(A173,IMPACT115!A$2:C$249, 2,FALSE)</f>
        <v>NZE</v>
      </c>
      <c r="F173" s="4" t="str">
        <f>VLOOKUP(A173,IMPACT115!A$2:C$249, 2,FALSE)</f>
        <v>NZE</v>
      </c>
      <c r="G173" s="4" t="str">
        <f>VLOOKUP(A173,SSP!$A$2:C$247,2,FALSE)</f>
        <v>NZL</v>
      </c>
      <c r="H173" s="5">
        <f>VLOOKUP(A173,FAO!$A$2:'FAO'!$E$195, 4, FALSE)</f>
        <v>156</v>
      </c>
      <c r="I173" s="4" t="str">
        <f>VLOOKUP(A173,AggReg1!A$2:C$251, 2, FALSE)</f>
        <v>EAP</v>
      </c>
      <c r="J173" s="4" t="str">
        <f>VLOOKUP(A173,AggReg1!A$2:C$251, 3, FALSE)</f>
        <v>East Asia and Pacific</v>
      </c>
      <c r="K173" s="4" t="str">
        <f>VLOOKUP(A173,ISO!$A$2:'ISO'!$C$251,3,FALSE)</f>
        <v>New Zealand</v>
      </c>
      <c r="L173" s="4" t="str">
        <f>VLOOKUP(A173,ISO!$A$2:'ISO'!$D$251,4,FALSE)</f>
        <v>NZ</v>
      </c>
      <c r="M173" s="12">
        <f>VLOOKUP(A173,FAO!$A$2:'FAO'!$E$195, 2, FALSE)</f>
        <v>554</v>
      </c>
      <c r="N173" s="12" t="str">
        <f>VLOOKUP(A173,FAO!$A$2:'FAO'!$E$195, 3, FALSE)</f>
        <v>NZE</v>
      </c>
      <c r="O173" s="18">
        <f>VLOOKUP(A173,FAO!$A$2:'FAO'!$E$195, 5, FALSE)</f>
        <v>179</v>
      </c>
      <c r="P173" t="str">
        <f>VLOOKUP(A173,AggReg2!A$2:B$251, 2, FALSE)</f>
        <v>SEAs</v>
      </c>
      <c r="Q173" s="16" t="str">
        <f>VLOOKUP(C173,Econ2Dev!A$2:C$235,2, FALSE)</f>
        <v>DVG</v>
      </c>
      <c r="R173" s="16" t="str">
        <f>VLOOKUP(C173,Econ2Dev!A$2:C$235, 3, FALSE)</f>
        <v>Developed Only</v>
      </c>
      <c r="S173" t="str">
        <f>VLOOKUP(A173,EAPgMENg!A$2:C$288, 2, FALSE)</f>
        <v>EAPg</v>
      </c>
      <c r="T173" t="str">
        <f>VLOOKUP(A173,EAPgMENg!A$2:C$288, 3, FALSE)</f>
        <v>East Asia and Pacific, developing only</v>
      </c>
      <c r="U173" t="str">
        <f>VLOOKUP(C173,WB.income!A$2:C$251, 2, FALSE)</f>
        <v>highInc</v>
      </c>
      <c r="V173" t="str">
        <f>VLOOKUP(C173,WB.income!A$2:C$251, 3, FALSE)</f>
        <v>High income</v>
      </c>
      <c r="X173" t="str">
        <f>VLOOKUP(A173,WB.spatial!A$2:C$251, 2, FALSE)</f>
        <v>EAP</v>
      </c>
      <c r="Y173" t="str">
        <f>VLOOKUP(A173,WB.spatial!A$2:C$251, 3, FALSE)</f>
        <v>East Asia and Pacific</v>
      </c>
      <c r="Z173" t="str">
        <f>VLOOKUP(A173, Africa.regions!A$2:C$251, 2, FALSE)</f>
        <v>NonAfrica</v>
      </c>
      <c r="AA173" t="str">
        <f>VLOOKUP(A173,Africa.regions!A$2:C$251, 3, FALSE)</f>
        <v>Not Africa</v>
      </c>
      <c r="AB173" t="str">
        <f>VLOOKUP(A173, 'regions.invest'!A$2:C$250, 2, FALSE)</f>
        <v>nonmember</v>
      </c>
      <c r="AC173" t="str">
        <f>VLOOKUP(A173, 'regions.invest'!A$2:C$250, 3, FALSE)</f>
        <v>standard investment</v>
      </c>
      <c r="AE173" t="str">
        <f>VLOOKUP(C173, MDIreg1!A$2:C$250, 2, FALSE)</f>
        <v>other</v>
      </c>
      <c r="AF173" t="str">
        <f>VLOOKUP(C173, MDIreg1!A$2:C$250, 3, FALSE)</f>
        <v>Other countries</v>
      </c>
      <c r="AG173" t="str">
        <f>VLOOKUP(C173, MDIreg2!A$2:C$250, 2, FALSE)</f>
        <v>other</v>
      </c>
      <c r="AH173" t="str">
        <f>VLOOKUP(C173, MDIreg2!A$2:C$250, 3, FALSE)</f>
        <v>Other counties</v>
      </c>
    </row>
    <row r="174" spans="1:34" x14ac:dyDescent="0.2">
      <c r="A174" s="3" t="str">
        <f>ISO!A174</f>
        <v>OMN</v>
      </c>
      <c r="B174" s="3" t="str">
        <f>ISO!B174</f>
        <v>Oman</v>
      </c>
      <c r="C174" s="4" t="str">
        <f>VLOOKUP(A174,IMPACT159!A$2:C$251, 2, FALSE)</f>
        <v>RAP</v>
      </c>
      <c r="D174" s="4" t="str">
        <f>VLOOKUP(A174,IMPACT159!A$2:C$251, 3, FALSE)</f>
        <v>Rest of Arab Peninsula</v>
      </c>
      <c r="E174" s="4" t="str">
        <f>VLOOKUP(A174,IMPACT115!A$2:C$249, 2,FALSE)</f>
        <v>GUL</v>
      </c>
      <c r="F174" s="4" t="str">
        <f>VLOOKUP(A174,IMPACT115!A$2:C$249, 2,FALSE)</f>
        <v>GUL</v>
      </c>
      <c r="G174" s="4" t="str">
        <f>VLOOKUP(A174,SSP!$A$2:C$247,2,FALSE)</f>
        <v>OMN</v>
      </c>
      <c r="H174" s="5">
        <f>VLOOKUP(A174,FAO!$A$2:'FAO'!$E$195, 4, FALSE)</f>
        <v>221</v>
      </c>
      <c r="I174" s="4" t="str">
        <f>VLOOKUP(A174,AggReg1!A$2:C$251, 2, FALSE)</f>
        <v>MEN</v>
      </c>
      <c r="J174" s="4" t="str">
        <f>VLOOKUP(A174,AggReg1!A$2:C$251, 3, FALSE)</f>
        <v>Middle East and North Africa</v>
      </c>
      <c r="K174" s="4" t="str">
        <f>VLOOKUP(A174,ISO!$A$2:'ISO'!$C$251,3,FALSE)</f>
        <v>The Sultanate of Oman</v>
      </c>
      <c r="L174" s="4" t="str">
        <f>VLOOKUP(A174,ISO!$A$2:'ISO'!$D$251,4,FALSE)</f>
        <v>OM</v>
      </c>
      <c r="M174" s="12">
        <f>VLOOKUP(A174,FAO!$A$2:'FAO'!$E$195, 2, FALSE)</f>
        <v>512</v>
      </c>
      <c r="N174" s="12" t="str">
        <f>VLOOKUP(A174,FAO!$A$2:'FAO'!$E$195, 3, FALSE)</f>
        <v>OMA</v>
      </c>
      <c r="O174" s="18">
        <f>VLOOKUP(A174,FAO!$A$2:'FAO'!$E$195, 5, FALSE)</f>
        <v>187</v>
      </c>
      <c r="P174">
        <f>VLOOKUP(A174,AggReg2!A$2:B$251, 2, FALSE)</f>
        <v>0</v>
      </c>
      <c r="Q174" s="16" t="str">
        <f>VLOOKUP(C174,Econ2Dev!A$2:C$235,2, FALSE)</f>
        <v>DVD</v>
      </c>
      <c r="R174" s="16" t="str">
        <f>VLOOKUP(C174,Econ2Dev!A$2:C$235, 3, FALSE)</f>
        <v>Developing Only</v>
      </c>
      <c r="S174" t="str">
        <f>VLOOKUP(A174,EAPgMENg!A$2:C$288, 2, FALSE)</f>
        <v>OTH</v>
      </c>
      <c r="T174" t="str">
        <f>VLOOKUP(A174,EAPgMENg!A$2:C$288, 3, FALSE)</f>
        <v>Other</v>
      </c>
      <c r="U174" t="str">
        <f>VLOOKUP(C174,WB.income!A$2:C$251, 2, FALSE)</f>
        <v>highInc</v>
      </c>
      <c r="V174" t="str">
        <f>VLOOKUP(C174,WB.income!A$2:C$251, 3, FALSE)</f>
        <v>High income</v>
      </c>
      <c r="X174" t="str">
        <f>VLOOKUP(A174,WB.spatial!A$2:C$251, 2, FALSE)</f>
        <v>MEN</v>
      </c>
      <c r="Y174" t="str">
        <f>VLOOKUP(A174,WB.spatial!A$2:C$251, 3, FALSE)</f>
        <v>Middle and Near East</v>
      </c>
      <c r="Z174" t="str">
        <f>VLOOKUP(A174, Africa.regions!A$2:C$251, 2, FALSE)</f>
        <v>NonAfrica</v>
      </c>
      <c r="AA174" t="str">
        <f>VLOOKUP(A174,Africa.regions!A$2:C$251, 3, FALSE)</f>
        <v>Not Africa</v>
      </c>
      <c r="AB174" t="str">
        <f>VLOOKUP(A174, 'regions.invest'!A$2:C$250, 2, FALSE)</f>
        <v>member</v>
      </c>
      <c r="AC174" t="str">
        <f>VLOOKUP(A174, 'regions.invest'!A$2:C$250, 3, FALSE)</f>
        <v>Increased investment</v>
      </c>
      <c r="AE174" t="str">
        <f>VLOOKUP(C174, MDIreg1!A$2:C$250, 2, FALSE)</f>
        <v>Asia_West</v>
      </c>
      <c r="AF174" t="str">
        <f>VLOOKUP(C174, MDIreg1!A$2:C$250, 3, FALSE)</f>
        <v>Western Asia</v>
      </c>
      <c r="AG174" t="str">
        <f>VLOOKUP(C174, MDIreg2!A$2:C$250, 2, FALSE)</f>
        <v>WANACentAsia_mdi</v>
      </c>
      <c r="AH174" t="str">
        <f>VLOOKUP(C174, MDIreg2!A$2:C$250, 3, FALSE)</f>
        <v>West and Central Asia and North African countries</v>
      </c>
    </row>
    <row r="175" spans="1:34" x14ac:dyDescent="0.2">
      <c r="A175" s="3" t="str">
        <f>ISO!A175</f>
        <v>PAK</v>
      </c>
      <c r="B175" s="3" t="str">
        <f>ISO!B175</f>
        <v>Pakistan</v>
      </c>
      <c r="C175" s="4" t="str">
        <f>VLOOKUP(A175,IMPACT159!A$2:C$251, 2, FALSE)</f>
        <v>PAK</v>
      </c>
      <c r="D175" s="4" t="str">
        <f>VLOOKUP(A175,IMPACT159!A$2:C$251, 3, FALSE)</f>
        <v>Pakistan</v>
      </c>
      <c r="E175" s="4" t="str">
        <f>VLOOKUP(A175,IMPACT115!A$2:C$249, 2,FALSE)</f>
        <v>PAK</v>
      </c>
      <c r="F175" s="4" t="str">
        <f>VLOOKUP(A175,IMPACT115!A$2:C$249, 2,FALSE)</f>
        <v>PAK</v>
      </c>
      <c r="G175" s="4" t="str">
        <f>VLOOKUP(A175,SSP!$A$2:C$247,2,FALSE)</f>
        <v>PAK</v>
      </c>
      <c r="H175" s="5">
        <f>VLOOKUP(A175,FAO!$A$2:'FAO'!$E$195, 4, FALSE)</f>
        <v>165</v>
      </c>
      <c r="I175" s="4" t="str">
        <f>VLOOKUP(A175,AggReg1!A$2:C$251, 2, FALSE)</f>
        <v>SAS</v>
      </c>
      <c r="J175" s="4" t="str">
        <f>VLOOKUP(A175,AggReg1!A$2:C$251, 3, FALSE)</f>
        <v>South Asia</v>
      </c>
      <c r="K175" s="4" t="str">
        <f>VLOOKUP(A175,ISO!$A$2:'ISO'!$C$251,3,FALSE)</f>
        <v>The Islamic Republic of Pakistan</v>
      </c>
      <c r="L175" s="4" t="str">
        <f>VLOOKUP(A175,ISO!$A$2:'ISO'!$D$251,4,FALSE)</f>
        <v>PK</v>
      </c>
      <c r="M175" s="12">
        <f>VLOOKUP(A175,FAO!$A$2:'FAO'!$E$195, 2, FALSE)</f>
        <v>586</v>
      </c>
      <c r="N175" s="12" t="str">
        <f>VLOOKUP(A175,FAO!$A$2:'FAO'!$E$195, 3, FALSE)</f>
        <v>PAK</v>
      </c>
      <c r="O175" s="18">
        <f>VLOOKUP(A175,FAO!$A$2:'FAO'!$E$195, 5, FALSE)</f>
        <v>188</v>
      </c>
      <c r="P175">
        <f>VLOOKUP(A175,AggReg2!A$2:B$251, 2, FALSE)</f>
        <v>0</v>
      </c>
      <c r="Q175" s="16" t="str">
        <f>VLOOKUP(C175,Econ2Dev!A$2:C$235,2, FALSE)</f>
        <v>DVD</v>
      </c>
      <c r="R175" s="16" t="str">
        <f>VLOOKUP(C175,Econ2Dev!A$2:C$235, 3, FALSE)</f>
        <v>Developing Only</v>
      </c>
      <c r="S175" t="str">
        <f>VLOOKUP(A175,EAPgMENg!A$2:C$288, 2, FALSE)</f>
        <v>OTH</v>
      </c>
      <c r="T175" t="str">
        <f>VLOOKUP(A175,EAPgMENg!A$2:C$288, 3, FALSE)</f>
        <v>Other</v>
      </c>
      <c r="U175" t="str">
        <f>VLOOKUP(C175,WB.income!A$2:C$251, 2, FALSE)</f>
        <v>lowMidInc</v>
      </c>
      <c r="V175" t="str">
        <f>VLOOKUP(C175,WB.income!A$2:C$251, 3, FALSE)</f>
        <v>Lower middle income</v>
      </c>
      <c r="X175" t="str">
        <f>VLOOKUP(A175,WB.spatial!A$2:C$251, 2, FALSE)</f>
        <v>SAS</v>
      </c>
      <c r="Y175" t="str">
        <f>VLOOKUP(A175,WB.spatial!A$2:C$251, 3, FALSE)</f>
        <v>South Asia</v>
      </c>
      <c r="Z175" t="str">
        <f>VLOOKUP(A175, Africa.regions!A$2:C$251, 2, FALSE)</f>
        <v>NonAfrica</v>
      </c>
      <c r="AA175" t="str">
        <f>VLOOKUP(A175,Africa.regions!A$2:C$251, 3, FALSE)</f>
        <v>Not Africa</v>
      </c>
      <c r="AB175" t="str">
        <f>VLOOKUP(A175, 'regions.invest'!A$2:C$250, 2, FALSE)</f>
        <v>member</v>
      </c>
      <c r="AC175" t="str">
        <f>VLOOKUP(A175, 'regions.invest'!A$2:C$250, 3, FALSE)</f>
        <v>Increased investment</v>
      </c>
      <c r="AE175" t="str">
        <f>VLOOKUP(C175, MDIreg1!A$2:C$250, 2, FALSE)</f>
        <v xml:space="preserve">Asia_South </v>
      </c>
      <c r="AF175" t="str">
        <f>VLOOKUP(C175, MDIreg1!A$2:C$250, 3, FALSE)</f>
        <v>South Asia</v>
      </c>
      <c r="AG175" t="str">
        <f>VLOOKUP(C175, MDIreg2!A$2:C$250, 2, FALSE)</f>
        <v>Asia_mdi</v>
      </c>
      <c r="AH175" t="str">
        <f>VLOOKUP(C175, MDIreg2!A$2:C$250, 3, FALSE)</f>
        <v>Selected Asian countries</v>
      </c>
    </row>
    <row r="176" spans="1:34" x14ac:dyDescent="0.2">
      <c r="A176" s="3" t="str">
        <f>ISO!A176</f>
        <v>PAN</v>
      </c>
      <c r="B176" s="3" t="str">
        <f>ISO!B176</f>
        <v>Panama</v>
      </c>
      <c r="C176" s="4" t="str">
        <f>VLOOKUP(A176,IMPACT159!A$2:C$251, 2, FALSE)</f>
        <v>PAN</v>
      </c>
      <c r="D176" s="4" t="str">
        <f>VLOOKUP(A176,IMPACT159!A$2:C$251, 3, FALSE)</f>
        <v>Panama</v>
      </c>
      <c r="E176" s="4" t="str">
        <f>VLOOKUP(A176,IMPACT115!A$2:C$249, 2,FALSE)</f>
        <v>CCA</v>
      </c>
      <c r="F176" s="4" t="str">
        <f>VLOOKUP(A176,IMPACT115!A$2:C$249, 2,FALSE)</f>
        <v>CCA</v>
      </c>
      <c r="G176" s="4" t="str">
        <f>VLOOKUP(A176,SSP!$A$2:C$247,2,FALSE)</f>
        <v>PAN</v>
      </c>
      <c r="H176" s="5">
        <f>VLOOKUP(A176,FAO!$A$2:'FAO'!$E$195, 4, FALSE)</f>
        <v>166</v>
      </c>
      <c r="I176" s="4" t="str">
        <f>VLOOKUP(A176,AggReg1!A$2:C$251, 2, FALSE)</f>
        <v>LAC</v>
      </c>
      <c r="J176" s="4" t="str">
        <f>VLOOKUP(A176,AggReg1!A$2:C$251, 3, FALSE)</f>
        <v>Latin America and Caribbean</v>
      </c>
      <c r="K176" s="4" t="str">
        <f>VLOOKUP(A176,ISO!$A$2:'ISO'!$C$251,3,FALSE)</f>
        <v>The Republic of Panama</v>
      </c>
      <c r="L176" s="4" t="str">
        <f>VLOOKUP(A176,ISO!$A$2:'ISO'!$D$251,4,FALSE)</f>
        <v>PA</v>
      </c>
      <c r="M176" s="12">
        <f>VLOOKUP(A176,FAO!$A$2:'FAO'!$E$195, 2, FALSE)</f>
        <v>591</v>
      </c>
      <c r="N176" s="12" t="str">
        <f>VLOOKUP(A176,FAO!$A$2:'FAO'!$E$195, 3, FALSE)</f>
        <v>PAN</v>
      </c>
      <c r="O176" s="18">
        <f>VLOOKUP(A176,FAO!$A$2:'FAO'!$E$195, 5, FALSE)</f>
        <v>191</v>
      </c>
      <c r="P176">
        <f>VLOOKUP(A176,AggReg2!A$2:B$251, 2, FALSE)</f>
        <v>0</v>
      </c>
      <c r="Q176" s="16" t="str">
        <f>VLOOKUP(C176,Econ2Dev!A$2:C$235,2, FALSE)</f>
        <v>DVG</v>
      </c>
      <c r="R176" s="16" t="str">
        <f>VLOOKUP(C176,Econ2Dev!A$2:C$235, 3, FALSE)</f>
        <v>Developed Only</v>
      </c>
      <c r="S176" t="str">
        <f>VLOOKUP(A176,EAPgMENg!A$2:C$288, 2, FALSE)</f>
        <v>OTH</v>
      </c>
      <c r="T176" t="str">
        <f>VLOOKUP(A176,EAPgMENg!A$2:C$288, 3, FALSE)</f>
        <v>Other</v>
      </c>
      <c r="U176" t="str">
        <f>VLOOKUP(C176,WB.income!A$2:C$251, 2, FALSE)</f>
        <v>upMidInc</v>
      </c>
      <c r="V176" t="str">
        <f>VLOOKUP(C176,WB.income!A$2:C$251, 3, FALSE)</f>
        <v>Upper middle income</v>
      </c>
      <c r="X176" t="str">
        <f>VLOOKUP(A176,WB.spatial!A$2:C$251, 2, FALSE)</f>
        <v>LAC</v>
      </c>
      <c r="Y176" t="str">
        <f>VLOOKUP(A176,WB.spatial!A$2:C$251, 3, FALSE)</f>
        <v>Latin America and Caribbean</v>
      </c>
      <c r="Z176" t="str">
        <f>VLOOKUP(A176, Africa.regions!A$2:C$251, 2, FALSE)</f>
        <v>NonAfrica</v>
      </c>
      <c r="AA176" t="str">
        <f>VLOOKUP(A176,Africa.regions!A$2:C$251, 3, FALSE)</f>
        <v>Not Africa</v>
      </c>
      <c r="AB176" t="str">
        <f>VLOOKUP(A176, 'regions.invest'!A$2:C$250, 2, FALSE)</f>
        <v>member</v>
      </c>
      <c r="AC176" t="str">
        <f>VLOOKUP(A176, 'regions.invest'!A$2:C$250, 3, FALSE)</f>
        <v>Increased investment</v>
      </c>
      <c r="AE176" t="str">
        <f>VLOOKUP(C176, MDIreg1!A$2:C$250, 2, FALSE)</f>
        <v>CentAm</v>
      </c>
      <c r="AF176" t="str">
        <f>VLOOKUP(C176, MDIreg1!A$2:C$250, 3, FALSE)</f>
        <v>Central America</v>
      </c>
      <c r="AG176" t="str">
        <f>VLOOKUP(C176, MDIreg2!A$2:C$250, 2, FALSE)</f>
        <v>LAC_mdi</v>
      </c>
      <c r="AH176" t="str">
        <f>VLOOKUP(C176, MDIreg2!A$2:C$250, 3, FALSE)</f>
        <v>Selected Latin American and Caribbean countries</v>
      </c>
    </row>
    <row r="177" spans="1:34" x14ac:dyDescent="0.2">
      <c r="A177" s="3" t="str">
        <f>ISO!A177</f>
        <v>PCN</v>
      </c>
      <c r="B177" s="3" t="str">
        <f>ISO!B177</f>
        <v>Pitcairn</v>
      </c>
      <c r="C177" s="4" t="str">
        <f>VLOOKUP(A177,IMPACT159!A$2:C$251, 2, FALSE)</f>
        <v>OPO</v>
      </c>
      <c r="D177" s="4" t="str">
        <f>VLOOKUP(A177,IMPACT159!A$2:C$251, 3, FALSE)</f>
        <v>Other Pacific Ocean</v>
      </c>
      <c r="E177" s="4" t="str">
        <f>VLOOKUP(A177,IMPACT115!A$2:C$249, 2,FALSE)</f>
        <v>ROW</v>
      </c>
      <c r="F177" s="4" t="str">
        <f>VLOOKUP(A177,IMPACT115!A$2:C$249, 2,FALSE)</f>
        <v>ROW</v>
      </c>
      <c r="G177" s="4" t="e">
        <f>VLOOKUP(A177,SSP!$A$2:C$247,2,FALSE)</f>
        <v>#N/A</v>
      </c>
      <c r="H177" s="5" t="e">
        <f>VLOOKUP(A177,FAO!$A$2:'FAO'!$E$195, 4, FALSE)</f>
        <v>#N/A</v>
      </c>
      <c r="I177" s="4" t="str">
        <f>VLOOKUP(A177,AggReg1!A$2:C$251, 2, FALSE)</f>
        <v>EAP</v>
      </c>
      <c r="J177" s="4" t="str">
        <f>VLOOKUP(A177,AggReg1!A$2:C$251, 3, FALSE)</f>
        <v>East Asia and Pacific</v>
      </c>
      <c r="K177" s="4" t="e">
        <f>VLOOKUP(A177,ISO!$A$2:'ISO'!$C$251,3,FALSE)</f>
        <v>#N/A</v>
      </c>
      <c r="L177" s="4" t="e">
        <f>VLOOKUP(A177,ISO!$A$2:'ISO'!$D$251,4,FALSE)</f>
        <v>#N/A</v>
      </c>
      <c r="M177" s="12">
        <v>612</v>
      </c>
      <c r="N177" s="12" t="e">
        <f>VLOOKUP(A177,FAO!$A$2:'FAO'!$E$195, 3, FALSE)</f>
        <v>#N/A</v>
      </c>
      <c r="O177" s="18" t="e">
        <f>VLOOKUP(A177,FAO!$A$2:'FAO'!$E$195, 5, FALSE)</f>
        <v>#N/A</v>
      </c>
      <c r="P177">
        <f>VLOOKUP(A177,AggReg2!A$2:B$251, 2, FALSE)</f>
        <v>0</v>
      </c>
      <c r="Q177" s="16" t="str">
        <f>VLOOKUP(C177,Econ2Dev!A$2:C$235,2, FALSE)</f>
        <v>DVG</v>
      </c>
      <c r="R177" s="16" t="str">
        <f>VLOOKUP(C177,Econ2Dev!A$2:C$235, 3, FALSE)</f>
        <v>Developed Only</v>
      </c>
      <c r="S177" t="str">
        <f>VLOOKUP(A177,EAPgMENg!A$2:C$288, 2, FALSE)</f>
        <v>OTH</v>
      </c>
      <c r="T177" t="str">
        <f>VLOOKUP(A177,EAPgMENg!A$2:C$288, 3, FALSE)</f>
        <v>Other</v>
      </c>
      <c r="U177" t="str">
        <f>VLOOKUP(C177,WB.income!A$2:C$251, 2, FALSE)</f>
        <v>upMidInc</v>
      </c>
      <c r="V177" t="str">
        <f>VLOOKUP(C177,WB.income!A$2:C$251, 3, FALSE)</f>
        <v>Upper middle income</v>
      </c>
      <c r="X177" t="str">
        <f>VLOOKUP(A177,WB.spatial!A$2:C$251, 2, FALSE)</f>
        <v>EAP</v>
      </c>
      <c r="Y177" t="str">
        <f>VLOOKUP(A177,WB.spatial!A$2:C$251, 3, FALSE)</f>
        <v>East Asia and Pacific</v>
      </c>
      <c r="Z177" t="str">
        <f>VLOOKUP(A177, Africa.regions!A$2:C$251, 2, FALSE)</f>
        <v>NonAfrica</v>
      </c>
      <c r="AA177" t="str">
        <f>VLOOKUP(A177,Africa.regions!A$2:C$251, 3, FALSE)</f>
        <v>Not Africa</v>
      </c>
      <c r="AB177" t="str">
        <f>VLOOKUP(A177, 'regions.invest'!A$2:C$250, 2, FALSE)</f>
        <v>nonmember</v>
      </c>
      <c r="AC177" t="str">
        <f>VLOOKUP(A177, 'regions.invest'!A$2:C$250, 3, FALSE)</f>
        <v>standard investment</v>
      </c>
      <c r="AE177" t="str">
        <f>VLOOKUP(C177, MDIreg1!A$2:C$250, 2, FALSE)</f>
        <v>Asia_SE</v>
      </c>
      <c r="AF177" t="str">
        <f>VLOOKUP(C177, MDIreg1!A$2:C$250, 3, FALSE)</f>
        <v>Southeast Asia</v>
      </c>
      <c r="AG177" t="str">
        <f>VLOOKUP(C177, MDIreg2!A$2:C$250, 2, FALSE)</f>
        <v>Asia_mdi</v>
      </c>
      <c r="AH177" t="str">
        <f>VLOOKUP(C177, MDIreg2!A$2:C$250, 3, FALSE)</f>
        <v>Selected Asian countries</v>
      </c>
    </row>
    <row r="178" spans="1:34" x14ac:dyDescent="0.2">
      <c r="A178" s="3" t="str">
        <f>ISO!A178</f>
        <v>PER</v>
      </c>
      <c r="B178" s="3" t="str">
        <f>ISO!B178</f>
        <v>Peru</v>
      </c>
      <c r="C178" s="4" t="str">
        <f>VLOOKUP(A178,IMPACT159!A$2:C$251, 2, FALSE)</f>
        <v>PER</v>
      </c>
      <c r="D178" s="4" t="str">
        <f>VLOOKUP(A178,IMPACT159!A$2:C$251, 3, FALSE)</f>
        <v>Peru</v>
      </c>
      <c r="E178" s="4" t="str">
        <f>VLOOKUP(A178,IMPACT115!A$2:C$249, 2,FALSE)</f>
        <v>PER</v>
      </c>
      <c r="F178" s="4" t="str">
        <f>VLOOKUP(A178,IMPACT115!A$2:C$249, 2,FALSE)</f>
        <v>PER</v>
      </c>
      <c r="G178" s="4" t="str">
        <f>VLOOKUP(A178,SSP!$A$2:C$247,2,FALSE)</f>
        <v>PER</v>
      </c>
      <c r="H178" s="5">
        <f>VLOOKUP(A178,FAO!$A$2:'FAO'!$E$195, 4, FALSE)</f>
        <v>170</v>
      </c>
      <c r="I178" s="4" t="str">
        <f>VLOOKUP(A178,AggReg1!A$2:C$251, 2, FALSE)</f>
        <v>LAC</v>
      </c>
      <c r="J178" s="4" t="str">
        <f>VLOOKUP(A178,AggReg1!A$2:C$251, 3, FALSE)</f>
        <v>Latin America and Caribbean</v>
      </c>
      <c r="K178" s="4" t="str">
        <f>VLOOKUP(A178,ISO!$A$2:'ISO'!$C$251,3,FALSE)</f>
        <v>The Republic of Peru</v>
      </c>
      <c r="L178" s="4" t="str">
        <f>VLOOKUP(A178,ISO!$A$2:'ISO'!$D$251,4,FALSE)</f>
        <v>PE</v>
      </c>
      <c r="M178" s="12">
        <f>VLOOKUP(A178,FAO!$A$2:'FAO'!$E$195, 2, FALSE)</f>
        <v>604</v>
      </c>
      <c r="N178" s="12" t="str">
        <f>VLOOKUP(A178,FAO!$A$2:'FAO'!$E$195, 3, FALSE)</f>
        <v>PER</v>
      </c>
      <c r="O178" s="18">
        <f>VLOOKUP(A178,FAO!$A$2:'FAO'!$E$195, 5, FALSE)</f>
        <v>195</v>
      </c>
      <c r="P178">
        <f>VLOOKUP(A178,AggReg2!A$2:B$251, 2, FALSE)</f>
        <v>0</v>
      </c>
      <c r="Q178" s="16" t="str">
        <f>VLOOKUP(C178,Econ2Dev!A$2:C$235,2, FALSE)</f>
        <v>DVG</v>
      </c>
      <c r="R178" s="16" t="str">
        <f>VLOOKUP(C178,Econ2Dev!A$2:C$235, 3, FALSE)</f>
        <v>Developed Only</v>
      </c>
      <c r="S178" t="str">
        <f>VLOOKUP(A178,EAPgMENg!A$2:C$288, 2, FALSE)</f>
        <v>OTH</v>
      </c>
      <c r="T178" t="str">
        <f>VLOOKUP(A178,EAPgMENg!A$2:C$288, 3, FALSE)</f>
        <v>Other</v>
      </c>
      <c r="U178" t="str">
        <f>VLOOKUP(C178,WB.income!A$2:C$251, 2, FALSE)</f>
        <v>upMidInc</v>
      </c>
      <c r="V178" t="str">
        <f>VLOOKUP(C178,WB.income!A$2:C$251, 3, FALSE)</f>
        <v>Upper middle income</v>
      </c>
      <c r="X178" t="str">
        <f>VLOOKUP(A178,WB.spatial!A$2:C$251, 2, FALSE)</f>
        <v>LAC</v>
      </c>
      <c r="Y178" t="str">
        <f>VLOOKUP(A178,WB.spatial!A$2:C$251, 3, FALSE)</f>
        <v>Latin America and Caribbean</v>
      </c>
      <c r="Z178" t="str">
        <f>VLOOKUP(A178, Africa.regions!A$2:C$251, 2, FALSE)</f>
        <v>NonAfrica</v>
      </c>
      <c r="AA178" t="str">
        <f>VLOOKUP(A178,Africa.regions!A$2:C$251, 3, FALSE)</f>
        <v>Not Africa</v>
      </c>
      <c r="AB178" t="str">
        <f>VLOOKUP(A178, 'regions.invest'!A$2:C$250, 2, FALSE)</f>
        <v>member</v>
      </c>
      <c r="AC178" t="str">
        <f>VLOOKUP(A178, 'regions.invest'!A$2:C$250, 3, FALSE)</f>
        <v>Increased investment</v>
      </c>
      <c r="AE178" t="str">
        <f>VLOOKUP(C178, MDIreg1!A$2:C$250, 2, FALSE)</f>
        <v>SA_Andean</v>
      </c>
      <c r="AF178" t="str">
        <f>VLOOKUP(C178, MDIreg1!A$2:C$250, 3, FALSE)</f>
        <v>Andean South America</v>
      </c>
      <c r="AG178" t="str">
        <f>VLOOKUP(C178, MDIreg2!A$2:C$250, 2, FALSE)</f>
        <v>LAC_mdi</v>
      </c>
      <c r="AH178" t="str">
        <f>VLOOKUP(C178, MDIreg2!A$2:C$250, 3, FALSE)</f>
        <v>Selected Latin American and Caribbean countries</v>
      </c>
    </row>
    <row r="179" spans="1:34" x14ac:dyDescent="0.2">
      <c r="A179" s="3" t="str">
        <f>ISO!A179</f>
        <v>PHL</v>
      </c>
      <c r="B179" s="3" t="str">
        <f>ISO!B179</f>
        <v>Philippines</v>
      </c>
      <c r="C179" s="4" t="str">
        <f>VLOOKUP(A179,IMPACT159!A$2:C$251, 2, FALSE)</f>
        <v>PHL</v>
      </c>
      <c r="D179" s="4" t="str">
        <f>VLOOKUP(A179,IMPACT159!A$2:C$251, 3, FALSE)</f>
        <v>Philippines</v>
      </c>
      <c r="E179" s="4" t="str">
        <f>VLOOKUP(A179,IMPACT115!A$2:C$249, 2,FALSE)</f>
        <v>PHI</v>
      </c>
      <c r="F179" s="4" t="str">
        <f>VLOOKUP(A179,IMPACT115!A$2:C$249, 2,FALSE)</f>
        <v>PHI</v>
      </c>
      <c r="G179" s="4" t="str">
        <f>VLOOKUP(A179,SSP!$A$2:C$247,2,FALSE)</f>
        <v>PHL</v>
      </c>
      <c r="H179" s="5">
        <f>VLOOKUP(A179,FAO!$A$2:'FAO'!$E$195, 4, FALSE)</f>
        <v>171</v>
      </c>
      <c r="I179" s="4" t="str">
        <f>VLOOKUP(A179,AggReg1!A$2:C$251, 2, FALSE)</f>
        <v>EAP</v>
      </c>
      <c r="J179" s="4" t="str">
        <f>VLOOKUP(A179,AggReg1!A$2:C$251, 3, FALSE)</f>
        <v>East Asia and Pacific</v>
      </c>
      <c r="K179" s="4" t="str">
        <f>VLOOKUP(A179,ISO!$A$2:'ISO'!$C$251,3,FALSE)</f>
        <v>The Republic of The Philippines</v>
      </c>
      <c r="L179" s="4" t="str">
        <f>VLOOKUP(A179,ISO!$A$2:'ISO'!$D$251,4,FALSE)</f>
        <v>PH</v>
      </c>
      <c r="M179" s="12">
        <f>VLOOKUP(A179,FAO!$A$2:'FAO'!$E$195, 2, FALSE)</f>
        <v>608</v>
      </c>
      <c r="N179" s="12" t="str">
        <f>VLOOKUP(A179,FAO!$A$2:'FAO'!$E$195, 3, FALSE)</f>
        <v>PHI</v>
      </c>
      <c r="O179" s="18">
        <f>VLOOKUP(A179,FAO!$A$2:'FAO'!$E$195, 5, FALSE)</f>
        <v>196</v>
      </c>
      <c r="P179">
        <f>VLOOKUP(A179,AggReg2!A$2:B$251, 2, FALSE)</f>
        <v>0</v>
      </c>
      <c r="Q179" s="16" t="str">
        <f>VLOOKUP(C179,Econ2Dev!A$2:C$235,2, FALSE)</f>
        <v>DVG</v>
      </c>
      <c r="R179" s="16" t="str">
        <f>VLOOKUP(C179,Econ2Dev!A$2:C$235, 3, FALSE)</f>
        <v>Developed Only</v>
      </c>
      <c r="S179" t="str">
        <f>VLOOKUP(A179,EAPgMENg!A$2:C$288, 2, FALSE)</f>
        <v>OTH</v>
      </c>
      <c r="T179" t="str">
        <f>VLOOKUP(A179,EAPgMENg!A$2:C$288, 3, FALSE)</f>
        <v>Other</v>
      </c>
      <c r="U179" t="str">
        <f>VLOOKUP(C179,WB.income!A$2:C$251, 2, FALSE)</f>
        <v>lowMidInc</v>
      </c>
      <c r="V179" t="str">
        <f>VLOOKUP(C179,WB.income!A$2:C$251, 3, FALSE)</f>
        <v>Lower middle income</v>
      </c>
      <c r="X179" t="str">
        <f>VLOOKUP(A179,WB.spatial!A$2:C$251, 2, FALSE)</f>
        <v>EAP</v>
      </c>
      <c r="Y179" t="str">
        <f>VLOOKUP(A179,WB.spatial!A$2:C$251, 3, FALSE)</f>
        <v>East Asia and Pacific</v>
      </c>
      <c r="Z179" t="str">
        <f>VLOOKUP(A179, Africa.regions!A$2:C$251, 2, FALSE)</f>
        <v>NonAfrica</v>
      </c>
      <c r="AA179" t="str">
        <f>VLOOKUP(A179,Africa.regions!A$2:C$251, 3, FALSE)</f>
        <v>Not Africa</v>
      </c>
      <c r="AB179" t="str">
        <f>VLOOKUP(A179, 'regions.invest'!A$2:C$250, 2, FALSE)</f>
        <v>member</v>
      </c>
      <c r="AC179" t="str">
        <f>VLOOKUP(A179, 'regions.invest'!A$2:C$250, 3, FALSE)</f>
        <v>Increased investment</v>
      </c>
      <c r="AE179" t="str">
        <f>VLOOKUP(C179, MDIreg1!A$2:C$250, 2, FALSE)</f>
        <v>Asia_SE</v>
      </c>
      <c r="AF179" t="str">
        <f>VLOOKUP(C179, MDIreg1!A$2:C$250, 3, FALSE)</f>
        <v>Southeast Asia</v>
      </c>
      <c r="AG179" t="str">
        <f>VLOOKUP(C179, MDIreg2!A$2:C$250, 2, FALSE)</f>
        <v>Asia_mdi</v>
      </c>
      <c r="AH179" t="str">
        <f>VLOOKUP(C179, MDIreg2!A$2:C$250, 3, FALSE)</f>
        <v>Selected Asian countries</v>
      </c>
    </row>
    <row r="180" spans="1:34" x14ac:dyDescent="0.2">
      <c r="A180" s="3" t="str">
        <f>ISO!A180</f>
        <v>PLW</v>
      </c>
      <c r="B180" s="3" t="str">
        <f>ISO!B180</f>
        <v>Palau</v>
      </c>
      <c r="C180" s="4" t="str">
        <f>VLOOKUP(A180,IMPACT159!A$2:C$251, 2, FALSE)</f>
        <v>OPO</v>
      </c>
      <c r="D180" s="4" t="str">
        <f>VLOOKUP(A180,IMPACT159!A$2:C$251, 3, FALSE)</f>
        <v>Other Pacific Ocean</v>
      </c>
      <c r="E180" s="4" t="str">
        <f>VLOOKUP(A180,IMPACT115!A$2:C$249, 2,FALSE)</f>
        <v>ROW</v>
      </c>
      <c r="F180" s="4" t="str">
        <f>VLOOKUP(A180,IMPACT115!A$2:C$249, 2,FALSE)</f>
        <v>ROW</v>
      </c>
      <c r="G180" s="4" t="e">
        <f>VLOOKUP(A180,SSP!$A$2:C$247,2,FALSE)</f>
        <v>#N/A</v>
      </c>
      <c r="H180" s="5">
        <f>VLOOKUP(A180,FAO!$A$2:'FAO'!$E$195, 4, FALSE)</f>
        <v>180</v>
      </c>
      <c r="I180" s="4" t="str">
        <f>VLOOKUP(A180,AggReg1!A$2:C$251, 2, FALSE)</f>
        <v>EAP</v>
      </c>
      <c r="J180" s="4" t="str">
        <f>VLOOKUP(A180,AggReg1!A$2:C$251, 3, FALSE)</f>
        <v>East Asia and Pacific</v>
      </c>
      <c r="K180" s="4" t="str">
        <f>VLOOKUP(A180,ISO!$A$2:'ISO'!$C$251,3,FALSE)</f>
        <v>The Republic of Palau</v>
      </c>
      <c r="L180" s="4" t="str">
        <f>VLOOKUP(A180,ISO!$A$2:'ISO'!$D$251,4,FALSE)</f>
        <v>PW</v>
      </c>
      <c r="M180" s="12">
        <f>VLOOKUP(A180,FAO!$A$2:'FAO'!$E$195, 2, FALSE)</f>
        <v>585</v>
      </c>
      <c r="N180" s="12" t="str">
        <f>VLOOKUP(A180,FAO!$A$2:'FAO'!$E$195, 3, FALSE)</f>
        <v>TTP</v>
      </c>
      <c r="O180" s="18">
        <f>VLOOKUP(A180,FAO!$A$2:'FAO'!$E$195, 5, FALSE)</f>
        <v>189</v>
      </c>
      <c r="P180">
        <f>VLOOKUP(A180,AggReg2!A$2:B$251, 2, FALSE)</f>
        <v>0</v>
      </c>
      <c r="Q180" s="16" t="str">
        <f>VLOOKUP(C180,Econ2Dev!A$2:C$235,2, FALSE)</f>
        <v>DVG</v>
      </c>
      <c r="R180" s="16" t="str">
        <f>VLOOKUP(C180,Econ2Dev!A$2:C$235, 3, FALSE)</f>
        <v>Developed Only</v>
      </c>
      <c r="S180" t="str">
        <f>VLOOKUP(A180,EAPgMENg!A$2:C$288, 2, FALSE)</f>
        <v>OTH</v>
      </c>
      <c r="T180" t="str">
        <f>VLOOKUP(A180,EAPgMENg!A$2:C$288, 3, FALSE)</f>
        <v>Other</v>
      </c>
      <c r="U180" t="str">
        <f>VLOOKUP(C180,WB.income!A$2:C$251, 2, FALSE)</f>
        <v>upMidInc</v>
      </c>
      <c r="V180" t="str">
        <f>VLOOKUP(C180,WB.income!A$2:C$251, 3, FALSE)</f>
        <v>Upper middle income</v>
      </c>
      <c r="X180" t="str">
        <f>VLOOKUP(A180,WB.spatial!A$2:C$251, 2, FALSE)</f>
        <v>EAP</v>
      </c>
      <c r="Y180" t="str">
        <f>VLOOKUP(A180,WB.spatial!A$2:C$251, 3, FALSE)</f>
        <v>East Asia and Pacific</v>
      </c>
      <c r="Z180" t="str">
        <f>VLOOKUP(A180, Africa.regions!A$2:C$251, 2, FALSE)</f>
        <v>NonAfrica</v>
      </c>
      <c r="AA180" t="str">
        <f>VLOOKUP(A180,Africa.regions!A$2:C$251, 3, FALSE)</f>
        <v>Not Africa</v>
      </c>
      <c r="AB180" t="str">
        <f>VLOOKUP(A180, 'regions.invest'!A$2:C$250, 2, FALSE)</f>
        <v>nonmember</v>
      </c>
      <c r="AC180" t="str">
        <f>VLOOKUP(A180, 'regions.invest'!A$2:C$250, 3, FALSE)</f>
        <v>standard investment</v>
      </c>
      <c r="AE180" t="str">
        <f>VLOOKUP(C180, MDIreg1!A$2:C$250, 2, FALSE)</f>
        <v>Asia_SE</v>
      </c>
      <c r="AF180" t="str">
        <f>VLOOKUP(C180, MDIreg1!A$2:C$250, 3, FALSE)</f>
        <v>Southeast Asia</v>
      </c>
      <c r="AG180" t="str">
        <f>VLOOKUP(C180, MDIreg2!A$2:C$250, 2, FALSE)</f>
        <v>Asia_mdi</v>
      </c>
      <c r="AH180" t="str">
        <f>VLOOKUP(C180, MDIreg2!A$2:C$250, 3, FALSE)</f>
        <v>Selected Asian countries</v>
      </c>
    </row>
    <row r="181" spans="1:34" x14ac:dyDescent="0.2">
      <c r="A181" s="3" t="str">
        <f>ISO!A181</f>
        <v>PNG</v>
      </c>
      <c r="B181" s="3" t="str">
        <f>ISO!B181</f>
        <v>Papua New Guinea</v>
      </c>
      <c r="C181" s="4" t="str">
        <f>VLOOKUP(A181,IMPACT159!A$2:C$251, 2, FALSE)</f>
        <v>PNG</v>
      </c>
      <c r="D181" s="4" t="str">
        <f>VLOOKUP(A181,IMPACT159!A$2:C$251, 3, FALSE)</f>
        <v>Papua New Guinea</v>
      </c>
      <c r="E181" s="4" t="str">
        <f>VLOOKUP(A181,IMPACT115!A$2:C$249, 2,FALSE)</f>
        <v>PNG</v>
      </c>
      <c r="F181" s="4" t="str">
        <f>VLOOKUP(A181,IMPACT115!A$2:C$249, 2,FALSE)</f>
        <v>PNG</v>
      </c>
      <c r="G181" s="4" t="str">
        <f>VLOOKUP(A181,SSP!$A$2:C$247,2,FALSE)</f>
        <v>PNG</v>
      </c>
      <c r="H181" s="5">
        <f>VLOOKUP(A181,FAO!$A$2:'FAO'!$E$195, 4, FALSE)</f>
        <v>168</v>
      </c>
      <c r="I181" s="4" t="str">
        <f>VLOOKUP(A181,AggReg1!A$2:C$251, 2, FALSE)</f>
        <v>EAP</v>
      </c>
      <c r="J181" s="4" t="str">
        <f>VLOOKUP(A181,AggReg1!A$2:C$251, 3, FALSE)</f>
        <v>East Asia and Pacific</v>
      </c>
      <c r="K181" s="4" t="str">
        <f>VLOOKUP(A181,ISO!$A$2:'ISO'!$C$251,3,FALSE)</f>
        <v>Independent State of Papua New Guinea</v>
      </c>
      <c r="L181" s="4" t="str">
        <f>VLOOKUP(A181,ISO!$A$2:'ISO'!$D$251,4,FALSE)</f>
        <v>PG</v>
      </c>
      <c r="M181" s="12">
        <f>VLOOKUP(A181,FAO!$A$2:'FAO'!$E$195, 2, FALSE)</f>
        <v>598</v>
      </c>
      <c r="N181" s="12" t="str">
        <f>VLOOKUP(A181,FAO!$A$2:'FAO'!$E$195, 3, FALSE)</f>
        <v>PNG</v>
      </c>
      <c r="O181" s="18">
        <f>VLOOKUP(A181,FAO!$A$2:'FAO'!$E$195, 5, FALSE)</f>
        <v>192</v>
      </c>
      <c r="P181">
        <f>VLOOKUP(A181,AggReg2!A$2:B$251, 2, FALSE)</f>
        <v>0</v>
      </c>
      <c r="Q181" s="16" t="str">
        <f>VLOOKUP(C181,Econ2Dev!A$2:C$235,2, FALSE)</f>
        <v>DVG</v>
      </c>
      <c r="R181" s="16" t="str">
        <f>VLOOKUP(C181,Econ2Dev!A$2:C$235, 3, FALSE)</f>
        <v>Developed Only</v>
      </c>
      <c r="S181" t="str">
        <f>VLOOKUP(A181,EAPgMENg!A$2:C$288, 2, FALSE)</f>
        <v>OTH</v>
      </c>
      <c r="T181" t="str">
        <f>VLOOKUP(A181,EAPgMENg!A$2:C$288, 3, FALSE)</f>
        <v>Other</v>
      </c>
      <c r="U181" t="str">
        <f>VLOOKUP(C181,WB.income!A$2:C$251, 2, FALSE)</f>
        <v>lowMidInc</v>
      </c>
      <c r="V181" t="str">
        <f>VLOOKUP(C181,WB.income!A$2:C$251, 3, FALSE)</f>
        <v>Lower middle income</v>
      </c>
      <c r="X181" t="str">
        <f>VLOOKUP(A181,WB.spatial!A$2:C$251, 2, FALSE)</f>
        <v>EAP</v>
      </c>
      <c r="Y181" t="str">
        <f>VLOOKUP(A181,WB.spatial!A$2:C$251, 3, FALSE)</f>
        <v>East Asia and Pacific</v>
      </c>
      <c r="Z181" t="str">
        <f>VLOOKUP(A181, Africa.regions!A$2:C$251, 2, FALSE)</f>
        <v>NonAfrica</v>
      </c>
      <c r="AA181" t="str">
        <f>VLOOKUP(A181,Africa.regions!A$2:C$251, 3, FALSE)</f>
        <v>Not Africa</v>
      </c>
      <c r="AB181" t="str">
        <f>VLOOKUP(A181, 'regions.invest'!A$2:C$250, 2, FALSE)</f>
        <v>member</v>
      </c>
      <c r="AC181" t="str">
        <f>VLOOKUP(A181, 'regions.invest'!A$2:C$250, 3, FALSE)</f>
        <v>Increased investment</v>
      </c>
      <c r="AE181" t="str">
        <f>VLOOKUP(C181, MDIreg1!A$2:C$250, 2, FALSE)</f>
        <v>Asia_SE</v>
      </c>
      <c r="AF181" t="str">
        <f>VLOOKUP(C181, MDIreg1!A$2:C$250, 3, FALSE)</f>
        <v>Southeast Asia</v>
      </c>
      <c r="AG181" t="str">
        <f>VLOOKUP(C181, MDIreg2!A$2:C$250, 2, FALSE)</f>
        <v>Asia_mdi</v>
      </c>
      <c r="AH181" t="str">
        <f>VLOOKUP(C181, MDIreg2!A$2:C$250, 3, FALSE)</f>
        <v>Selected Asian countries</v>
      </c>
    </row>
    <row r="182" spans="1:34" x14ac:dyDescent="0.2">
      <c r="A182" s="3" t="str">
        <f>ISO!A182</f>
        <v>POL</v>
      </c>
      <c r="B182" s="3" t="str">
        <f>ISO!B182</f>
        <v>Poland</v>
      </c>
      <c r="C182" s="4" t="str">
        <f>VLOOKUP(A182,IMPACT159!A$2:C$251, 2, FALSE)</f>
        <v>POL</v>
      </c>
      <c r="D182" s="4" t="str">
        <f>VLOOKUP(A182,IMPACT159!A$2:C$251, 3, FALSE)</f>
        <v>Poland</v>
      </c>
      <c r="E182" s="4" t="str">
        <f>VLOOKUP(A182,IMPACT115!A$2:C$249, 2,FALSE)</f>
        <v>POL</v>
      </c>
      <c r="F182" s="4" t="str">
        <f>VLOOKUP(A182,IMPACT115!A$2:C$249, 2,FALSE)</f>
        <v>POL</v>
      </c>
      <c r="G182" s="4" t="str">
        <f>VLOOKUP(A182,SSP!$A$2:C$247,2,FALSE)</f>
        <v>POL</v>
      </c>
      <c r="H182" s="5">
        <f>VLOOKUP(A182,FAO!$A$2:'FAO'!$E$195, 4, FALSE)</f>
        <v>173</v>
      </c>
      <c r="I182" s="4" t="str">
        <f>VLOOKUP(A182,AggReg1!A$2:C$251, 2, FALSE)</f>
        <v>EUR</v>
      </c>
      <c r="J182" s="4" t="str">
        <f>VLOOKUP(A182,AggReg1!A$2:C$251, 3, FALSE)</f>
        <v>Europe</v>
      </c>
      <c r="K182" s="4" t="str">
        <f>VLOOKUP(A182,ISO!$A$2:'ISO'!$C$251,3,FALSE)</f>
        <v>The Republic of Poland</v>
      </c>
      <c r="L182" s="4" t="str">
        <f>VLOOKUP(A182,ISO!$A$2:'ISO'!$D$251,4,FALSE)</f>
        <v>PL</v>
      </c>
      <c r="M182" s="12">
        <f>VLOOKUP(A182,FAO!$A$2:'FAO'!$E$195, 2, FALSE)</f>
        <v>616</v>
      </c>
      <c r="N182" s="12" t="str">
        <f>VLOOKUP(A182,FAO!$A$2:'FAO'!$E$195, 3, FALSE)</f>
        <v>POL</v>
      </c>
      <c r="O182" s="18">
        <f>VLOOKUP(A182,FAO!$A$2:'FAO'!$E$195, 5, FALSE)</f>
        <v>198</v>
      </c>
      <c r="P182">
        <f>VLOOKUP(A182,AggReg2!A$2:B$251, 2, FALSE)</f>
        <v>0</v>
      </c>
      <c r="Q182" s="16" t="str">
        <f>VLOOKUP(C182,Econ2Dev!A$2:C$235,2, FALSE)</f>
        <v>DVD</v>
      </c>
      <c r="R182" s="16" t="str">
        <f>VLOOKUP(C182,Econ2Dev!A$2:C$235, 3, FALSE)</f>
        <v>Developing Only</v>
      </c>
      <c r="S182" t="str">
        <f>VLOOKUP(A182,EAPgMENg!A$2:C$288, 2, FALSE)</f>
        <v>OTH</v>
      </c>
      <c r="T182" t="str">
        <f>VLOOKUP(A182,EAPgMENg!A$2:C$288, 3, FALSE)</f>
        <v>Other</v>
      </c>
      <c r="U182" t="str">
        <f>VLOOKUP(C182,WB.income!A$2:C$251, 2, FALSE)</f>
        <v>highInc</v>
      </c>
      <c r="V182" t="str">
        <f>VLOOKUP(C182,WB.income!A$2:C$251, 3, FALSE)</f>
        <v>High income</v>
      </c>
      <c r="X182" t="str">
        <f>VLOOKUP(A182,WB.spatial!A$2:C$251, 2, FALSE)</f>
        <v>EUR</v>
      </c>
      <c r="Y182" t="str">
        <f>VLOOKUP(A182,WB.spatial!A$2:C$251, 3, FALSE)</f>
        <v>Europe</v>
      </c>
      <c r="Z182" t="str">
        <f>VLOOKUP(A182, Africa.regions!A$2:C$251, 2, FALSE)</f>
        <v>NonAfrica</v>
      </c>
      <c r="AA182" t="str">
        <f>VLOOKUP(A182,Africa.regions!A$2:C$251, 3, FALSE)</f>
        <v>Not Africa</v>
      </c>
      <c r="AB182" t="str">
        <f>VLOOKUP(A182, 'regions.invest'!A$2:C$250, 2, FALSE)</f>
        <v>nonmember</v>
      </c>
      <c r="AC182" t="str">
        <f>VLOOKUP(A182, 'regions.invest'!A$2:C$250, 3, FALSE)</f>
        <v>standard investment</v>
      </c>
      <c r="AE182" t="str">
        <f>VLOOKUP(C182, MDIreg1!A$2:C$250, 2, FALSE)</f>
        <v>other</v>
      </c>
      <c r="AF182" t="str">
        <f>VLOOKUP(C182, MDIreg1!A$2:C$250, 3, FALSE)</f>
        <v>Other countries</v>
      </c>
      <c r="AG182" t="str">
        <f>VLOOKUP(C182, MDIreg2!A$2:C$250, 2, FALSE)</f>
        <v>other</v>
      </c>
      <c r="AH182" t="str">
        <f>VLOOKUP(C182, MDIreg2!A$2:C$250, 3, FALSE)</f>
        <v>Other counties</v>
      </c>
    </row>
    <row r="183" spans="1:34" x14ac:dyDescent="0.2">
      <c r="A183" s="3" t="str">
        <f>ISO!A183</f>
        <v>PRI</v>
      </c>
      <c r="B183" s="3" t="str">
        <f>ISO!B183</f>
        <v>Puerto Rico</v>
      </c>
      <c r="C183" s="4" t="str">
        <f>VLOOKUP(A183,IMPACT159!A$2:C$251, 2, FALSE)</f>
        <v>CRB</v>
      </c>
      <c r="D183" s="4" t="str">
        <f>VLOOKUP(A183,IMPACT159!A$2:C$251, 3, FALSE)</f>
        <v>Other Caribbean</v>
      </c>
      <c r="E183" s="4" t="str">
        <f>VLOOKUP(A183,IMPACT115!A$2:C$249, 2,FALSE)</f>
        <v>ROW</v>
      </c>
      <c r="F183" s="4" t="str">
        <f>VLOOKUP(A183,IMPACT115!A$2:C$249, 2,FALSE)</f>
        <v>ROW</v>
      </c>
      <c r="G183" s="4" t="str">
        <f>VLOOKUP(A183,SSP!$A$2:C$247,2,FALSE)</f>
        <v>PRI</v>
      </c>
      <c r="H183" s="5" t="e">
        <f>VLOOKUP(A183,FAO!$A$2:'FAO'!$E$195, 4, FALSE)</f>
        <v>#N/A</v>
      </c>
      <c r="I183" s="4" t="str">
        <f>VLOOKUP(A183,AggReg1!A$2:C$251, 2, FALSE)</f>
        <v>LAC</v>
      </c>
      <c r="J183" s="4" t="str">
        <f>VLOOKUP(A183,AggReg1!A$2:C$251, 3, FALSE)</f>
        <v>Latin America and Caribbean</v>
      </c>
      <c r="K183" s="4" t="e">
        <f>VLOOKUP(A183,ISO!$A$2:'ISO'!$C$251,3,FALSE)</f>
        <v>#N/A</v>
      </c>
      <c r="L183" s="4" t="e">
        <f>VLOOKUP(A183,ISO!$A$2:'ISO'!$D$251,4,FALSE)</f>
        <v>#N/A</v>
      </c>
      <c r="M183" s="12">
        <v>630</v>
      </c>
      <c r="N183" s="12" t="e">
        <f>VLOOKUP(A183,FAO!$A$2:'FAO'!$E$195, 3, FALSE)</f>
        <v>#N/A</v>
      </c>
      <c r="O183" s="18" t="e">
        <f>VLOOKUP(A183,FAO!$A$2:'FAO'!$E$195, 5, FALSE)</f>
        <v>#N/A</v>
      </c>
      <c r="P183" t="str">
        <f>VLOOKUP(A183,AggReg2!A$2:B$251, 2, FALSE)</f>
        <v>SEU</v>
      </c>
      <c r="Q183" s="16" t="str">
        <f>VLOOKUP(C183,Econ2Dev!A$2:C$235,2, FALSE)</f>
        <v>DVG</v>
      </c>
      <c r="R183" s="16" t="str">
        <f>VLOOKUP(C183,Econ2Dev!A$2:C$235, 3, FALSE)</f>
        <v>Developed Only</v>
      </c>
      <c r="S183" t="str">
        <f>VLOOKUP(A183,EAPgMENg!A$2:C$288, 2, FALSE)</f>
        <v>OTH</v>
      </c>
      <c r="T183" t="str">
        <f>VLOOKUP(A183,EAPgMENg!A$2:C$288, 3, FALSE)</f>
        <v>Other</v>
      </c>
      <c r="U183" t="str">
        <f>VLOOKUP(C183,WB.income!A$2:C$251, 2, FALSE)</f>
        <v>lowMidInc</v>
      </c>
      <c r="V183" t="str">
        <f>VLOOKUP(C183,WB.income!A$2:C$251, 3, FALSE)</f>
        <v>Lower middle income</v>
      </c>
      <c r="X183" t="str">
        <f>VLOOKUP(A183,WB.spatial!A$2:C$251, 2, FALSE)</f>
        <v>LAC</v>
      </c>
      <c r="Y183" t="str">
        <f>VLOOKUP(A183,WB.spatial!A$2:C$251, 3, FALSE)</f>
        <v>Latin America and Caribbean</v>
      </c>
      <c r="Z183" t="str">
        <f>VLOOKUP(A183, Africa.regions!A$2:C$251, 2, FALSE)</f>
        <v>NonAfrica</v>
      </c>
      <c r="AA183" t="str">
        <f>VLOOKUP(A183,Africa.regions!A$2:C$251, 3, FALSE)</f>
        <v>Not Africa</v>
      </c>
      <c r="AB183" t="str">
        <f>VLOOKUP(A183, 'regions.invest'!A$2:C$250, 2, FALSE)</f>
        <v>member</v>
      </c>
      <c r="AC183" t="str">
        <f>VLOOKUP(A183, 'regions.invest'!A$2:C$250, 3, FALSE)</f>
        <v>Increased investment</v>
      </c>
      <c r="AE183" t="str">
        <f>VLOOKUP(C183, MDIreg1!A$2:C$250, 2, FALSE)</f>
        <v>Caribbean</v>
      </c>
      <c r="AF183" t="str">
        <f>VLOOKUP(C183, MDIreg1!A$2:C$250, 3, FALSE)</f>
        <v>Caribbean</v>
      </c>
      <c r="AG183" t="str">
        <f>VLOOKUP(C183, MDIreg2!A$2:C$250, 2, FALSE)</f>
        <v>LAC_mdi</v>
      </c>
      <c r="AH183" t="str">
        <f>VLOOKUP(C183, MDIreg2!A$2:C$250, 3, FALSE)</f>
        <v>Selected Latin American and Caribbean countries</v>
      </c>
    </row>
    <row r="184" spans="1:34" x14ac:dyDescent="0.2">
      <c r="A184" s="3" t="str">
        <f>ISO!A184</f>
        <v>PRK</v>
      </c>
      <c r="B184" s="3" t="str">
        <f>ISO!B184</f>
        <v>Korea, Democratic People's Republic of</v>
      </c>
      <c r="C184" s="4" t="str">
        <f>VLOOKUP(A184,IMPACT159!A$2:C$251, 2, FALSE)</f>
        <v>PRK</v>
      </c>
      <c r="D184" s="4" t="str">
        <f>VLOOKUP(A184,IMPACT159!A$2:C$251, 3, FALSE)</f>
        <v>North Korea</v>
      </c>
      <c r="E184" s="4" t="str">
        <f>VLOOKUP(A184,IMPACT115!A$2:C$249, 2,FALSE)</f>
        <v>NOK</v>
      </c>
      <c r="F184" s="4" t="str">
        <f>VLOOKUP(A184,IMPACT115!A$2:C$249, 2,FALSE)</f>
        <v>NOK</v>
      </c>
      <c r="G184" s="4" t="str">
        <f>VLOOKUP(A184,SSP!$A$2:C$247,2,FALSE)</f>
        <v>PRK</v>
      </c>
      <c r="H184" s="5">
        <f>VLOOKUP(A184,FAO!$A$2:'FAO'!$E$195, 4, FALSE)</f>
        <v>116</v>
      </c>
      <c r="I184" s="4" t="str">
        <f>VLOOKUP(A184,AggReg1!A$2:C$251, 2, FALSE)</f>
        <v>EAP</v>
      </c>
      <c r="J184" s="4" t="str">
        <f>VLOOKUP(A184,AggReg1!A$2:C$251, 3, FALSE)</f>
        <v>East Asia and Pacific</v>
      </c>
      <c r="K184" s="4" t="str">
        <f>VLOOKUP(A184,ISO!$A$2:'ISO'!$C$251,3,FALSE)</f>
        <v>The Democratic People's Republic of Korea</v>
      </c>
      <c r="L184" s="4" t="str">
        <f>VLOOKUP(A184,ISO!$A$2:'ISO'!$D$251,4,FALSE)</f>
        <v>KP</v>
      </c>
      <c r="M184" s="12">
        <f>VLOOKUP(A184,FAO!$A$2:'FAO'!$E$195, 2, FALSE)</f>
        <v>408</v>
      </c>
      <c r="N184" s="12" t="str">
        <f>VLOOKUP(A184,FAO!$A$2:'FAO'!$E$195, 3, FALSE)</f>
        <v>DRK</v>
      </c>
      <c r="O184" s="18">
        <f>VLOOKUP(A184,FAO!$A$2:'FAO'!$E$195, 5, FALSE)</f>
        <v>67</v>
      </c>
      <c r="P184">
        <f>VLOOKUP(A184,AggReg2!A$2:B$251, 2, FALSE)</f>
        <v>0</v>
      </c>
      <c r="Q184" s="16" t="str">
        <f>VLOOKUP(C184,Econ2Dev!A$2:C$235,2, FALSE)</f>
        <v>DVG</v>
      </c>
      <c r="R184" s="16" t="str">
        <f>VLOOKUP(C184,Econ2Dev!A$2:C$235, 3, FALSE)</f>
        <v>Developed Only</v>
      </c>
      <c r="S184" t="str">
        <f>VLOOKUP(A184,EAPgMENg!A$2:C$288, 2, FALSE)</f>
        <v>OTH</v>
      </c>
      <c r="T184" t="str">
        <f>VLOOKUP(A184,EAPgMENg!A$2:C$288, 3, FALSE)</f>
        <v>Other</v>
      </c>
      <c r="U184" t="str">
        <f>VLOOKUP(C184,WB.income!A$2:C$251, 2, FALSE)</f>
        <v>lowInc</v>
      </c>
      <c r="V184" t="str">
        <f>VLOOKUP(C184,WB.income!A$2:C$251, 3, FALSE)</f>
        <v>Low income</v>
      </c>
      <c r="X184" t="str">
        <f>VLOOKUP(A184,WB.spatial!A$2:C$251, 2, FALSE)</f>
        <v>EAP</v>
      </c>
      <c r="Y184" t="str">
        <f>VLOOKUP(A184,WB.spatial!A$2:C$251, 3, FALSE)</f>
        <v>East Asia and Pacific</v>
      </c>
      <c r="Z184" t="str">
        <f>VLOOKUP(A184, Africa.regions!A$2:C$251, 2, FALSE)</f>
        <v>NonAfrica</v>
      </c>
      <c r="AA184" t="str">
        <f>VLOOKUP(A184,Africa.regions!A$2:C$251, 3, FALSE)</f>
        <v>Not Africa</v>
      </c>
      <c r="AB184" t="str">
        <f>VLOOKUP(A184, 'regions.invest'!A$2:C$250, 2, FALSE)</f>
        <v>nonmember</v>
      </c>
      <c r="AC184" t="str">
        <f>VLOOKUP(A184, 'regions.invest'!A$2:C$250, 3, FALSE)</f>
        <v>standard investment</v>
      </c>
      <c r="AE184" t="str">
        <f>VLOOKUP(C184, MDIreg1!A$2:C$250, 2, FALSE)</f>
        <v>Asia_NE</v>
      </c>
      <c r="AF184" t="str">
        <f>VLOOKUP(C184, MDIreg1!A$2:C$250, 3, FALSE)</f>
        <v>Northeast Asia</v>
      </c>
      <c r="AG184" t="str">
        <f>VLOOKUP(C184, MDIreg2!A$2:C$250, 2, FALSE)</f>
        <v>other</v>
      </c>
      <c r="AH184" t="str">
        <f>VLOOKUP(C184, MDIreg2!A$2:C$250, 3, FALSE)</f>
        <v>Other counties</v>
      </c>
    </row>
    <row r="185" spans="1:34" x14ac:dyDescent="0.2">
      <c r="A185" s="3" t="str">
        <f>ISO!A185</f>
        <v>PRT</v>
      </c>
      <c r="B185" s="3" t="str">
        <f>ISO!B185</f>
        <v>Portugal</v>
      </c>
      <c r="C185" s="4" t="str">
        <f>VLOOKUP(A185,IMPACT159!A$2:C$251, 2, FALSE)</f>
        <v>PRT</v>
      </c>
      <c r="D185" s="4" t="str">
        <f>VLOOKUP(A185,IMPACT159!A$2:C$251, 3, FALSE)</f>
        <v>Portugal</v>
      </c>
      <c r="E185" s="4" t="str">
        <f>VLOOKUP(A185,IMPACT115!A$2:C$249, 2,FALSE)</f>
        <v>IBE</v>
      </c>
      <c r="F185" s="4" t="str">
        <f>VLOOKUP(A185,IMPACT115!A$2:C$249, 2,FALSE)</f>
        <v>IBE</v>
      </c>
      <c r="G185" s="4" t="str">
        <f>VLOOKUP(A185,SSP!$A$2:C$247,2,FALSE)</f>
        <v>PRT</v>
      </c>
      <c r="H185" s="5">
        <f>VLOOKUP(A185,FAO!$A$2:'FAO'!$E$195, 4, FALSE)</f>
        <v>174</v>
      </c>
      <c r="I185" s="4" t="str">
        <f>VLOOKUP(A185,AggReg1!A$2:C$251, 2, FALSE)</f>
        <v>EUR</v>
      </c>
      <c r="J185" s="4" t="str">
        <f>VLOOKUP(A185,AggReg1!A$2:C$251, 3, FALSE)</f>
        <v>Europe</v>
      </c>
      <c r="K185" s="4" t="str">
        <f>VLOOKUP(A185,ISO!$A$2:'ISO'!$C$251,3,FALSE)</f>
        <v>The Portuguese Republic</v>
      </c>
      <c r="L185" s="4" t="str">
        <f>VLOOKUP(A185,ISO!$A$2:'ISO'!$D$251,4,FALSE)</f>
        <v>PT</v>
      </c>
      <c r="M185" s="12">
        <f>VLOOKUP(A185,FAO!$A$2:'FAO'!$E$195, 2, FALSE)</f>
        <v>620</v>
      </c>
      <c r="N185" s="12" t="str">
        <f>VLOOKUP(A185,FAO!$A$2:'FAO'!$E$195, 3, FALSE)</f>
        <v>POR</v>
      </c>
      <c r="O185" s="18">
        <f>VLOOKUP(A185,FAO!$A$2:'FAO'!$E$195, 5, FALSE)</f>
        <v>199</v>
      </c>
      <c r="P185">
        <f>VLOOKUP(A185,AggReg2!A$2:B$251, 2, FALSE)</f>
        <v>0</v>
      </c>
      <c r="Q185" s="16" t="str">
        <f>VLOOKUP(C185,Econ2Dev!A$2:C$235,2, FALSE)</f>
        <v>DVD</v>
      </c>
      <c r="R185" s="16" t="str">
        <f>VLOOKUP(C185,Econ2Dev!A$2:C$235, 3, FALSE)</f>
        <v>Developing Only</v>
      </c>
      <c r="S185" t="str">
        <f>VLOOKUP(A185,EAPgMENg!A$2:C$288, 2, FALSE)</f>
        <v>OTH</v>
      </c>
      <c r="T185" t="str">
        <f>VLOOKUP(A185,EAPgMENg!A$2:C$288, 3, FALSE)</f>
        <v>Other</v>
      </c>
      <c r="U185" t="str">
        <f>VLOOKUP(C185,WB.income!A$2:C$251, 2, FALSE)</f>
        <v>highInc</v>
      </c>
      <c r="V185" t="str">
        <f>VLOOKUP(C185,WB.income!A$2:C$251, 3, FALSE)</f>
        <v>High income</v>
      </c>
      <c r="X185" t="str">
        <f>VLOOKUP(A185,WB.spatial!A$2:C$251, 2, FALSE)</f>
        <v>EUR</v>
      </c>
      <c r="Y185" t="str">
        <f>VLOOKUP(A185,WB.spatial!A$2:C$251, 3, FALSE)</f>
        <v>Europe</v>
      </c>
      <c r="Z185" t="str">
        <f>VLOOKUP(A185, Africa.regions!A$2:C$251, 2, FALSE)</f>
        <v>NonAfrica</v>
      </c>
      <c r="AA185" t="str">
        <f>VLOOKUP(A185,Africa.regions!A$2:C$251, 3, FALSE)</f>
        <v>Not Africa</v>
      </c>
      <c r="AB185" t="str">
        <f>VLOOKUP(A185, 'regions.invest'!A$2:C$250, 2, FALSE)</f>
        <v>nonmember</v>
      </c>
      <c r="AC185" t="str">
        <f>VLOOKUP(A185, 'regions.invest'!A$2:C$250, 3, FALSE)</f>
        <v>standard investment</v>
      </c>
      <c r="AE185" t="str">
        <f>VLOOKUP(C185, MDIreg1!A$2:C$250, 2, FALSE)</f>
        <v>other</v>
      </c>
      <c r="AF185" t="str">
        <f>VLOOKUP(C185, MDIreg1!A$2:C$250, 3, FALSE)</f>
        <v>Other countries</v>
      </c>
      <c r="AG185" t="str">
        <f>VLOOKUP(C185, MDIreg2!A$2:C$250, 2, FALSE)</f>
        <v>other</v>
      </c>
      <c r="AH185" t="str">
        <f>VLOOKUP(C185, MDIreg2!A$2:C$250, 3, FALSE)</f>
        <v>Other counties</v>
      </c>
    </row>
    <row r="186" spans="1:34" x14ac:dyDescent="0.2">
      <c r="A186" s="3" t="str">
        <f>ISO!A186</f>
        <v>PRY</v>
      </c>
      <c r="B186" s="3" t="str">
        <f>ISO!B186</f>
        <v>Paraguay</v>
      </c>
      <c r="C186" s="4" t="str">
        <f>VLOOKUP(A186,IMPACT159!A$2:C$251, 2, FALSE)</f>
        <v>PRY</v>
      </c>
      <c r="D186" s="4" t="str">
        <f>VLOOKUP(A186,IMPACT159!A$2:C$251, 3, FALSE)</f>
        <v>Paraguay</v>
      </c>
      <c r="E186" s="4" t="str">
        <f>VLOOKUP(A186,IMPACT115!A$2:C$249, 2,FALSE)</f>
        <v>CSA</v>
      </c>
      <c r="F186" s="4" t="str">
        <f>VLOOKUP(A186,IMPACT115!A$2:C$249, 2,FALSE)</f>
        <v>CSA</v>
      </c>
      <c r="G186" s="4" t="str">
        <f>VLOOKUP(A186,SSP!$A$2:C$247,2,FALSE)</f>
        <v>PRY</v>
      </c>
      <c r="H186" s="5">
        <f>VLOOKUP(A186,FAO!$A$2:'FAO'!$E$195, 4, FALSE)</f>
        <v>169</v>
      </c>
      <c r="I186" s="4" t="str">
        <f>VLOOKUP(A186,AggReg1!A$2:C$251, 2, FALSE)</f>
        <v>LAC</v>
      </c>
      <c r="J186" s="4" t="str">
        <f>VLOOKUP(A186,AggReg1!A$2:C$251, 3, FALSE)</f>
        <v>Latin America and Caribbean</v>
      </c>
      <c r="K186" s="4" t="str">
        <f>VLOOKUP(A186,ISO!$A$2:'ISO'!$C$251,3,FALSE)</f>
        <v>The Republic of Paraguay</v>
      </c>
      <c r="L186" s="4" t="str">
        <f>VLOOKUP(A186,ISO!$A$2:'ISO'!$D$251,4,FALSE)</f>
        <v>PY</v>
      </c>
      <c r="M186" s="12">
        <f>VLOOKUP(A186,FAO!$A$2:'FAO'!$E$195, 2, FALSE)</f>
        <v>600</v>
      </c>
      <c r="N186" s="12" t="str">
        <f>VLOOKUP(A186,FAO!$A$2:'FAO'!$E$195, 3, FALSE)</f>
        <v>PAR</v>
      </c>
      <c r="O186" s="18">
        <f>VLOOKUP(A186,FAO!$A$2:'FAO'!$E$195, 5, FALSE)</f>
        <v>194</v>
      </c>
      <c r="P186">
        <f>VLOOKUP(A186,AggReg2!A$2:B$251, 2, FALSE)</f>
        <v>0</v>
      </c>
      <c r="Q186" s="16" t="str">
        <f>VLOOKUP(C186,Econ2Dev!A$2:C$235,2, FALSE)</f>
        <v>DVG</v>
      </c>
      <c r="R186" s="16" t="str">
        <f>VLOOKUP(C186,Econ2Dev!A$2:C$235, 3, FALSE)</f>
        <v>Developed Only</v>
      </c>
      <c r="S186" t="str">
        <f>VLOOKUP(A186,EAPgMENg!A$2:C$288, 2, FALSE)</f>
        <v>OTH</v>
      </c>
      <c r="T186" t="str">
        <f>VLOOKUP(A186,EAPgMENg!A$2:C$288, 3, FALSE)</f>
        <v>Other</v>
      </c>
      <c r="U186" t="str">
        <f>VLOOKUP(C186,WB.income!A$2:C$251, 2, FALSE)</f>
        <v>upMidInc</v>
      </c>
      <c r="V186" t="str">
        <f>VLOOKUP(C186,WB.income!A$2:C$251, 3, FALSE)</f>
        <v>Upper middle income</v>
      </c>
      <c r="X186" t="str">
        <f>VLOOKUP(A186,WB.spatial!A$2:C$251, 2, FALSE)</f>
        <v>LAC</v>
      </c>
      <c r="Y186" t="str">
        <f>VLOOKUP(A186,WB.spatial!A$2:C$251, 3, FALSE)</f>
        <v>Latin America and Caribbean</v>
      </c>
      <c r="Z186" t="str">
        <f>VLOOKUP(A186, Africa.regions!A$2:C$251, 2, FALSE)</f>
        <v>NonAfrica</v>
      </c>
      <c r="AA186" t="str">
        <f>VLOOKUP(A186,Africa.regions!A$2:C$251, 3, FALSE)</f>
        <v>Not Africa</v>
      </c>
      <c r="AB186" t="str">
        <f>VLOOKUP(A186, 'regions.invest'!A$2:C$250, 2, FALSE)</f>
        <v>nonmember</v>
      </c>
      <c r="AC186" t="str">
        <f>VLOOKUP(A186, 'regions.invest'!A$2:C$250, 3, FALSE)</f>
        <v>standard investment</v>
      </c>
      <c r="AE186" t="str">
        <f>VLOOKUP(C186, MDIreg1!A$2:C$250, 2, FALSE)</f>
        <v>SA_SCone</v>
      </c>
      <c r="AF186" t="str">
        <f>VLOOKUP(C186, MDIreg1!A$2:C$250, 3, FALSE)</f>
        <v>South America Southern Cone</v>
      </c>
      <c r="AG186" t="str">
        <f>VLOOKUP(C186, MDIreg2!A$2:C$250, 2, FALSE)</f>
        <v>other</v>
      </c>
      <c r="AH186" t="str">
        <f>VLOOKUP(C186, MDIreg2!A$2:C$250, 3, FALSE)</f>
        <v>Other counties</v>
      </c>
    </row>
    <row r="187" spans="1:34" x14ac:dyDescent="0.2">
      <c r="A187" s="3" t="str">
        <f>ISO!A187</f>
        <v>PSE</v>
      </c>
      <c r="B187" s="3" t="str">
        <f>ISO!B187</f>
        <v>Palestine</v>
      </c>
      <c r="C187" s="4" t="str">
        <f>VLOOKUP(A187,IMPACT159!A$2:C$251, 2, FALSE)</f>
        <v>PSE</v>
      </c>
      <c r="D187" s="4" t="str">
        <f>VLOOKUP(A187,IMPACT159!A$2:C$251, 3, FALSE)</f>
        <v>Occupied Palestinian Territory</v>
      </c>
      <c r="E187" s="4" t="str">
        <f>VLOOKUP(A187,IMPACT115!A$2:C$249, 2,FALSE)</f>
        <v>ROW</v>
      </c>
      <c r="F187" s="4" t="str">
        <f>VLOOKUP(A187,IMPACT115!A$2:C$249, 2,FALSE)</f>
        <v>ROW</v>
      </c>
      <c r="G187" s="4" t="str">
        <f>VLOOKUP(A187,SSP!$A$2:C$247,2,FALSE)</f>
        <v>PSE</v>
      </c>
      <c r="H187" s="5" t="e">
        <f>VLOOKUP(A187,FAO!$A$2:'FAO'!$E$195, 4, FALSE)</f>
        <v>#N/A</v>
      </c>
      <c r="I187" s="4" t="str">
        <f>VLOOKUP(A187,AggReg1!A$2:C$251, 2, FALSE)</f>
        <v>MEN</v>
      </c>
      <c r="J187" s="4" t="str">
        <f>VLOOKUP(A187,AggReg1!A$2:C$251, 3, FALSE)</f>
        <v>Middle East and North Africa</v>
      </c>
      <c r="K187" s="4" t="str">
        <f>VLOOKUP(A187,ISO!$A$2:'ISO'!$C$251,3,FALSE)</f>
        <v>Palestine, State of</v>
      </c>
      <c r="L187" s="4" t="str">
        <f>VLOOKUP(A187,ISO!$A$2:'ISO'!$D$251,4,FALSE)</f>
        <v>PS</v>
      </c>
      <c r="M187" s="12">
        <v>275</v>
      </c>
      <c r="N187" s="12" t="e">
        <f>VLOOKUP(A187,FAO!$A$2:'FAO'!$E$195, 3, FALSE)</f>
        <v>#N/A</v>
      </c>
      <c r="O187" s="18" t="e">
        <f>VLOOKUP(A187,FAO!$A$2:'FAO'!$E$195, 5, FALSE)</f>
        <v>#N/A</v>
      </c>
      <c r="P187">
        <f>VLOOKUP(A187,AggReg2!A$2:B$251, 2, FALSE)</f>
        <v>0</v>
      </c>
      <c r="Q187" s="16" t="str">
        <f>VLOOKUP(C187,Econ2Dev!A$2:C$235,2, FALSE)</f>
        <v>DVG</v>
      </c>
      <c r="R187" s="16" t="str">
        <f>VLOOKUP(C187,Econ2Dev!A$2:C$235, 3, FALSE)</f>
        <v>Developed Only</v>
      </c>
      <c r="S187" t="str">
        <f>VLOOKUP(A187,EAPgMENg!A$2:C$288, 2, FALSE)</f>
        <v>OTH</v>
      </c>
      <c r="T187" t="str">
        <f>VLOOKUP(A187,EAPgMENg!A$2:C$288, 3, FALSE)</f>
        <v>Other</v>
      </c>
      <c r="U187" t="str">
        <f>VLOOKUP(C187,WB.income!A$2:C$251, 2, FALSE)</f>
        <v>lowMidInc</v>
      </c>
      <c r="V187" t="str">
        <f>VLOOKUP(C187,WB.income!A$2:C$251, 3, FALSE)</f>
        <v>Lower middle income</v>
      </c>
      <c r="X187" t="str">
        <f>VLOOKUP(A187,WB.spatial!A$2:C$251, 2, FALSE)</f>
        <v>MEN</v>
      </c>
      <c r="Y187" t="str">
        <f>VLOOKUP(A187,WB.spatial!A$2:C$251, 3, FALSE)</f>
        <v>Middle and Near East</v>
      </c>
      <c r="Z187" t="str">
        <f>VLOOKUP(A187, Africa.regions!A$2:C$251, 2, FALSE)</f>
        <v>NonAfrica</v>
      </c>
      <c r="AA187" t="str">
        <f>VLOOKUP(A187,Africa.regions!A$2:C$251, 3, FALSE)</f>
        <v>Not Africa</v>
      </c>
      <c r="AB187" t="str">
        <f>VLOOKUP(A187, 'regions.invest'!A$2:C$250, 2, FALSE)</f>
        <v>member</v>
      </c>
      <c r="AC187" t="str">
        <f>VLOOKUP(A187, 'regions.invest'!A$2:C$250, 3, FALSE)</f>
        <v>Increased investment</v>
      </c>
      <c r="AE187" t="str">
        <f>VLOOKUP(C187, MDIreg1!A$2:C$250, 2, FALSE)</f>
        <v>Asia_West</v>
      </c>
      <c r="AF187" t="str">
        <f>VLOOKUP(C187, MDIreg1!A$2:C$250, 3, FALSE)</f>
        <v>Western Asia</v>
      </c>
      <c r="AG187" t="str">
        <f>VLOOKUP(C187, MDIreg2!A$2:C$250, 2, FALSE)</f>
        <v>WANACentAsia_mdi</v>
      </c>
      <c r="AH187" t="str">
        <f>VLOOKUP(C187, MDIreg2!A$2:C$250, 3, FALSE)</f>
        <v>West and Central Asia and North African countries</v>
      </c>
    </row>
    <row r="188" spans="1:34" x14ac:dyDescent="0.2">
      <c r="A188" s="3" t="str">
        <f>ISO!A188</f>
        <v>PYF</v>
      </c>
      <c r="B188" s="3" t="str">
        <f>ISO!B188</f>
        <v>French Polynesia</v>
      </c>
      <c r="C188" s="4" t="str">
        <f>VLOOKUP(A188,IMPACT159!A$2:C$251, 2, FALSE)</f>
        <v>OPO</v>
      </c>
      <c r="D188" s="4" t="str">
        <f>VLOOKUP(A188,IMPACT159!A$2:C$251, 3, FALSE)</f>
        <v>Other Pacific Ocean</v>
      </c>
      <c r="E188" s="4" t="str">
        <f>VLOOKUP(A188,IMPACT115!A$2:C$249, 2,FALSE)</f>
        <v>ROW</v>
      </c>
      <c r="F188" s="4" t="str">
        <f>VLOOKUP(A188,IMPACT115!A$2:C$249, 2,FALSE)</f>
        <v>ROW</v>
      </c>
      <c r="G188" s="4" t="str">
        <f>VLOOKUP(A188,SSP!$A$2:C$247,2,FALSE)</f>
        <v>PYF</v>
      </c>
      <c r="H188" s="5" t="e">
        <f>VLOOKUP(A188,FAO!$A$2:'FAO'!$E$195, 4, FALSE)</f>
        <v>#N/A</v>
      </c>
      <c r="I188" s="4" t="str">
        <f>VLOOKUP(A188,AggReg1!A$2:C$251, 2, FALSE)</f>
        <v>EAP</v>
      </c>
      <c r="J188" s="4" t="str">
        <f>VLOOKUP(A188,AggReg1!A$2:C$251, 3, FALSE)</f>
        <v>East Asia and Pacific</v>
      </c>
      <c r="K188" s="4" t="e">
        <f>VLOOKUP(A188,ISO!$A$2:'ISO'!$C$251,3,FALSE)</f>
        <v>#N/A</v>
      </c>
      <c r="L188" s="4" t="e">
        <f>VLOOKUP(A188,ISO!$A$2:'ISO'!$D$251,4,FALSE)</f>
        <v>#N/A</v>
      </c>
      <c r="M188" s="12">
        <v>258</v>
      </c>
      <c r="N188" s="12" t="e">
        <f>VLOOKUP(A188,FAO!$A$2:'FAO'!$E$195, 3, FALSE)</f>
        <v>#N/A</v>
      </c>
      <c r="O188" s="18" t="e">
        <f>VLOOKUP(A188,FAO!$A$2:'FAO'!$E$195, 5, FALSE)</f>
        <v>#N/A</v>
      </c>
      <c r="P188">
        <f>VLOOKUP(A188,AggReg2!A$2:B$251, 2, FALSE)</f>
        <v>0</v>
      </c>
      <c r="Q188" s="16" t="str">
        <f>VLOOKUP(C188,Econ2Dev!A$2:C$235,2, FALSE)</f>
        <v>DVG</v>
      </c>
      <c r="R188" s="16" t="str">
        <f>VLOOKUP(C188,Econ2Dev!A$2:C$235, 3, FALSE)</f>
        <v>Developed Only</v>
      </c>
      <c r="S188" t="str">
        <f>VLOOKUP(A188,EAPgMENg!A$2:C$288, 2, FALSE)</f>
        <v>OTH</v>
      </c>
      <c r="T188" t="str">
        <f>VLOOKUP(A188,EAPgMENg!A$2:C$288, 3, FALSE)</f>
        <v>Other</v>
      </c>
      <c r="U188" t="str">
        <f>VLOOKUP(C188,WB.income!A$2:C$251, 2, FALSE)</f>
        <v>upMidInc</v>
      </c>
      <c r="V188" t="str">
        <f>VLOOKUP(C188,WB.income!A$2:C$251, 3, FALSE)</f>
        <v>Upper middle income</v>
      </c>
      <c r="X188" t="str">
        <f>VLOOKUP(A188,WB.spatial!A$2:C$251, 2, FALSE)</f>
        <v>EAP</v>
      </c>
      <c r="Y188" t="str">
        <f>VLOOKUP(A188,WB.spatial!A$2:C$251, 3, FALSE)</f>
        <v>East Asia and Pacific</v>
      </c>
      <c r="Z188" t="str">
        <f>VLOOKUP(A188, Africa.regions!A$2:C$251, 2, FALSE)</f>
        <v>NonAfrica</v>
      </c>
      <c r="AA188" t="str">
        <f>VLOOKUP(A188,Africa.regions!A$2:C$251, 3, FALSE)</f>
        <v>Not Africa</v>
      </c>
      <c r="AB188" t="str">
        <f>VLOOKUP(A188, 'regions.invest'!A$2:C$250, 2, FALSE)</f>
        <v>nonmember</v>
      </c>
      <c r="AC188" t="str">
        <f>VLOOKUP(A188, 'regions.invest'!A$2:C$250, 3, FALSE)</f>
        <v>standard investment</v>
      </c>
      <c r="AE188" t="str">
        <f>VLOOKUP(C188, MDIreg1!A$2:C$250, 2, FALSE)</f>
        <v>Asia_SE</v>
      </c>
      <c r="AF188" t="str">
        <f>VLOOKUP(C188, MDIreg1!A$2:C$250, 3, FALSE)</f>
        <v>Southeast Asia</v>
      </c>
      <c r="AG188" t="str">
        <f>VLOOKUP(C188, MDIreg2!A$2:C$250, 2, FALSE)</f>
        <v>Asia_mdi</v>
      </c>
      <c r="AH188" t="str">
        <f>VLOOKUP(C188, MDIreg2!A$2:C$250, 3, FALSE)</f>
        <v>Selected Asian countries</v>
      </c>
    </row>
    <row r="189" spans="1:34" x14ac:dyDescent="0.2">
      <c r="A189" s="3" t="str">
        <f>ISO!A189</f>
        <v>QAT</v>
      </c>
      <c r="B189" s="3" t="str">
        <f>ISO!B189</f>
        <v>Qatar</v>
      </c>
      <c r="C189" s="4" t="str">
        <f>VLOOKUP(A189,IMPACT159!A$2:C$251, 2, FALSE)</f>
        <v>RAP</v>
      </c>
      <c r="D189" s="4" t="str">
        <f>VLOOKUP(A189,IMPACT159!A$2:C$251, 3, FALSE)</f>
        <v>Rest of Arab Peninsula</v>
      </c>
      <c r="E189" s="4" t="str">
        <f>VLOOKUP(A189,IMPACT115!A$2:C$249, 2,FALSE)</f>
        <v>GUL</v>
      </c>
      <c r="F189" s="4" t="str">
        <f>VLOOKUP(A189,IMPACT115!A$2:C$249, 2,FALSE)</f>
        <v>GUL</v>
      </c>
      <c r="G189" s="4" t="str">
        <f>VLOOKUP(A189,SSP!$A$2:C$247,2,FALSE)</f>
        <v>QAT</v>
      </c>
      <c r="H189" s="5">
        <f>VLOOKUP(A189,FAO!$A$2:'FAO'!$E$195, 4, FALSE)</f>
        <v>179</v>
      </c>
      <c r="I189" s="4" t="str">
        <f>VLOOKUP(A189,AggReg1!A$2:C$251, 2, FALSE)</f>
        <v>MEN</v>
      </c>
      <c r="J189" s="4" t="str">
        <f>VLOOKUP(A189,AggReg1!A$2:C$251, 3, FALSE)</f>
        <v>Middle East and North Africa</v>
      </c>
      <c r="K189" s="4" t="str">
        <f>VLOOKUP(A189,ISO!$A$2:'ISO'!$C$251,3,FALSE)</f>
        <v>The State of Qatar</v>
      </c>
      <c r="L189" s="4" t="str">
        <f>VLOOKUP(A189,ISO!$A$2:'ISO'!$D$251,4,FALSE)</f>
        <v>QA</v>
      </c>
      <c r="M189" s="12">
        <f>VLOOKUP(A189,FAO!$A$2:'FAO'!$E$195, 2, FALSE)</f>
        <v>634</v>
      </c>
      <c r="N189" s="12" t="str">
        <f>VLOOKUP(A189,FAO!$A$2:'FAO'!$E$195, 3, FALSE)</f>
        <v>QAT</v>
      </c>
      <c r="O189" s="18">
        <f>VLOOKUP(A189,FAO!$A$2:'FAO'!$E$195, 5, FALSE)</f>
        <v>201</v>
      </c>
      <c r="P189">
        <f>VLOOKUP(A189,AggReg2!A$2:B$251, 2, FALSE)</f>
        <v>0</v>
      </c>
      <c r="Q189" s="16" t="str">
        <f>VLOOKUP(C189,Econ2Dev!A$2:C$235,2, FALSE)</f>
        <v>DVD</v>
      </c>
      <c r="R189" s="16" t="str">
        <f>VLOOKUP(C189,Econ2Dev!A$2:C$235, 3, FALSE)</f>
        <v>Developing Only</v>
      </c>
      <c r="S189" t="str">
        <f>VLOOKUP(A189,EAPgMENg!A$2:C$288, 2, FALSE)</f>
        <v>OTH</v>
      </c>
      <c r="T189" t="str">
        <f>VLOOKUP(A189,EAPgMENg!A$2:C$288, 3, FALSE)</f>
        <v>Other</v>
      </c>
      <c r="U189" t="str">
        <f>VLOOKUP(C189,WB.income!A$2:C$251, 2, FALSE)</f>
        <v>highInc</v>
      </c>
      <c r="V189" t="str">
        <f>VLOOKUP(C189,WB.income!A$2:C$251, 3, FALSE)</f>
        <v>High income</v>
      </c>
      <c r="X189" t="str">
        <f>VLOOKUP(A189,WB.spatial!A$2:C$251, 2, FALSE)</f>
        <v>MEN</v>
      </c>
      <c r="Y189" t="str">
        <f>VLOOKUP(A189,WB.spatial!A$2:C$251, 3, FALSE)</f>
        <v>Middle and Near East</v>
      </c>
      <c r="Z189" t="str">
        <f>VLOOKUP(A189, Africa.regions!A$2:C$251, 2, FALSE)</f>
        <v>NonAfrica</v>
      </c>
      <c r="AA189" t="str">
        <f>VLOOKUP(A189,Africa.regions!A$2:C$251, 3, FALSE)</f>
        <v>Not Africa</v>
      </c>
      <c r="AB189" t="str">
        <f>VLOOKUP(A189, 'regions.invest'!A$2:C$250, 2, FALSE)</f>
        <v>member</v>
      </c>
      <c r="AC189" t="str">
        <f>VLOOKUP(A189, 'regions.invest'!A$2:C$250, 3, FALSE)</f>
        <v>Increased investment</v>
      </c>
      <c r="AE189" t="str">
        <f>VLOOKUP(C189, MDIreg1!A$2:C$250, 2, FALSE)</f>
        <v>Asia_West</v>
      </c>
      <c r="AF189" t="str">
        <f>VLOOKUP(C189, MDIreg1!A$2:C$250, 3, FALSE)</f>
        <v>Western Asia</v>
      </c>
      <c r="AG189" t="str">
        <f>VLOOKUP(C189, MDIreg2!A$2:C$250, 2, FALSE)</f>
        <v>WANACentAsia_mdi</v>
      </c>
      <c r="AH189" t="str">
        <f>VLOOKUP(C189, MDIreg2!A$2:C$250, 3, FALSE)</f>
        <v>West and Central Asia and North African countries</v>
      </c>
    </row>
    <row r="190" spans="1:34" x14ac:dyDescent="0.2">
      <c r="A190" s="3" t="str">
        <f>ISO!A190</f>
        <v>REU</v>
      </c>
      <c r="B190" s="3" t="str">
        <f>ISO!B190</f>
        <v>Réunion</v>
      </c>
      <c r="C190" s="4" t="str">
        <f>VLOOKUP(A190,IMPACT159!A$2:C$251, 2, FALSE)</f>
        <v>OIO</v>
      </c>
      <c r="D190" s="4" t="str">
        <f>VLOOKUP(A190,IMPACT159!A$2:C$251, 3, FALSE)</f>
        <v>Other Indian Ocean</v>
      </c>
      <c r="E190" s="4" t="str">
        <f>VLOOKUP(A190,IMPACT115!A$2:C$249, 2,FALSE)</f>
        <v>ROW</v>
      </c>
      <c r="F190" s="4" t="str">
        <f>VLOOKUP(A190,IMPACT115!A$2:C$249, 2,FALSE)</f>
        <v>ROW</v>
      </c>
      <c r="G190" s="4" t="str">
        <f>VLOOKUP(A190,SSP!$A$2:C$247,2,FALSE)</f>
        <v>REU</v>
      </c>
      <c r="H190" s="5" t="e">
        <f>VLOOKUP(A190,FAO!$A$2:'FAO'!$E$195, 4, FALSE)</f>
        <v>#N/A</v>
      </c>
      <c r="I190" s="4" t="str">
        <f>VLOOKUP(A190,AggReg1!A$2:C$251, 2, FALSE)</f>
        <v>EAP</v>
      </c>
      <c r="J190" s="4" t="str">
        <f>VLOOKUP(A190,AggReg1!A$2:C$251, 3, FALSE)</f>
        <v>East Asia and Pacific</v>
      </c>
      <c r="K190" s="4" t="e">
        <f>VLOOKUP(A190,ISO!$A$2:'ISO'!$C$251,3,FALSE)</f>
        <v>#N/A</v>
      </c>
      <c r="L190" s="4" t="e">
        <f>VLOOKUP(A190,ISO!$A$2:'ISO'!$D$251,4,FALSE)</f>
        <v>#N/A</v>
      </c>
      <c r="M190" s="12">
        <v>638</v>
      </c>
      <c r="N190" s="12" t="e">
        <f>VLOOKUP(A190,FAO!$A$2:'FAO'!$E$195, 3, FALSE)</f>
        <v>#N/A</v>
      </c>
      <c r="O190" s="18" t="e">
        <f>VLOOKUP(A190,FAO!$A$2:'FAO'!$E$195, 5, FALSE)</f>
        <v>#N/A</v>
      </c>
      <c r="P190">
        <f>VLOOKUP(A190,AggReg2!A$2:B$251, 2, FALSE)</f>
        <v>0</v>
      </c>
      <c r="Q190" s="16" t="str">
        <f>VLOOKUP(C190,Econ2Dev!A$2:C$235,2, FALSE)</f>
        <v>DVG</v>
      </c>
      <c r="R190" s="16" t="str">
        <f>VLOOKUP(C190,Econ2Dev!A$2:C$235, 3, FALSE)</f>
        <v>Developed Only</v>
      </c>
      <c r="S190" t="str">
        <f>VLOOKUP(A190,EAPgMENg!A$2:C$288, 2, FALSE)</f>
        <v>OTH</v>
      </c>
      <c r="T190" t="str">
        <f>VLOOKUP(A190,EAPgMENg!A$2:C$288, 3, FALSE)</f>
        <v>Other</v>
      </c>
      <c r="U190" t="str">
        <f>VLOOKUP(C190,WB.income!A$2:C$251, 2, FALSE)</f>
        <v>upMidInc</v>
      </c>
      <c r="V190" t="str">
        <f>VLOOKUP(C190,WB.income!A$2:C$251, 3, FALSE)</f>
        <v>Upper middle income</v>
      </c>
      <c r="X190" t="str">
        <f>VLOOKUP(A190,WB.spatial!A$2:C$251, 2, FALSE)</f>
        <v>EAP</v>
      </c>
      <c r="Y190" t="str">
        <f>VLOOKUP(A190,WB.spatial!A$2:C$251, 3, FALSE)</f>
        <v>East Asia and Pacific</v>
      </c>
      <c r="Z190" t="str">
        <f>VLOOKUP(A190, Africa.regions!A$2:C$251, 2, FALSE)</f>
        <v>NonAfrica</v>
      </c>
      <c r="AA190" t="str">
        <f>VLOOKUP(A190,Africa.regions!A$2:C$251, 3, FALSE)</f>
        <v>Not Africa</v>
      </c>
      <c r="AB190" t="str">
        <f>VLOOKUP(A190, 'regions.invest'!A$2:C$250, 2, FALSE)</f>
        <v>nonmember</v>
      </c>
      <c r="AC190" t="str">
        <f>VLOOKUP(A190, 'regions.invest'!A$2:C$250, 3, FALSE)</f>
        <v>standard investment</v>
      </c>
      <c r="AE190" t="str">
        <f>VLOOKUP(C190, MDIreg1!A$2:C$250, 2, FALSE)</f>
        <v>other</v>
      </c>
      <c r="AF190" t="str">
        <f>VLOOKUP(C190, MDIreg1!A$2:C$250, 3, FALSE)</f>
        <v>Other countries</v>
      </c>
      <c r="AG190" t="str">
        <f>VLOOKUP(C190, MDIreg2!A$2:C$250, 2, FALSE)</f>
        <v>other</v>
      </c>
      <c r="AH190" t="str">
        <f>VLOOKUP(C190, MDIreg2!A$2:C$250, 3, FALSE)</f>
        <v>Other counties</v>
      </c>
    </row>
    <row r="191" spans="1:34" x14ac:dyDescent="0.2">
      <c r="A191" s="3" t="str">
        <f>ISO!A191</f>
        <v>ROU</v>
      </c>
      <c r="B191" s="3" t="str">
        <f>ISO!B191</f>
        <v>Romania</v>
      </c>
      <c r="C191" s="4" t="str">
        <f>VLOOKUP(A191,IMPACT159!A$2:C$251, 2, FALSE)</f>
        <v>ROU</v>
      </c>
      <c r="D191" s="4" t="str">
        <f>VLOOKUP(A191,IMPACT159!A$2:C$251, 3, FALSE)</f>
        <v>Romania</v>
      </c>
      <c r="E191" s="4" t="str">
        <f>VLOOKUP(A191,IMPACT115!A$2:C$249, 2,FALSE)</f>
        <v>CEU</v>
      </c>
      <c r="F191" s="4" t="str">
        <f>VLOOKUP(A191,IMPACT115!A$2:C$249, 2,FALSE)</f>
        <v>CEU</v>
      </c>
      <c r="G191" s="4" t="str">
        <f>VLOOKUP(A191,SSP!$A$2:C$247,2,FALSE)</f>
        <v>ROU</v>
      </c>
      <c r="H191" s="5">
        <f>VLOOKUP(A191,FAO!$A$2:'FAO'!$E$195, 4, FALSE)</f>
        <v>183</v>
      </c>
      <c r="I191" s="4" t="str">
        <f>VLOOKUP(A191,AggReg1!A$2:C$251, 2, FALSE)</f>
        <v>EUR</v>
      </c>
      <c r="J191" s="4" t="str">
        <f>VLOOKUP(A191,AggReg1!A$2:C$251, 3, FALSE)</f>
        <v>Europe</v>
      </c>
      <c r="K191" s="4" t="str">
        <f>VLOOKUP(A191,ISO!$A$2:'ISO'!$C$251,3,FALSE)</f>
        <v>Romania</v>
      </c>
      <c r="L191" s="4" t="str">
        <f>VLOOKUP(A191,ISO!$A$2:'ISO'!$D$251,4,FALSE)</f>
        <v>RO</v>
      </c>
      <c r="M191" s="12">
        <f>VLOOKUP(A191,FAO!$A$2:'FAO'!$E$195, 2, FALSE)</f>
        <v>642</v>
      </c>
      <c r="N191" s="12" t="str">
        <f>VLOOKUP(A191,FAO!$A$2:'FAO'!$E$195, 3, FALSE)</f>
        <v>ROM</v>
      </c>
      <c r="O191" s="18">
        <f>VLOOKUP(A191,FAO!$A$2:'FAO'!$E$195, 5, FALSE)</f>
        <v>203</v>
      </c>
      <c r="P191">
        <f>VLOOKUP(A191,AggReg2!A$2:B$251, 2, FALSE)</f>
        <v>0</v>
      </c>
      <c r="Q191" s="16" t="str">
        <f>VLOOKUP(C191,Econ2Dev!A$2:C$235,2, FALSE)</f>
        <v>DVG</v>
      </c>
      <c r="R191" s="16" t="str">
        <f>VLOOKUP(C191,Econ2Dev!A$2:C$235, 3, FALSE)</f>
        <v>Developed Only</v>
      </c>
      <c r="S191" t="str">
        <f>VLOOKUP(A191,EAPgMENg!A$2:C$288, 2, FALSE)</f>
        <v>OTH</v>
      </c>
      <c r="T191" t="str">
        <f>VLOOKUP(A191,EAPgMENg!A$2:C$288, 3, FALSE)</f>
        <v>Other</v>
      </c>
      <c r="U191" t="str">
        <f>VLOOKUP(C191,WB.income!A$2:C$251, 2, FALSE)</f>
        <v>upMidInc</v>
      </c>
      <c r="V191" t="str">
        <f>VLOOKUP(C191,WB.income!A$2:C$251, 3, FALSE)</f>
        <v>Upper middle income</v>
      </c>
      <c r="X191" t="str">
        <f>VLOOKUP(A191,WB.spatial!A$2:C$251, 2, FALSE)</f>
        <v>EUR</v>
      </c>
      <c r="Y191" t="str">
        <f>VLOOKUP(A191,WB.spatial!A$2:C$251, 3, FALSE)</f>
        <v>Europe</v>
      </c>
      <c r="Z191" t="str">
        <f>VLOOKUP(A191, Africa.regions!A$2:C$251, 2, FALSE)</f>
        <v>NonAfrica</v>
      </c>
      <c r="AA191" t="str">
        <f>VLOOKUP(A191,Africa.regions!A$2:C$251, 3, FALSE)</f>
        <v>Not Africa</v>
      </c>
      <c r="AB191" t="str">
        <f>VLOOKUP(A191, 'regions.invest'!A$2:C$250, 2, FALSE)</f>
        <v>nonmember</v>
      </c>
      <c r="AC191" t="str">
        <f>VLOOKUP(A191, 'regions.invest'!A$2:C$250, 3, FALSE)</f>
        <v>standard investment</v>
      </c>
      <c r="AE191" t="str">
        <f>VLOOKUP(C191, MDIreg1!A$2:C$250, 2, FALSE)</f>
        <v>other</v>
      </c>
      <c r="AF191" t="str">
        <f>VLOOKUP(C191, MDIreg1!A$2:C$250, 3, FALSE)</f>
        <v>Other countries</v>
      </c>
      <c r="AG191" t="str">
        <f>VLOOKUP(C191, MDIreg2!A$2:C$250, 2, FALSE)</f>
        <v>other</v>
      </c>
      <c r="AH191" t="str">
        <f>VLOOKUP(C191, MDIreg2!A$2:C$250, 3, FALSE)</f>
        <v>Other counties</v>
      </c>
    </row>
    <row r="192" spans="1:34" x14ac:dyDescent="0.2">
      <c r="A192" s="3" t="str">
        <f>ISO!A192</f>
        <v>RUS</v>
      </c>
      <c r="B192" s="3" t="str">
        <f>ISO!B192</f>
        <v>Russian Federation</v>
      </c>
      <c r="C192" s="4" t="str">
        <f>VLOOKUP(A192,IMPACT159!A$2:C$251, 2, FALSE)</f>
        <v>RUS</v>
      </c>
      <c r="D192" s="4" t="str">
        <f>VLOOKUP(A192,IMPACT159!A$2:C$251, 3, FALSE)</f>
        <v>Russia</v>
      </c>
      <c r="E192" s="4" t="str">
        <f>VLOOKUP(A192,IMPACT115!A$2:C$249, 2,FALSE)</f>
        <v>RUS</v>
      </c>
      <c r="F192" s="4" t="str">
        <f>VLOOKUP(A192,IMPACT115!A$2:C$249, 2,FALSE)</f>
        <v>RUS</v>
      </c>
      <c r="G192" s="4" t="str">
        <f>VLOOKUP(A192,SSP!$A$2:C$247,2,FALSE)</f>
        <v>RUS</v>
      </c>
      <c r="H192" s="5">
        <f>VLOOKUP(A192,FAO!$A$2:'FAO'!$E$195, 4, FALSE)</f>
        <v>185</v>
      </c>
      <c r="I192" s="4" t="str">
        <f>VLOOKUP(A192,AggReg1!A$2:C$251, 2, FALSE)</f>
        <v>FSU</v>
      </c>
      <c r="J192" s="4" t="str">
        <f>VLOOKUP(A192,AggReg1!A$2:C$251, 3, FALSE)</f>
        <v>Former Soviet Union</v>
      </c>
      <c r="K192" s="4" t="str">
        <f>VLOOKUP(A192,ISO!$A$2:'ISO'!$C$251,3,FALSE)</f>
        <v>The Russian Federation</v>
      </c>
      <c r="L192" s="4" t="str">
        <f>VLOOKUP(A192,ISO!$A$2:'ISO'!$D$251,4,FALSE)</f>
        <v>RU</v>
      </c>
      <c r="M192" s="12">
        <f>VLOOKUP(A192,FAO!$A$2:'FAO'!$E$195, 2, FALSE)</f>
        <v>643</v>
      </c>
      <c r="N192" s="12" t="str">
        <f>VLOOKUP(A192,FAO!$A$2:'FAO'!$E$195, 3, FALSE)</f>
        <v>RUS</v>
      </c>
      <c r="O192" s="18">
        <f>VLOOKUP(A192,FAO!$A$2:'FAO'!$E$195, 5, FALSE)</f>
        <v>204</v>
      </c>
      <c r="P192">
        <f>VLOOKUP(A192,AggReg2!A$2:B$251, 2, FALSE)</f>
        <v>0</v>
      </c>
      <c r="Q192" s="16" t="str">
        <f>VLOOKUP(C192,Econ2Dev!A$2:C$235,2, FALSE)</f>
        <v>DVG</v>
      </c>
      <c r="R192" s="16" t="str">
        <f>VLOOKUP(C192,Econ2Dev!A$2:C$235, 3, FALSE)</f>
        <v>Developed Only</v>
      </c>
      <c r="S192" t="str">
        <f>VLOOKUP(A192,EAPgMENg!A$2:C$288, 2, FALSE)</f>
        <v>OTH</v>
      </c>
      <c r="T192" t="str">
        <f>VLOOKUP(A192,EAPgMENg!A$2:C$288, 3, FALSE)</f>
        <v>Other</v>
      </c>
      <c r="U192" t="str">
        <f>VLOOKUP(C192,WB.income!A$2:C$251, 2, FALSE)</f>
        <v>upMidInc</v>
      </c>
      <c r="V192" t="str">
        <f>VLOOKUP(C192,WB.income!A$2:C$251, 3, FALSE)</f>
        <v>Upper middle income</v>
      </c>
      <c r="X192" t="str">
        <f>VLOOKUP(A192,WB.spatial!A$2:C$251, 2, FALSE)</f>
        <v>FSU</v>
      </c>
      <c r="Y192" t="str">
        <f>VLOOKUP(A192,WB.spatial!A$2:C$251, 3, FALSE)</f>
        <v>Former Soviet Union</v>
      </c>
      <c r="Z192" t="str">
        <f>VLOOKUP(A192, Africa.regions!A$2:C$251, 2, FALSE)</f>
        <v>NonAfrica</v>
      </c>
      <c r="AA192" t="str">
        <f>VLOOKUP(A192,Africa.regions!A$2:C$251, 3, FALSE)</f>
        <v>Not Africa</v>
      </c>
      <c r="AB192" t="str">
        <f>VLOOKUP(A192, 'regions.invest'!A$2:C$250, 2, FALSE)</f>
        <v>nonmember</v>
      </c>
      <c r="AC192" t="str">
        <f>VLOOKUP(A192, 'regions.invest'!A$2:C$250, 3, FALSE)</f>
        <v>standard investment</v>
      </c>
      <c r="AE192" t="str">
        <f>VLOOKUP(C192, MDIreg1!A$2:C$250, 2, FALSE)</f>
        <v>other</v>
      </c>
      <c r="AF192" t="str">
        <f>VLOOKUP(C192, MDIreg1!A$2:C$250, 3, FALSE)</f>
        <v>Other countries</v>
      </c>
      <c r="AG192" t="str">
        <f>VLOOKUP(C192, MDIreg2!A$2:C$250, 2, FALSE)</f>
        <v>other</v>
      </c>
      <c r="AH192" t="str">
        <f>VLOOKUP(C192, MDIreg2!A$2:C$250, 3, FALSE)</f>
        <v>Other counties</v>
      </c>
    </row>
    <row r="193" spans="1:34" x14ac:dyDescent="0.2">
      <c r="A193" s="3" t="str">
        <f>ISO!A193</f>
        <v>RWA</v>
      </c>
      <c r="B193" s="3" t="str">
        <f>ISO!B193</f>
        <v>Rwanda</v>
      </c>
      <c r="C193" s="4" t="str">
        <f>VLOOKUP(A193,IMPACT159!A$2:C$251, 2, FALSE)</f>
        <v>RWA</v>
      </c>
      <c r="D193" s="4" t="str">
        <f>VLOOKUP(A193,IMPACT159!A$2:C$251, 3, FALSE)</f>
        <v>Rwanda</v>
      </c>
      <c r="E193" s="4" t="str">
        <f>VLOOKUP(A193,IMPACT115!A$2:C$249, 2,FALSE)</f>
        <v>RWA</v>
      </c>
      <c r="F193" s="4" t="str">
        <f>VLOOKUP(A193,IMPACT115!A$2:C$249, 2,FALSE)</f>
        <v>RWA</v>
      </c>
      <c r="G193" s="4" t="str">
        <f>VLOOKUP(A193,SSP!$A$2:C$247,2,FALSE)</f>
        <v>RWA</v>
      </c>
      <c r="H193" s="5">
        <f>VLOOKUP(A193,FAO!$A$2:'FAO'!$E$195, 4, FALSE)</f>
        <v>184</v>
      </c>
      <c r="I193" s="4" t="str">
        <f>VLOOKUP(A193,AggReg1!A$2:C$251, 2, FALSE)</f>
        <v>SSA</v>
      </c>
      <c r="J193" s="4" t="str">
        <f>VLOOKUP(A193,AggReg1!A$2:C$251, 3, FALSE)</f>
        <v>Africa south of the Sahara</v>
      </c>
      <c r="K193" s="4" t="str">
        <f>VLOOKUP(A193,ISO!$A$2:'ISO'!$C$251,3,FALSE)</f>
        <v>The Republic of Rwanda</v>
      </c>
      <c r="L193" s="4" t="str">
        <f>VLOOKUP(A193,ISO!$A$2:'ISO'!$D$251,4,FALSE)</f>
        <v>RW</v>
      </c>
      <c r="M193" s="12">
        <f>VLOOKUP(A193,FAO!$A$2:'FAO'!$E$195, 2, FALSE)</f>
        <v>646</v>
      </c>
      <c r="N193" s="12" t="str">
        <f>VLOOKUP(A193,FAO!$A$2:'FAO'!$E$195, 3, FALSE)</f>
        <v>RWA</v>
      </c>
      <c r="O193" s="18">
        <f>VLOOKUP(A193,FAO!$A$2:'FAO'!$E$195, 5, FALSE)</f>
        <v>205</v>
      </c>
      <c r="P193">
        <f>VLOOKUP(A193,AggReg2!A$2:B$251, 2, FALSE)</f>
        <v>0</v>
      </c>
      <c r="Q193" s="16" t="str">
        <f>VLOOKUP(C193,Econ2Dev!A$2:C$235,2, FALSE)</f>
        <v>DVG</v>
      </c>
      <c r="R193" s="16" t="str">
        <f>VLOOKUP(C193,Econ2Dev!A$2:C$235, 3, FALSE)</f>
        <v>Developed Only</v>
      </c>
      <c r="S193" t="str">
        <f>VLOOKUP(A193,EAPgMENg!A$2:C$288, 2, FALSE)</f>
        <v>OTH</v>
      </c>
      <c r="T193" t="str">
        <f>VLOOKUP(A193,EAPgMENg!A$2:C$288, 3, FALSE)</f>
        <v>Other</v>
      </c>
      <c r="U193" t="str">
        <f>VLOOKUP(C193,WB.income!A$2:C$251, 2, FALSE)</f>
        <v>lowInc</v>
      </c>
      <c r="V193" t="str">
        <f>VLOOKUP(C193,WB.income!A$2:C$251, 3, FALSE)</f>
        <v>Low income</v>
      </c>
      <c r="X193" t="str">
        <f>VLOOKUP(A193,WB.spatial!A$2:C$251, 2, FALSE)</f>
        <v>SSA</v>
      </c>
      <c r="Y193" t="str">
        <f>VLOOKUP(A193,WB.spatial!A$2:C$251, 3, FALSE)</f>
        <v>Sub-Saharan Africa</v>
      </c>
      <c r="Z193" t="str">
        <f>VLOOKUP(A193, Africa.regions!A$2:C$251, 2, FALSE)</f>
        <v>Eastern</v>
      </c>
      <c r="AA193" t="str">
        <f>VLOOKUP(A193,Africa.regions!A$2:C$251, 3, FALSE)</f>
        <v>Eastern Africa</v>
      </c>
      <c r="AB193" t="str">
        <f>VLOOKUP(A193, 'regions.invest'!A$2:C$250, 2, FALSE)</f>
        <v>member</v>
      </c>
      <c r="AC193" t="str">
        <f>VLOOKUP(A193, 'regions.invest'!A$2:C$250, 3, FALSE)</f>
        <v>Increased investment</v>
      </c>
      <c r="AE193" t="str">
        <f>VLOOKUP(C193, MDIreg1!A$2:C$250, 2, FALSE)</f>
        <v>SSA_Eastern</v>
      </c>
      <c r="AF193" t="str">
        <f>VLOOKUP(C193, MDIreg1!A$2:C$250, 3, FALSE)</f>
        <v>Eastern Africa</v>
      </c>
      <c r="AG193" t="str">
        <f>VLOOKUP(C193, MDIreg2!A$2:C$250, 2, FALSE)</f>
        <v>SSA</v>
      </c>
      <c r="AH193" t="str">
        <f>VLOOKUP(C193, MDIreg2!A$2:C$250, 3, FALSE)</f>
        <v>Sub Saharan African countries</v>
      </c>
    </row>
    <row r="194" spans="1:34" x14ac:dyDescent="0.2">
      <c r="A194" s="3" t="str">
        <f>ISO!A194</f>
        <v>SAU</v>
      </c>
      <c r="B194" s="3" t="str">
        <f>ISO!B194</f>
        <v>Saudi Arabia</v>
      </c>
      <c r="C194" s="4" t="str">
        <f>VLOOKUP(A194,IMPACT159!A$2:C$251, 2, FALSE)</f>
        <v>SAU</v>
      </c>
      <c r="D194" s="4" t="str">
        <f>VLOOKUP(A194,IMPACT159!A$2:C$251, 3, FALSE)</f>
        <v>Saudi Arabia</v>
      </c>
      <c r="E194" s="4" t="str">
        <f>VLOOKUP(A194,IMPACT115!A$2:C$249, 2,FALSE)</f>
        <v>GUL</v>
      </c>
      <c r="F194" s="4" t="str">
        <f>VLOOKUP(A194,IMPACT115!A$2:C$249, 2,FALSE)</f>
        <v>GUL</v>
      </c>
      <c r="G194" s="4" t="str">
        <f>VLOOKUP(A194,SSP!$A$2:C$247,2,FALSE)</f>
        <v>SAU</v>
      </c>
      <c r="H194" s="5">
        <f>VLOOKUP(A194,FAO!$A$2:'FAO'!$E$195, 4, FALSE)</f>
        <v>194</v>
      </c>
      <c r="I194" s="4" t="str">
        <f>VLOOKUP(A194,AggReg1!A$2:C$251, 2, FALSE)</f>
        <v>MEN</v>
      </c>
      <c r="J194" s="4" t="str">
        <f>VLOOKUP(A194,AggReg1!A$2:C$251, 3, FALSE)</f>
        <v>Middle East and North Africa</v>
      </c>
      <c r="K194" s="4" t="str">
        <f>VLOOKUP(A194,ISO!$A$2:'ISO'!$C$251,3,FALSE)</f>
        <v>The Kingdom of Saudi Arabia</v>
      </c>
      <c r="L194" s="4" t="str">
        <f>VLOOKUP(A194,ISO!$A$2:'ISO'!$D$251,4,FALSE)</f>
        <v>SA</v>
      </c>
      <c r="M194" s="12">
        <f>VLOOKUP(A194,FAO!$A$2:'FAO'!$E$195, 2, FALSE)</f>
        <v>682</v>
      </c>
      <c r="N194" s="12" t="str">
        <f>VLOOKUP(A194,FAO!$A$2:'FAO'!$E$195, 3, FALSE)</f>
        <v>SAU</v>
      </c>
      <c r="O194" s="18">
        <f>VLOOKUP(A194,FAO!$A$2:'FAO'!$E$195, 5, FALSE)</f>
        <v>215</v>
      </c>
      <c r="P194">
        <f>VLOOKUP(A194,AggReg2!A$2:B$251, 2, FALSE)</f>
        <v>0</v>
      </c>
      <c r="Q194" s="16" t="str">
        <f>VLOOKUP(C194,Econ2Dev!A$2:C$235,2, FALSE)</f>
        <v>DVD</v>
      </c>
      <c r="R194" s="16" t="str">
        <f>VLOOKUP(C194,Econ2Dev!A$2:C$235, 3, FALSE)</f>
        <v>Developing Only</v>
      </c>
      <c r="S194" t="str">
        <f>VLOOKUP(A194,EAPgMENg!A$2:C$288, 2, FALSE)</f>
        <v>OTH</v>
      </c>
      <c r="T194" t="str">
        <f>VLOOKUP(A194,EAPgMENg!A$2:C$288, 3, FALSE)</f>
        <v>Other</v>
      </c>
      <c r="U194" t="str">
        <f>VLOOKUP(C194,WB.income!A$2:C$251, 2, FALSE)</f>
        <v>highInc</v>
      </c>
      <c r="V194" t="str">
        <f>VLOOKUP(C194,WB.income!A$2:C$251, 3, FALSE)</f>
        <v>High income</v>
      </c>
      <c r="X194" t="str">
        <f>VLOOKUP(A194,WB.spatial!A$2:C$251, 2, FALSE)</f>
        <v>MEN</v>
      </c>
      <c r="Y194" t="str">
        <f>VLOOKUP(A194,WB.spatial!A$2:C$251, 3, FALSE)</f>
        <v>Middle and Near East</v>
      </c>
      <c r="Z194" t="str">
        <f>VLOOKUP(A194, Africa.regions!A$2:C$251, 2, FALSE)</f>
        <v>NonAfrica</v>
      </c>
      <c r="AA194" t="str">
        <f>VLOOKUP(A194,Africa.regions!A$2:C$251, 3, FALSE)</f>
        <v>Not Africa</v>
      </c>
      <c r="AB194" t="str">
        <f>VLOOKUP(A194, 'regions.invest'!A$2:C$250, 2, FALSE)</f>
        <v>member</v>
      </c>
      <c r="AC194" t="str">
        <f>VLOOKUP(A194, 'regions.invest'!A$2:C$250, 3, FALSE)</f>
        <v>Increased investment</v>
      </c>
      <c r="AE194" t="str">
        <f>VLOOKUP(C194, MDIreg1!A$2:C$250, 2, FALSE)</f>
        <v>Asia_West</v>
      </c>
      <c r="AF194" t="str">
        <f>VLOOKUP(C194, MDIreg1!A$2:C$250, 3, FALSE)</f>
        <v>Western Asia</v>
      </c>
      <c r="AG194" t="str">
        <f>VLOOKUP(C194, MDIreg2!A$2:C$250, 2, FALSE)</f>
        <v>WANACentAsia_mdi</v>
      </c>
      <c r="AH194" t="str">
        <f>VLOOKUP(C194, MDIreg2!A$2:C$250, 3, FALSE)</f>
        <v>West and Central Asia and North African countries</v>
      </c>
    </row>
    <row r="195" spans="1:34" x14ac:dyDescent="0.2">
      <c r="A195" s="3" t="str">
        <f>ISO!A195</f>
        <v>SDN</v>
      </c>
      <c r="B195" s="3" t="str">
        <f>ISO!B195</f>
        <v>Sudan</v>
      </c>
      <c r="C195" s="4" t="str">
        <f>VLOOKUP(A195,IMPACT159!A$2:C$251, 2, FALSE)</f>
        <v>SDP</v>
      </c>
      <c r="D195" s="4" t="str">
        <f>VLOOKUP(A195,IMPACT159!A$2:C$251, 3, FALSE)</f>
        <v>Sudan plus</v>
      </c>
      <c r="E195" s="4" t="str">
        <f>VLOOKUP(A195,IMPACT115!A$2:C$249, 2,FALSE)</f>
        <v>SUD</v>
      </c>
      <c r="F195" s="4" t="str">
        <f>VLOOKUP(A195,IMPACT115!A$2:C$249, 2,FALSE)</f>
        <v>SUD</v>
      </c>
      <c r="G195" s="4" t="str">
        <f>VLOOKUP(A195,SSP!$A$2:C$247,2,FALSE)</f>
        <v>SDN</v>
      </c>
      <c r="H195" s="5">
        <f>VLOOKUP(A195,FAO!$A$2:'FAO'!$E$195, 4, FALSE)</f>
        <v>276</v>
      </c>
      <c r="I195" s="4" t="str">
        <f>VLOOKUP(A195,AggReg1!A$2:C$251, 2, FALSE)</f>
        <v>SSA</v>
      </c>
      <c r="J195" s="4" t="str">
        <f>VLOOKUP(A195,AggReg1!A$2:C$251, 3, FALSE)</f>
        <v>Africa south of the Sahara</v>
      </c>
      <c r="K195" s="4" t="str">
        <f>VLOOKUP(A195,ISO!$A$2:'ISO'!$C$251,3,FALSE)</f>
        <v>The Republic of The Sudan</v>
      </c>
      <c r="L195" s="4" t="str">
        <f>VLOOKUP(A195,ISO!$A$2:'ISO'!$D$251,4,FALSE)</f>
        <v>SD</v>
      </c>
      <c r="M195" s="12">
        <f>VLOOKUP(A195,FAO!$A$2:'FAO'!$E$195, 2, FALSE)</f>
        <v>729</v>
      </c>
      <c r="N195" s="12" t="str">
        <f>VLOOKUP(A195,FAO!$A$2:'FAO'!$E$195, 3, FALSE)</f>
        <v>SUD</v>
      </c>
      <c r="O195" s="18">
        <f>VLOOKUP(A195,FAO!$A$2:'FAO'!$E$195, 5, FALSE)</f>
        <v>6</v>
      </c>
      <c r="P195">
        <f>VLOOKUP(A195,AggReg2!A$2:B$251, 2, FALSE)</f>
        <v>0</v>
      </c>
      <c r="Q195" s="16" t="str">
        <f>VLOOKUP(C195,Econ2Dev!A$2:C$235,2, FALSE)</f>
        <v>DVD</v>
      </c>
      <c r="R195" s="16" t="str">
        <f>VLOOKUP(C195,Econ2Dev!A$2:C$235, 3, FALSE)</f>
        <v>Developing Only</v>
      </c>
      <c r="S195" t="str">
        <f>VLOOKUP(A195,EAPgMENg!A$2:C$288, 2, FALSE)</f>
        <v>OTH</v>
      </c>
      <c r="T195" t="str">
        <f>VLOOKUP(A195,EAPgMENg!A$2:C$288, 3, FALSE)</f>
        <v>Other</v>
      </c>
      <c r="U195" t="str">
        <f>VLOOKUP(C195,WB.income!A$2:C$251, 2, FALSE)</f>
        <v>lowMidInc</v>
      </c>
      <c r="V195" t="str">
        <f>VLOOKUP(C195,WB.income!A$2:C$251, 3, FALSE)</f>
        <v>Lower middle income</v>
      </c>
      <c r="X195" t="str">
        <f>VLOOKUP(A195,WB.spatial!A$2:C$251, 2, FALSE)</f>
        <v>SSA</v>
      </c>
      <c r="Y195" t="str">
        <f>VLOOKUP(A195,WB.spatial!A$2:C$251, 3, FALSE)</f>
        <v>Sub-Saharan Africa</v>
      </c>
      <c r="Z195" t="str">
        <f>VLOOKUP(A195, Africa.regions!A$2:C$251, 2, FALSE)</f>
        <v>NonAfrica</v>
      </c>
      <c r="AA195" t="str">
        <f>VLOOKUP(A195,Africa.regions!A$2:C$251, 3, FALSE)</f>
        <v>Not Africa</v>
      </c>
      <c r="AB195" t="str">
        <f>VLOOKUP(A195, 'regions.invest'!A$2:C$250, 2, FALSE)</f>
        <v>nonmember</v>
      </c>
      <c r="AC195" t="str">
        <f>VLOOKUP(A195, 'regions.invest'!A$2:C$250, 3, FALSE)</f>
        <v>standard investment</v>
      </c>
      <c r="AE195" t="str">
        <f>VLOOKUP(C195, MDIreg1!A$2:C$250, 2, FALSE)</f>
        <v>SSA_Eastern</v>
      </c>
      <c r="AF195" t="str">
        <f>VLOOKUP(C195, MDIreg1!A$2:C$250, 3, FALSE)</f>
        <v>Eastern Africa</v>
      </c>
      <c r="AG195" t="str">
        <f>VLOOKUP(C195, MDIreg2!A$2:C$250, 2, FALSE)</f>
        <v>SSA</v>
      </c>
      <c r="AH195" t="str">
        <f>VLOOKUP(C195, MDIreg2!A$2:C$250, 3, FALSE)</f>
        <v>Sub Saharan African countries</v>
      </c>
    </row>
    <row r="196" spans="1:34" x14ac:dyDescent="0.2">
      <c r="A196" s="3" t="str">
        <f>ISO!A196</f>
        <v>SEN</v>
      </c>
      <c r="B196" s="3" t="str">
        <f>ISO!B196</f>
        <v>Senegal</v>
      </c>
      <c r="C196" s="4" t="str">
        <f>VLOOKUP(A196,IMPACT159!A$2:C$251, 2, FALSE)</f>
        <v>SEN</v>
      </c>
      <c r="D196" s="4" t="str">
        <f>VLOOKUP(A196,IMPACT159!A$2:C$251, 3, FALSE)</f>
        <v>Senegal</v>
      </c>
      <c r="E196" s="4" t="str">
        <f>VLOOKUP(A196,IMPACT115!A$2:C$249, 2,FALSE)</f>
        <v>SEN</v>
      </c>
      <c r="F196" s="4" t="str">
        <f>VLOOKUP(A196,IMPACT115!A$2:C$249, 2,FALSE)</f>
        <v>SEN</v>
      </c>
      <c r="G196" s="4" t="str">
        <f>VLOOKUP(A196,SSP!$A$2:C$247,2,FALSE)</f>
        <v>SEN</v>
      </c>
      <c r="H196" s="5">
        <f>VLOOKUP(A196,FAO!$A$2:'FAO'!$E$195, 4, FALSE)</f>
        <v>195</v>
      </c>
      <c r="I196" s="4" t="str">
        <f>VLOOKUP(A196,AggReg1!A$2:C$251, 2, FALSE)</f>
        <v>SSA</v>
      </c>
      <c r="J196" s="4" t="str">
        <f>VLOOKUP(A196,AggReg1!A$2:C$251, 3, FALSE)</f>
        <v>Africa south of the Sahara</v>
      </c>
      <c r="K196" s="4" t="str">
        <f>VLOOKUP(A196,ISO!$A$2:'ISO'!$C$251,3,FALSE)</f>
        <v>The Republic of Senegal</v>
      </c>
      <c r="L196" s="4" t="str">
        <f>VLOOKUP(A196,ISO!$A$2:'ISO'!$D$251,4,FALSE)</f>
        <v>SN</v>
      </c>
      <c r="M196" s="12">
        <f>VLOOKUP(A196,FAO!$A$2:'FAO'!$E$195, 2, FALSE)</f>
        <v>686</v>
      </c>
      <c r="N196" s="12" t="str">
        <f>VLOOKUP(A196,FAO!$A$2:'FAO'!$E$195, 3, FALSE)</f>
        <v>SEN</v>
      </c>
      <c r="O196" s="18">
        <f>VLOOKUP(A196,FAO!$A$2:'FAO'!$E$195, 5, FALSE)</f>
        <v>217</v>
      </c>
      <c r="P196">
        <f>VLOOKUP(A196,AggReg2!A$2:B$251, 2, FALSE)</f>
        <v>0</v>
      </c>
      <c r="Q196" s="16" t="str">
        <f>VLOOKUP(C196,Econ2Dev!A$2:C$235,2, FALSE)</f>
        <v>DVD</v>
      </c>
      <c r="R196" s="16" t="str">
        <f>VLOOKUP(C196,Econ2Dev!A$2:C$235, 3, FALSE)</f>
        <v>Developing Only</v>
      </c>
      <c r="S196" t="str">
        <f>VLOOKUP(A196,EAPgMENg!A$2:C$288, 2, FALSE)</f>
        <v>OTH</v>
      </c>
      <c r="T196" t="str">
        <f>VLOOKUP(A196,EAPgMENg!A$2:C$288, 3, FALSE)</f>
        <v>Other</v>
      </c>
      <c r="U196" t="str">
        <f>VLOOKUP(C196,WB.income!A$2:C$251, 2, FALSE)</f>
        <v>lowInc</v>
      </c>
      <c r="V196" t="str">
        <f>VLOOKUP(C196,WB.income!A$2:C$251, 3, FALSE)</f>
        <v>Low income</v>
      </c>
      <c r="X196" t="str">
        <f>VLOOKUP(A196,WB.spatial!A$2:C$251, 2, FALSE)</f>
        <v>SSA</v>
      </c>
      <c r="Y196" t="str">
        <f>VLOOKUP(A196,WB.spatial!A$2:C$251, 3, FALSE)</f>
        <v>Sub-Saharan Africa</v>
      </c>
      <c r="Z196" t="str">
        <f>VLOOKUP(A196, Africa.regions!A$2:C$251, 2, FALSE)</f>
        <v>Western</v>
      </c>
      <c r="AA196" t="str">
        <f>VLOOKUP(A196,Africa.regions!A$2:C$251, 3, FALSE)</f>
        <v>Western Africa</v>
      </c>
      <c r="AB196" t="str">
        <f>VLOOKUP(A196, 'regions.invest'!A$2:C$250, 2, FALSE)</f>
        <v>member</v>
      </c>
      <c r="AC196" t="str">
        <f>VLOOKUP(A196, 'regions.invest'!A$2:C$250, 3, FALSE)</f>
        <v>Increased investment</v>
      </c>
      <c r="AE196" t="str">
        <f>VLOOKUP(C196, MDIreg1!A$2:C$250, 2, FALSE)</f>
        <v>SSA_Western</v>
      </c>
      <c r="AF196" t="str">
        <f>VLOOKUP(C196, MDIreg1!A$2:C$250, 3, FALSE)</f>
        <v>Western Africa except Nigeria</v>
      </c>
      <c r="AG196" t="str">
        <f>VLOOKUP(C196, MDIreg2!A$2:C$250, 2, FALSE)</f>
        <v>SSA</v>
      </c>
      <c r="AH196" t="str">
        <f>VLOOKUP(C196, MDIreg2!A$2:C$250, 3, FALSE)</f>
        <v>Sub Saharan African countries</v>
      </c>
    </row>
    <row r="197" spans="1:34" x14ac:dyDescent="0.2">
      <c r="A197" s="3" t="str">
        <f>ISO!A197</f>
        <v>SGP</v>
      </c>
      <c r="B197" s="3" t="str">
        <f>ISO!B197</f>
        <v>Singapore</v>
      </c>
      <c r="C197" s="4" t="str">
        <f>VLOOKUP(A197,IMPACT159!A$2:C$251, 2, FALSE)</f>
        <v>OSA</v>
      </c>
      <c r="D197" s="4" t="str">
        <f>VLOOKUP(A197,IMPACT159!A$2:C$251, 3, FALSE)</f>
        <v>Other Southeast Asia</v>
      </c>
      <c r="E197" s="4" t="str">
        <f>VLOOKUP(A197,IMPACT115!A$2:C$249, 2,FALSE)</f>
        <v>SIN</v>
      </c>
      <c r="F197" s="4" t="str">
        <f>VLOOKUP(A197,IMPACT115!A$2:C$249, 2,FALSE)</f>
        <v>SIN</v>
      </c>
      <c r="G197" s="4" t="str">
        <f>VLOOKUP(A197,SSP!$A$2:C$247,2,FALSE)</f>
        <v>SGP</v>
      </c>
      <c r="H197" s="5">
        <f>VLOOKUP(A197,FAO!$A$2:'FAO'!$E$195, 4, FALSE)</f>
        <v>200</v>
      </c>
      <c r="I197" s="4" t="str">
        <f>VLOOKUP(A197,AggReg1!A$2:C$251, 2, FALSE)</f>
        <v>EAP</v>
      </c>
      <c r="J197" s="4" t="str">
        <f>VLOOKUP(A197,AggReg1!A$2:C$251, 3, FALSE)</f>
        <v>East Asia and Pacific</v>
      </c>
      <c r="K197" s="4" t="str">
        <f>VLOOKUP(A197,ISO!$A$2:'ISO'!$C$251,3,FALSE)</f>
        <v>The Republic of Singapore</v>
      </c>
      <c r="L197" s="4" t="str">
        <f>VLOOKUP(A197,ISO!$A$2:'ISO'!$D$251,4,FALSE)</f>
        <v>SG</v>
      </c>
      <c r="M197" s="12">
        <f>VLOOKUP(A197,FAO!$A$2:'FAO'!$E$195, 2, FALSE)</f>
        <v>702</v>
      </c>
      <c r="N197" s="12" t="str">
        <f>VLOOKUP(A197,FAO!$A$2:'FAO'!$E$195, 3, FALSE)</f>
        <v>SIN</v>
      </c>
      <c r="O197" s="18">
        <f>VLOOKUP(A197,FAO!$A$2:'FAO'!$E$195, 5, FALSE)</f>
        <v>222</v>
      </c>
      <c r="P197">
        <f>VLOOKUP(A197,AggReg2!A$2:B$251, 2, FALSE)</f>
        <v>0</v>
      </c>
      <c r="Q197" s="16" t="str">
        <f>VLOOKUP(C197,Econ2Dev!A$2:C$235,2, FALSE)</f>
        <v>DVG</v>
      </c>
      <c r="R197" s="16" t="str">
        <f>VLOOKUP(C197,Econ2Dev!A$2:C$235, 3, FALSE)</f>
        <v>Developed Only</v>
      </c>
      <c r="S197" t="str">
        <f>VLOOKUP(A197,EAPgMENg!A$2:C$288, 2, FALSE)</f>
        <v>OTH</v>
      </c>
      <c r="T197" t="str">
        <f>VLOOKUP(A197,EAPgMENg!A$2:C$288, 3, FALSE)</f>
        <v>Other</v>
      </c>
      <c r="U197" t="str">
        <f>VLOOKUP(C197,WB.income!A$2:C$251, 2, FALSE)</f>
        <v>highInc</v>
      </c>
      <c r="V197" t="str">
        <f>VLOOKUP(C197,WB.income!A$2:C$251, 3, FALSE)</f>
        <v>High income</v>
      </c>
      <c r="X197" t="str">
        <f>VLOOKUP(A197,WB.spatial!A$2:C$251, 2, FALSE)</f>
        <v>EAP</v>
      </c>
      <c r="Y197" t="str">
        <f>VLOOKUP(A197,WB.spatial!A$2:C$251, 3, FALSE)</f>
        <v>East Asia and Pacific</v>
      </c>
      <c r="Z197" t="str">
        <f>VLOOKUP(A197, Africa.regions!A$2:C$251, 2, FALSE)</f>
        <v>NonAfrica</v>
      </c>
      <c r="AA197" t="str">
        <f>VLOOKUP(A197,Africa.regions!A$2:C$251, 3, FALSE)</f>
        <v>Not Africa</v>
      </c>
      <c r="AB197" t="str">
        <f>VLOOKUP(A197, 'regions.invest'!A$2:C$250, 2, FALSE)</f>
        <v>member</v>
      </c>
      <c r="AC197" t="str">
        <f>VLOOKUP(A197, 'regions.invest'!A$2:C$250, 3, FALSE)</f>
        <v>Increased investment</v>
      </c>
      <c r="AE197" t="str">
        <f>VLOOKUP(C197, MDIreg1!A$2:C$250, 2, FALSE)</f>
        <v>Asia_SE</v>
      </c>
      <c r="AF197" t="str">
        <f>VLOOKUP(C197, MDIreg1!A$2:C$250, 3, FALSE)</f>
        <v>Southeast Asia</v>
      </c>
      <c r="AG197" t="str">
        <f>VLOOKUP(C197, MDIreg2!A$2:C$250, 2, FALSE)</f>
        <v>Asia_mdi</v>
      </c>
      <c r="AH197" t="str">
        <f>VLOOKUP(C197, MDIreg2!A$2:C$250, 3, FALSE)</f>
        <v>Selected Asian countries</v>
      </c>
    </row>
    <row r="198" spans="1:34" x14ac:dyDescent="0.2">
      <c r="A198" s="3" t="str">
        <f>ISO!A198</f>
        <v>SGS</v>
      </c>
      <c r="B198" s="3" t="str">
        <f>ISO!B198</f>
        <v>South Georgia and The South Sandwich Islands</v>
      </c>
      <c r="C198" s="4" t="str">
        <f>VLOOKUP(A198,IMPACT159!A$2:C$251, 2, FALSE)</f>
        <v>OAO</v>
      </c>
      <c r="D198" s="4" t="str">
        <f>VLOOKUP(A198,IMPACT159!A$2:C$251, 3, FALSE)</f>
        <v>Other Atlantic Ocean</v>
      </c>
      <c r="E198" s="4" t="str">
        <f>VLOOKUP(A198,IMPACT115!A$2:C$249, 2,FALSE)</f>
        <v>ROW</v>
      </c>
      <c r="F198" s="4" t="str">
        <f>VLOOKUP(A198,IMPACT115!A$2:C$249, 2,FALSE)</f>
        <v>ROW</v>
      </c>
      <c r="G198" s="4" t="e">
        <f>VLOOKUP(A198,SSP!$A$2:C$247,2,FALSE)</f>
        <v>#N/A</v>
      </c>
      <c r="H198" s="5" t="e">
        <f>VLOOKUP(A198,FAO!$A$2:'FAO'!$E$195, 4, FALSE)</f>
        <v>#N/A</v>
      </c>
      <c r="I198" s="4" t="str">
        <f>VLOOKUP(A198,AggReg1!A$2:C$251, 2, FALSE)</f>
        <v>SSA</v>
      </c>
      <c r="J198" s="4" t="str">
        <f>VLOOKUP(A198,AggReg1!A$2:C$251, 3, FALSE)</f>
        <v>Africa south of the Sahara</v>
      </c>
      <c r="K198" s="4" t="e">
        <f>VLOOKUP(A198,ISO!$A$2:'ISO'!$C$251,3,FALSE)</f>
        <v>#N/A</v>
      </c>
      <c r="L198" s="4" t="e">
        <f>VLOOKUP(A198,ISO!$A$2:'ISO'!$D$251,4,FALSE)</f>
        <v>#N/A</v>
      </c>
      <c r="M198" s="12">
        <v>239</v>
      </c>
      <c r="N198" s="12" t="e">
        <f>VLOOKUP(A198,FAO!$A$2:'FAO'!$E$195, 3, FALSE)</f>
        <v>#N/A</v>
      </c>
      <c r="O198" s="18" t="e">
        <f>VLOOKUP(A198,FAO!$A$2:'FAO'!$E$195, 5, FALSE)</f>
        <v>#N/A</v>
      </c>
      <c r="P198" t="str">
        <f>VLOOKUP(A198,AggReg2!A$2:B$251, 2, FALSE)</f>
        <v>SAm</v>
      </c>
      <c r="Q198" s="16" t="str">
        <f>VLOOKUP(C198,Econ2Dev!A$2:C$235,2, FALSE)</f>
        <v>DVG</v>
      </c>
      <c r="R198" s="16" t="str">
        <f>VLOOKUP(C198,Econ2Dev!A$2:C$235, 3, FALSE)</f>
        <v>Developed Only</v>
      </c>
      <c r="S198" t="str">
        <f>VLOOKUP(A198,EAPgMENg!A$2:C$288, 2, FALSE)</f>
        <v>OTH</v>
      </c>
      <c r="T198" t="str">
        <f>VLOOKUP(A198,EAPgMENg!A$2:C$288, 3, FALSE)</f>
        <v>Other</v>
      </c>
      <c r="U198" t="str">
        <f>VLOOKUP(C198,WB.income!A$2:C$251, 2, FALSE)</f>
        <v>lowMidInc</v>
      </c>
      <c r="V198" t="str">
        <f>VLOOKUP(C198,WB.income!A$2:C$251, 3, FALSE)</f>
        <v>Lower middle income</v>
      </c>
      <c r="X198" t="str">
        <f>VLOOKUP(A198,WB.spatial!A$2:C$251, 2, FALSE)</f>
        <v>SSA</v>
      </c>
      <c r="Y198" t="str">
        <f>VLOOKUP(A198,WB.spatial!A$2:C$251, 3, FALSE)</f>
        <v>Sub-Saharan Africa</v>
      </c>
      <c r="Z198" t="str">
        <f>VLOOKUP(A198, Africa.regions!A$2:C$251, 2, FALSE)</f>
        <v>NonAfrica</v>
      </c>
      <c r="AA198" t="str">
        <f>VLOOKUP(A198,Africa.regions!A$2:C$251, 3, FALSE)</f>
        <v>Not Africa</v>
      </c>
      <c r="AB198" t="str">
        <f>VLOOKUP(A198, 'regions.invest'!A$2:C$250, 2, FALSE)</f>
        <v>nonmember</v>
      </c>
      <c r="AC198" t="str">
        <f>VLOOKUP(A198, 'regions.invest'!A$2:C$250, 3, FALSE)</f>
        <v>standard investment</v>
      </c>
      <c r="AE198" t="str">
        <f>VLOOKUP(C198, MDIreg1!A$2:C$250, 2, FALSE)</f>
        <v>other</v>
      </c>
      <c r="AF198" t="str">
        <f>VLOOKUP(C198, MDIreg1!A$2:C$250, 3, FALSE)</f>
        <v>Other countries</v>
      </c>
      <c r="AG198" t="str">
        <f>VLOOKUP(C198, MDIreg2!A$2:C$250, 2, FALSE)</f>
        <v>other</v>
      </c>
      <c r="AH198" t="str">
        <f>VLOOKUP(C198, MDIreg2!A$2:C$250, 3, FALSE)</f>
        <v>Other counties</v>
      </c>
    </row>
    <row r="199" spans="1:34" x14ac:dyDescent="0.2">
      <c r="A199" s="3" t="str">
        <f>ISO!A199</f>
        <v>SHN</v>
      </c>
      <c r="B199" s="3" t="str">
        <f>ISO!B199</f>
        <v>Saint Helena, Ascension and Tristan da Cunha</v>
      </c>
      <c r="C199" s="4" t="str">
        <f>VLOOKUP(A199,IMPACT159!A$2:C$251, 2, FALSE)</f>
        <v>OAO</v>
      </c>
      <c r="D199" s="4" t="str">
        <f>VLOOKUP(A199,IMPACT159!A$2:C$251, 3, FALSE)</f>
        <v>Other Atlantic Ocean</v>
      </c>
      <c r="E199" s="4" t="str">
        <f>VLOOKUP(A199,IMPACT115!A$2:C$249, 2,FALSE)</f>
        <v>ROW</v>
      </c>
      <c r="F199" s="4" t="str">
        <f>VLOOKUP(A199,IMPACT115!A$2:C$249, 2,FALSE)</f>
        <v>ROW</v>
      </c>
      <c r="G199" s="4" t="e">
        <f>VLOOKUP(A199,SSP!$A$2:C$247,2,FALSE)</f>
        <v>#N/A</v>
      </c>
      <c r="H199" s="5" t="e">
        <f>VLOOKUP(A199,FAO!$A$2:'FAO'!$E$195, 4, FALSE)</f>
        <v>#N/A</v>
      </c>
      <c r="I199" s="4" t="str">
        <f>VLOOKUP(A199,AggReg1!A$2:C$251, 2, FALSE)</f>
        <v>SSA</v>
      </c>
      <c r="J199" s="4" t="str">
        <f>VLOOKUP(A199,AggReg1!A$2:C$251, 3, FALSE)</f>
        <v>Africa south of the Sahara</v>
      </c>
      <c r="K199" s="4" t="e">
        <f>VLOOKUP(A199,ISO!$A$2:'ISO'!$C$251,3,FALSE)</f>
        <v>#N/A</v>
      </c>
      <c r="L199" s="4" t="e">
        <f>VLOOKUP(A199,ISO!$A$2:'ISO'!$D$251,4,FALSE)</f>
        <v>#N/A</v>
      </c>
      <c r="M199" s="12">
        <v>654</v>
      </c>
      <c r="N199" s="12" t="e">
        <f>VLOOKUP(A199,FAO!$A$2:'FAO'!$E$195, 3, FALSE)</f>
        <v>#N/A</v>
      </c>
      <c r="O199" s="18" t="e">
        <f>VLOOKUP(A199,FAO!$A$2:'FAO'!$E$195, 5, FALSE)</f>
        <v>#N/A</v>
      </c>
      <c r="P199" t="str">
        <f>VLOOKUP(A199,AggReg2!A$2:B$251, 2, FALSE)</f>
        <v>NAm</v>
      </c>
      <c r="Q199" s="16" t="str">
        <f>VLOOKUP(C199,Econ2Dev!A$2:C$235,2, FALSE)</f>
        <v>DVG</v>
      </c>
      <c r="R199" s="16" t="str">
        <f>VLOOKUP(C199,Econ2Dev!A$2:C$235, 3, FALSE)</f>
        <v>Developed Only</v>
      </c>
      <c r="S199" t="str">
        <f>VLOOKUP(A199,EAPgMENg!A$2:C$288, 2, FALSE)</f>
        <v>OTH</v>
      </c>
      <c r="T199" t="str">
        <f>VLOOKUP(A199,EAPgMENg!A$2:C$288, 3, FALSE)</f>
        <v>Other</v>
      </c>
      <c r="U199" t="str">
        <f>VLOOKUP(C199,WB.income!A$2:C$251, 2, FALSE)</f>
        <v>lowMidInc</v>
      </c>
      <c r="V199" t="str">
        <f>VLOOKUP(C199,WB.income!A$2:C$251, 3, FALSE)</f>
        <v>Lower middle income</v>
      </c>
      <c r="X199" t="str">
        <f>VLOOKUP(A199,WB.spatial!A$2:C$251, 2, FALSE)</f>
        <v>SSA</v>
      </c>
      <c r="Y199" t="str">
        <f>VLOOKUP(A199,WB.spatial!A$2:C$251, 3, FALSE)</f>
        <v>Sub-Saharan Africa</v>
      </c>
      <c r="Z199" t="str">
        <f>VLOOKUP(A199, Africa.regions!A$2:C$251, 2, FALSE)</f>
        <v>NonAfrica</v>
      </c>
      <c r="AA199" t="str">
        <f>VLOOKUP(A199,Africa.regions!A$2:C$251, 3, FALSE)</f>
        <v>Not Africa</v>
      </c>
      <c r="AB199" t="str">
        <f>VLOOKUP(A199, 'regions.invest'!A$2:C$250, 2, FALSE)</f>
        <v>nonmember</v>
      </c>
      <c r="AC199" t="str">
        <f>VLOOKUP(A199, 'regions.invest'!A$2:C$250, 3, FALSE)</f>
        <v>standard investment</v>
      </c>
      <c r="AE199" t="str">
        <f>VLOOKUP(C199, MDIreg1!A$2:C$250, 2, FALSE)</f>
        <v>other</v>
      </c>
      <c r="AF199" t="str">
        <f>VLOOKUP(C199, MDIreg1!A$2:C$250, 3, FALSE)</f>
        <v>Other countries</v>
      </c>
      <c r="AG199" t="str">
        <f>VLOOKUP(C199, MDIreg2!A$2:C$250, 2, FALSE)</f>
        <v>other</v>
      </c>
      <c r="AH199" t="str">
        <f>VLOOKUP(C199, MDIreg2!A$2:C$250, 3, FALSE)</f>
        <v>Other counties</v>
      </c>
    </row>
    <row r="200" spans="1:34" x14ac:dyDescent="0.2">
      <c r="A200" s="3" t="str">
        <f>ISO!A200</f>
        <v>SJM</v>
      </c>
      <c r="B200" s="3" t="str">
        <f>ISO!B200</f>
        <v>Svalbard and Jan Mayen</v>
      </c>
      <c r="C200" s="4" t="str">
        <f>VLOOKUP(A200,IMPACT159!A$2:C$251, 2, FALSE)</f>
        <v>OAO</v>
      </c>
      <c r="D200" s="4" t="str">
        <f>VLOOKUP(A200,IMPACT159!A$2:C$251, 3, FALSE)</f>
        <v>Other Atlantic Ocean</v>
      </c>
      <c r="E200" s="4" t="str">
        <f>VLOOKUP(A200,IMPACT115!A$2:C$249, 2,FALSE)</f>
        <v>ROW</v>
      </c>
      <c r="F200" s="4" t="str">
        <f>VLOOKUP(A200,IMPACT115!A$2:C$249, 2,FALSE)</f>
        <v>ROW</v>
      </c>
      <c r="G200" s="4" t="e">
        <f>VLOOKUP(A200,SSP!$A$2:C$247,2,FALSE)</f>
        <v>#N/A</v>
      </c>
      <c r="H200" s="5" t="e">
        <f>VLOOKUP(A200,FAO!$A$2:'FAO'!$E$195, 4, FALSE)</f>
        <v>#N/A</v>
      </c>
      <c r="I200" s="4" t="str">
        <f>VLOOKUP(A200,AggReg1!A$2:C$251, 2, FALSE)</f>
        <v>SSA</v>
      </c>
      <c r="J200" s="4" t="str">
        <f>VLOOKUP(A200,AggReg1!A$2:C$251, 3, FALSE)</f>
        <v>Africa south of the Sahara</v>
      </c>
      <c r="K200" s="4" t="e">
        <f>VLOOKUP(A200,ISO!$A$2:'ISO'!$C$251,3,FALSE)</f>
        <v>#N/A</v>
      </c>
      <c r="L200" s="4" t="e">
        <f>VLOOKUP(A200,ISO!$A$2:'ISO'!$D$251,4,FALSE)</f>
        <v>#N/A</v>
      </c>
      <c r="M200" s="12">
        <v>744</v>
      </c>
      <c r="N200" s="12" t="e">
        <f>VLOOKUP(A200,FAO!$A$2:'FAO'!$E$195, 3, FALSE)</f>
        <v>#N/A</v>
      </c>
      <c r="O200" s="18" t="e">
        <f>VLOOKUP(A200,FAO!$A$2:'FAO'!$E$195, 5, FALSE)</f>
        <v>#N/A</v>
      </c>
      <c r="P200" t="str">
        <f>VLOOKUP(A200,AggReg2!A$2:B$251, 2, FALSE)</f>
        <v>CAs</v>
      </c>
      <c r="Q200" s="16" t="str">
        <f>VLOOKUP(C200,Econ2Dev!A$2:C$235,2, FALSE)</f>
        <v>DVG</v>
      </c>
      <c r="R200" s="16" t="str">
        <f>VLOOKUP(C200,Econ2Dev!A$2:C$235, 3, FALSE)</f>
        <v>Developed Only</v>
      </c>
      <c r="S200" t="str">
        <f>VLOOKUP(A200,EAPgMENg!A$2:C$288, 2, FALSE)</f>
        <v>OTH</v>
      </c>
      <c r="T200" t="str">
        <f>VLOOKUP(A200,EAPgMENg!A$2:C$288, 3, FALSE)</f>
        <v>Other</v>
      </c>
      <c r="U200" t="str">
        <f>VLOOKUP(C200,WB.income!A$2:C$251, 2, FALSE)</f>
        <v>lowMidInc</v>
      </c>
      <c r="V200" t="str">
        <f>VLOOKUP(C200,WB.income!A$2:C$251, 3, FALSE)</f>
        <v>Lower middle income</v>
      </c>
      <c r="X200" t="str">
        <f>VLOOKUP(A200,WB.spatial!A$2:C$251, 2, FALSE)</f>
        <v>SSA</v>
      </c>
      <c r="Y200" t="str">
        <f>VLOOKUP(A200,WB.spatial!A$2:C$251, 3, FALSE)</f>
        <v>Sub-Saharan Africa</v>
      </c>
      <c r="Z200" t="str">
        <f>VLOOKUP(A200, Africa.regions!A$2:C$251, 2, FALSE)</f>
        <v>NonAfrica</v>
      </c>
      <c r="AA200" t="str">
        <f>VLOOKUP(A200,Africa.regions!A$2:C$251, 3, FALSE)</f>
        <v>Not Africa</v>
      </c>
      <c r="AB200" t="str">
        <f>VLOOKUP(A200, 'regions.invest'!A$2:C$250, 2, FALSE)</f>
        <v>nonmember</v>
      </c>
      <c r="AC200" t="str">
        <f>VLOOKUP(A200, 'regions.invest'!A$2:C$250, 3, FALSE)</f>
        <v>standard investment</v>
      </c>
      <c r="AE200" t="str">
        <f>VLOOKUP(C200, MDIreg1!A$2:C$250, 2, FALSE)</f>
        <v>other</v>
      </c>
      <c r="AF200" t="str">
        <f>VLOOKUP(C200, MDIreg1!A$2:C$250, 3, FALSE)</f>
        <v>Other countries</v>
      </c>
      <c r="AG200" t="str">
        <f>VLOOKUP(C200, MDIreg2!A$2:C$250, 2, FALSE)</f>
        <v>other</v>
      </c>
      <c r="AH200" t="str">
        <f>VLOOKUP(C200, MDIreg2!A$2:C$250, 3, FALSE)</f>
        <v>Other counties</v>
      </c>
    </row>
    <row r="201" spans="1:34" x14ac:dyDescent="0.2">
      <c r="A201" s="3" t="str">
        <f>ISO!A201</f>
        <v>SLB</v>
      </c>
      <c r="B201" s="3" t="str">
        <f>ISO!B201</f>
        <v>Solomon Islands</v>
      </c>
      <c r="C201" s="4" t="str">
        <f>VLOOKUP(A201,IMPACT159!A$2:C$251, 2, FALSE)</f>
        <v>SLB</v>
      </c>
      <c r="D201" s="4" t="str">
        <f>VLOOKUP(A201,IMPACT159!A$2:C$251, 3, FALSE)</f>
        <v>Solomon Islands</v>
      </c>
      <c r="E201" s="4" t="str">
        <f>VLOOKUP(A201,IMPACT115!A$2:C$249, 2,FALSE)</f>
        <v>ROW</v>
      </c>
      <c r="F201" s="4" t="str">
        <f>VLOOKUP(A201,IMPACT115!A$2:C$249, 2,FALSE)</f>
        <v>ROW</v>
      </c>
      <c r="G201" s="4" t="str">
        <f>VLOOKUP(A201,SSP!$A$2:C$247,2,FALSE)</f>
        <v>SLB</v>
      </c>
      <c r="H201" s="5">
        <f>VLOOKUP(A201,FAO!$A$2:'FAO'!$E$195, 4, FALSE)</f>
        <v>25</v>
      </c>
      <c r="I201" s="4" t="str">
        <f>VLOOKUP(A201,AggReg1!A$2:C$251, 2, FALSE)</f>
        <v>EAP</v>
      </c>
      <c r="J201" s="4" t="str">
        <f>VLOOKUP(A201,AggReg1!A$2:C$251, 3, FALSE)</f>
        <v>East Asia and Pacific</v>
      </c>
      <c r="K201" s="4" t="str">
        <f>VLOOKUP(A201,ISO!$A$2:'ISO'!$C$251,3,FALSE)</f>
        <v>Solomon Islands</v>
      </c>
      <c r="L201" s="4" t="str">
        <f>VLOOKUP(A201,ISO!$A$2:'ISO'!$D$251,4,FALSE)</f>
        <v>SB</v>
      </c>
      <c r="M201" s="12">
        <f>VLOOKUP(A201,FAO!$A$2:'FAO'!$E$195, 2, FALSE)</f>
        <v>90</v>
      </c>
      <c r="N201" s="12" t="str">
        <f>VLOOKUP(A201,FAO!$A$2:'FAO'!$E$195, 3, FALSE)</f>
        <v>SOI</v>
      </c>
      <c r="O201" s="18">
        <f>VLOOKUP(A201,FAO!$A$2:'FAO'!$E$195, 5, FALSE)</f>
        <v>225</v>
      </c>
      <c r="P201">
        <f>VLOOKUP(A201,AggReg2!A$2:B$251, 2, FALSE)</f>
        <v>0</v>
      </c>
      <c r="Q201" s="16" t="str">
        <f>VLOOKUP(C201,Econ2Dev!A$2:C$235,2, FALSE)</f>
        <v>DVG</v>
      </c>
      <c r="R201" s="16" t="str">
        <f>VLOOKUP(C201,Econ2Dev!A$2:C$235, 3, FALSE)</f>
        <v>Developed Only</v>
      </c>
      <c r="S201" t="str">
        <f>VLOOKUP(A201,EAPgMENg!A$2:C$288, 2, FALSE)</f>
        <v>OTH</v>
      </c>
      <c r="T201" t="str">
        <f>VLOOKUP(A201,EAPgMENg!A$2:C$288, 3, FALSE)</f>
        <v>Other</v>
      </c>
      <c r="U201" t="str">
        <f>VLOOKUP(C201,WB.income!A$2:C$251, 2, FALSE)</f>
        <v>lowMidInc</v>
      </c>
      <c r="V201" t="str">
        <f>VLOOKUP(C201,WB.income!A$2:C$251, 3, FALSE)</f>
        <v>Lower middle income</v>
      </c>
      <c r="X201" t="str">
        <f>VLOOKUP(A201,WB.spatial!A$2:C$251, 2, FALSE)</f>
        <v>EAP</v>
      </c>
      <c r="Y201" t="str">
        <f>VLOOKUP(A201,WB.spatial!A$2:C$251, 3, FALSE)</f>
        <v>East Asia and Pacific</v>
      </c>
      <c r="Z201" t="str">
        <f>VLOOKUP(A201, Africa.regions!A$2:C$251, 2, FALSE)</f>
        <v>NonAfrica</v>
      </c>
      <c r="AA201" t="str">
        <f>VLOOKUP(A201,Africa.regions!A$2:C$251, 3, FALSE)</f>
        <v>Not Africa</v>
      </c>
      <c r="AB201" t="str">
        <f>VLOOKUP(A201, 'regions.invest'!A$2:C$250, 2, FALSE)</f>
        <v>member</v>
      </c>
      <c r="AC201" t="str">
        <f>VLOOKUP(A201, 'regions.invest'!A$2:C$250, 3, FALSE)</f>
        <v>Increased investment</v>
      </c>
      <c r="AE201" t="str">
        <f>VLOOKUP(C201, MDIreg1!A$2:C$250, 2, FALSE)</f>
        <v>Asia_SE</v>
      </c>
      <c r="AF201" t="str">
        <f>VLOOKUP(C201, MDIreg1!A$2:C$250, 3, FALSE)</f>
        <v>Southeast Asia</v>
      </c>
      <c r="AG201" t="str">
        <f>VLOOKUP(C201, MDIreg2!A$2:C$250, 2, FALSE)</f>
        <v>Asia_mdi</v>
      </c>
      <c r="AH201" t="str">
        <f>VLOOKUP(C201, MDIreg2!A$2:C$250, 3, FALSE)</f>
        <v>Selected Asian countries</v>
      </c>
    </row>
    <row r="202" spans="1:34" x14ac:dyDescent="0.2">
      <c r="A202" s="3" t="str">
        <f>ISO!A202</f>
        <v>SLE</v>
      </c>
      <c r="B202" s="3" t="str">
        <f>ISO!B202</f>
        <v>Sierra Leone</v>
      </c>
      <c r="C202" s="4" t="str">
        <f>VLOOKUP(A202,IMPACT159!A$2:C$251, 2, FALSE)</f>
        <v>SLE</v>
      </c>
      <c r="D202" s="4" t="str">
        <f>VLOOKUP(A202,IMPACT159!A$2:C$251, 3, FALSE)</f>
        <v>Sierra Leone</v>
      </c>
      <c r="E202" s="4" t="str">
        <f>VLOOKUP(A202,IMPACT115!A$2:C$249, 2,FALSE)</f>
        <v>SLE</v>
      </c>
      <c r="F202" s="4" t="str">
        <f>VLOOKUP(A202,IMPACT115!A$2:C$249, 2,FALSE)</f>
        <v>SLE</v>
      </c>
      <c r="G202" s="4" t="str">
        <f>VLOOKUP(A202,SSP!$A$2:C$247,2,FALSE)</f>
        <v>SLE</v>
      </c>
      <c r="H202" s="5">
        <f>VLOOKUP(A202,FAO!$A$2:'FAO'!$E$195, 4, FALSE)</f>
        <v>197</v>
      </c>
      <c r="I202" s="4" t="str">
        <f>VLOOKUP(A202,AggReg1!A$2:C$251, 2, FALSE)</f>
        <v>SSA</v>
      </c>
      <c r="J202" s="4" t="str">
        <f>VLOOKUP(A202,AggReg1!A$2:C$251, 3, FALSE)</f>
        <v>Africa south of the Sahara</v>
      </c>
      <c r="K202" s="4" t="str">
        <f>VLOOKUP(A202,ISO!$A$2:'ISO'!$C$251,3,FALSE)</f>
        <v>The Republic of Sierra Leone</v>
      </c>
      <c r="L202" s="4" t="str">
        <f>VLOOKUP(A202,ISO!$A$2:'ISO'!$D$251,4,FALSE)</f>
        <v>SL</v>
      </c>
      <c r="M202" s="12">
        <f>VLOOKUP(A202,FAO!$A$2:'FAO'!$E$195, 2, FALSE)</f>
        <v>694</v>
      </c>
      <c r="N202" s="12" t="str">
        <f>VLOOKUP(A202,FAO!$A$2:'FAO'!$E$195, 3, FALSE)</f>
        <v>SIL</v>
      </c>
      <c r="O202" s="18">
        <f>VLOOKUP(A202,FAO!$A$2:'FAO'!$E$195, 5, FALSE)</f>
        <v>221</v>
      </c>
      <c r="P202">
        <f>VLOOKUP(A202,AggReg2!A$2:B$251, 2, FALSE)</f>
        <v>0</v>
      </c>
      <c r="Q202" s="16" t="str">
        <f>VLOOKUP(C202,Econ2Dev!A$2:C$235,2, FALSE)</f>
        <v>DVG</v>
      </c>
      <c r="R202" s="16" t="str">
        <f>VLOOKUP(C202,Econ2Dev!A$2:C$235, 3, FALSE)</f>
        <v>Developed Only</v>
      </c>
      <c r="S202" t="str">
        <f>VLOOKUP(A202,EAPgMENg!A$2:C$288, 2, FALSE)</f>
        <v>OTH</v>
      </c>
      <c r="T202" t="str">
        <f>VLOOKUP(A202,EAPgMENg!A$2:C$288, 3, FALSE)</f>
        <v>Other</v>
      </c>
      <c r="U202" t="str">
        <f>VLOOKUP(C202,WB.income!A$2:C$251, 2, FALSE)</f>
        <v>lowInc</v>
      </c>
      <c r="V202" t="str">
        <f>VLOOKUP(C202,WB.income!A$2:C$251, 3, FALSE)</f>
        <v>Low income</v>
      </c>
      <c r="X202" t="str">
        <f>VLOOKUP(A202,WB.spatial!A$2:C$251, 2, FALSE)</f>
        <v>SSA</v>
      </c>
      <c r="Y202" t="str">
        <f>VLOOKUP(A202,WB.spatial!A$2:C$251, 3, FALSE)</f>
        <v>Sub-Saharan Africa</v>
      </c>
      <c r="Z202" t="str">
        <f>VLOOKUP(A202, Africa.regions!A$2:C$251, 2, FALSE)</f>
        <v>Western</v>
      </c>
      <c r="AA202" t="str">
        <f>VLOOKUP(A202,Africa.regions!A$2:C$251, 3, FALSE)</f>
        <v>Western Africa</v>
      </c>
      <c r="AB202" t="str">
        <f>VLOOKUP(A202, 'regions.invest'!A$2:C$250, 2, FALSE)</f>
        <v>member</v>
      </c>
      <c r="AC202" t="str">
        <f>VLOOKUP(A202, 'regions.invest'!A$2:C$250, 3, FALSE)</f>
        <v>Increased investment</v>
      </c>
      <c r="AE202" t="str">
        <f>VLOOKUP(C202, MDIreg1!A$2:C$250, 2, FALSE)</f>
        <v>SSA_Western</v>
      </c>
      <c r="AF202" t="str">
        <f>VLOOKUP(C202, MDIreg1!A$2:C$250, 3, FALSE)</f>
        <v>Western Africa except Nigeria</v>
      </c>
      <c r="AG202" t="str">
        <f>VLOOKUP(C202, MDIreg2!A$2:C$250, 2, FALSE)</f>
        <v>SSA</v>
      </c>
      <c r="AH202" t="str">
        <f>VLOOKUP(C202, MDIreg2!A$2:C$250, 3, FALSE)</f>
        <v>Sub Saharan African countries</v>
      </c>
    </row>
    <row r="203" spans="1:34" x14ac:dyDescent="0.2">
      <c r="A203" s="3" t="str">
        <f>ISO!A203</f>
        <v>SLV</v>
      </c>
      <c r="B203" s="3" t="str">
        <f>ISO!B203</f>
        <v>El Salvador</v>
      </c>
      <c r="C203" s="4" t="str">
        <f>VLOOKUP(A203,IMPACT159!A$2:C$251, 2, FALSE)</f>
        <v>SLV</v>
      </c>
      <c r="D203" s="4" t="str">
        <f>VLOOKUP(A203,IMPACT159!A$2:C$251, 3, FALSE)</f>
        <v>El Salvador</v>
      </c>
      <c r="E203" s="4" t="str">
        <f>VLOOKUP(A203,IMPACT115!A$2:C$249, 2,FALSE)</f>
        <v>CCA</v>
      </c>
      <c r="F203" s="4" t="str">
        <f>VLOOKUP(A203,IMPACT115!A$2:C$249, 2,FALSE)</f>
        <v>CCA</v>
      </c>
      <c r="G203" s="4" t="str">
        <f>VLOOKUP(A203,SSP!$A$2:C$247,2,FALSE)</f>
        <v>SLV</v>
      </c>
      <c r="H203" s="5">
        <f>VLOOKUP(A203,FAO!$A$2:'FAO'!$E$195, 4, FALSE)</f>
        <v>60</v>
      </c>
      <c r="I203" s="4" t="str">
        <f>VLOOKUP(A203,AggReg1!A$2:C$251, 2, FALSE)</f>
        <v>LAC</v>
      </c>
      <c r="J203" s="4" t="str">
        <f>VLOOKUP(A203,AggReg1!A$2:C$251, 3, FALSE)</f>
        <v>Latin America and Caribbean</v>
      </c>
      <c r="K203" s="4" t="str">
        <f>VLOOKUP(A203,ISO!$A$2:'ISO'!$C$251,3,FALSE)</f>
        <v>The Republic of El Salvador</v>
      </c>
      <c r="L203" s="4" t="str">
        <f>VLOOKUP(A203,ISO!$A$2:'ISO'!$D$251,4,FALSE)</f>
        <v>SV</v>
      </c>
      <c r="M203" s="12">
        <f>VLOOKUP(A203,FAO!$A$2:'FAO'!$E$195, 2, FALSE)</f>
        <v>222</v>
      </c>
      <c r="N203" s="12" t="str">
        <f>VLOOKUP(A203,FAO!$A$2:'FAO'!$E$195, 3, FALSE)</f>
        <v>ELS</v>
      </c>
      <c r="O203" s="18">
        <f>VLOOKUP(A203,FAO!$A$2:'FAO'!$E$195, 5, FALSE)</f>
        <v>75</v>
      </c>
      <c r="P203">
        <f>VLOOKUP(A203,AggReg2!A$2:B$251, 2, FALSE)</f>
        <v>0</v>
      </c>
      <c r="Q203" s="16" t="str">
        <f>VLOOKUP(C203,Econ2Dev!A$2:C$235,2, FALSE)</f>
        <v>DVG</v>
      </c>
      <c r="R203" s="16" t="str">
        <f>VLOOKUP(C203,Econ2Dev!A$2:C$235, 3, FALSE)</f>
        <v>Developed Only</v>
      </c>
      <c r="S203" t="str">
        <f>VLOOKUP(A203,EAPgMENg!A$2:C$288, 2, FALSE)</f>
        <v>OTH</v>
      </c>
      <c r="T203" t="str">
        <f>VLOOKUP(A203,EAPgMENg!A$2:C$288, 3, FALSE)</f>
        <v>Other</v>
      </c>
      <c r="U203" t="str">
        <f>VLOOKUP(C203,WB.income!A$2:C$251, 2, FALSE)</f>
        <v>lowMidInc</v>
      </c>
      <c r="V203" t="str">
        <f>VLOOKUP(C203,WB.income!A$2:C$251, 3, FALSE)</f>
        <v>Lower middle income</v>
      </c>
      <c r="X203" t="str">
        <f>VLOOKUP(A203,WB.spatial!A$2:C$251, 2, FALSE)</f>
        <v>LAC</v>
      </c>
      <c r="Y203" t="str">
        <f>VLOOKUP(A203,WB.spatial!A$2:C$251, 3, FALSE)</f>
        <v>Latin America and Caribbean</v>
      </c>
      <c r="Z203" t="str">
        <f>VLOOKUP(A203, Africa.regions!A$2:C$251, 2, FALSE)</f>
        <v>NonAfrica</v>
      </c>
      <c r="AA203" t="str">
        <f>VLOOKUP(A203,Africa.regions!A$2:C$251, 3, FALSE)</f>
        <v>Not Africa</v>
      </c>
      <c r="AB203" t="str">
        <f>VLOOKUP(A203, 'regions.invest'!A$2:C$250, 2, FALSE)</f>
        <v>member</v>
      </c>
      <c r="AC203" t="str">
        <f>VLOOKUP(A203, 'regions.invest'!A$2:C$250, 3, FALSE)</f>
        <v>Increased investment</v>
      </c>
      <c r="AE203" t="str">
        <f>VLOOKUP(C203, MDIreg1!A$2:C$250, 2, FALSE)</f>
        <v>CentAm</v>
      </c>
      <c r="AF203" t="str">
        <f>VLOOKUP(C203, MDIreg1!A$2:C$250, 3, FALSE)</f>
        <v>Central America</v>
      </c>
      <c r="AG203" t="str">
        <f>VLOOKUP(C203, MDIreg2!A$2:C$250, 2, FALSE)</f>
        <v>LAC_mdi</v>
      </c>
      <c r="AH203" t="str">
        <f>VLOOKUP(C203, MDIreg2!A$2:C$250, 3, FALSE)</f>
        <v>Selected Latin American and Caribbean countries</v>
      </c>
    </row>
    <row r="204" spans="1:34" x14ac:dyDescent="0.2">
      <c r="A204" s="3" t="str">
        <f>ISO!A204</f>
        <v>SMR</v>
      </c>
      <c r="B204" s="3" t="str">
        <f>ISO!B204</f>
        <v>San Marino</v>
      </c>
      <c r="C204" s="4" t="str">
        <f>VLOOKUP(A204,IMPACT159!A$2:C$251, 2, FALSE)</f>
        <v>ITP</v>
      </c>
      <c r="D204" s="4" t="str">
        <f>VLOOKUP(A204,IMPACT159!A$2:C$251, 3, FALSE)</f>
        <v>Italy plus</v>
      </c>
      <c r="E204" s="4" t="str">
        <f>VLOOKUP(A204,IMPACT115!A$2:C$249, 2,FALSE)</f>
        <v>ROW</v>
      </c>
      <c r="F204" s="4" t="str">
        <f>VLOOKUP(A204,IMPACT115!A$2:C$249, 2,FALSE)</f>
        <v>ROW</v>
      </c>
      <c r="G204" s="4" t="e">
        <f>VLOOKUP(A204,SSP!$A$2:C$247,2,FALSE)</f>
        <v>#N/A</v>
      </c>
      <c r="H204" s="5">
        <f>VLOOKUP(A204,FAO!$A$2:'FAO'!$E$195, 4, FALSE)</f>
        <v>192</v>
      </c>
      <c r="I204" s="4" t="str">
        <f>VLOOKUP(A204,AggReg1!A$2:C$251, 2, FALSE)</f>
        <v>EUR</v>
      </c>
      <c r="J204" s="4" t="str">
        <f>VLOOKUP(A204,AggReg1!A$2:C$251, 3, FALSE)</f>
        <v>Europe</v>
      </c>
      <c r="K204" s="4" t="str">
        <f>VLOOKUP(A204,ISO!$A$2:'ISO'!$C$251,3,FALSE)</f>
        <v>The Republic of San Marino</v>
      </c>
      <c r="L204" s="4" t="str">
        <f>VLOOKUP(A204,ISO!$A$2:'ISO'!$D$251,4,FALSE)</f>
        <v>SM</v>
      </c>
      <c r="M204" s="12">
        <f>VLOOKUP(A204,FAO!$A$2:'FAO'!$E$195, 2, FALSE)</f>
        <v>674</v>
      </c>
      <c r="N204" s="12" t="str">
        <f>VLOOKUP(A204,FAO!$A$2:'FAO'!$E$195, 3, FALSE)</f>
        <v>SNM</v>
      </c>
      <c r="O204" s="18">
        <f>VLOOKUP(A204,FAO!$A$2:'FAO'!$E$195, 5, FALSE)</f>
        <v>213</v>
      </c>
      <c r="P204" t="str">
        <f>VLOOKUP(A204,AggReg2!A$2:B$251, 2, FALSE)</f>
        <v>SAs</v>
      </c>
      <c r="Q204" s="16" t="str">
        <f>VLOOKUP(C204,Econ2Dev!A$2:C$235,2, FALSE)</f>
        <v>DVD</v>
      </c>
      <c r="R204" s="16" t="str">
        <f>VLOOKUP(C204,Econ2Dev!A$2:C$235, 3, FALSE)</f>
        <v>Developing Only</v>
      </c>
      <c r="S204" t="str">
        <f>VLOOKUP(A204,EAPgMENg!A$2:C$288, 2, FALSE)</f>
        <v>EAPg</v>
      </c>
      <c r="T204" t="str">
        <f>VLOOKUP(A204,EAPgMENg!A$2:C$288, 3, FALSE)</f>
        <v>East Asia and Pacific, developing only</v>
      </c>
      <c r="U204" t="str">
        <f>VLOOKUP(C204,WB.income!A$2:C$251, 2, FALSE)</f>
        <v>highInc</v>
      </c>
      <c r="V204" t="str">
        <f>VLOOKUP(C204,WB.income!A$2:C$251, 3, FALSE)</f>
        <v>High income</v>
      </c>
      <c r="X204" t="str">
        <f>VLOOKUP(A204,WB.spatial!A$2:C$251, 2, FALSE)</f>
        <v>EUR</v>
      </c>
      <c r="Y204" t="str">
        <f>VLOOKUP(A204,WB.spatial!A$2:C$251, 3, FALSE)</f>
        <v>Europe</v>
      </c>
      <c r="Z204" t="str">
        <f>VLOOKUP(A204, Africa.regions!A$2:C$251, 2, FALSE)</f>
        <v>NonAfrica</v>
      </c>
      <c r="AA204" t="str">
        <f>VLOOKUP(A204,Africa.regions!A$2:C$251, 3, FALSE)</f>
        <v>Not Africa</v>
      </c>
      <c r="AB204" t="str">
        <f>VLOOKUP(A204, 'regions.invest'!A$2:C$250, 2, FALSE)</f>
        <v>nonmember</v>
      </c>
      <c r="AC204" t="str">
        <f>VLOOKUP(A204, 'regions.invest'!A$2:C$250, 3, FALSE)</f>
        <v>standard investment</v>
      </c>
      <c r="AE204" t="str">
        <f>VLOOKUP(C204, MDIreg1!A$2:C$250, 2, FALSE)</f>
        <v>other</v>
      </c>
      <c r="AF204" t="str">
        <f>VLOOKUP(C204, MDIreg1!A$2:C$250, 3, FALSE)</f>
        <v>Other countries</v>
      </c>
      <c r="AG204" t="str">
        <f>VLOOKUP(C204, MDIreg2!A$2:C$250, 2, FALSE)</f>
        <v>other</v>
      </c>
      <c r="AH204" t="str">
        <f>VLOOKUP(C204, MDIreg2!A$2:C$250, 3, FALSE)</f>
        <v>Other counties</v>
      </c>
    </row>
    <row r="205" spans="1:34" x14ac:dyDescent="0.2">
      <c r="A205" s="3" t="str">
        <f>ISO!A205</f>
        <v>SOM</v>
      </c>
      <c r="B205" s="3" t="str">
        <f>ISO!B205</f>
        <v>Somalia</v>
      </c>
      <c r="C205" s="4" t="str">
        <f>VLOOKUP(A205,IMPACT159!A$2:C$251, 2, FALSE)</f>
        <v>SOM</v>
      </c>
      <c r="D205" s="4" t="str">
        <f>VLOOKUP(A205,IMPACT159!A$2:C$251, 3, FALSE)</f>
        <v>Somalia</v>
      </c>
      <c r="E205" s="4" t="str">
        <f>VLOOKUP(A205,IMPACT115!A$2:C$249, 2,FALSE)</f>
        <v>SOM</v>
      </c>
      <c r="F205" s="4" t="str">
        <f>VLOOKUP(A205,IMPACT115!A$2:C$249, 2,FALSE)</f>
        <v>SOM</v>
      </c>
      <c r="G205" s="4" t="str">
        <f>VLOOKUP(A205,SSP!$A$2:C$247,2,FALSE)</f>
        <v>SOM</v>
      </c>
      <c r="H205" s="5">
        <f>VLOOKUP(A205,FAO!$A$2:'FAO'!$E$195, 4, FALSE)</f>
        <v>201</v>
      </c>
      <c r="I205" s="4" t="str">
        <f>VLOOKUP(A205,AggReg1!A$2:C$251, 2, FALSE)</f>
        <v>SSA</v>
      </c>
      <c r="J205" s="4" t="str">
        <f>VLOOKUP(A205,AggReg1!A$2:C$251, 3, FALSE)</f>
        <v>Africa south of the Sahara</v>
      </c>
      <c r="K205" s="4" t="str">
        <f>VLOOKUP(A205,ISO!$A$2:'ISO'!$C$251,3,FALSE)</f>
        <v>The Federal Republic of Somalia</v>
      </c>
      <c r="L205" s="4" t="str">
        <f>VLOOKUP(A205,ISO!$A$2:'ISO'!$D$251,4,FALSE)</f>
        <v>SO</v>
      </c>
      <c r="M205" s="12">
        <f>VLOOKUP(A205,FAO!$A$2:'FAO'!$E$195, 2, FALSE)</f>
        <v>706</v>
      </c>
      <c r="N205" s="12" t="str">
        <f>VLOOKUP(A205,FAO!$A$2:'FAO'!$E$195, 3, FALSE)</f>
        <v>SOM</v>
      </c>
      <c r="O205" s="18">
        <f>VLOOKUP(A205,FAO!$A$2:'FAO'!$E$195, 5, FALSE)</f>
        <v>226</v>
      </c>
      <c r="P205">
        <f>VLOOKUP(A205,AggReg2!A$2:B$251, 2, FALSE)</f>
        <v>0</v>
      </c>
      <c r="Q205" s="16" t="str">
        <f>VLOOKUP(C205,Econ2Dev!A$2:C$235,2, FALSE)</f>
        <v>DVG</v>
      </c>
      <c r="R205" s="16" t="str">
        <f>VLOOKUP(C205,Econ2Dev!A$2:C$235, 3, FALSE)</f>
        <v>Developed Only</v>
      </c>
      <c r="S205" t="str">
        <f>VLOOKUP(A205,EAPgMENg!A$2:C$288, 2, FALSE)</f>
        <v>OTH</v>
      </c>
      <c r="T205" t="str">
        <f>VLOOKUP(A205,EAPgMENg!A$2:C$288, 3, FALSE)</f>
        <v>Other</v>
      </c>
      <c r="U205" t="str">
        <f>VLOOKUP(C205,WB.income!A$2:C$251, 2, FALSE)</f>
        <v>lowInc</v>
      </c>
      <c r="V205" t="str">
        <f>VLOOKUP(C205,WB.income!A$2:C$251, 3, FALSE)</f>
        <v>Low income</v>
      </c>
      <c r="X205" t="str">
        <f>VLOOKUP(A205,WB.spatial!A$2:C$251, 2, FALSE)</f>
        <v>SSA</v>
      </c>
      <c r="Y205" t="str">
        <f>VLOOKUP(A205,WB.spatial!A$2:C$251, 3, FALSE)</f>
        <v>Sub-Saharan Africa</v>
      </c>
      <c r="Z205" t="str">
        <f>VLOOKUP(A205, Africa.regions!A$2:C$251, 2, FALSE)</f>
        <v>Eastern</v>
      </c>
      <c r="AA205" t="str">
        <f>VLOOKUP(A205,Africa.regions!A$2:C$251, 3, FALSE)</f>
        <v>Eastern Africa</v>
      </c>
      <c r="AB205" t="str">
        <f>VLOOKUP(A205, 'regions.invest'!A$2:C$250, 2, FALSE)</f>
        <v>member</v>
      </c>
      <c r="AC205" t="str">
        <f>VLOOKUP(A205, 'regions.invest'!A$2:C$250, 3, FALSE)</f>
        <v>Increased investment</v>
      </c>
      <c r="AE205" t="str">
        <f>VLOOKUP(C205, MDIreg1!A$2:C$250, 2, FALSE)</f>
        <v>SSA_Eastern</v>
      </c>
      <c r="AF205" t="str">
        <f>VLOOKUP(C205, MDIreg1!A$2:C$250, 3, FALSE)</f>
        <v>Eastern Africa</v>
      </c>
      <c r="AG205" t="str">
        <f>VLOOKUP(C205, MDIreg2!A$2:C$250, 2, FALSE)</f>
        <v>SSA</v>
      </c>
      <c r="AH205" t="str">
        <f>VLOOKUP(C205, MDIreg2!A$2:C$250, 3, FALSE)</f>
        <v>Sub Saharan African countries</v>
      </c>
    </row>
    <row r="206" spans="1:34" x14ac:dyDescent="0.2">
      <c r="A206" s="3" t="str">
        <f>ISO!A206</f>
        <v>SPM</v>
      </c>
      <c r="B206" s="3" t="str">
        <f>ISO!B206</f>
        <v>Saint Pierre and Miquelon</v>
      </c>
      <c r="C206" s="4" t="str">
        <f>VLOOKUP(A206,IMPACT159!A$2:C$251, 2, FALSE)</f>
        <v>OAO</v>
      </c>
      <c r="D206" s="4" t="str">
        <f>VLOOKUP(A206,IMPACT159!A$2:C$251, 3, FALSE)</f>
        <v>Other Atlantic Ocean</v>
      </c>
      <c r="E206" s="4" t="str">
        <f>VLOOKUP(A206,IMPACT115!A$2:C$249, 2,FALSE)</f>
        <v>ROW</v>
      </c>
      <c r="F206" s="4" t="str">
        <f>VLOOKUP(A206,IMPACT115!A$2:C$249, 2,FALSE)</f>
        <v>ROW</v>
      </c>
      <c r="G206" s="4" t="e">
        <f>VLOOKUP(A206,SSP!$A$2:C$247,2,FALSE)</f>
        <v>#N/A</v>
      </c>
      <c r="H206" s="5" t="e">
        <f>VLOOKUP(A206,FAO!$A$2:'FAO'!$E$195, 4, FALSE)</f>
        <v>#N/A</v>
      </c>
      <c r="I206" s="4" t="str">
        <f>VLOOKUP(A206,AggReg1!A$2:C$251, 2, FALSE)</f>
        <v>SSA</v>
      </c>
      <c r="J206" s="4" t="str">
        <f>VLOOKUP(A206,AggReg1!A$2:C$251, 3, FALSE)</f>
        <v>Africa south of the Sahara</v>
      </c>
      <c r="K206" s="4" t="e">
        <f>VLOOKUP(A206,ISO!$A$2:'ISO'!$C$251,3,FALSE)</f>
        <v>#N/A</v>
      </c>
      <c r="L206" s="4" t="e">
        <f>VLOOKUP(A206,ISO!$A$2:'ISO'!$D$251,4,FALSE)</f>
        <v>#N/A</v>
      </c>
      <c r="M206" s="12">
        <v>666</v>
      </c>
      <c r="N206" s="12" t="e">
        <f>VLOOKUP(A206,FAO!$A$2:'FAO'!$E$195, 3, FALSE)</f>
        <v>#N/A</v>
      </c>
      <c r="O206" s="18" t="e">
        <f>VLOOKUP(A206,FAO!$A$2:'FAO'!$E$195, 5, FALSE)</f>
        <v>#N/A</v>
      </c>
      <c r="P206" t="str">
        <f>VLOOKUP(A206,AggReg2!A$2:B$251, 2, FALSE)</f>
        <v>SAm</v>
      </c>
      <c r="Q206" s="16" t="str">
        <f>VLOOKUP(C206,Econ2Dev!A$2:C$235,2, FALSE)</f>
        <v>DVG</v>
      </c>
      <c r="R206" s="16" t="str">
        <f>VLOOKUP(C206,Econ2Dev!A$2:C$235, 3, FALSE)</f>
        <v>Developed Only</v>
      </c>
      <c r="S206" t="str">
        <f>VLOOKUP(A206,EAPgMENg!A$2:C$288, 2, FALSE)</f>
        <v>OTH</v>
      </c>
      <c r="T206" t="str">
        <f>VLOOKUP(A206,EAPgMENg!A$2:C$288, 3, FALSE)</f>
        <v>Other</v>
      </c>
      <c r="U206" t="str">
        <f>VLOOKUP(C206,WB.income!A$2:C$251, 2, FALSE)</f>
        <v>lowMidInc</v>
      </c>
      <c r="V206" t="str">
        <f>VLOOKUP(C206,WB.income!A$2:C$251, 3, FALSE)</f>
        <v>Lower middle income</v>
      </c>
      <c r="X206" t="str">
        <f>VLOOKUP(A206,WB.spatial!A$2:C$251, 2, FALSE)</f>
        <v>SSA</v>
      </c>
      <c r="Y206" t="str">
        <f>VLOOKUP(A206,WB.spatial!A$2:C$251, 3, FALSE)</f>
        <v>Sub-Saharan Africa</v>
      </c>
      <c r="Z206" t="str">
        <f>VLOOKUP(A206, Africa.regions!A$2:C$251, 2, FALSE)</f>
        <v>NonAfrica</v>
      </c>
      <c r="AA206" t="str">
        <f>VLOOKUP(A206,Africa.regions!A$2:C$251, 3, FALSE)</f>
        <v>Not Africa</v>
      </c>
      <c r="AB206" t="str">
        <f>VLOOKUP(A206, 'regions.invest'!A$2:C$250, 2, FALSE)</f>
        <v>nonmember</v>
      </c>
      <c r="AC206" t="str">
        <f>VLOOKUP(A206, 'regions.invest'!A$2:C$250, 3, FALSE)</f>
        <v>standard investment</v>
      </c>
      <c r="AE206" t="str">
        <f>VLOOKUP(C206, MDIreg1!A$2:C$250, 2, FALSE)</f>
        <v>other</v>
      </c>
      <c r="AF206" t="str">
        <f>VLOOKUP(C206, MDIreg1!A$2:C$250, 3, FALSE)</f>
        <v>Other countries</v>
      </c>
      <c r="AG206" t="str">
        <f>VLOOKUP(C206, MDIreg2!A$2:C$250, 2, FALSE)</f>
        <v>other</v>
      </c>
      <c r="AH206" t="str">
        <f>VLOOKUP(C206, MDIreg2!A$2:C$250, 3, FALSE)</f>
        <v>Other counties</v>
      </c>
    </row>
    <row r="207" spans="1:34" x14ac:dyDescent="0.2">
      <c r="A207" s="3" t="str">
        <f>ISO!A207</f>
        <v>SRB</v>
      </c>
      <c r="B207" s="3" t="str">
        <f>ISO!B207</f>
        <v>Serbia</v>
      </c>
      <c r="C207" s="4" t="str">
        <f>VLOOKUP(A207,IMPACT159!A$2:C$251, 2, FALSE)</f>
        <v>OBN</v>
      </c>
      <c r="D207" s="4" t="str">
        <f>VLOOKUP(A207,IMPACT159!A$2:C$251, 3, FALSE)</f>
        <v>Other Balkans</v>
      </c>
      <c r="E207" s="4" t="str">
        <f>VLOOKUP(A207,IMPACT115!A$2:C$249, 2,FALSE)</f>
        <v>ADR</v>
      </c>
      <c r="F207" s="4" t="str">
        <f>VLOOKUP(A207,IMPACT115!A$2:C$249, 2,FALSE)</f>
        <v>ADR</v>
      </c>
      <c r="G207" s="4" t="str">
        <f>VLOOKUP(A207,SSP!$A$2:C$247,2,FALSE)</f>
        <v>SRB</v>
      </c>
      <c r="H207" s="5">
        <f>VLOOKUP(A207,FAO!$A$2:'FAO'!$E$195, 4, FALSE)</f>
        <v>272</v>
      </c>
      <c r="I207" s="4" t="str">
        <f>VLOOKUP(A207,AggReg1!A$2:C$251, 2, FALSE)</f>
        <v>EUR</v>
      </c>
      <c r="J207" s="4" t="str">
        <f>VLOOKUP(A207,AggReg1!A$2:C$251, 3, FALSE)</f>
        <v>Europe</v>
      </c>
      <c r="K207" s="4" t="str">
        <f>VLOOKUP(A207,ISO!$A$2:'ISO'!$C$251,3,FALSE)</f>
        <v>The Republic of Serbia</v>
      </c>
      <c r="L207" s="4" t="str">
        <f>VLOOKUP(A207,ISO!$A$2:'ISO'!$D$251,4,FALSE)</f>
        <v>RS</v>
      </c>
      <c r="M207" s="12">
        <f>VLOOKUP(A207,FAO!$A$2:'FAO'!$E$195, 2, FALSE)</f>
        <v>688</v>
      </c>
      <c r="N207" s="12">
        <f>VLOOKUP(A207,FAO!$A$2:'FAO'!$E$195, 3, FALSE)</f>
        <v>0</v>
      </c>
      <c r="O207" s="18">
        <f>VLOOKUP(A207,FAO!$A$2:'FAO'!$E$195, 5, FALSE)</f>
        <v>2648</v>
      </c>
      <c r="P207" t="str">
        <f>VLOOKUP(A207,AggReg2!A$2:B$251, 2, FALSE)</f>
        <v>EAf</v>
      </c>
      <c r="Q207" s="16" t="str">
        <f>VLOOKUP(C207,Econ2Dev!A$2:C$235,2, FALSE)</f>
        <v>DVD</v>
      </c>
      <c r="R207" s="16" t="str">
        <f>VLOOKUP(C207,Econ2Dev!A$2:C$235, 3, FALSE)</f>
        <v>Developing Only</v>
      </c>
      <c r="S207" t="str">
        <f>VLOOKUP(A207,EAPgMENg!A$2:C$288, 2, FALSE)</f>
        <v>OTH</v>
      </c>
      <c r="T207" t="str">
        <f>VLOOKUP(A207,EAPgMENg!A$2:C$288, 3, FALSE)</f>
        <v>Other</v>
      </c>
      <c r="U207" t="str">
        <f>VLOOKUP(C207,WB.income!A$2:C$251, 2, FALSE)</f>
        <v>upMidInc</v>
      </c>
      <c r="V207" t="str">
        <f>VLOOKUP(C207,WB.income!A$2:C$251, 3, FALSE)</f>
        <v>Upper middle income</v>
      </c>
      <c r="X207" t="str">
        <f>VLOOKUP(A207,WB.spatial!A$2:C$251, 2, FALSE)</f>
        <v>EUR</v>
      </c>
      <c r="Y207" t="str">
        <f>VLOOKUP(A207,WB.spatial!A$2:C$251, 3, FALSE)</f>
        <v>Europe</v>
      </c>
      <c r="Z207" t="str">
        <f>VLOOKUP(A207, Africa.regions!A$2:C$251, 2, FALSE)</f>
        <v>NonAfrica</v>
      </c>
      <c r="AA207" t="str">
        <f>VLOOKUP(A207,Africa.regions!A$2:C$251, 3, FALSE)</f>
        <v>Not Africa</v>
      </c>
      <c r="AB207" t="str">
        <f>VLOOKUP(A207, 'regions.invest'!A$2:C$250, 2, FALSE)</f>
        <v>nonmember</v>
      </c>
      <c r="AC207" t="str">
        <f>VLOOKUP(A207, 'regions.invest'!A$2:C$250, 3, FALSE)</f>
        <v>standard investment</v>
      </c>
      <c r="AE207" t="str">
        <f>VLOOKUP(C207, MDIreg1!A$2:C$250, 2, FALSE)</f>
        <v>other</v>
      </c>
      <c r="AF207" t="str">
        <f>VLOOKUP(C207, MDIreg1!A$2:C$250, 3, FALSE)</f>
        <v>Other countries</v>
      </c>
      <c r="AG207" t="str">
        <f>VLOOKUP(C207, MDIreg2!A$2:C$250, 2, FALSE)</f>
        <v>other</v>
      </c>
      <c r="AH207" t="str">
        <f>VLOOKUP(C207, MDIreg2!A$2:C$250, 3, FALSE)</f>
        <v>Other counties</v>
      </c>
    </row>
    <row r="208" spans="1:34" x14ac:dyDescent="0.2">
      <c r="A208" s="3" t="str">
        <f>ISO!A208</f>
        <v>SSD</v>
      </c>
      <c r="B208" s="3" t="str">
        <f>ISO!B208</f>
        <v>South Sudan</v>
      </c>
      <c r="C208" s="4" t="str">
        <f>VLOOKUP(A208,IMPACT159!A$2:C$251, 2, FALSE)</f>
        <v>SDP</v>
      </c>
      <c r="D208" s="4" t="str">
        <f>VLOOKUP(A208,IMPACT159!A$2:C$251, 3, FALSE)</f>
        <v>Sudan plus</v>
      </c>
      <c r="E208" s="4" t="str">
        <f>VLOOKUP(A208,IMPACT115!A$2:C$249, 2,FALSE)</f>
        <v>SUD</v>
      </c>
      <c r="F208" s="4" t="str">
        <f>VLOOKUP(A208,IMPACT115!A$2:C$249, 2,FALSE)</f>
        <v>SUD</v>
      </c>
      <c r="G208" s="4" t="e">
        <f>VLOOKUP(A208,SSP!$A$2:C$247,2,FALSE)</f>
        <v>#N/A</v>
      </c>
      <c r="H208" s="5">
        <f>VLOOKUP(A208,FAO!$A$2:'FAO'!$E$195, 4, FALSE)</f>
        <v>277</v>
      </c>
      <c r="I208" s="4" t="str">
        <f>VLOOKUP(A208,AggReg1!A$2:C$251, 2, FALSE)</f>
        <v>SSA</v>
      </c>
      <c r="J208" s="4" t="str">
        <f>VLOOKUP(A208,AggReg1!A$2:C$251, 3, FALSE)</f>
        <v>Africa south of the Sahara</v>
      </c>
      <c r="K208" s="4" t="str">
        <f>VLOOKUP(A208,ISO!$A$2:'ISO'!$C$251,3,FALSE)</f>
        <v>The Republic of South Sudan</v>
      </c>
      <c r="L208" s="4" t="str">
        <f>VLOOKUP(A208,ISO!$A$2:'ISO'!$D$251,4,FALSE)</f>
        <v>SS</v>
      </c>
      <c r="M208" s="12">
        <f>VLOOKUP(A208,FAO!$A$2:'FAO'!$E$195, 2, FALSE)</f>
        <v>728</v>
      </c>
      <c r="N208" s="12">
        <f>VLOOKUP(A208,FAO!$A$2:'FAO'!$E$195, 3, FALSE)</f>
        <v>0</v>
      </c>
      <c r="O208" s="18">
        <f>VLOOKUP(A208,FAO!$A$2:'FAO'!$E$195, 5, FALSE)</f>
        <v>74</v>
      </c>
      <c r="P208">
        <f>VLOOKUP(A208,AggReg2!A$2:B$251, 2, FALSE)</f>
        <v>0</v>
      </c>
      <c r="Q208" s="16" t="str">
        <f>VLOOKUP(C208,Econ2Dev!A$2:C$235,2, FALSE)</f>
        <v>DVD</v>
      </c>
      <c r="R208" s="16" t="str">
        <f>VLOOKUP(C208,Econ2Dev!A$2:C$235, 3, FALSE)</f>
        <v>Developing Only</v>
      </c>
      <c r="S208" t="str">
        <f>VLOOKUP(A208,EAPgMENg!A$2:C$288, 2, FALSE)</f>
        <v>OTH</v>
      </c>
      <c r="T208" t="str">
        <f>VLOOKUP(A208,EAPgMENg!A$2:C$288, 3, FALSE)</f>
        <v>Other</v>
      </c>
      <c r="U208" t="str">
        <f>VLOOKUP(C208,WB.income!A$2:C$251, 2, FALSE)</f>
        <v>lowMidInc</v>
      </c>
      <c r="V208" t="str">
        <f>VLOOKUP(C208,WB.income!A$2:C$251, 3, FALSE)</f>
        <v>Lower middle income</v>
      </c>
      <c r="X208" t="str">
        <f>VLOOKUP(A208,WB.spatial!A$2:C$251, 2, FALSE)</f>
        <v>SSA</v>
      </c>
      <c r="Y208" t="str">
        <f>VLOOKUP(A208,WB.spatial!A$2:C$251, 3, FALSE)</f>
        <v>Sub-Saharan Africa</v>
      </c>
      <c r="Z208" t="str">
        <f>VLOOKUP(A208, Africa.regions!A$2:C$251, 2, FALSE)</f>
        <v>NonAfrica</v>
      </c>
      <c r="AA208" t="str">
        <f>VLOOKUP(A208,Africa.regions!A$2:C$251, 3, FALSE)</f>
        <v>Not Africa</v>
      </c>
      <c r="AB208" t="str">
        <f>VLOOKUP(A208, 'regions.invest'!A$2:C$250, 2, FALSE)</f>
        <v>nonmember</v>
      </c>
      <c r="AC208" t="str">
        <f>VLOOKUP(A208, 'regions.invest'!A$2:C$250, 3, FALSE)</f>
        <v>standard investment</v>
      </c>
      <c r="AE208" t="str">
        <f>VLOOKUP(C208, MDIreg1!A$2:C$250, 2, FALSE)</f>
        <v>SSA_Eastern</v>
      </c>
      <c r="AF208" t="str">
        <f>VLOOKUP(C208, MDIreg1!A$2:C$250, 3, FALSE)</f>
        <v>Eastern Africa</v>
      </c>
      <c r="AG208" t="str">
        <f>VLOOKUP(C208, MDIreg2!A$2:C$250, 2, FALSE)</f>
        <v>SSA</v>
      </c>
      <c r="AH208" t="str">
        <f>VLOOKUP(C208, MDIreg2!A$2:C$250, 3, FALSE)</f>
        <v>Sub Saharan African countries</v>
      </c>
    </row>
    <row r="209" spans="1:34" x14ac:dyDescent="0.2">
      <c r="A209" s="3" t="str">
        <f>ISO!A209</f>
        <v>STP</v>
      </c>
      <c r="B209" s="3" t="str">
        <f>ISO!B209</f>
        <v>Sao Tome and Principe</v>
      </c>
      <c r="C209" s="4" t="str">
        <f>VLOOKUP(A209,IMPACT159!A$2:C$251, 2, FALSE)</f>
        <v>OAO</v>
      </c>
      <c r="D209" s="4" t="str">
        <f>VLOOKUP(A209,IMPACT159!A$2:C$251, 3, FALSE)</f>
        <v>Other Atlantic Ocean</v>
      </c>
      <c r="E209" s="4" t="str">
        <f>VLOOKUP(A209,IMPACT115!A$2:C$249, 2,FALSE)</f>
        <v>ROW</v>
      </c>
      <c r="F209" s="4" t="str">
        <f>VLOOKUP(A209,IMPACT115!A$2:C$249, 2,FALSE)</f>
        <v>ROW</v>
      </c>
      <c r="G209" s="4" t="str">
        <f>VLOOKUP(A209,SSP!$A$2:C$247,2,FALSE)</f>
        <v>STP</v>
      </c>
      <c r="H209" s="5">
        <f>VLOOKUP(A209,FAO!$A$2:'FAO'!$E$195, 4, FALSE)</f>
        <v>193</v>
      </c>
      <c r="I209" s="4" t="str">
        <f>VLOOKUP(A209,AggReg1!A$2:C$251, 2, FALSE)</f>
        <v>SSA</v>
      </c>
      <c r="J209" s="4" t="str">
        <f>VLOOKUP(A209,AggReg1!A$2:C$251, 3, FALSE)</f>
        <v>Africa south of the Sahara</v>
      </c>
      <c r="K209" s="4" t="str">
        <f>VLOOKUP(A209,ISO!$A$2:'ISO'!$C$251,3,FALSE)</f>
        <v>The Democratic Republic of Sao Tome and Principe</v>
      </c>
      <c r="L209" s="4" t="str">
        <f>VLOOKUP(A209,ISO!$A$2:'ISO'!$D$251,4,FALSE)</f>
        <v>ST</v>
      </c>
      <c r="M209" s="12">
        <f>VLOOKUP(A209,FAO!$A$2:'FAO'!$E$195, 2, FALSE)</f>
        <v>678</v>
      </c>
      <c r="N209" s="12" t="str">
        <f>VLOOKUP(A209,FAO!$A$2:'FAO'!$E$195, 3, FALSE)</f>
        <v>STP</v>
      </c>
      <c r="O209" s="18">
        <f>VLOOKUP(A209,FAO!$A$2:'FAO'!$E$195, 5, FALSE)</f>
        <v>214</v>
      </c>
      <c r="P209" t="str">
        <f>VLOOKUP(A209,AggReg2!A$2:B$251, 2, FALSE)</f>
        <v>SEAs</v>
      </c>
      <c r="Q209" s="16" t="str">
        <f>VLOOKUP(C209,Econ2Dev!A$2:C$235,2, FALSE)</f>
        <v>DVG</v>
      </c>
      <c r="R209" s="16" t="str">
        <f>VLOOKUP(C209,Econ2Dev!A$2:C$235, 3, FALSE)</f>
        <v>Developed Only</v>
      </c>
      <c r="S209" t="str">
        <f>VLOOKUP(A209,EAPgMENg!A$2:C$288, 2, FALSE)</f>
        <v>EAPg</v>
      </c>
      <c r="T209" t="str">
        <f>VLOOKUP(A209,EAPgMENg!A$2:C$288, 3, FALSE)</f>
        <v>East Asia and Pacific, developing only</v>
      </c>
      <c r="U209" t="str">
        <f>VLOOKUP(C209,WB.income!A$2:C$251, 2, FALSE)</f>
        <v>lowMidInc</v>
      </c>
      <c r="V209" t="str">
        <f>VLOOKUP(C209,WB.income!A$2:C$251, 3, FALSE)</f>
        <v>Lower middle income</v>
      </c>
      <c r="X209" t="str">
        <f>VLOOKUP(A209,WB.spatial!A$2:C$251, 2, FALSE)</f>
        <v>SSA</v>
      </c>
      <c r="Y209" t="str">
        <f>VLOOKUP(A209,WB.spatial!A$2:C$251, 3, FALSE)</f>
        <v>Sub-Saharan Africa</v>
      </c>
      <c r="Z209" t="str">
        <f>VLOOKUP(A209, Africa.regions!A$2:C$251, 2, FALSE)</f>
        <v>NonAfrica</v>
      </c>
      <c r="AA209" t="str">
        <f>VLOOKUP(A209,Africa.regions!A$2:C$251, 3, FALSE)</f>
        <v>Not Africa</v>
      </c>
      <c r="AB209" t="str">
        <f>VLOOKUP(A209, 'regions.invest'!A$2:C$250, 2, FALSE)</f>
        <v>nonmember</v>
      </c>
      <c r="AC209" t="str">
        <f>VLOOKUP(A209, 'regions.invest'!A$2:C$250, 3, FALSE)</f>
        <v>standard investment</v>
      </c>
      <c r="AE209" t="str">
        <f>VLOOKUP(C209, MDIreg1!A$2:C$250, 2, FALSE)</f>
        <v>other</v>
      </c>
      <c r="AF209" t="str">
        <f>VLOOKUP(C209, MDIreg1!A$2:C$250, 3, FALSE)</f>
        <v>Other countries</v>
      </c>
      <c r="AG209" t="str">
        <f>VLOOKUP(C209, MDIreg2!A$2:C$250, 2, FALSE)</f>
        <v>other</v>
      </c>
      <c r="AH209" t="str">
        <f>VLOOKUP(C209, MDIreg2!A$2:C$250, 3, FALSE)</f>
        <v>Other counties</v>
      </c>
    </row>
    <row r="210" spans="1:34" x14ac:dyDescent="0.2">
      <c r="A210" s="3" t="str">
        <f>ISO!A210</f>
        <v>SUR</v>
      </c>
      <c r="B210" s="3" t="str">
        <f>ISO!B210</f>
        <v>Suriname</v>
      </c>
      <c r="C210" s="4" t="str">
        <f>VLOOKUP(A210,IMPACT159!A$2:C$251, 2, FALSE)</f>
        <v>GSA</v>
      </c>
      <c r="D210" s="4" t="str">
        <f>VLOOKUP(A210,IMPACT159!A$2:C$251, 3, FALSE)</f>
        <v>Guyanas</v>
      </c>
      <c r="E210" s="4" t="str">
        <f>VLOOKUP(A210,IMPACT115!A$2:C$249, 2,FALSE)</f>
        <v>NSA</v>
      </c>
      <c r="F210" s="4" t="str">
        <f>VLOOKUP(A210,IMPACT115!A$2:C$249, 2,FALSE)</f>
        <v>NSA</v>
      </c>
      <c r="G210" s="4" t="str">
        <f>VLOOKUP(A210,SSP!$A$2:C$247,2,FALSE)</f>
        <v>SUR</v>
      </c>
      <c r="H210" s="5">
        <f>VLOOKUP(A210,FAO!$A$2:'FAO'!$E$195, 4, FALSE)</f>
        <v>207</v>
      </c>
      <c r="I210" s="4" t="str">
        <f>VLOOKUP(A210,AggReg1!A$2:C$251, 2, FALSE)</f>
        <v>LAC</v>
      </c>
      <c r="J210" s="4" t="str">
        <f>VLOOKUP(A210,AggReg1!A$2:C$251, 3, FALSE)</f>
        <v>Latin America and Caribbean</v>
      </c>
      <c r="K210" s="4" t="str">
        <f>VLOOKUP(A210,ISO!$A$2:'ISO'!$C$251,3,FALSE)</f>
        <v>The Republic of Suriname</v>
      </c>
      <c r="L210" s="4" t="str">
        <f>VLOOKUP(A210,ISO!$A$2:'ISO'!$D$251,4,FALSE)</f>
        <v>SR</v>
      </c>
      <c r="M210" s="12">
        <f>VLOOKUP(A210,FAO!$A$2:'FAO'!$E$195, 2, FALSE)</f>
        <v>740</v>
      </c>
      <c r="N210" s="12" t="str">
        <f>VLOOKUP(A210,FAO!$A$2:'FAO'!$E$195, 3, FALSE)</f>
        <v>SUR</v>
      </c>
      <c r="O210" s="18">
        <f>VLOOKUP(A210,FAO!$A$2:'FAO'!$E$195, 5, FALSE)</f>
        <v>233</v>
      </c>
      <c r="P210" t="str">
        <f>VLOOKUP(A210,AggReg2!A$2:B$251, 2, FALSE)</f>
        <v>NAf</v>
      </c>
      <c r="Q210" s="16" t="str">
        <f>VLOOKUP(C210,Econ2Dev!A$2:C$235,2, FALSE)</f>
        <v>DVG</v>
      </c>
      <c r="R210" s="16" t="str">
        <f>VLOOKUP(C210,Econ2Dev!A$2:C$235, 3, FALSE)</f>
        <v>Developed Only</v>
      </c>
      <c r="S210" t="str">
        <f>VLOOKUP(A210,EAPgMENg!A$2:C$288, 2, FALSE)</f>
        <v>MENg</v>
      </c>
      <c r="T210" t="str">
        <f>VLOOKUP(A210,EAPgMENg!A$2:C$288, 3, FALSE)</f>
        <v>Middle East and North Africa, developing only</v>
      </c>
      <c r="U210" t="str">
        <f>VLOOKUP(C210,WB.income!A$2:C$251, 2, FALSE)</f>
        <v>lowMidInc</v>
      </c>
      <c r="V210" t="str">
        <f>VLOOKUP(C210,WB.income!A$2:C$251, 3, FALSE)</f>
        <v>Lower middle income</v>
      </c>
      <c r="X210" t="str">
        <f>VLOOKUP(A210,WB.spatial!A$2:C$251, 2, FALSE)</f>
        <v>LAC</v>
      </c>
      <c r="Y210" t="str">
        <f>VLOOKUP(A210,WB.spatial!A$2:C$251, 3, FALSE)</f>
        <v>Latin America and Caribbean</v>
      </c>
      <c r="Z210" t="str">
        <f>VLOOKUP(A210, Africa.regions!A$2:C$251, 2, FALSE)</f>
        <v>NonAfrica</v>
      </c>
      <c r="AA210" t="str">
        <f>VLOOKUP(A210,Africa.regions!A$2:C$251, 3, FALSE)</f>
        <v>Not Africa</v>
      </c>
      <c r="AB210" t="str">
        <f>VLOOKUP(A210, 'regions.invest'!A$2:C$250, 2, FALSE)</f>
        <v>member</v>
      </c>
      <c r="AC210" t="str">
        <f>VLOOKUP(A210, 'regions.invest'!A$2:C$250, 3, FALSE)</f>
        <v>Increased investment</v>
      </c>
      <c r="AE210" t="str">
        <f>VLOOKUP(C210, MDIreg1!A$2:C$250, 2, FALSE)</f>
        <v>Caribbean</v>
      </c>
      <c r="AF210" t="str">
        <f>VLOOKUP(C210, MDIreg1!A$2:C$250, 3, FALSE)</f>
        <v>Caribbean</v>
      </c>
      <c r="AG210" t="str">
        <f>VLOOKUP(C210, MDIreg2!A$2:C$250, 2, FALSE)</f>
        <v>LAC_mdi</v>
      </c>
      <c r="AH210" t="str">
        <f>VLOOKUP(C210, MDIreg2!A$2:C$250, 3, FALSE)</f>
        <v>Selected Latin American and Caribbean countries</v>
      </c>
    </row>
    <row r="211" spans="1:34" x14ac:dyDescent="0.2">
      <c r="A211" s="3" t="str">
        <f>ISO!A211</f>
        <v>SVK</v>
      </c>
      <c r="B211" s="3" t="str">
        <f>ISO!B211</f>
        <v>Slovakia</v>
      </c>
      <c r="C211" s="4" t="str">
        <f>VLOOKUP(A211,IMPACT159!A$2:C$251, 2, FALSE)</f>
        <v>SVK</v>
      </c>
      <c r="D211" s="4" t="str">
        <f>VLOOKUP(A211,IMPACT159!A$2:C$251, 3, FALSE)</f>
        <v>Slovakia</v>
      </c>
      <c r="E211" s="4" t="str">
        <f>VLOOKUP(A211,IMPACT115!A$2:C$249, 2,FALSE)</f>
        <v>CEU</v>
      </c>
      <c r="F211" s="4" t="str">
        <f>VLOOKUP(A211,IMPACT115!A$2:C$249, 2,FALSE)</f>
        <v>CEU</v>
      </c>
      <c r="G211" s="4" t="str">
        <f>VLOOKUP(A211,SSP!$A$2:C$247,2,FALSE)</f>
        <v>SVK</v>
      </c>
      <c r="H211" s="5">
        <f>VLOOKUP(A211,FAO!$A$2:'FAO'!$E$195, 4, FALSE)</f>
        <v>199</v>
      </c>
      <c r="I211" s="4" t="str">
        <f>VLOOKUP(A211,AggReg1!A$2:C$251, 2, FALSE)</f>
        <v>EUR</v>
      </c>
      <c r="J211" s="4" t="str">
        <f>VLOOKUP(A211,AggReg1!A$2:C$251, 3, FALSE)</f>
        <v>Europe</v>
      </c>
      <c r="K211" s="4" t="str">
        <f>VLOOKUP(A211,ISO!$A$2:'ISO'!$C$251,3,FALSE)</f>
        <v>The Slovak Republic</v>
      </c>
      <c r="L211" s="4" t="str">
        <f>VLOOKUP(A211,ISO!$A$2:'ISO'!$D$251,4,FALSE)</f>
        <v>SK</v>
      </c>
      <c r="M211" s="12">
        <f>VLOOKUP(A211,FAO!$A$2:'FAO'!$E$195, 2, FALSE)</f>
        <v>703</v>
      </c>
      <c r="N211" s="12" t="str">
        <f>VLOOKUP(A211,FAO!$A$2:'FAO'!$E$195, 3, FALSE)</f>
        <v>SLO</v>
      </c>
      <c r="O211" s="18">
        <f>VLOOKUP(A211,FAO!$A$2:'FAO'!$E$195, 5, FALSE)</f>
        <v>223</v>
      </c>
      <c r="P211">
        <f>VLOOKUP(A211,AggReg2!A$2:B$251, 2, FALSE)</f>
        <v>0</v>
      </c>
      <c r="Q211" s="16" t="str">
        <f>VLOOKUP(C211,Econ2Dev!A$2:C$235,2, FALSE)</f>
        <v>DVD</v>
      </c>
      <c r="R211" s="16" t="str">
        <f>VLOOKUP(C211,Econ2Dev!A$2:C$235, 3, FALSE)</f>
        <v>Developing Only</v>
      </c>
      <c r="S211" t="str">
        <f>VLOOKUP(A211,EAPgMENg!A$2:C$288, 2, FALSE)</f>
        <v>OTH</v>
      </c>
      <c r="T211" t="str">
        <f>VLOOKUP(A211,EAPgMENg!A$2:C$288, 3, FALSE)</f>
        <v>Other</v>
      </c>
      <c r="U211" t="str">
        <f>VLOOKUP(C211,WB.income!A$2:C$251, 2, FALSE)</f>
        <v>highInc</v>
      </c>
      <c r="V211" t="str">
        <f>VLOOKUP(C211,WB.income!A$2:C$251, 3, FALSE)</f>
        <v>High income</v>
      </c>
      <c r="X211" t="str">
        <f>VLOOKUP(A211,WB.spatial!A$2:C$251, 2, FALSE)</f>
        <v>EUR</v>
      </c>
      <c r="Y211" t="str">
        <f>VLOOKUP(A211,WB.spatial!A$2:C$251, 3, FALSE)</f>
        <v>Europe</v>
      </c>
      <c r="Z211" t="str">
        <f>VLOOKUP(A211, Africa.regions!A$2:C$251, 2, FALSE)</f>
        <v>NonAfrica</v>
      </c>
      <c r="AA211" t="str">
        <f>VLOOKUP(A211,Africa.regions!A$2:C$251, 3, FALSE)</f>
        <v>Not Africa</v>
      </c>
      <c r="AB211" t="str">
        <f>VLOOKUP(A211, 'regions.invest'!A$2:C$250, 2, FALSE)</f>
        <v>nonmember</v>
      </c>
      <c r="AC211" t="str">
        <f>VLOOKUP(A211, 'regions.invest'!A$2:C$250, 3, FALSE)</f>
        <v>standard investment</v>
      </c>
      <c r="AE211" t="str">
        <f>VLOOKUP(C211, MDIreg1!A$2:C$250, 2, FALSE)</f>
        <v>other</v>
      </c>
      <c r="AF211" t="str">
        <f>VLOOKUP(C211, MDIreg1!A$2:C$250, 3, FALSE)</f>
        <v>Other countries</v>
      </c>
      <c r="AG211" t="str">
        <f>VLOOKUP(C211, MDIreg2!A$2:C$250, 2, FALSE)</f>
        <v>other</v>
      </c>
      <c r="AH211" t="str">
        <f>VLOOKUP(C211, MDIreg2!A$2:C$250, 3, FALSE)</f>
        <v>Other counties</v>
      </c>
    </row>
    <row r="212" spans="1:34" x14ac:dyDescent="0.2">
      <c r="A212" s="3" t="str">
        <f>ISO!A212</f>
        <v>SVN</v>
      </c>
      <c r="B212" s="3" t="str">
        <f>ISO!B212</f>
        <v>Slovenia</v>
      </c>
      <c r="C212" s="4" t="str">
        <f>VLOOKUP(A212,IMPACT159!A$2:C$251, 2, FALSE)</f>
        <v>SVN</v>
      </c>
      <c r="D212" s="4" t="str">
        <f>VLOOKUP(A212,IMPACT159!A$2:C$251, 3, FALSE)</f>
        <v>Slovenia</v>
      </c>
      <c r="E212" s="4" t="str">
        <f>VLOOKUP(A212,IMPACT115!A$2:C$249, 2,FALSE)</f>
        <v>ADR</v>
      </c>
      <c r="F212" s="4" t="str">
        <f>VLOOKUP(A212,IMPACT115!A$2:C$249, 2,FALSE)</f>
        <v>ADR</v>
      </c>
      <c r="G212" s="4" t="str">
        <f>VLOOKUP(A212,SSP!$A$2:C$247,2,FALSE)</f>
        <v>SVN</v>
      </c>
      <c r="H212" s="5">
        <f>VLOOKUP(A212,FAO!$A$2:'FAO'!$E$195, 4, FALSE)</f>
        <v>198</v>
      </c>
      <c r="I212" s="4" t="str">
        <f>VLOOKUP(A212,AggReg1!A$2:C$251, 2, FALSE)</f>
        <v>EUR</v>
      </c>
      <c r="J212" s="4" t="str">
        <f>VLOOKUP(A212,AggReg1!A$2:C$251, 3, FALSE)</f>
        <v>Europe</v>
      </c>
      <c r="K212" s="4" t="str">
        <f>VLOOKUP(A212,ISO!$A$2:'ISO'!$C$251,3,FALSE)</f>
        <v>The Republic of Slovenia</v>
      </c>
      <c r="L212" s="4" t="str">
        <f>VLOOKUP(A212,ISO!$A$2:'ISO'!$D$251,4,FALSE)</f>
        <v>SI</v>
      </c>
      <c r="M212" s="12">
        <f>VLOOKUP(A212,FAO!$A$2:'FAO'!$E$195, 2, FALSE)</f>
        <v>705</v>
      </c>
      <c r="N212" s="12" t="str">
        <f>VLOOKUP(A212,FAO!$A$2:'FAO'!$E$195, 3, FALSE)</f>
        <v>SVN</v>
      </c>
      <c r="O212" s="18">
        <f>VLOOKUP(A212,FAO!$A$2:'FAO'!$E$195, 5, FALSE)</f>
        <v>224</v>
      </c>
      <c r="P212">
        <f>VLOOKUP(A212,AggReg2!A$2:B$251, 2, FALSE)</f>
        <v>0</v>
      </c>
      <c r="Q212" s="16" t="str">
        <f>VLOOKUP(C212,Econ2Dev!A$2:C$235,2, FALSE)</f>
        <v>DVD</v>
      </c>
      <c r="R212" s="16" t="str">
        <f>VLOOKUP(C212,Econ2Dev!A$2:C$235, 3, FALSE)</f>
        <v>Developing Only</v>
      </c>
      <c r="S212" t="str">
        <f>VLOOKUP(A212,EAPgMENg!A$2:C$288, 2, FALSE)</f>
        <v>OTH</v>
      </c>
      <c r="T212" t="str">
        <f>VLOOKUP(A212,EAPgMENg!A$2:C$288, 3, FALSE)</f>
        <v>Other</v>
      </c>
      <c r="U212" t="str">
        <f>VLOOKUP(C212,WB.income!A$2:C$251, 2, FALSE)</f>
        <v>highInc</v>
      </c>
      <c r="V212" t="str">
        <f>VLOOKUP(C212,WB.income!A$2:C$251, 3, FALSE)</f>
        <v>High income</v>
      </c>
      <c r="X212" t="str">
        <f>VLOOKUP(A212,WB.spatial!A$2:C$251, 2, FALSE)</f>
        <v>EUR</v>
      </c>
      <c r="Y212" t="str">
        <f>VLOOKUP(A212,WB.spatial!A$2:C$251, 3, FALSE)</f>
        <v>Europe</v>
      </c>
      <c r="Z212" t="str">
        <f>VLOOKUP(A212, Africa.regions!A$2:C$251, 2, FALSE)</f>
        <v>NonAfrica</v>
      </c>
      <c r="AA212" t="str">
        <f>VLOOKUP(A212,Africa.regions!A$2:C$251, 3, FALSE)</f>
        <v>Not Africa</v>
      </c>
      <c r="AB212" t="str">
        <f>VLOOKUP(A212, 'regions.invest'!A$2:C$250, 2, FALSE)</f>
        <v>nonmember</v>
      </c>
      <c r="AC212" t="str">
        <f>VLOOKUP(A212, 'regions.invest'!A$2:C$250, 3, FALSE)</f>
        <v>standard investment</v>
      </c>
      <c r="AE212" t="str">
        <f>VLOOKUP(C212, MDIreg1!A$2:C$250, 2, FALSE)</f>
        <v>other</v>
      </c>
      <c r="AF212" t="str">
        <f>VLOOKUP(C212, MDIreg1!A$2:C$250, 3, FALSE)</f>
        <v>Other countries</v>
      </c>
      <c r="AG212" t="str">
        <f>VLOOKUP(C212, MDIreg2!A$2:C$250, 2, FALSE)</f>
        <v>other</v>
      </c>
      <c r="AH212" t="str">
        <f>VLOOKUP(C212, MDIreg2!A$2:C$250, 3, FALSE)</f>
        <v>Other counties</v>
      </c>
    </row>
    <row r="213" spans="1:34" x14ac:dyDescent="0.2">
      <c r="A213" s="3" t="str">
        <f>ISO!A213</f>
        <v>SWE</v>
      </c>
      <c r="B213" s="3" t="str">
        <f>ISO!B213</f>
        <v>Sweden</v>
      </c>
      <c r="C213" s="4" t="str">
        <f>VLOOKUP(A213,IMPACT159!A$2:C$251, 2, FALSE)</f>
        <v>SWE</v>
      </c>
      <c r="D213" s="4" t="str">
        <f>VLOOKUP(A213,IMPACT159!A$2:C$251, 3, FALSE)</f>
        <v>Sweden</v>
      </c>
      <c r="E213" s="4" t="str">
        <f>VLOOKUP(A213,IMPACT115!A$2:C$249, 2,FALSE)</f>
        <v>SCA</v>
      </c>
      <c r="F213" s="4" t="str">
        <f>VLOOKUP(A213,IMPACT115!A$2:C$249, 2,FALSE)</f>
        <v>SCA</v>
      </c>
      <c r="G213" s="4" t="str">
        <f>VLOOKUP(A213,SSP!$A$2:C$247,2,FALSE)</f>
        <v>SWE</v>
      </c>
      <c r="H213" s="5">
        <f>VLOOKUP(A213,FAO!$A$2:'FAO'!$E$195, 4, FALSE)</f>
        <v>210</v>
      </c>
      <c r="I213" s="4" t="str">
        <f>VLOOKUP(A213,AggReg1!A$2:C$251, 2, FALSE)</f>
        <v>EUR</v>
      </c>
      <c r="J213" s="4" t="str">
        <f>VLOOKUP(A213,AggReg1!A$2:C$251, 3, FALSE)</f>
        <v>Europe</v>
      </c>
      <c r="K213" s="4" t="str">
        <f>VLOOKUP(A213,ISO!$A$2:'ISO'!$C$251,3,FALSE)</f>
        <v>The Kingdom of Sweden</v>
      </c>
      <c r="L213" s="4" t="str">
        <f>VLOOKUP(A213,ISO!$A$2:'ISO'!$D$251,4,FALSE)</f>
        <v>SE</v>
      </c>
      <c r="M213" s="12">
        <f>VLOOKUP(A213,FAO!$A$2:'FAO'!$E$195, 2, FALSE)</f>
        <v>752</v>
      </c>
      <c r="N213" s="12" t="str">
        <f>VLOOKUP(A213,FAO!$A$2:'FAO'!$E$195, 3, FALSE)</f>
        <v>SWE</v>
      </c>
      <c r="O213" s="18">
        <f>VLOOKUP(A213,FAO!$A$2:'FAO'!$E$195, 5, FALSE)</f>
        <v>236</v>
      </c>
      <c r="P213">
        <f>VLOOKUP(A213,AggReg2!A$2:B$251, 2, FALSE)</f>
        <v>0</v>
      </c>
      <c r="Q213" s="16" t="str">
        <f>VLOOKUP(C213,Econ2Dev!A$2:C$235,2, FALSE)</f>
        <v>DVD</v>
      </c>
      <c r="R213" s="16" t="str">
        <f>VLOOKUP(C213,Econ2Dev!A$2:C$235, 3, FALSE)</f>
        <v>Developing Only</v>
      </c>
      <c r="S213" t="str">
        <f>VLOOKUP(A213,EAPgMENg!A$2:C$288, 2, FALSE)</f>
        <v>OTH</v>
      </c>
      <c r="T213" t="str">
        <f>VLOOKUP(A213,EAPgMENg!A$2:C$288, 3, FALSE)</f>
        <v>Other</v>
      </c>
      <c r="U213" t="str">
        <f>VLOOKUP(C213,WB.income!A$2:C$251, 2, FALSE)</f>
        <v>highInc</v>
      </c>
      <c r="V213" t="str">
        <f>VLOOKUP(C213,WB.income!A$2:C$251, 3, FALSE)</f>
        <v>High income</v>
      </c>
      <c r="X213" t="str">
        <f>VLOOKUP(A213,WB.spatial!A$2:C$251, 2, FALSE)</f>
        <v>EUR</v>
      </c>
      <c r="Y213" t="str">
        <f>VLOOKUP(A213,WB.spatial!A$2:C$251, 3, FALSE)</f>
        <v>Europe</v>
      </c>
      <c r="Z213" t="str">
        <f>VLOOKUP(A213, Africa.regions!A$2:C$251, 2, FALSE)</f>
        <v>NonAfrica</v>
      </c>
      <c r="AA213" t="str">
        <f>VLOOKUP(A213,Africa.regions!A$2:C$251, 3, FALSE)</f>
        <v>Not Africa</v>
      </c>
      <c r="AB213" t="str">
        <f>VLOOKUP(A213, 'regions.invest'!A$2:C$250, 2, FALSE)</f>
        <v>nonmember</v>
      </c>
      <c r="AC213" t="str">
        <f>VLOOKUP(A213, 'regions.invest'!A$2:C$250, 3, FALSE)</f>
        <v>standard investment</v>
      </c>
      <c r="AE213" t="str">
        <f>VLOOKUP(C213, MDIreg1!A$2:C$250, 2, FALSE)</f>
        <v>other</v>
      </c>
      <c r="AF213" t="str">
        <f>VLOOKUP(C213, MDIreg1!A$2:C$250, 3, FALSE)</f>
        <v>Other countries</v>
      </c>
      <c r="AG213" t="str">
        <f>VLOOKUP(C213, MDIreg2!A$2:C$250, 2, FALSE)</f>
        <v>other</v>
      </c>
      <c r="AH213" t="str">
        <f>VLOOKUP(C213, MDIreg2!A$2:C$250, 3, FALSE)</f>
        <v>Other counties</v>
      </c>
    </row>
    <row r="214" spans="1:34" x14ac:dyDescent="0.2">
      <c r="A214" s="3" t="str">
        <f>ISO!A214</f>
        <v>SWZ</v>
      </c>
      <c r="B214" s="3" t="str">
        <f>ISO!B214</f>
        <v>Swaziland</v>
      </c>
      <c r="C214" s="4" t="str">
        <f>VLOOKUP(A214,IMPACT159!A$2:C$251, 2, FALSE)</f>
        <v>SWZ</v>
      </c>
      <c r="D214" s="4" t="str">
        <f>VLOOKUP(A214,IMPACT159!A$2:C$251, 3, FALSE)</f>
        <v>Swaziland</v>
      </c>
      <c r="E214" s="4" t="str">
        <f>VLOOKUP(A214,IMPACT115!A$2:C$249, 2,FALSE)</f>
        <v>SWA</v>
      </c>
      <c r="F214" s="4" t="str">
        <f>VLOOKUP(A214,IMPACT115!A$2:C$249, 2,FALSE)</f>
        <v>SWA</v>
      </c>
      <c r="G214" s="4" t="str">
        <f>VLOOKUP(A214,SSP!$A$2:C$247,2,FALSE)</f>
        <v>SWZ</v>
      </c>
      <c r="H214" s="5">
        <f>VLOOKUP(A214,FAO!$A$2:'FAO'!$E$195, 4, FALSE)</f>
        <v>209</v>
      </c>
      <c r="I214" s="4" t="str">
        <f>VLOOKUP(A214,AggReg1!A$2:C$251, 2, FALSE)</f>
        <v>SSA</v>
      </c>
      <c r="J214" s="4" t="str">
        <f>VLOOKUP(A214,AggReg1!A$2:C$251, 3, FALSE)</f>
        <v>Africa south of the Sahara</v>
      </c>
      <c r="K214" s="4" t="str">
        <f>VLOOKUP(A214,ISO!$A$2:'ISO'!$C$251,3,FALSE)</f>
        <v>The Kingdom of Swaziland</v>
      </c>
      <c r="L214" s="4" t="str">
        <f>VLOOKUP(A214,ISO!$A$2:'ISO'!$D$251,4,FALSE)</f>
        <v>SZ</v>
      </c>
      <c r="M214" s="12">
        <f>VLOOKUP(A214,FAO!$A$2:'FAO'!$E$195, 2, FALSE)</f>
        <v>748</v>
      </c>
      <c r="N214" s="12" t="str">
        <f>VLOOKUP(A214,FAO!$A$2:'FAO'!$E$195, 3, FALSE)</f>
        <v>SWA</v>
      </c>
      <c r="O214" s="18">
        <f>VLOOKUP(A214,FAO!$A$2:'FAO'!$E$195, 5, FALSE)</f>
        <v>235</v>
      </c>
      <c r="P214">
        <f>VLOOKUP(A214,AggReg2!A$2:B$251, 2, FALSE)</f>
        <v>0</v>
      </c>
      <c r="Q214" s="16" t="str">
        <f>VLOOKUP(C214,Econ2Dev!A$2:C$235,2, FALSE)</f>
        <v>DVG</v>
      </c>
      <c r="R214" s="16" t="str">
        <f>VLOOKUP(C214,Econ2Dev!A$2:C$235, 3, FALSE)</f>
        <v>Developed Only</v>
      </c>
      <c r="S214" t="str">
        <f>VLOOKUP(A214,EAPgMENg!A$2:C$288, 2, FALSE)</f>
        <v>OTH</v>
      </c>
      <c r="T214" t="str">
        <f>VLOOKUP(A214,EAPgMENg!A$2:C$288, 3, FALSE)</f>
        <v>Other</v>
      </c>
      <c r="U214" t="str">
        <f>VLOOKUP(C214,WB.income!A$2:C$251, 2, FALSE)</f>
        <v>lowMidInc</v>
      </c>
      <c r="V214" t="str">
        <f>VLOOKUP(C214,WB.income!A$2:C$251, 3, FALSE)</f>
        <v>Lower middle income</v>
      </c>
      <c r="X214" t="str">
        <f>VLOOKUP(A214,WB.spatial!A$2:C$251, 2, FALSE)</f>
        <v>SSA</v>
      </c>
      <c r="Y214" t="str">
        <f>VLOOKUP(A214,WB.spatial!A$2:C$251, 3, FALSE)</f>
        <v>Sub-Saharan Africa</v>
      </c>
      <c r="Z214" t="str">
        <f>VLOOKUP(A214, Africa.regions!A$2:C$251, 2, FALSE)</f>
        <v>Southern</v>
      </c>
      <c r="AA214" t="str">
        <f>VLOOKUP(A214,Africa.regions!A$2:C$251, 3, FALSE)</f>
        <v>Southern Africa</v>
      </c>
      <c r="AB214" t="str">
        <f>VLOOKUP(A214, 'regions.invest'!A$2:C$250, 2, FALSE)</f>
        <v>member</v>
      </c>
      <c r="AC214" t="str">
        <f>VLOOKUP(A214, 'regions.invest'!A$2:C$250, 3, FALSE)</f>
        <v>Increased investment</v>
      </c>
      <c r="AE214" t="str">
        <f>VLOOKUP(C214, MDIreg1!A$2:C$250, 2, FALSE)</f>
        <v>SSA_Southern</v>
      </c>
      <c r="AF214" t="str">
        <f>VLOOKUP(C214, MDIreg1!A$2:C$250, 3, FALSE)</f>
        <v>Southern Africa</v>
      </c>
      <c r="AG214" t="str">
        <f>VLOOKUP(C214, MDIreg2!A$2:C$250, 2, FALSE)</f>
        <v>SSA</v>
      </c>
      <c r="AH214" t="str">
        <f>VLOOKUP(C214, MDIreg2!A$2:C$250, 3, FALSE)</f>
        <v>Sub Saharan African countries</v>
      </c>
    </row>
    <row r="215" spans="1:34" x14ac:dyDescent="0.2">
      <c r="A215" s="3" t="str">
        <f>ISO!A215</f>
        <v>SYC</v>
      </c>
      <c r="B215" s="3" t="str">
        <f>ISO!B215</f>
        <v>Seychelles</v>
      </c>
      <c r="C215" s="4" t="str">
        <f>VLOOKUP(A215,IMPACT159!A$2:C$251, 2, FALSE)</f>
        <v>OIO</v>
      </c>
      <c r="D215" s="4" t="str">
        <f>VLOOKUP(A215,IMPACT159!A$2:C$251, 3, FALSE)</f>
        <v>Other Indian Ocean</v>
      </c>
      <c r="E215" s="4" t="str">
        <f>VLOOKUP(A215,IMPACT115!A$2:C$249, 2,FALSE)</f>
        <v>ROW</v>
      </c>
      <c r="F215" s="4" t="str">
        <f>VLOOKUP(A215,IMPACT115!A$2:C$249, 2,FALSE)</f>
        <v>ROW</v>
      </c>
      <c r="G215" s="4" t="e">
        <f>VLOOKUP(A215,SSP!$A$2:C$247,2,FALSE)</f>
        <v>#N/A</v>
      </c>
      <c r="H215" s="5">
        <f>VLOOKUP(A215,FAO!$A$2:'FAO'!$E$195, 4, FALSE)</f>
        <v>196</v>
      </c>
      <c r="I215" s="4" t="str">
        <f>VLOOKUP(A215,AggReg1!A$2:C$251, 2, FALSE)</f>
        <v>EAP</v>
      </c>
      <c r="J215" s="4" t="str">
        <f>VLOOKUP(A215,AggReg1!A$2:C$251, 3, FALSE)</f>
        <v>East Asia and Pacific</v>
      </c>
      <c r="K215" s="4" t="str">
        <f>VLOOKUP(A215,ISO!$A$2:'ISO'!$C$251,3,FALSE)</f>
        <v>The Republic of Seychelles</v>
      </c>
      <c r="L215" s="4" t="str">
        <f>VLOOKUP(A215,ISO!$A$2:'ISO'!$D$251,4,FALSE)</f>
        <v>SC</v>
      </c>
      <c r="M215" s="12">
        <f>VLOOKUP(A215,FAO!$A$2:'FAO'!$E$195, 2, FALSE)</f>
        <v>690</v>
      </c>
      <c r="N215" s="12" t="str">
        <f>VLOOKUP(A215,FAO!$A$2:'FAO'!$E$195, 3, FALSE)</f>
        <v>SEY</v>
      </c>
      <c r="O215" s="18">
        <f>VLOOKUP(A215,FAO!$A$2:'FAO'!$E$195, 5, FALSE)</f>
        <v>220</v>
      </c>
      <c r="P215">
        <f>VLOOKUP(A215,AggReg2!A$2:B$251, 2, FALSE)</f>
        <v>0</v>
      </c>
      <c r="Q215" s="16" t="str">
        <f>VLOOKUP(C215,Econ2Dev!A$2:C$235,2, FALSE)</f>
        <v>DVG</v>
      </c>
      <c r="R215" s="16" t="str">
        <f>VLOOKUP(C215,Econ2Dev!A$2:C$235, 3, FALSE)</f>
        <v>Developed Only</v>
      </c>
      <c r="S215" t="str">
        <f>VLOOKUP(A215,EAPgMENg!A$2:C$288, 2, FALSE)</f>
        <v>OTH</v>
      </c>
      <c r="T215" t="str">
        <f>VLOOKUP(A215,EAPgMENg!A$2:C$288, 3, FALSE)</f>
        <v>Other</v>
      </c>
      <c r="U215" t="str">
        <f>VLOOKUP(C215,WB.income!A$2:C$251, 2, FALSE)</f>
        <v>upMidInc</v>
      </c>
      <c r="V215" t="str">
        <f>VLOOKUP(C215,WB.income!A$2:C$251, 3, FALSE)</f>
        <v>Upper middle income</v>
      </c>
      <c r="X215" t="str">
        <f>VLOOKUP(A215,WB.spatial!A$2:C$251, 2, FALSE)</f>
        <v>EAP</v>
      </c>
      <c r="Y215" t="str">
        <f>VLOOKUP(A215,WB.spatial!A$2:C$251, 3, FALSE)</f>
        <v>East Asia and Pacific</v>
      </c>
      <c r="Z215" t="str">
        <f>VLOOKUP(A215, Africa.regions!A$2:C$251, 2, FALSE)</f>
        <v>NonAfrica</v>
      </c>
      <c r="AA215" t="str">
        <f>VLOOKUP(A215,Africa.regions!A$2:C$251, 3, FALSE)</f>
        <v>Not Africa</v>
      </c>
      <c r="AB215" t="str">
        <f>VLOOKUP(A215, 'regions.invest'!A$2:C$250, 2, FALSE)</f>
        <v>nonmember</v>
      </c>
      <c r="AC215" t="str">
        <f>VLOOKUP(A215, 'regions.invest'!A$2:C$250, 3, FALSE)</f>
        <v>standard investment</v>
      </c>
      <c r="AE215" t="str">
        <f>VLOOKUP(C215, MDIreg1!A$2:C$250, 2, FALSE)</f>
        <v>other</v>
      </c>
      <c r="AF215" t="str">
        <f>VLOOKUP(C215, MDIreg1!A$2:C$250, 3, FALSE)</f>
        <v>Other countries</v>
      </c>
      <c r="AG215" t="str">
        <f>VLOOKUP(C215, MDIreg2!A$2:C$250, 2, FALSE)</f>
        <v>other</v>
      </c>
      <c r="AH215" t="str">
        <f>VLOOKUP(C215, MDIreg2!A$2:C$250, 3, FALSE)</f>
        <v>Other counties</v>
      </c>
    </row>
    <row r="216" spans="1:34" x14ac:dyDescent="0.2">
      <c r="A216" s="3" t="str">
        <f>ISO!A216</f>
        <v>SYR</v>
      </c>
      <c r="B216" s="3" t="str">
        <f>ISO!B216</f>
        <v>Syrian Arab Republic</v>
      </c>
      <c r="C216" s="4" t="str">
        <f>VLOOKUP(A216,IMPACT159!A$2:C$251, 2, FALSE)</f>
        <v>SYR</v>
      </c>
      <c r="D216" s="4" t="str">
        <f>VLOOKUP(A216,IMPACT159!A$2:C$251, 3, FALSE)</f>
        <v>Syria</v>
      </c>
      <c r="E216" s="4" t="str">
        <f>VLOOKUP(A216,IMPACT115!A$2:C$249, 2,FALSE)</f>
        <v>SYR</v>
      </c>
      <c r="F216" s="4" t="str">
        <f>VLOOKUP(A216,IMPACT115!A$2:C$249, 2,FALSE)</f>
        <v>SYR</v>
      </c>
      <c r="G216" s="4" t="str">
        <f>VLOOKUP(A216,SSP!$A$2:C$247,2,FALSE)</f>
        <v>SYR</v>
      </c>
      <c r="H216" s="5">
        <f>VLOOKUP(A216,FAO!$A$2:'FAO'!$E$195, 4, FALSE)</f>
        <v>212</v>
      </c>
      <c r="I216" s="4" t="str">
        <f>VLOOKUP(A216,AggReg1!A$2:C$251, 2, FALSE)</f>
        <v>MEN</v>
      </c>
      <c r="J216" s="4" t="str">
        <f>VLOOKUP(A216,AggReg1!A$2:C$251, 3, FALSE)</f>
        <v>Middle East and North Africa</v>
      </c>
      <c r="K216" s="4" t="str">
        <f>VLOOKUP(A216,ISO!$A$2:'ISO'!$C$251,3,FALSE)</f>
        <v>The Syrian Arab Republic</v>
      </c>
      <c r="L216" s="4" t="str">
        <f>VLOOKUP(A216,ISO!$A$2:'ISO'!$D$251,4,FALSE)</f>
        <v>SY</v>
      </c>
      <c r="M216" s="12">
        <f>VLOOKUP(A216,FAO!$A$2:'FAO'!$E$195, 2, FALSE)</f>
        <v>760</v>
      </c>
      <c r="N216" s="12" t="str">
        <f>VLOOKUP(A216,FAO!$A$2:'FAO'!$E$195, 3, FALSE)</f>
        <v>SYR</v>
      </c>
      <c r="O216" s="18">
        <f>VLOOKUP(A216,FAO!$A$2:'FAO'!$E$195, 5, FALSE)</f>
        <v>238</v>
      </c>
      <c r="P216">
        <f>VLOOKUP(A216,AggReg2!A$2:B$251, 2, FALSE)</f>
        <v>0</v>
      </c>
      <c r="Q216" s="16" t="str">
        <f>VLOOKUP(C216,Econ2Dev!A$2:C$235,2, FALSE)</f>
        <v>DVG</v>
      </c>
      <c r="R216" s="16" t="str">
        <f>VLOOKUP(C216,Econ2Dev!A$2:C$235, 3, FALSE)</f>
        <v>Developed Only</v>
      </c>
      <c r="S216" t="str">
        <f>VLOOKUP(A216,EAPgMENg!A$2:C$288, 2, FALSE)</f>
        <v>OTH</v>
      </c>
      <c r="T216" t="str">
        <f>VLOOKUP(A216,EAPgMENg!A$2:C$288, 3, FALSE)</f>
        <v>Other</v>
      </c>
      <c r="U216" t="str">
        <f>VLOOKUP(C216,WB.income!A$2:C$251, 2, FALSE)</f>
        <v>lowMidInc</v>
      </c>
      <c r="V216" t="str">
        <f>VLOOKUP(C216,WB.income!A$2:C$251, 3, FALSE)</f>
        <v>Lower middle income</v>
      </c>
      <c r="X216" t="str">
        <f>VLOOKUP(A216,WB.spatial!A$2:C$251, 2, FALSE)</f>
        <v>MEN</v>
      </c>
      <c r="Y216" t="str">
        <f>VLOOKUP(A216,WB.spatial!A$2:C$251, 3, FALSE)</f>
        <v>Middle and Near East</v>
      </c>
      <c r="Z216" t="str">
        <f>VLOOKUP(A216, Africa.regions!A$2:C$251, 2, FALSE)</f>
        <v>NonAfrica</v>
      </c>
      <c r="AA216" t="str">
        <f>VLOOKUP(A216,Africa.regions!A$2:C$251, 3, FALSE)</f>
        <v>Not Africa</v>
      </c>
      <c r="AB216" t="str">
        <f>VLOOKUP(A216, 'regions.invest'!A$2:C$250, 2, FALSE)</f>
        <v>member</v>
      </c>
      <c r="AC216" t="str">
        <f>VLOOKUP(A216, 'regions.invest'!A$2:C$250, 3, FALSE)</f>
        <v>Increased investment</v>
      </c>
      <c r="AE216" t="str">
        <f>VLOOKUP(C216, MDIreg1!A$2:C$250, 2, FALSE)</f>
        <v>Asia_West</v>
      </c>
      <c r="AF216" t="str">
        <f>VLOOKUP(C216, MDIreg1!A$2:C$250, 3, FALSE)</f>
        <v>Western Asia</v>
      </c>
      <c r="AG216" t="str">
        <f>VLOOKUP(C216, MDIreg2!A$2:C$250, 2, FALSE)</f>
        <v>WANACentAsia_mdi</v>
      </c>
      <c r="AH216" t="str">
        <f>VLOOKUP(C216, MDIreg2!A$2:C$250, 3, FALSE)</f>
        <v>West and Central Asia and North African countries</v>
      </c>
    </row>
    <row r="217" spans="1:34" x14ac:dyDescent="0.2">
      <c r="A217" s="3" t="str">
        <f>ISO!A217</f>
        <v>SXM</v>
      </c>
      <c r="B217" s="3" t="str">
        <f>ISO!B217</f>
        <v>Sint Maarten (Dutch part)</v>
      </c>
      <c r="C217" s="4" t="str">
        <f>VLOOKUP(A217,IMPACT159!A$2:C$251, 2, FALSE)</f>
        <v>CRB</v>
      </c>
      <c r="D217" s="4" t="str">
        <f>VLOOKUP(A217,IMPACT159!A$2:C$251, 3, FALSE)</f>
        <v>Other Caribbean</v>
      </c>
      <c r="E217" s="4" t="str">
        <f>VLOOKUP(A217,IMPACT115!A$2:C$249, 2,FALSE)</f>
        <v>ROW</v>
      </c>
      <c r="F217" s="4" t="str">
        <f>VLOOKUP(A217,IMPACT115!A$2:C$249, 2,FALSE)</f>
        <v>ROW</v>
      </c>
      <c r="G217" s="4" t="e">
        <f>VLOOKUP(A217,SSP!$A$2:C$247,2,FALSE)</f>
        <v>#N/A</v>
      </c>
      <c r="H217" s="5" t="e">
        <f>VLOOKUP(A217,FAO!$A$2:'FAO'!$E$195, 4, FALSE)</f>
        <v>#N/A</v>
      </c>
      <c r="I217" s="4" t="str">
        <f>VLOOKUP(A217,AggReg1!A$2:C$251, 2, FALSE)</f>
        <v>LAC</v>
      </c>
      <c r="J217" s="4" t="str">
        <f>VLOOKUP(A217,AggReg1!A$2:C$251, 3, FALSE)</f>
        <v>Latin America and Caribbean</v>
      </c>
      <c r="K217" s="4">
        <f>VLOOKUP(A217,ISO!$A$2:'ISO'!$C$251,3,FALSE)</f>
        <v>0</v>
      </c>
      <c r="L217" s="4" t="str">
        <f>VLOOKUP(A217,ISO!$A$2:'ISO'!$D$251,4,FALSE)</f>
        <v>SX</v>
      </c>
      <c r="M217" s="12">
        <v>534</v>
      </c>
      <c r="N217" s="12" t="e">
        <f>VLOOKUP(A217,FAO!$A$2:'FAO'!$E$195, 3, FALSE)</f>
        <v>#N/A</v>
      </c>
      <c r="O217" s="18" t="e">
        <f>VLOOKUP(A217,FAO!$A$2:'FAO'!$E$195, 5, FALSE)</f>
        <v>#N/A</v>
      </c>
      <c r="P217" t="str">
        <f>VLOOKUP(A217,AggReg2!A$2:B$251, 2, FALSE)</f>
        <v>NAm</v>
      </c>
      <c r="Q217" s="16" t="str">
        <f>VLOOKUP(C217,Econ2Dev!A$2:C$235,2, FALSE)</f>
        <v>DVG</v>
      </c>
      <c r="R217" s="16" t="str">
        <f>VLOOKUP(C217,Econ2Dev!A$2:C$235, 3, FALSE)</f>
        <v>Developed Only</v>
      </c>
      <c r="S217" t="str">
        <f>VLOOKUP(A217,EAPgMENg!A$2:C$288, 2, FALSE)</f>
        <v>OTH</v>
      </c>
      <c r="T217" t="str">
        <f>VLOOKUP(A217,EAPgMENg!A$2:C$288, 3, FALSE)</f>
        <v>Other</v>
      </c>
      <c r="U217" t="str">
        <f>VLOOKUP(C217,WB.income!A$2:C$251, 2, FALSE)</f>
        <v>lowMidInc</v>
      </c>
      <c r="V217" t="str">
        <f>VLOOKUP(C217,WB.income!A$2:C$251, 3, FALSE)</f>
        <v>Lower middle income</v>
      </c>
      <c r="X217" t="str">
        <f>VLOOKUP(A217,WB.spatial!A$2:C$251, 2, FALSE)</f>
        <v>LAC</v>
      </c>
      <c r="Y217" t="str">
        <f>VLOOKUP(A217,WB.spatial!A$2:C$251, 3, FALSE)</f>
        <v>Latin America and Caribbean</v>
      </c>
      <c r="Z217" t="str">
        <f>VLOOKUP(A217, Africa.regions!A$2:C$251, 2, FALSE)</f>
        <v>NonAfrica</v>
      </c>
      <c r="AA217" t="str">
        <f>VLOOKUP(A217,Africa.regions!A$2:C$251, 3, FALSE)</f>
        <v>Not Africa</v>
      </c>
      <c r="AB217" t="str">
        <f>VLOOKUP(A217, 'regions.invest'!A$2:C$250, 2, FALSE)</f>
        <v>member</v>
      </c>
      <c r="AC217" t="str">
        <f>VLOOKUP(A217, 'regions.invest'!A$2:C$250, 3, FALSE)</f>
        <v>Increased investment</v>
      </c>
      <c r="AE217" t="str">
        <f>VLOOKUP(C217, MDIreg1!A$2:C$250, 2, FALSE)</f>
        <v>Caribbean</v>
      </c>
      <c r="AF217" t="str">
        <f>VLOOKUP(C217, MDIreg1!A$2:C$250, 3, FALSE)</f>
        <v>Caribbean</v>
      </c>
      <c r="AG217" t="str">
        <f>VLOOKUP(C217, MDIreg2!A$2:C$250, 2, FALSE)</f>
        <v>LAC_mdi</v>
      </c>
      <c r="AH217" t="str">
        <f>VLOOKUP(C217, MDIreg2!A$2:C$250, 3, FALSE)</f>
        <v>Selected Latin American and Caribbean countries</v>
      </c>
    </row>
    <row r="218" spans="1:34" x14ac:dyDescent="0.2">
      <c r="A218" s="3" t="str">
        <f>ISO!A218</f>
        <v>TCA</v>
      </c>
      <c r="B218" s="3" t="str">
        <f>ISO!B218</f>
        <v>Turks and Caicos Islands</v>
      </c>
      <c r="C218" s="4" t="str">
        <f>VLOOKUP(A218,IMPACT159!A$2:C$251, 2, FALSE)</f>
        <v>CRB</v>
      </c>
      <c r="D218" s="4" t="str">
        <f>VLOOKUP(A218,IMPACT159!A$2:C$251, 3, FALSE)</f>
        <v>Other Caribbean</v>
      </c>
      <c r="E218" s="4" t="str">
        <f>VLOOKUP(A218,IMPACT115!A$2:C$249, 2,FALSE)</f>
        <v>ROW</v>
      </c>
      <c r="F218" s="4" t="str">
        <f>VLOOKUP(A218,IMPACT115!A$2:C$249, 2,FALSE)</f>
        <v>ROW</v>
      </c>
      <c r="G218" s="4" t="e">
        <f>VLOOKUP(A218,SSP!$A$2:C$247,2,FALSE)</f>
        <v>#N/A</v>
      </c>
      <c r="H218" s="5" t="e">
        <f>VLOOKUP(A218,FAO!$A$2:'FAO'!$E$195, 4, FALSE)</f>
        <v>#N/A</v>
      </c>
      <c r="I218" s="4" t="str">
        <f>VLOOKUP(A218,AggReg1!A$2:C$251, 2, FALSE)</f>
        <v>LAC</v>
      </c>
      <c r="J218" s="4" t="str">
        <f>VLOOKUP(A218,AggReg1!A$2:C$251, 3, FALSE)</f>
        <v>Latin America and Caribbean</v>
      </c>
      <c r="K218" s="4" t="e">
        <f>VLOOKUP(A218,ISO!$A$2:'ISO'!$C$251,3,FALSE)</f>
        <v>#N/A</v>
      </c>
      <c r="L218" s="4" t="str">
        <f>VLOOKUP(A218,ISO!$A$2:'ISO'!$D$251,4,FALSE)</f>
        <v>TC</v>
      </c>
      <c r="M218" s="12">
        <v>796</v>
      </c>
      <c r="N218" s="12" t="e">
        <f>VLOOKUP(A218,FAO!$A$2:'FAO'!$E$195, 3, FALSE)</f>
        <v>#N/A</v>
      </c>
      <c r="O218" s="18" t="e">
        <f>VLOOKUP(A218,FAO!$A$2:'FAO'!$E$195, 5, FALSE)</f>
        <v>#N/A</v>
      </c>
      <c r="P218" t="str">
        <f>VLOOKUP(A218,AggReg2!A$2:B$251, 2, FALSE)</f>
        <v>SAm</v>
      </c>
      <c r="Q218" s="16" t="str">
        <f>VLOOKUP(C218,Econ2Dev!A$2:C$235,2, FALSE)</f>
        <v>DVG</v>
      </c>
      <c r="R218" s="16" t="str">
        <f>VLOOKUP(C218,Econ2Dev!A$2:C$235, 3, FALSE)</f>
        <v>Developed Only</v>
      </c>
      <c r="S218" t="str">
        <f>VLOOKUP(A218,EAPgMENg!A$2:C$288, 2, FALSE)</f>
        <v>OTH</v>
      </c>
      <c r="T218" t="str">
        <f>VLOOKUP(A218,EAPgMENg!A$2:C$288, 3, FALSE)</f>
        <v>Other</v>
      </c>
      <c r="U218" t="str">
        <f>VLOOKUP(C218,WB.income!A$2:C$251, 2, FALSE)</f>
        <v>lowMidInc</v>
      </c>
      <c r="V218" t="str">
        <f>VLOOKUP(C218,WB.income!A$2:C$251, 3, FALSE)</f>
        <v>Lower middle income</v>
      </c>
      <c r="X218" t="str">
        <f>VLOOKUP(A218,WB.spatial!A$2:C$251, 2, FALSE)</f>
        <v>LAC</v>
      </c>
      <c r="Y218" t="str">
        <f>VLOOKUP(A218,WB.spatial!A$2:C$251, 3, FALSE)</f>
        <v>Latin America and Caribbean</v>
      </c>
      <c r="Z218" t="str">
        <f>VLOOKUP(A218, Africa.regions!A$2:C$251, 2, FALSE)</f>
        <v>NonAfrica</v>
      </c>
      <c r="AA218" t="str">
        <f>VLOOKUP(A218,Africa.regions!A$2:C$251, 3, FALSE)</f>
        <v>Not Africa</v>
      </c>
      <c r="AB218" t="str">
        <f>VLOOKUP(A218, 'regions.invest'!A$2:C$250, 2, FALSE)</f>
        <v>member</v>
      </c>
      <c r="AC218" t="str">
        <f>VLOOKUP(A218, 'regions.invest'!A$2:C$250, 3, FALSE)</f>
        <v>Increased investment</v>
      </c>
      <c r="AE218" t="str">
        <f>VLOOKUP(C218, MDIreg1!A$2:C$250, 2, FALSE)</f>
        <v>Caribbean</v>
      </c>
      <c r="AF218" t="str">
        <f>VLOOKUP(C218, MDIreg1!A$2:C$250, 3, FALSE)</f>
        <v>Caribbean</v>
      </c>
      <c r="AG218" t="str">
        <f>VLOOKUP(C218, MDIreg2!A$2:C$250, 2, FALSE)</f>
        <v>LAC_mdi</v>
      </c>
      <c r="AH218" t="str">
        <f>VLOOKUP(C218, MDIreg2!A$2:C$250, 3, FALSE)</f>
        <v>Selected Latin American and Caribbean countries</v>
      </c>
    </row>
    <row r="219" spans="1:34" x14ac:dyDescent="0.2">
      <c r="A219" s="3" t="str">
        <f>ISO!A219</f>
        <v>TCD</v>
      </c>
      <c r="B219" s="3" t="str">
        <f>ISO!B219</f>
        <v>Chad</v>
      </c>
      <c r="C219" s="4" t="str">
        <f>VLOOKUP(A219,IMPACT159!A$2:C$251, 2, FALSE)</f>
        <v>TCD</v>
      </c>
      <c r="D219" s="4" t="str">
        <f>VLOOKUP(A219,IMPACT159!A$2:C$251, 3, FALSE)</f>
        <v>Chad</v>
      </c>
      <c r="E219" s="4" t="str">
        <f>VLOOKUP(A219,IMPACT115!A$2:C$249, 2,FALSE)</f>
        <v>CHA</v>
      </c>
      <c r="F219" s="4" t="str">
        <f>VLOOKUP(A219,IMPACT115!A$2:C$249, 2,FALSE)</f>
        <v>CHA</v>
      </c>
      <c r="G219" s="4" t="str">
        <f>VLOOKUP(A219,SSP!$A$2:C$247,2,FALSE)</f>
        <v>TCD</v>
      </c>
      <c r="H219" s="5">
        <f>VLOOKUP(A219,FAO!$A$2:'FAO'!$E$195, 4, FALSE)</f>
        <v>39</v>
      </c>
      <c r="I219" s="4" t="str">
        <f>VLOOKUP(A219,AggReg1!A$2:C$251, 2, FALSE)</f>
        <v>SSA</v>
      </c>
      <c r="J219" s="4" t="str">
        <f>VLOOKUP(A219,AggReg1!A$2:C$251, 3, FALSE)</f>
        <v>Africa south of the Sahara</v>
      </c>
      <c r="K219" s="4" t="str">
        <f>VLOOKUP(A219,ISO!$A$2:'ISO'!$C$251,3,FALSE)</f>
        <v>The Republic of Chad</v>
      </c>
      <c r="L219" s="4" t="str">
        <f>VLOOKUP(A219,ISO!$A$2:'ISO'!$D$251,4,FALSE)</f>
        <v>TD</v>
      </c>
      <c r="M219" s="12">
        <f>VLOOKUP(A219,FAO!$A$2:'FAO'!$E$195, 2, FALSE)</f>
        <v>148</v>
      </c>
      <c r="N219" s="12" t="str">
        <f>VLOOKUP(A219,FAO!$A$2:'FAO'!$E$195, 3, FALSE)</f>
        <v>CHD</v>
      </c>
      <c r="O219" s="18">
        <f>VLOOKUP(A219,FAO!$A$2:'FAO'!$E$195, 5, FALSE)</f>
        <v>50</v>
      </c>
      <c r="P219">
        <f>VLOOKUP(A219,AggReg2!A$2:B$251, 2, FALSE)</f>
        <v>0</v>
      </c>
      <c r="Q219" s="16" t="str">
        <f>VLOOKUP(C219,Econ2Dev!A$2:C$235,2, FALSE)</f>
        <v>DVG</v>
      </c>
      <c r="R219" s="16" t="str">
        <f>VLOOKUP(C219,Econ2Dev!A$2:C$235, 3, FALSE)</f>
        <v>Developed Only</v>
      </c>
      <c r="S219" t="str">
        <f>VLOOKUP(A219,EAPgMENg!A$2:C$288, 2, FALSE)</f>
        <v>OTH</v>
      </c>
      <c r="T219" t="str">
        <f>VLOOKUP(A219,EAPgMENg!A$2:C$288, 3, FALSE)</f>
        <v>Other</v>
      </c>
      <c r="U219" t="str">
        <f>VLOOKUP(C219,WB.income!A$2:C$251, 2, FALSE)</f>
        <v>lowInc</v>
      </c>
      <c r="V219" t="str">
        <f>VLOOKUP(C219,WB.income!A$2:C$251, 3, FALSE)</f>
        <v>Low income</v>
      </c>
      <c r="X219" t="str">
        <f>VLOOKUP(A219,WB.spatial!A$2:C$251, 2, FALSE)</f>
        <v>SSA</v>
      </c>
      <c r="Y219" t="str">
        <f>VLOOKUP(A219,WB.spatial!A$2:C$251, 3, FALSE)</f>
        <v>Sub-Saharan Africa</v>
      </c>
      <c r="Z219" t="str">
        <f>VLOOKUP(A219, Africa.regions!A$2:C$251, 2, FALSE)</f>
        <v>Central</v>
      </c>
      <c r="AA219" t="str">
        <f>VLOOKUP(A219,Africa.regions!A$2:C$251, 3, FALSE)</f>
        <v>Central Africa</v>
      </c>
      <c r="AB219" t="str">
        <f>VLOOKUP(A219, 'regions.invest'!A$2:C$250, 2, FALSE)</f>
        <v>member</v>
      </c>
      <c r="AC219" t="str">
        <f>VLOOKUP(A219, 'regions.invest'!A$2:C$250, 3, FALSE)</f>
        <v>Increased investment</v>
      </c>
      <c r="AE219" t="str">
        <f>VLOOKUP(C219, MDIreg1!A$2:C$250, 2, FALSE)</f>
        <v>SSA_Central</v>
      </c>
      <c r="AF219" t="str">
        <f>VLOOKUP(C219, MDIreg1!A$2:C$250, 3, FALSE)</f>
        <v>Central Arica</v>
      </c>
      <c r="AG219" t="str">
        <f>VLOOKUP(C219, MDIreg2!A$2:C$250, 2, FALSE)</f>
        <v>SSA</v>
      </c>
      <c r="AH219" t="str">
        <f>VLOOKUP(C219, MDIreg2!A$2:C$250, 3, FALSE)</f>
        <v>Sub Saharan African countries</v>
      </c>
    </row>
    <row r="220" spans="1:34" x14ac:dyDescent="0.2">
      <c r="A220" s="3" t="str">
        <f>ISO!A220</f>
        <v>TGO</v>
      </c>
      <c r="B220" s="3" t="str">
        <f>ISO!B220</f>
        <v>Togo</v>
      </c>
      <c r="C220" s="4" t="str">
        <f>VLOOKUP(A220,IMPACT159!A$2:C$251, 2, FALSE)</f>
        <v>TGO</v>
      </c>
      <c r="D220" s="4" t="str">
        <f>VLOOKUP(A220,IMPACT159!A$2:C$251, 3, FALSE)</f>
        <v>Togo</v>
      </c>
      <c r="E220" s="4" t="str">
        <f>VLOOKUP(A220,IMPACT115!A$2:C$249, 2,FALSE)</f>
        <v>TOG</v>
      </c>
      <c r="F220" s="4" t="str">
        <f>VLOOKUP(A220,IMPACT115!A$2:C$249, 2,FALSE)</f>
        <v>TOG</v>
      </c>
      <c r="G220" s="4" t="str">
        <f>VLOOKUP(A220,SSP!$A$2:C$247,2,FALSE)</f>
        <v>TGO</v>
      </c>
      <c r="H220" s="5">
        <f>VLOOKUP(A220,FAO!$A$2:'FAO'!$E$195, 4, FALSE)</f>
        <v>217</v>
      </c>
      <c r="I220" s="4" t="str">
        <f>VLOOKUP(A220,AggReg1!A$2:C$251, 2, FALSE)</f>
        <v>SSA</v>
      </c>
      <c r="J220" s="4" t="str">
        <f>VLOOKUP(A220,AggReg1!A$2:C$251, 3, FALSE)</f>
        <v>Africa south of the Sahara</v>
      </c>
      <c r="K220" s="4" t="str">
        <f>VLOOKUP(A220,ISO!$A$2:'ISO'!$C$251,3,FALSE)</f>
        <v>The Togolese Republic</v>
      </c>
      <c r="L220" s="4" t="str">
        <f>VLOOKUP(A220,ISO!$A$2:'ISO'!$D$251,4,FALSE)</f>
        <v>TG</v>
      </c>
      <c r="M220" s="12">
        <f>VLOOKUP(A220,FAO!$A$2:'FAO'!$E$195, 2, FALSE)</f>
        <v>768</v>
      </c>
      <c r="N220" s="12" t="str">
        <f>VLOOKUP(A220,FAO!$A$2:'FAO'!$E$195, 3, FALSE)</f>
        <v>TOG</v>
      </c>
      <c r="O220" s="18">
        <f>VLOOKUP(A220,FAO!$A$2:'FAO'!$E$195, 5, FALSE)</f>
        <v>243</v>
      </c>
      <c r="P220">
        <f>VLOOKUP(A220,AggReg2!A$2:B$251, 2, FALSE)</f>
        <v>0</v>
      </c>
      <c r="Q220" s="16" t="str">
        <f>VLOOKUP(C220,Econ2Dev!A$2:C$235,2, FALSE)</f>
        <v>DVG</v>
      </c>
      <c r="R220" s="16" t="str">
        <f>VLOOKUP(C220,Econ2Dev!A$2:C$235, 3, FALSE)</f>
        <v>Developed Only</v>
      </c>
      <c r="S220" t="str">
        <f>VLOOKUP(A220,EAPgMENg!A$2:C$288, 2, FALSE)</f>
        <v>OTH</v>
      </c>
      <c r="T220" t="str">
        <f>VLOOKUP(A220,EAPgMENg!A$2:C$288, 3, FALSE)</f>
        <v>Other</v>
      </c>
      <c r="U220" t="str">
        <f>VLOOKUP(C220,WB.income!A$2:C$251, 2, FALSE)</f>
        <v>lowInc</v>
      </c>
      <c r="V220" t="str">
        <f>VLOOKUP(C220,WB.income!A$2:C$251, 3, FALSE)</f>
        <v>Low income</v>
      </c>
      <c r="X220" t="str">
        <f>VLOOKUP(A220,WB.spatial!A$2:C$251, 2, FALSE)</f>
        <v>SSA</v>
      </c>
      <c r="Y220" t="str">
        <f>VLOOKUP(A220,WB.spatial!A$2:C$251, 3, FALSE)</f>
        <v>Sub-Saharan Africa</v>
      </c>
      <c r="Z220" t="str">
        <f>VLOOKUP(A220, Africa.regions!A$2:C$251, 2, FALSE)</f>
        <v>Western</v>
      </c>
      <c r="AA220" t="str">
        <f>VLOOKUP(A220,Africa.regions!A$2:C$251, 3, FALSE)</f>
        <v>Western Africa</v>
      </c>
      <c r="AB220" t="str">
        <f>VLOOKUP(A220, 'regions.invest'!A$2:C$250, 2, FALSE)</f>
        <v>member</v>
      </c>
      <c r="AC220" t="str">
        <f>VLOOKUP(A220, 'regions.invest'!A$2:C$250, 3, FALSE)</f>
        <v>Increased investment</v>
      </c>
      <c r="AE220" t="str">
        <f>VLOOKUP(C220, MDIreg1!A$2:C$250, 2, FALSE)</f>
        <v>SSA_Western</v>
      </c>
      <c r="AF220" t="str">
        <f>VLOOKUP(C220, MDIreg1!A$2:C$250, 3, FALSE)</f>
        <v>Western Africa except Nigeria</v>
      </c>
      <c r="AG220" t="str">
        <f>VLOOKUP(C220, MDIreg2!A$2:C$250, 2, FALSE)</f>
        <v>SSA</v>
      </c>
      <c r="AH220" t="str">
        <f>VLOOKUP(C220, MDIreg2!A$2:C$250, 3, FALSE)</f>
        <v>Sub Saharan African countries</v>
      </c>
    </row>
    <row r="221" spans="1:34" x14ac:dyDescent="0.2">
      <c r="A221" s="3" t="str">
        <f>ISO!A221</f>
        <v>THA</v>
      </c>
      <c r="B221" s="3" t="str">
        <f>ISO!B221</f>
        <v>Thailand</v>
      </c>
      <c r="C221" s="4" t="str">
        <f>VLOOKUP(A221,IMPACT159!A$2:C$251, 2, FALSE)</f>
        <v>THA</v>
      </c>
      <c r="D221" s="4" t="str">
        <f>VLOOKUP(A221,IMPACT159!A$2:C$251, 3, FALSE)</f>
        <v>Thailand</v>
      </c>
      <c r="E221" s="4" t="str">
        <f>VLOOKUP(A221,IMPACT115!A$2:C$249, 2,FALSE)</f>
        <v>THA</v>
      </c>
      <c r="F221" s="4" t="str">
        <f>VLOOKUP(A221,IMPACT115!A$2:C$249, 2,FALSE)</f>
        <v>THA</v>
      </c>
      <c r="G221" s="4" t="str">
        <f>VLOOKUP(A221,SSP!$A$2:C$247,2,FALSE)</f>
        <v>THA</v>
      </c>
      <c r="H221" s="5">
        <f>VLOOKUP(A221,FAO!$A$2:'FAO'!$E$195, 4, FALSE)</f>
        <v>216</v>
      </c>
      <c r="I221" s="4" t="str">
        <f>VLOOKUP(A221,AggReg1!A$2:C$251, 2, FALSE)</f>
        <v>EAP</v>
      </c>
      <c r="J221" s="4" t="str">
        <f>VLOOKUP(A221,AggReg1!A$2:C$251, 3, FALSE)</f>
        <v>East Asia and Pacific</v>
      </c>
      <c r="K221" s="4" t="str">
        <f>VLOOKUP(A221,ISO!$A$2:'ISO'!$C$251,3,FALSE)</f>
        <v>The Kingdom of Thailand</v>
      </c>
      <c r="L221" s="4" t="str">
        <f>VLOOKUP(A221,ISO!$A$2:'ISO'!$D$251,4,FALSE)</f>
        <v>TH</v>
      </c>
      <c r="M221" s="12">
        <f>VLOOKUP(A221,FAO!$A$2:'FAO'!$E$195, 2, FALSE)</f>
        <v>764</v>
      </c>
      <c r="N221" s="12" t="str">
        <f>VLOOKUP(A221,FAO!$A$2:'FAO'!$E$195, 3, FALSE)</f>
        <v>THA</v>
      </c>
      <c r="O221" s="18">
        <f>VLOOKUP(A221,FAO!$A$2:'FAO'!$E$195, 5, FALSE)</f>
        <v>240</v>
      </c>
      <c r="P221">
        <f>VLOOKUP(A221,AggReg2!A$2:B$251, 2, FALSE)</f>
        <v>0</v>
      </c>
      <c r="Q221" s="16" t="str">
        <f>VLOOKUP(C221,Econ2Dev!A$2:C$235,2, FALSE)</f>
        <v>DVG</v>
      </c>
      <c r="R221" s="16" t="str">
        <f>VLOOKUP(C221,Econ2Dev!A$2:C$235, 3, FALSE)</f>
        <v>Developed Only</v>
      </c>
      <c r="S221" t="str">
        <f>VLOOKUP(A221,EAPgMENg!A$2:C$288, 2, FALSE)</f>
        <v>OTH</v>
      </c>
      <c r="T221" t="str">
        <f>VLOOKUP(A221,EAPgMENg!A$2:C$288, 3, FALSE)</f>
        <v>Other</v>
      </c>
      <c r="U221" t="str">
        <f>VLOOKUP(C221,WB.income!A$2:C$251, 2, FALSE)</f>
        <v>upMidInc</v>
      </c>
      <c r="V221" t="str">
        <f>VLOOKUP(C221,WB.income!A$2:C$251, 3, FALSE)</f>
        <v>Upper middle income</v>
      </c>
      <c r="X221" t="str">
        <f>VLOOKUP(A221,WB.spatial!A$2:C$251, 2, FALSE)</f>
        <v>EAP</v>
      </c>
      <c r="Y221" t="str">
        <f>VLOOKUP(A221,WB.spatial!A$2:C$251, 3, FALSE)</f>
        <v>East Asia and Pacific</v>
      </c>
      <c r="Z221" t="str">
        <f>VLOOKUP(A221, Africa.regions!A$2:C$251, 2, FALSE)</f>
        <v>NonAfrica</v>
      </c>
      <c r="AA221" t="str">
        <f>VLOOKUP(A221,Africa.regions!A$2:C$251, 3, FALSE)</f>
        <v>Not Africa</v>
      </c>
      <c r="AB221" t="str">
        <f>VLOOKUP(A221, 'regions.invest'!A$2:C$250, 2, FALSE)</f>
        <v>member</v>
      </c>
      <c r="AC221" t="str">
        <f>VLOOKUP(A221, 'regions.invest'!A$2:C$250, 3, FALSE)</f>
        <v>Increased investment</v>
      </c>
      <c r="AE221" t="str">
        <f>VLOOKUP(C221, MDIreg1!A$2:C$250, 2, FALSE)</f>
        <v>Asia_SE</v>
      </c>
      <c r="AF221" t="str">
        <f>VLOOKUP(C221, MDIreg1!A$2:C$250, 3, FALSE)</f>
        <v>Southeast Asia</v>
      </c>
      <c r="AG221" t="str">
        <f>VLOOKUP(C221, MDIreg2!A$2:C$250, 2, FALSE)</f>
        <v>Asia_mdi</v>
      </c>
      <c r="AH221" t="str">
        <f>VLOOKUP(C221, MDIreg2!A$2:C$250, 3, FALSE)</f>
        <v>Selected Asian countries</v>
      </c>
    </row>
    <row r="222" spans="1:34" x14ac:dyDescent="0.2">
      <c r="A222" s="3" t="str">
        <f>ISO!A222</f>
        <v>TJK</v>
      </c>
      <c r="B222" s="3" t="str">
        <f>ISO!B222</f>
        <v>Tajikistan</v>
      </c>
      <c r="C222" s="4" t="str">
        <f>VLOOKUP(A222,IMPACT159!A$2:C$251, 2, FALSE)</f>
        <v>TJK</v>
      </c>
      <c r="D222" s="4" t="str">
        <f>VLOOKUP(A222,IMPACT159!A$2:C$251, 3, FALSE)</f>
        <v>Tajikistan</v>
      </c>
      <c r="E222" s="4" t="str">
        <f>VLOOKUP(A222,IMPACT115!A$2:C$249, 2,FALSE)</f>
        <v>TAJ</v>
      </c>
      <c r="F222" s="4" t="str">
        <f>VLOOKUP(A222,IMPACT115!A$2:C$249, 2,FALSE)</f>
        <v>TAJ</v>
      </c>
      <c r="G222" s="4" t="str">
        <f>VLOOKUP(A222,SSP!$A$2:C$247,2,FALSE)</f>
        <v>TJK</v>
      </c>
      <c r="H222" s="5">
        <f>VLOOKUP(A222,FAO!$A$2:'FAO'!$E$195, 4, FALSE)</f>
        <v>208</v>
      </c>
      <c r="I222" s="4" t="str">
        <f>VLOOKUP(A222,AggReg1!A$2:C$251, 2, FALSE)</f>
        <v>FSU</v>
      </c>
      <c r="J222" s="4" t="str">
        <f>VLOOKUP(A222,AggReg1!A$2:C$251, 3, FALSE)</f>
        <v>Former Soviet Union</v>
      </c>
      <c r="K222" s="4" t="str">
        <f>VLOOKUP(A222,ISO!$A$2:'ISO'!$C$251,3,FALSE)</f>
        <v>The Republic of Tajikistan</v>
      </c>
      <c r="L222" s="4" t="str">
        <f>VLOOKUP(A222,ISO!$A$2:'ISO'!$D$251,4,FALSE)</f>
        <v>TJ</v>
      </c>
      <c r="M222" s="12">
        <f>VLOOKUP(A222,FAO!$A$2:'FAO'!$E$195, 2, FALSE)</f>
        <v>762</v>
      </c>
      <c r="N222" s="12" t="str">
        <f>VLOOKUP(A222,FAO!$A$2:'FAO'!$E$195, 3, FALSE)</f>
        <v>TAJ</v>
      </c>
      <c r="O222" s="18">
        <f>VLOOKUP(A222,FAO!$A$2:'FAO'!$E$195, 5, FALSE)</f>
        <v>239</v>
      </c>
      <c r="P222">
        <f>VLOOKUP(A222,AggReg2!A$2:B$251, 2, FALSE)</f>
        <v>0</v>
      </c>
      <c r="Q222" s="16" t="str">
        <f>VLOOKUP(C222,Econ2Dev!A$2:C$235,2, FALSE)</f>
        <v>DVG</v>
      </c>
      <c r="R222" s="16" t="str">
        <f>VLOOKUP(C222,Econ2Dev!A$2:C$235, 3, FALSE)</f>
        <v>Developed Only</v>
      </c>
      <c r="S222" t="str">
        <f>VLOOKUP(A222,EAPgMENg!A$2:C$288, 2, FALSE)</f>
        <v>OTH</v>
      </c>
      <c r="T222" t="str">
        <f>VLOOKUP(A222,EAPgMENg!A$2:C$288, 3, FALSE)</f>
        <v>Other</v>
      </c>
      <c r="U222" t="str">
        <f>VLOOKUP(C222,WB.income!A$2:C$251, 2, FALSE)</f>
        <v>lowMidInc</v>
      </c>
      <c r="V222" t="str">
        <f>VLOOKUP(C222,WB.income!A$2:C$251, 3, FALSE)</f>
        <v>Lower middle income</v>
      </c>
      <c r="X222" t="str">
        <f>VLOOKUP(A222,WB.spatial!A$2:C$251, 2, FALSE)</f>
        <v>FSU</v>
      </c>
      <c r="Y222" t="str">
        <f>VLOOKUP(A222,WB.spatial!A$2:C$251, 3, FALSE)</f>
        <v>Former Soviet Union</v>
      </c>
      <c r="Z222" t="str">
        <f>VLOOKUP(A222, Africa.regions!A$2:C$251, 2, FALSE)</f>
        <v>NonAfrica</v>
      </c>
      <c r="AA222" t="str">
        <f>VLOOKUP(A222,Africa.regions!A$2:C$251, 3, FALSE)</f>
        <v>Not Africa</v>
      </c>
      <c r="AB222" t="str">
        <f>VLOOKUP(A222, 'regions.invest'!A$2:C$250, 2, FALSE)</f>
        <v>member</v>
      </c>
      <c r="AC222" t="str">
        <f>VLOOKUP(A222, 'regions.invest'!A$2:C$250, 3, FALSE)</f>
        <v>Increased investment</v>
      </c>
      <c r="AE222" t="str">
        <f>VLOOKUP(C222, MDIreg1!A$2:C$250, 2, FALSE)</f>
        <v>CentAsia</v>
      </c>
      <c r="AF222" t="str">
        <f>VLOOKUP(C222, MDIreg1!A$2:C$250, 3, FALSE)</f>
        <v>Central Asia</v>
      </c>
      <c r="AG222" t="str">
        <f>VLOOKUP(C222, MDIreg2!A$2:C$250, 2, FALSE)</f>
        <v>WANACentAsia_mdi</v>
      </c>
      <c r="AH222" t="str">
        <f>VLOOKUP(C222, MDIreg2!A$2:C$250, 3, FALSE)</f>
        <v>West and Central Asia and North African countries</v>
      </c>
    </row>
    <row r="223" spans="1:34" x14ac:dyDescent="0.2">
      <c r="A223" s="3" t="str">
        <f>ISO!A223</f>
        <v>TKL</v>
      </c>
      <c r="B223" s="3" t="str">
        <f>ISO!B223</f>
        <v>Tokelau</v>
      </c>
      <c r="C223" s="4" t="str">
        <f>VLOOKUP(A223,IMPACT159!A$2:C$251, 2, FALSE)</f>
        <v>OPO</v>
      </c>
      <c r="D223" s="4" t="str">
        <f>VLOOKUP(A223,IMPACT159!A$2:C$251, 3, FALSE)</f>
        <v>Other Pacific Ocean</v>
      </c>
      <c r="E223" s="4" t="str">
        <f>VLOOKUP(A223,IMPACT115!A$2:C$249, 2,FALSE)</f>
        <v>ROW</v>
      </c>
      <c r="F223" s="4" t="str">
        <f>VLOOKUP(A223,IMPACT115!A$2:C$249, 2,FALSE)</f>
        <v>ROW</v>
      </c>
      <c r="G223" s="4" t="e">
        <f>VLOOKUP(A223,SSP!$A$2:C$247,2,FALSE)</f>
        <v>#N/A</v>
      </c>
      <c r="H223" s="5" t="e">
        <f>VLOOKUP(A223,FAO!$A$2:'FAO'!$E$195, 4, FALSE)</f>
        <v>#N/A</v>
      </c>
      <c r="I223" s="4" t="str">
        <f>VLOOKUP(A223,AggReg1!A$2:C$251, 2, FALSE)</f>
        <v>EAP</v>
      </c>
      <c r="J223" s="4" t="str">
        <f>VLOOKUP(A223,AggReg1!A$2:C$251, 3, FALSE)</f>
        <v>East Asia and Pacific</v>
      </c>
      <c r="K223" s="4" t="e">
        <f>VLOOKUP(A223,ISO!$A$2:'ISO'!$C$251,3,FALSE)</f>
        <v>#N/A</v>
      </c>
      <c r="L223" s="4" t="e">
        <f>VLOOKUP(A223,ISO!$A$2:'ISO'!$D$251,4,FALSE)</f>
        <v>#N/A</v>
      </c>
      <c r="M223" s="12">
        <v>772</v>
      </c>
      <c r="N223" s="12" t="e">
        <f>VLOOKUP(A223,FAO!$A$2:'FAO'!$E$195, 3, FALSE)</f>
        <v>#N/A</v>
      </c>
      <c r="O223" s="18" t="e">
        <f>VLOOKUP(A223,FAO!$A$2:'FAO'!$E$195, 5, FALSE)</f>
        <v>#N/A</v>
      </c>
      <c r="P223" t="e">
        <f>VLOOKUP(A223,AggReg2!A$2:B$251, 2, FALSE)</f>
        <v>#N/A</v>
      </c>
      <c r="Q223" s="16" t="str">
        <f>VLOOKUP(C223,Econ2Dev!A$2:C$235,2, FALSE)</f>
        <v>DVG</v>
      </c>
      <c r="R223" s="16" t="str">
        <f>VLOOKUP(C223,Econ2Dev!A$2:C$235, 3, FALSE)</f>
        <v>Developed Only</v>
      </c>
      <c r="S223" t="str">
        <f>VLOOKUP(A223,EAPgMENg!A$2:C$288, 2, FALSE)</f>
        <v>OTH</v>
      </c>
      <c r="T223" t="str">
        <f>VLOOKUP(A223,EAPgMENg!A$2:C$288, 3, FALSE)</f>
        <v>Other</v>
      </c>
      <c r="U223" t="str">
        <f>VLOOKUP(C223,WB.income!A$2:C$251, 2, FALSE)</f>
        <v>upMidInc</v>
      </c>
      <c r="V223" t="str">
        <f>VLOOKUP(C223,WB.income!A$2:C$251, 3, FALSE)</f>
        <v>Upper middle income</v>
      </c>
      <c r="X223" t="str">
        <f>VLOOKUP(A223,WB.spatial!A$2:C$251, 2, FALSE)</f>
        <v>EAP</v>
      </c>
      <c r="Y223" t="str">
        <f>VLOOKUP(A223,WB.spatial!A$2:C$251, 3, FALSE)</f>
        <v>East Asia and Pacific</v>
      </c>
      <c r="Z223" t="str">
        <f>VLOOKUP(A223, Africa.regions!A$2:C$251, 2, FALSE)</f>
        <v>NonAfrica</v>
      </c>
      <c r="AA223" t="str">
        <f>VLOOKUP(A223,Africa.regions!A$2:C$251, 3, FALSE)</f>
        <v>Not Africa</v>
      </c>
      <c r="AB223" t="str">
        <f>VLOOKUP(A223, 'regions.invest'!A$2:C$250, 2, FALSE)</f>
        <v>nonmember</v>
      </c>
      <c r="AC223" t="str">
        <f>VLOOKUP(A223, 'regions.invest'!A$2:C$250, 3, FALSE)</f>
        <v>standard investment</v>
      </c>
      <c r="AE223" t="str">
        <f>VLOOKUP(C223, MDIreg1!A$2:C$250, 2, FALSE)</f>
        <v>Asia_SE</v>
      </c>
      <c r="AF223" t="str">
        <f>VLOOKUP(C223, MDIreg1!A$2:C$250, 3, FALSE)</f>
        <v>Southeast Asia</v>
      </c>
      <c r="AG223" t="str">
        <f>VLOOKUP(C223, MDIreg2!A$2:C$250, 2, FALSE)</f>
        <v>Asia_mdi</v>
      </c>
      <c r="AH223" t="str">
        <f>VLOOKUP(C223, MDIreg2!A$2:C$250, 3, FALSE)</f>
        <v>Selected Asian countries</v>
      </c>
    </row>
    <row r="224" spans="1:34" x14ac:dyDescent="0.2">
      <c r="A224" s="3" t="str">
        <f>ISO!A224</f>
        <v>TKM</v>
      </c>
      <c r="B224" s="3" t="str">
        <f>ISO!B224</f>
        <v>Turkmenistan</v>
      </c>
      <c r="C224" s="4" t="str">
        <f>VLOOKUP(A224,IMPACT159!A$2:C$251, 2, FALSE)</f>
        <v>TKM</v>
      </c>
      <c r="D224" s="4" t="str">
        <f>VLOOKUP(A224,IMPACT159!A$2:C$251, 3, FALSE)</f>
        <v>Turkmenistan</v>
      </c>
      <c r="E224" s="4" t="str">
        <f>VLOOKUP(A224,IMPACT115!A$2:C$249, 2,FALSE)</f>
        <v>TKM</v>
      </c>
      <c r="F224" s="4" t="str">
        <f>VLOOKUP(A224,IMPACT115!A$2:C$249, 2,FALSE)</f>
        <v>TKM</v>
      </c>
      <c r="G224" s="4" t="str">
        <f>VLOOKUP(A224,SSP!$A$2:C$247,2,FALSE)</f>
        <v>TKM</v>
      </c>
      <c r="H224" s="5">
        <f>VLOOKUP(A224,FAO!$A$2:'FAO'!$E$195, 4, FALSE)</f>
        <v>213</v>
      </c>
      <c r="I224" s="4" t="str">
        <f>VLOOKUP(A224,AggReg1!A$2:C$251, 2, FALSE)</f>
        <v>FSU</v>
      </c>
      <c r="J224" s="4" t="str">
        <f>VLOOKUP(A224,AggReg1!A$2:C$251, 3, FALSE)</f>
        <v>Former Soviet Union</v>
      </c>
      <c r="K224" s="4" t="str">
        <f>VLOOKUP(A224,ISO!$A$2:'ISO'!$C$251,3,FALSE)</f>
        <v>Turkmenistan</v>
      </c>
      <c r="L224" s="4" t="str">
        <f>VLOOKUP(A224,ISO!$A$2:'ISO'!$D$251,4,FALSE)</f>
        <v>TM</v>
      </c>
      <c r="M224" s="12">
        <f>VLOOKUP(A224,FAO!$A$2:'FAO'!$E$195, 2, FALSE)</f>
        <v>795</v>
      </c>
      <c r="N224" s="12" t="str">
        <f>VLOOKUP(A224,FAO!$A$2:'FAO'!$E$195, 3, FALSE)</f>
        <v>TUK</v>
      </c>
      <c r="O224" s="18">
        <f>VLOOKUP(A224,FAO!$A$2:'FAO'!$E$195, 5, FALSE)</f>
        <v>250</v>
      </c>
      <c r="P224" t="e">
        <f>VLOOKUP(A224,AggReg2!A$2:B$251, 2, FALSE)</f>
        <v>#N/A</v>
      </c>
      <c r="Q224" s="16" t="str">
        <f>VLOOKUP(C224,Econ2Dev!A$2:C$235,2, FALSE)</f>
        <v>DVG</v>
      </c>
      <c r="R224" s="16" t="str">
        <f>VLOOKUP(C224,Econ2Dev!A$2:C$235, 3, FALSE)</f>
        <v>Developed Only</v>
      </c>
      <c r="S224" t="str">
        <f>VLOOKUP(A224,EAPgMENg!A$2:C$288, 2, FALSE)</f>
        <v>OTH</v>
      </c>
      <c r="T224" t="str">
        <f>VLOOKUP(A224,EAPgMENg!A$2:C$288, 3, FALSE)</f>
        <v>Other</v>
      </c>
      <c r="U224" t="str">
        <f>VLOOKUP(C224,WB.income!A$2:C$251, 2, FALSE)</f>
        <v>upMidInc</v>
      </c>
      <c r="V224" t="str">
        <f>VLOOKUP(C224,WB.income!A$2:C$251, 3, FALSE)</f>
        <v>Upper middle income</v>
      </c>
      <c r="X224" t="str">
        <f>VLOOKUP(A224,WB.spatial!A$2:C$251, 2, FALSE)</f>
        <v>FSU</v>
      </c>
      <c r="Y224" t="str">
        <f>VLOOKUP(A224,WB.spatial!A$2:C$251, 3, FALSE)</f>
        <v>Former Soviet Union</v>
      </c>
      <c r="Z224" t="str">
        <f>VLOOKUP(A224, Africa.regions!A$2:C$251, 2, FALSE)</f>
        <v>NonAfrica</v>
      </c>
      <c r="AA224" t="str">
        <f>VLOOKUP(A224,Africa.regions!A$2:C$251, 3, FALSE)</f>
        <v>Not Africa</v>
      </c>
      <c r="AB224" t="str">
        <f>VLOOKUP(A224, 'regions.invest'!A$2:C$250, 2, FALSE)</f>
        <v>member</v>
      </c>
      <c r="AC224" t="str">
        <f>VLOOKUP(A224, 'regions.invest'!A$2:C$250, 3, FALSE)</f>
        <v>Increased investment</v>
      </c>
      <c r="AE224" t="str">
        <f>VLOOKUP(C224, MDIreg1!A$2:C$250, 2, FALSE)</f>
        <v>CentAsia</v>
      </c>
      <c r="AF224" t="str">
        <f>VLOOKUP(C224, MDIreg1!A$2:C$250, 3, FALSE)</f>
        <v>Central Asia</v>
      </c>
      <c r="AG224" t="str">
        <f>VLOOKUP(C224, MDIreg2!A$2:C$250, 2, FALSE)</f>
        <v>WANACentAsia_mdi</v>
      </c>
      <c r="AH224" t="str">
        <f>VLOOKUP(C224, MDIreg2!A$2:C$250, 3, FALSE)</f>
        <v>West and Central Asia and North African countries</v>
      </c>
    </row>
    <row r="225" spans="1:34" x14ac:dyDescent="0.2">
      <c r="A225" s="3" t="str">
        <f>ISO!A225</f>
        <v>TLS</v>
      </c>
      <c r="B225" s="3" t="str">
        <f>ISO!B225</f>
        <v>Timor-Leste</v>
      </c>
      <c r="C225" s="4" t="str">
        <f>VLOOKUP(A225,IMPACT159!A$2:C$251, 2, FALSE)</f>
        <v>TLS</v>
      </c>
      <c r="D225" s="4" t="str">
        <f>VLOOKUP(A225,IMPACT159!A$2:C$251, 3, FALSE)</f>
        <v>Timor-L'este</v>
      </c>
      <c r="E225" s="4" t="str">
        <f>VLOOKUP(A225,IMPACT115!A$2:C$249, 2,FALSE)</f>
        <v>INO</v>
      </c>
      <c r="F225" s="4" t="str">
        <f>VLOOKUP(A225,IMPACT115!A$2:C$249, 2,FALSE)</f>
        <v>INO</v>
      </c>
      <c r="G225" s="4" t="str">
        <f>VLOOKUP(A225,SSP!$A$2:C$247,2,FALSE)</f>
        <v>TLS</v>
      </c>
      <c r="H225" s="5">
        <f>VLOOKUP(A225,FAO!$A$2:'FAO'!$E$195, 4, FALSE)</f>
        <v>176</v>
      </c>
      <c r="I225" s="4" t="str">
        <f>VLOOKUP(A225,AggReg1!A$2:C$251, 2, FALSE)</f>
        <v>EAP</v>
      </c>
      <c r="J225" s="4" t="str">
        <f>VLOOKUP(A225,AggReg1!A$2:C$251, 3, FALSE)</f>
        <v>East Asia and Pacific</v>
      </c>
      <c r="K225" s="4" t="str">
        <f>VLOOKUP(A225,ISO!$A$2:'ISO'!$C$251,3,FALSE)</f>
        <v>The Democratic Republic of Timor-Leste</v>
      </c>
      <c r="L225" s="4" t="str">
        <f>VLOOKUP(A225,ISO!$A$2:'ISO'!$D$251,4,FALSE)</f>
        <v>TL</v>
      </c>
      <c r="M225" s="12">
        <f>VLOOKUP(A225,FAO!$A$2:'FAO'!$E$195, 2, FALSE)</f>
        <v>626</v>
      </c>
      <c r="N225" s="12" t="str">
        <f>VLOOKUP(A225,FAO!$A$2:'FAO'!$E$195, 3, FALSE)</f>
        <v>TIM</v>
      </c>
      <c r="O225" s="18">
        <f>VLOOKUP(A225,FAO!$A$2:'FAO'!$E$195, 5, FALSE)</f>
        <v>242</v>
      </c>
      <c r="P225" t="e">
        <f>VLOOKUP(A225,AggReg2!A$2:B$251, 2, FALSE)</f>
        <v>#N/A</v>
      </c>
      <c r="Q225" s="16" t="str">
        <f>VLOOKUP(C225,Econ2Dev!A$2:C$235,2, FALSE)</f>
        <v>DVG</v>
      </c>
      <c r="R225" s="16" t="str">
        <f>VLOOKUP(C225,Econ2Dev!A$2:C$235, 3, FALSE)</f>
        <v>Developed Only</v>
      </c>
      <c r="S225" t="str">
        <f>VLOOKUP(A225,EAPgMENg!A$2:C$288, 2, FALSE)</f>
        <v>OTH</v>
      </c>
      <c r="T225" t="str">
        <f>VLOOKUP(A225,EAPgMENg!A$2:C$288, 3, FALSE)</f>
        <v>Other</v>
      </c>
      <c r="U225" t="str">
        <f>VLOOKUP(C225,WB.income!A$2:C$251, 2, FALSE)</f>
        <v>lowMidInc</v>
      </c>
      <c r="V225" t="str">
        <f>VLOOKUP(C225,WB.income!A$2:C$251, 3, FALSE)</f>
        <v>Lower middle income</v>
      </c>
      <c r="X225" t="str">
        <f>VLOOKUP(A225,WB.spatial!A$2:C$251, 2, FALSE)</f>
        <v>EAP</v>
      </c>
      <c r="Y225" t="str">
        <f>VLOOKUP(A225,WB.spatial!A$2:C$251, 3, FALSE)</f>
        <v>East Asia and Pacific</v>
      </c>
      <c r="Z225" t="str">
        <f>VLOOKUP(A225, Africa.regions!A$2:C$251, 2, FALSE)</f>
        <v>NonAfrica</v>
      </c>
      <c r="AA225" t="str">
        <f>VLOOKUP(A225,Africa.regions!A$2:C$251, 3, FALSE)</f>
        <v>Not Africa</v>
      </c>
      <c r="AB225" t="str">
        <f>VLOOKUP(A225, 'regions.invest'!A$2:C$250, 2, FALSE)</f>
        <v>member</v>
      </c>
      <c r="AC225" t="str">
        <f>VLOOKUP(A225, 'regions.invest'!A$2:C$250, 3, FALSE)</f>
        <v>Increased investment</v>
      </c>
      <c r="AE225" t="str">
        <f>VLOOKUP(C225, MDIreg1!A$2:C$250, 2, FALSE)</f>
        <v>Asia_SE</v>
      </c>
      <c r="AF225" t="str">
        <f>VLOOKUP(C225, MDIreg1!A$2:C$250, 3, FALSE)</f>
        <v>Southeast Asia</v>
      </c>
      <c r="AG225" t="str">
        <f>VLOOKUP(C225, MDIreg2!A$2:C$250, 2, FALSE)</f>
        <v>Asia_mdi</v>
      </c>
      <c r="AH225" t="str">
        <f>VLOOKUP(C225, MDIreg2!A$2:C$250, 3, FALSE)</f>
        <v>Selected Asian countries</v>
      </c>
    </row>
    <row r="226" spans="1:34" x14ac:dyDescent="0.2">
      <c r="A226" s="3" t="str">
        <f>ISO!A226</f>
        <v>TON</v>
      </c>
      <c r="B226" s="3" t="str">
        <f>ISO!B226</f>
        <v>Tonga</v>
      </c>
      <c r="C226" s="4" t="str">
        <f>VLOOKUP(A226,IMPACT159!A$2:C$251, 2, FALSE)</f>
        <v>OPO</v>
      </c>
      <c r="D226" s="4" t="str">
        <f>VLOOKUP(A226,IMPACT159!A$2:C$251, 3, FALSE)</f>
        <v>Other Pacific Ocean</v>
      </c>
      <c r="E226" s="4" t="str">
        <f>VLOOKUP(A226,IMPACT115!A$2:C$249, 2,FALSE)</f>
        <v>ROW</v>
      </c>
      <c r="F226" s="4" t="str">
        <f>VLOOKUP(A226,IMPACT115!A$2:C$249, 2,FALSE)</f>
        <v>ROW</v>
      </c>
      <c r="G226" s="4" t="str">
        <f>VLOOKUP(A226,SSP!$A$2:C$247,2,FALSE)</f>
        <v>TON</v>
      </c>
      <c r="H226" s="5">
        <f>VLOOKUP(A226,FAO!$A$2:'FAO'!$E$195, 4, FALSE)</f>
        <v>219</v>
      </c>
      <c r="I226" s="4" t="str">
        <f>VLOOKUP(A226,AggReg1!A$2:C$251, 2, FALSE)</f>
        <v>EAP</v>
      </c>
      <c r="J226" s="4" t="str">
        <f>VLOOKUP(A226,AggReg1!A$2:C$251, 3, FALSE)</f>
        <v>East Asia and Pacific</v>
      </c>
      <c r="K226" s="4" t="str">
        <f>VLOOKUP(A226,ISO!$A$2:'ISO'!$C$251,3,FALSE)</f>
        <v>The Kingdom of Tonga</v>
      </c>
      <c r="L226" s="4" t="str">
        <f>VLOOKUP(A226,ISO!$A$2:'ISO'!$D$251,4,FALSE)</f>
        <v>TO</v>
      </c>
      <c r="M226" s="12">
        <f>VLOOKUP(A226,FAO!$A$2:'FAO'!$E$195, 2, FALSE)</f>
        <v>776</v>
      </c>
      <c r="N226" s="12" t="str">
        <f>VLOOKUP(A226,FAO!$A$2:'FAO'!$E$195, 3, FALSE)</f>
        <v>TON</v>
      </c>
      <c r="O226" s="18">
        <f>VLOOKUP(A226,FAO!$A$2:'FAO'!$E$195, 5, FALSE)</f>
        <v>245</v>
      </c>
      <c r="P226" t="e">
        <f>VLOOKUP(A226,AggReg2!A$2:B$251, 2, FALSE)</f>
        <v>#N/A</v>
      </c>
      <c r="Q226" s="16" t="str">
        <f>VLOOKUP(C226,Econ2Dev!A$2:C$235,2, FALSE)</f>
        <v>DVG</v>
      </c>
      <c r="R226" s="16" t="str">
        <f>VLOOKUP(C226,Econ2Dev!A$2:C$235, 3, FALSE)</f>
        <v>Developed Only</v>
      </c>
      <c r="S226" t="str">
        <f>VLOOKUP(A226,EAPgMENg!A$2:C$288, 2, FALSE)</f>
        <v>OTH</v>
      </c>
      <c r="T226" t="str">
        <f>VLOOKUP(A226,EAPgMENg!A$2:C$288, 3, FALSE)</f>
        <v>Other</v>
      </c>
      <c r="U226" t="str">
        <f>VLOOKUP(C226,WB.income!A$2:C$251, 2, FALSE)</f>
        <v>upMidInc</v>
      </c>
      <c r="V226" t="str">
        <f>VLOOKUP(C226,WB.income!A$2:C$251, 3, FALSE)</f>
        <v>Upper middle income</v>
      </c>
      <c r="X226" t="str">
        <f>VLOOKUP(A226,WB.spatial!A$2:C$251, 2, FALSE)</f>
        <v>EAP</v>
      </c>
      <c r="Y226" t="str">
        <f>VLOOKUP(A226,WB.spatial!A$2:C$251, 3, FALSE)</f>
        <v>East Asia and Pacific</v>
      </c>
      <c r="Z226" t="str">
        <f>VLOOKUP(A226, Africa.regions!A$2:C$251, 2, FALSE)</f>
        <v>NonAfrica</v>
      </c>
      <c r="AA226" t="str">
        <f>VLOOKUP(A226,Africa.regions!A$2:C$251, 3, FALSE)</f>
        <v>Not Africa</v>
      </c>
      <c r="AB226" t="str">
        <f>VLOOKUP(A226, 'regions.invest'!A$2:C$250, 2, FALSE)</f>
        <v>nonmember</v>
      </c>
      <c r="AC226" t="str">
        <f>VLOOKUP(A226, 'regions.invest'!A$2:C$250, 3, FALSE)</f>
        <v>standard investment</v>
      </c>
      <c r="AE226" t="str">
        <f>VLOOKUP(C226, MDIreg1!A$2:C$250, 2, FALSE)</f>
        <v>Asia_SE</v>
      </c>
      <c r="AF226" t="str">
        <f>VLOOKUP(C226, MDIreg1!A$2:C$250, 3, FALSE)</f>
        <v>Southeast Asia</v>
      </c>
      <c r="AG226" t="str">
        <f>VLOOKUP(C226, MDIreg2!A$2:C$250, 2, FALSE)</f>
        <v>Asia_mdi</v>
      </c>
      <c r="AH226" t="str">
        <f>VLOOKUP(C226, MDIreg2!A$2:C$250, 3, FALSE)</f>
        <v>Selected Asian countries</v>
      </c>
    </row>
    <row r="227" spans="1:34" x14ac:dyDescent="0.2">
      <c r="A227" s="3" t="str">
        <f>ISO!A227</f>
        <v>TTO</v>
      </c>
      <c r="B227" s="3" t="str">
        <f>ISO!B227</f>
        <v>Trinidad and Tobago</v>
      </c>
      <c r="C227" s="4" t="str">
        <f>VLOOKUP(A227,IMPACT159!A$2:C$251, 2, FALSE)</f>
        <v>CRB</v>
      </c>
      <c r="D227" s="4" t="str">
        <f>VLOOKUP(A227,IMPACT159!A$2:C$251, 3, FALSE)</f>
        <v>Other Caribbean</v>
      </c>
      <c r="E227" s="4" t="str">
        <f>VLOOKUP(A227,IMPACT115!A$2:C$249, 2,FALSE)</f>
        <v>ROW</v>
      </c>
      <c r="F227" s="4" t="str">
        <f>VLOOKUP(A227,IMPACT115!A$2:C$249, 2,FALSE)</f>
        <v>ROW</v>
      </c>
      <c r="G227" s="4" t="str">
        <f>VLOOKUP(A227,SSP!$A$2:C$247,2,FALSE)</f>
        <v>TTO</v>
      </c>
      <c r="H227" s="5">
        <f>VLOOKUP(A227,FAO!$A$2:'FAO'!$E$195, 4, FALSE)</f>
        <v>220</v>
      </c>
      <c r="I227" s="4" t="str">
        <f>VLOOKUP(A227,AggReg1!A$2:C$251, 2, FALSE)</f>
        <v>LAC</v>
      </c>
      <c r="J227" s="4" t="str">
        <f>VLOOKUP(A227,AggReg1!A$2:C$251, 3, FALSE)</f>
        <v>Latin America and Caribbean</v>
      </c>
      <c r="K227" s="4" t="str">
        <f>VLOOKUP(A227,ISO!$A$2:'ISO'!$C$251,3,FALSE)</f>
        <v>The Republic of Trinidad and Tobago</v>
      </c>
      <c r="L227" s="4" t="str">
        <f>VLOOKUP(A227,ISO!$A$2:'ISO'!$D$251,4,FALSE)</f>
        <v>TT</v>
      </c>
      <c r="M227" s="12">
        <f>VLOOKUP(A227,FAO!$A$2:'FAO'!$E$195, 2, FALSE)</f>
        <v>780</v>
      </c>
      <c r="N227" s="12" t="str">
        <f>VLOOKUP(A227,FAO!$A$2:'FAO'!$E$195, 3, FALSE)</f>
        <v>TRI</v>
      </c>
      <c r="O227" s="18">
        <f>VLOOKUP(A227,FAO!$A$2:'FAO'!$E$195, 5, FALSE)</f>
        <v>246</v>
      </c>
      <c r="P227" t="e">
        <f>VLOOKUP(A227,AggReg2!A$2:B$251, 2, FALSE)</f>
        <v>#N/A</v>
      </c>
      <c r="Q227" s="16" t="str">
        <f>VLOOKUP(C227,Econ2Dev!A$2:C$235,2, FALSE)</f>
        <v>DVG</v>
      </c>
      <c r="R227" s="16" t="str">
        <f>VLOOKUP(C227,Econ2Dev!A$2:C$235, 3, FALSE)</f>
        <v>Developed Only</v>
      </c>
      <c r="S227" t="str">
        <f>VLOOKUP(A227,EAPgMENg!A$2:C$288, 2, FALSE)</f>
        <v>OTH</v>
      </c>
      <c r="T227" t="str">
        <f>VLOOKUP(A227,EAPgMENg!A$2:C$288, 3, FALSE)</f>
        <v>Other</v>
      </c>
      <c r="U227" t="str">
        <f>VLOOKUP(C227,WB.income!A$2:C$251, 2, FALSE)</f>
        <v>lowMidInc</v>
      </c>
      <c r="V227" t="str">
        <f>VLOOKUP(C227,WB.income!A$2:C$251, 3, FALSE)</f>
        <v>Lower middle income</v>
      </c>
      <c r="X227" t="str">
        <f>VLOOKUP(A227,WB.spatial!A$2:C$251, 2, FALSE)</f>
        <v>LAC</v>
      </c>
      <c r="Y227" t="str">
        <f>VLOOKUP(A227,WB.spatial!A$2:C$251, 3, FALSE)</f>
        <v>Latin America and Caribbean</v>
      </c>
      <c r="Z227" t="str">
        <f>VLOOKUP(A227, Africa.regions!A$2:C$251, 2, FALSE)</f>
        <v>NonAfrica</v>
      </c>
      <c r="AA227" t="str">
        <f>VLOOKUP(A227,Africa.regions!A$2:C$251, 3, FALSE)</f>
        <v>Not Africa</v>
      </c>
      <c r="AB227" t="str">
        <f>VLOOKUP(A227, 'regions.invest'!A$2:C$250, 2, FALSE)</f>
        <v>member</v>
      </c>
      <c r="AC227" t="str">
        <f>VLOOKUP(A227, 'regions.invest'!A$2:C$250, 3, FALSE)</f>
        <v>Increased investment</v>
      </c>
      <c r="AE227" t="str">
        <f>VLOOKUP(C227, MDIreg1!A$2:C$250, 2, FALSE)</f>
        <v>Caribbean</v>
      </c>
      <c r="AF227" t="str">
        <f>VLOOKUP(C227, MDIreg1!A$2:C$250, 3, FALSE)</f>
        <v>Caribbean</v>
      </c>
      <c r="AG227" t="str">
        <f>VLOOKUP(C227, MDIreg2!A$2:C$250, 2, FALSE)</f>
        <v>LAC_mdi</v>
      </c>
      <c r="AH227" t="str">
        <f>VLOOKUP(C227, MDIreg2!A$2:C$250, 3, FALSE)</f>
        <v>Selected Latin American and Caribbean countries</v>
      </c>
    </row>
    <row r="228" spans="1:34" x14ac:dyDescent="0.2">
      <c r="A228" s="3" t="str">
        <f>ISO!A228</f>
        <v>TUN</v>
      </c>
      <c r="B228" s="3" t="str">
        <f>ISO!B228</f>
        <v>Tunisia</v>
      </c>
      <c r="C228" s="4" t="str">
        <f>VLOOKUP(A228,IMPACT159!A$2:C$251, 2, FALSE)</f>
        <v>TUN</v>
      </c>
      <c r="D228" s="4" t="str">
        <f>VLOOKUP(A228,IMPACT159!A$2:C$251, 3, FALSE)</f>
        <v>Tunisia</v>
      </c>
      <c r="E228" s="4" t="str">
        <f>VLOOKUP(A228,IMPACT115!A$2:C$249, 2,FALSE)</f>
        <v>TUN</v>
      </c>
      <c r="F228" s="4" t="str">
        <f>VLOOKUP(A228,IMPACT115!A$2:C$249, 2,FALSE)</f>
        <v>TUN</v>
      </c>
      <c r="G228" s="4" t="str">
        <f>VLOOKUP(A228,SSP!$A$2:C$247,2,FALSE)</f>
        <v>TUN</v>
      </c>
      <c r="H228" s="5">
        <f>VLOOKUP(A228,FAO!$A$2:'FAO'!$E$195, 4, FALSE)</f>
        <v>222</v>
      </c>
      <c r="I228" s="4" t="str">
        <f>VLOOKUP(A228,AggReg1!A$2:C$251, 2, FALSE)</f>
        <v>MEN</v>
      </c>
      <c r="J228" s="4" t="str">
        <f>VLOOKUP(A228,AggReg1!A$2:C$251, 3, FALSE)</f>
        <v>Middle East and North Africa</v>
      </c>
      <c r="K228" s="4" t="str">
        <f>VLOOKUP(A228,ISO!$A$2:'ISO'!$C$251,3,FALSE)</f>
        <v>The Republic of Tunisia</v>
      </c>
      <c r="L228" s="4" t="str">
        <f>VLOOKUP(A228,ISO!$A$2:'ISO'!$D$251,4,FALSE)</f>
        <v>TN</v>
      </c>
      <c r="M228" s="12">
        <f>VLOOKUP(A228,FAO!$A$2:'FAO'!$E$195, 2, FALSE)</f>
        <v>788</v>
      </c>
      <c r="N228" s="12" t="str">
        <f>VLOOKUP(A228,FAO!$A$2:'FAO'!$E$195, 3, FALSE)</f>
        <v>TUN</v>
      </c>
      <c r="O228" s="18">
        <f>VLOOKUP(A228,FAO!$A$2:'FAO'!$E$195, 5, FALSE)</f>
        <v>248</v>
      </c>
      <c r="P228" t="e">
        <f>VLOOKUP(A228,AggReg2!A$2:B$251, 2, FALSE)</f>
        <v>#N/A</v>
      </c>
      <c r="Q228" s="16" t="str">
        <f>VLOOKUP(C228,Econ2Dev!A$2:C$235,2, FALSE)</f>
        <v>DVG</v>
      </c>
      <c r="R228" s="16" t="str">
        <f>VLOOKUP(C228,Econ2Dev!A$2:C$235, 3, FALSE)</f>
        <v>Developed Only</v>
      </c>
      <c r="S228" t="str">
        <f>VLOOKUP(A228,EAPgMENg!A$2:C$288, 2, FALSE)</f>
        <v>OTH</v>
      </c>
      <c r="T228" t="str">
        <f>VLOOKUP(A228,EAPgMENg!A$2:C$288, 3, FALSE)</f>
        <v>Other</v>
      </c>
      <c r="U228" t="str">
        <f>VLOOKUP(C228,WB.income!A$2:C$251, 2, FALSE)</f>
        <v>lowMidInc</v>
      </c>
      <c r="V228" t="str">
        <f>VLOOKUP(C228,WB.income!A$2:C$251, 3, FALSE)</f>
        <v>Lower middle income</v>
      </c>
      <c r="X228" t="str">
        <f>VLOOKUP(A228,WB.spatial!A$2:C$251, 2, FALSE)</f>
        <v>MEN</v>
      </c>
      <c r="Y228" t="str">
        <f>VLOOKUP(A228,WB.spatial!A$2:C$251, 3, FALSE)</f>
        <v>Middle and Near East</v>
      </c>
      <c r="Z228" t="str">
        <f>VLOOKUP(A228, Africa.regions!A$2:C$251, 2, FALSE)</f>
        <v>NonAfrica</v>
      </c>
      <c r="AA228" t="str">
        <f>VLOOKUP(A228,Africa.regions!A$2:C$251, 3, FALSE)</f>
        <v>Not Africa</v>
      </c>
      <c r="AB228" t="str">
        <f>VLOOKUP(A228, 'regions.invest'!A$2:C$250, 2, FALSE)</f>
        <v>member</v>
      </c>
      <c r="AC228" t="str">
        <f>VLOOKUP(A228, 'regions.invest'!A$2:C$250, 3, FALSE)</f>
        <v>Increased investment</v>
      </c>
      <c r="AE228" t="str">
        <f>VLOOKUP(C228, MDIreg1!A$2:C$250, 2, FALSE)</f>
        <v>North_Africa</v>
      </c>
      <c r="AF228" t="str">
        <f>VLOOKUP(C228, MDIreg1!A$2:C$250, 3, FALSE)</f>
        <v>North Africa</v>
      </c>
      <c r="AG228" t="str">
        <f>VLOOKUP(C228, MDIreg2!A$2:C$250, 2, FALSE)</f>
        <v>WANACentAsia_mdi</v>
      </c>
      <c r="AH228" t="str">
        <f>VLOOKUP(C228, MDIreg2!A$2:C$250, 3, FALSE)</f>
        <v>West and Central Asia and North African countries</v>
      </c>
    </row>
    <row r="229" spans="1:34" x14ac:dyDescent="0.2">
      <c r="A229" s="3" t="str">
        <f>ISO!A229</f>
        <v>TUR</v>
      </c>
      <c r="B229" s="3" t="str">
        <f>ISO!B229</f>
        <v>Turkey</v>
      </c>
      <c r="C229" s="4" t="str">
        <f>VLOOKUP(A229,IMPACT159!A$2:C$251, 2, FALSE)</f>
        <v>TUR</v>
      </c>
      <c r="D229" s="4" t="str">
        <f>VLOOKUP(A229,IMPACT159!A$2:C$251, 3, FALSE)</f>
        <v>Turkey</v>
      </c>
      <c r="E229" s="4" t="str">
        <f>VLOOKUP(A229,IMPACT115!A$2:C$249, 2,FALSE)</f>
        <v>TKY</v>
      </c>
      <c r="F229" s="4" t="str">
        <f>VLOOKUP(A229,IMPACT115!A$2:C$249, 2,FALSE)</f>
        <v>TKY</v>
      </c>
      <c r="G229" s="4" t="str">
        <f>VLOOKUP(A229,SSP!$A$2:C$247,2,FALSE)</f>
        <v>TUR</v>
      </c>
      <c r="H229" s="5">
        <f>VLOOKUP(A229,FAO!$A$2:'FAO'!$E$195, 4, FALSE)</f>
        <v>223</v>
      </c>
      <c r="I229" s="4" t="str">
        <f>VLOOKUP(A229,AggReg1!A$2:C$251, 2, FALSE)</f>
        <v>MEN</v>
      </c>
      <c r="J229" s="4" t="str">
        <f>VLOOKUP(A229,AggReg1!A$2:C$251, 3, FALSE)</f>
        <v>Middle East and North Africa</v>
      </c>
      <c r="K229" s="4" t="str">
        <f>VLOOKUP(A229,ISO!$A$2:'ISO'!$C$251,3,FALSE)</f>
        <v>The Republic of Turkey</v>
      </c>
      <c r="L229" s="4" t="str">
        <f>VLOOKUP(A229,ISO!$A$2:'ISO'!$D$251,4,FALSE)</f>
        <v>TR</v>
      </c>
      <c r="M229" s="12">
        <f>VLOOKUP(A229,FAO!$A$2:'FAO'!$E$195, 2, FALSE)</f>
        <v>792</v>
      </c>
      <c r="N229" s="12" t="str">
        <f>VLOOKUP(A229,FAO!$A$2:'FAO'!$E$195, 3, FALSE)</f>
        <v>TUR</v>
      </c>
      <c r="O229" s="18">
        <f>VLOOKUP(A229,FAO!$A$2:'FAO'!$E$195, 5, FALSE)</f>
        <v>249</v>
      </c>
      <c r="P229" t="e">
        <f>VLOOKUP(A229,AggReg2!A$2:B$251, 2, FALSE)</f>
        <v>#N/A</v>
      </c>
      <c r="Q229" s="16" t="str">
        <f>VLOOKUP(C229,Econ2Dev!A$2:C$235,2, FALSE)</f>
        <v>DVG</v>
      </c>
      <c r="R229" s="16" t="str">
        <f>VLOOKUP(C229,Econ2Dev!A$2:C$235, 3, FALSE)</f>
        <v>Developed Only</v>
      </c>
      <c r="S229" t="str">
        <f>VLOOKUP(A229,EAPgMENg!A$2:C$288, 2, FALSE)</f>
        <v>OTH</v>
      </c>
      <c r="T229" t="str">
        <f>VLOOKUP(A229,EAPgMENg!A$2:C$288, 3, FALSE)</f>
        <v>Other</v>
      </c>
      <c r="U229" t="str">
        <f>VLOOKUP(C229,WB.income!A$2:C$251, 2, FALSE)</f>
        <v>upMidInc</v>
      </c>
      <c r="V229" t="str">
        <f>VLOOKUP(C229,WB.income!A$2:C$251, 3, FALSE)</f>
        <v>Upper middle income</v>
      </c>
      <c r="X229" t="str">
        <f>VLOOKUP(A229,WB.spatial!A$2:C$251, 2, FALSE)</f>
        <v>MEN</v>
      </c>
      <c r="Y229" t="str">
        <f>VLOOKUP(A229,WB.spatial!A$2:C$251, 3, FALSE)</f>
        <v>Middle and Near East</v>
      </c>
      <c r="Z229" t="str">
        <f>VLOOKUP(A229, Africa.regions!A$2:C$251, 2, FALSE)</f>
        <v>NonAfrica</v>
      </c>
      <c r="AA229" t="str">
        <f>VLOOKUP(A229,Africa.regions!A$2:C$251, 3, FALSE)</f>
        <v>Not Africa</v>
      </c>
      <c r="AB229" t="str">
        <f>VLOOKUP(A229, 'regions.invest'!A$2:C$250, 2, FALSE)</f>
        <v>member</v>
      </c>
      <c r="AC229" t="str">
        <f>VLOOKUP(A229, 'regions.invest'!A$2:C$250, 3, FALSE)</f>
        <v>Increased investment</v>
      </c>
      <c r="AE229" t="str">
        <f>VLOOKUP(C229, MDIreg1!A$2:C$250, 2, FALSE)</f>
        <v>Asia_West</v>
      </c>
      <c r="AF229" t="str">
        <f>VLOOKUP(C229, MDIreg1!A$2:C$250, 3, FALSE)</f>
        <v>Western Asia</v>
      </c>
      <c r="AG229" t="str">
        <f>VLOOKUP(C229, MDIreg2!A$2:C$250, 2, FALSE)</f>
        <v>WANACentAsia_mdi</v>
      </c>
      <c r="AH229" t="str">
        <f>VLOOKUP(C229, MDIreg2!A$2:C$250, 3, FALSE)</f>
        <v>West and Central Asia and North African countries</v>
      </c>
    </row>
    <row r="230" spans="1:34" x14ac:dyDescent="0.2">
      <c r="A230" s="3" t="str">
        <f>ISO!A230</f>
        <v>TUV</v>
      </c>
      <c r="B230" s="3" t="str">
        <f>ISO!B230</f>
        <v>Tuvalu</v>
      </c>
      <c r="C230" s="4" t="str">
        <f>VLOOKUP(A230,IMPACT159!A$2:C$251, 2, FALSE)</f>
        <v>OPO</v>
      </c>
      <c r="D230" s="4" t="str">
        <f>VLOOKUP(A230,IMPACT159!A$2:C$251, 3, FALSE)</f>
        <v>Other Pacific Ocean</v>
      </c>
      <c r="E230" s="4" t="str">
        <f>VLOOKUP(A230,IMPACT115!A$2:C$249, 2,FALSE)</f>
        <v>ROW</v>
      </c>
      <c r="F230" s="4" t="str">
        <f>VLOOKUP(A230,IMPACT115!A$2:C$249, 2,FALSE)</f>
        <v>ROW</v>
      </c>
      <c r="G230" s="4" t="e">
        <f>VLOOKUP(A230,SSP!$A$2:C$247,2,FALSE)</f>
        <v>#N/A</v>
      </c>
      <c r="H230" s="5">
        <f>VLOOKUP(A230,FAO!$A$2:'FAO'!$E$195, 4, FALSE)</f>
        <v>227</v>
      </c>
      <c r="I230" s="4" t="str">
        <f>VLOOKUP(A230,AggReg1!A$2:C$251, 2, FALSE)</f>
        <v>EAP</v>
      </c>
      <c r="J230" s="4" t="str">
        <f>VLOOKUP(A230,AggReg1!A$2:C$251, 3, FALSE)</f>
        <v>East Asia and Pacific</v>
      </c>
      <c r="K230" s="4" t="str">
        <f>VLOOKUP(A230,ISO!$A$2:'ISO'!$C$251,3,FALSE)</f>
        <v>Tuvalu</v>
      </c>
      <c r="L230" s="4" t="str">
        <f>VLOOKUP(A230,ISO!$A$2:'ISO'!$D$251,4,FALSE)</f>
        <v>TV</v>
      </c>
      <c r="M230" s="12">
        <f>VLOOKUP(A230,FAO!$A$2:'FAO'!$E$195, 2, FALSE)</f>
        <v>798</v>
      </c>
      <c r="N230" s="12" t="str">
        <f>VLOOKUP(A230,FAO!$A$2:'FAO'!$E$195, 3, FALSE)</f>
        <v>TUV</v>
      </c>
      <c r="O230" s="18">
        <f>VLOOKUP(A230,FAO!$A$2:'FAO'!$E$195, 5, FALSE)</f>
        <v>252</v>
      </c>
      <c r="P230" t="e">
        <f>VLOOKUP(A230,AggReg2!A$2:B$251, 2, FALSE)</f>
        <v>#N/A</v>
      </c>
      <c r="Q230" s="16" t="str">
        <f>VLOOKUP(C230,Econ2Dev!A$2:C$235,2, FALSE)</f>
        <v>DVG</v>
      </c>
      <c r="R230" s="16" t="str">
        <f>VLOOKUP(C230,Econ2Dev!A$2:C$235, 3, FALSE)</f>
        <v>Developed Only</v>
      </c>
      <c r="S230" t="str">
        <f>VLOOKUP(A230,EAPgMENg!A$2:C$288, 2, FALSE)</f>
        <v>OTH</v>
      </c>
      <c r="T230" t="str">
        <f>VLOOKUP(A230,EAPgMENg!A$2:C$288, 3, FALSE)</f>
        <v>Other</v>
      </c>
      <c r="U230" t="str">
        <f>VLOOKUP(C230,WB.income!A$2:C$251, 2, FALSE)</f>
        <v>upMidInc</v>
      </c>
      <c r="V230" t="str">
        <f>VLOOKUP(C230,WB.income!A$2:C$251, 3, FALSE)</f>
        <v>Upper middle income</v>
      </c>
      <c r="X230" t="str">
        <f>VLOOKUP(A230,WB.spatial!A$2:C$251, 2, FALSE)</f>
        <v>EAP</v>
      </c>
      <c r="Y230" t="str">
        <f>VLOOKUP(A230,WB.spatial!A$2:C$251, 3, FALSE)</f>
        <v>East Asia and Pacific</v>
      </c>
      <c r="Z230" t="str">
        <f>VLOOKUP(A230, Africa.regions!A$2:C$251, 2, FALSE)</f>
        <v>NonAfrica</v>
      </c>
      <c r="AA230" t="str">
        <f>VLOOKUP(A230,Africa.regions!A$2:C$251, 3, FALSE)</f>
        <v>Not Africa</v>
      </c>
      <c r="AB230" t="str">
        <f>VLOOKUP(A230, 'regions.invest'!A$2:C$250, 2, FALSE)</f>
        <v>nonmember</v>
      </c>
      <c r="AC230" t="str">
        <f>VLOOKUP(A230, 'regions.invest'!A$2:C$250, 3, FALSE)</f>
        <v>standard investment</v>
      </c>
      <c r="AE230" t="str">
        <f>VLOOKUP(C230, MDIreg1!A$2:C$250, 2, FALSE)</f>
        <v>Asia_SE</v>
      </c>
      <c r="AF230" t="str">
        <f>VLOOKUP(C230, MDIreg1!A$2:C$250, 3, FALSE)</f>
        <v>Southeast Asia</v>
      </c>
      <c r="AG230" t="str">
        <f>VLOOKUP(C230, MDIreg2!A$2:C$250, 2, FALSE)</f>
        <v>Asia_mdi</v>
      </c>
      <c r="AH230" t="str">
        <f>VLOOKUP(C230, MDIreg2!A$2:C$250, 3, FALSE)</f>
        <v>Selected Asian countries</v>
      </c>
    </row>
    <row r="231" spans="1:34" x14ac:dyDescent="0.2">
      <c r="A231" s="3" t="str">
        <f>ISO!A231</f>
        <v>TWN</v>
      </c>
      <c r="B231" s="3" t="str">
        <f>ISO!B231</f>
        <v>Taiwan, Province of China</v>
      </c>
      <c r="C231" s="4" t="str">
        <f>VLOOKUP(A231,IMPACT159!A$2:C$251, 2, FALSE)</f>
        <v>CHM</v>
      </c>
      <c r="D231" s="4" t="str">
        <f>VLOOKUP(A231,IMPACT159!A$2:C$251, 3, FALSE)</f>
        <v>China plus</v>
      </c>
      <c r="E231" s="4" t="str">
        <f>VLOOKUP(A231,IMPACT115!A$2:C$249, 2,FALSE)</f>
        <v>CHN</v>
      </c>
      <c r="F231" s="4" t="str">
        <f>VLOOKUP(A231,IMPACT115!A$2:C$249, 2,FALSE)</f>
        <v>CHN</v>
      </c>
      <c r="G231" s="4" t="e">
        <f>VLOOKUP(A231,SSP!$A$2:C$247,2,FALSE)</f>
        <v>#N/A</v>
      </c>
      <c r="H231" s="5" t="e">
        <f>VLOOKUP(A231,FAO!$A$2:'FAO'!$E$195, 4, FALSE)</f>
        <v>#N/A</v>
      </c>
      <c r="I231" s="4" t="str">
        <f>VLOOKUP(A231,AggReg1!A$2:C$251, 2, FALSE)</f>
        <v>EAP</v>
      </c>
      <c r="J231" s="4" t="str">
        <f>VLOOKUP(A231,AggReg1!A$2:C$251, 3, FALSE)</f>
        <v>East Asia and Pacific</v>
      </c>
      <c r="K231" s="4" t="e">
        <f>VLOOKUP(A231,ISO!$A$2:'ISO'!$C$251,3,FALSE)</f>
        <v>#N/A</v>
      </c>
      <c r="L231" s="4" t="e">
        <f>VLOOKUP(A231,ISO!$A$2:'ISO'!$D$251,4,FALSE)</f>
        <v>#N/A</v>
      </c>
      <c r="M231" s="12">
        <v>158</v>
      </c>
      <c r="N231" s="12" t="e">
        <f>VLOOKUP(A231,FAO!$A$2:'FAO'!$E$195, 3, FALSE)</f>
        <v>#N/A</v>
      </c>
      <c r="O231" s="18" t="e">
        <f>VLOOKUP(A231,FAO!$A$2:'FAO'!$E$195, 5, FALSE)</f>
        <v>#N/A</v>
      </c>
      <c r="P231" t="e">
        <f>VLOOKUP(A231,AggReg2!A$2:B$251, 2, FALSE)</f>
        <v>#N/A</v>
      </c>
      <c r="Q231" s="16" t="str">
        <f>VLOOKUP(C231,Econ2Dev!A$2:C$235,2, FALSE)</f>
        <v>DVG</v>
      </c>
      <c r="R231" s="16" t="str">
        <f>VLOOKUP(C231,Econ2Dev!A$2:C$235, 3, FALSE)</f>
        <v>Developed Only</v>
      </c>
      <c r="S231" t="str">
        <f>VLOOKUP(A231,EAPgMENg!A$2:C$288, 2, FALSE)</f>
        <v>OTH</v>
      </c>
      <c r="T231" t="str">
        <f>VLOOKUP(A231,EAPgMENg!A$2:C$288, 3, FALSE)</f>
        <v>Other</v>
      </c>
      <c r="U231" t="str">
        <f>VLOOKUP(C231,WB.income!A$2:C$251, 2, FALSE)</f>
        <v>upMidInc</v>
      </c>
      <c r="V231" t="str">
        <f>VLOOKUP(C231,WB.income!A$2:C$251, 3, FALSE)</f>
        <v>Upper middle income</v>
      </c>
      <c r="X231" t="str">
        <f>VLOOKUP(A231,WB.spatial!A$2:C$251, 2, FALSE)</f>
        <v>EAP</v>
      </c>
      <c r="Y231" t="str">
        <f>VLOOKUP(A231,WB.spatial!A$2:C$251, 3, FALSE)</f>
        <v>East Asia and Pacific</v>
      </c>
      <c r="Z231" t="str">
        <f>VLOOKUP(A231, Africa.regions!A$2:C$251, 2, FALSE)</f>
        <v>NonAfrica</v>
      </c>
      <c r="AA231" t="str">
        <f>VLOOKUP(A231,Africa.regions!A$2:C$251, 3, FALSE)</f>
        <v>Not Africa</v>
      </c>
      <c r="AB231" t="str">
        <f>VLOOKUP(A231, 'regions.invest'!A$2:C$250, 2, FALSE)</f>
        <v>nonmember</v>
      </c>
      <c r="AC231" t="str">
        <f>VLOOKUP(A231, 'regions.invest'!A$2:C$250, 3, FALSE)</f>
        <v>standard investment</v>
      </c>
      <c r="AE231" t="str">
        <f>VLOOKUP(C231, MDIreg1!A$2:C$250, 2, FALSE)</f>
        <v>Asia_NE</v>
      </c>
      <c r="AF231" t="str">
        <f>VLOOKUP(C231, MDIreg1!A$2:C$250, 3, FALSE)</f>
        <v>Northeast Asia</v>
      </c>
      <c r="AG231" t="str">
        <f>VLOOKUP(C231, MDIreg2!A$2:C$250, 2, FALSE)</f>
        <v>other</v>
      </c>
      <c r="AH231" t="str">
        <f>VLOOKUP(C231, MDIreg2!A$2:C$250, 3, FALSE)</f>
        <v>Other counties</v>
      </c>
    </row>
    <row r="232" spans="1:34" x14ac:dyDescent="0.2">
      <c r="A232" s="3" t="str">
        <f>ISO!A232</f>
        <v>TZA</v>
      </c>
      <c r="B232" s="3" t="str">
        <f>ISO!B232</f>
        <v>Tanzania, United Republic of</v>
      </c>
      <c r="C232" s="4" t="str">
        <f>VLOOKUP(A232,IMPACT159!A$2:C$251, 2, FALSE)</f>
        <v>TZA</v>
      </c>
      <c r="D232" s="4" t="str">
        <f>VLOOKUP(A232,IMPACT159!A$2:C$251, 3, FALSE)</f>
        <v>Tanzania</v>
      </c>
      <c r="E232" s="4" t="str">
        <f>VLOOKUP(A232,IMPACT115!A$2:C$249, 2,FALSE)</f>
        <v>TAN</v>
      </c>
      <c r="F232" s="4" t="str">
        <f>VLOOKUP(A232,IMPACT115!A$2:C$249, 2,FALSE)</f>
        <v>TAN</v>
      </c>
      <c r="G232" s="4" t="str">
        <f>VLOOKUP(A232,SSP!$A$2:C$247,2,FALSE)</f>
        <v>TZA</v>
      </c>
      <c r="H232" s="5">
        <f>VLOOKUP(A232,FAO!$A$2:'FAO'!$E$195, 4, FALSE)</f>
        <v>215</v>
      </c>
      <c r="I232" s="4" t="str">
        <f>VLOOKUP(A232,AggReg1!A$2:C$251, 2, FALSE)</f>
        <v>SSA</v>
      </c>
      <c r="J232" s="4" t="str">
        <f>VLOOKUP(A232,AggReg1!A$2:C$251, 3, FALSE)</f>
        <v>Africa south of the Sahara</v>
      </c>
      <c r="K232" s="4" t="str">
        <f>VLOOKUP(A232,ISO!$A$2:'ISO'!$C$251,3,FALSE)</f>
        <v>The United Republic of Tanzania</v>
      </c>
      <c r="L232" s="4" t="str">
        <f>VLOOKUP(A232,ISO!$A$2:'ISO'!$D$251,4,FALSE)</f>
        <v>TZ</v>
      </c>
      <c r="M232" s="12">
        <f>VLOOKUP(A232,FAO!$A$2:'FAO'!$E$195, 2, FALSE)</f>
        <v>834</v>
      </c>
      <c r="N232" s="12" t="str">
        <f>VLOOKUP(A232,FAO!$A$2:'FAO'!$E$195, 3, FALSE)</f>
        <v>URT</v>
      </c>
      <c r="O232" s="18">
        <f>VLOOKUP(A232,FAO!$A$2:'FAO'!$E$195, 5, FALSE)</f>
        <v>257</v>
      </c>
      <c r="P232" t="e">
        <f>VLOOKUP(A232,AggReg2!A$2:B$251, 2, FALSE)</f>
        <v>#N/A</v>
      </c>
      <c r="Q232" s="16" t="str">
        <f>VLOOKUP(C232,Econ2Dev!A$2:C$235,2, FALSE)</f>
        <v>DVG</v>
      </c>
      <c r="R232" s="16" t="str">
        <f>VLOOKUP(C232,Econ2Dev!A$2:C$235, 3, FALSE)</f>
        <v>Developed Only</v>
      </c>
      <c r="S232" t="str">
        <f>VLOOKUP(A232,EAPgMENg!A$2:C$288, 2, FALSE)</f>
        <v>OTH</v>
      </c>
      <c r="T232" t="str">
        <f>VLOOKUP(A232,EAPgMENg!A$2:C$288, 3, FALSE)</f>
        <v>Other</v>
      </c>
      <c r="U232" t="str">
        <f>VLOOKUP(C232,WB.income!A$2:C$251, 2, FALSE)</f>
        <v>lowInc</v>
      </c>
      <c r="V232" t="str">
        <f>VLOOKUP(C232,WB.income!A$2:C$251, 3, FALSE)</f>
        <v>Low income</v>
      </c>
      <c r="X232" t="str">
        <f>VLOOKUP(A232,WB.spatial!A$2:C$251, 2, FALSE)</f>
        <v>SSA</v>
      </c>
      <c r="Y232" t="str">
        <f>VLOOKUP(A232,WB.spatial!A$2:C$251, 3, FALSE)</f>
        <v>Sub-Saharan Africa</v>
      </c>
      <c r="Z232" t="str">
        <f>VLOOKUP(A232, Africa.regions!A$2:C$251, 2, FALSE)</f>
        <v>Central</v>
      </c>
      <c r="AA232" t="str">
        <f>VLOOKUP(A232,Africa.regions!A$2:C$251, 3, FALSE)</f>
        <v>Central Africa</v>
      </c>
      <c r="AB232" t="str">
        <f>VLOOKUP(A232, 'regions.invest'!A$2:C$250, 2, FALSE)</f>
        <v>member</v>
      </c>
      <c r="AC232" t="str">
        <f>VLOOKUP(A232, 'regions.invest'!A$2:C$250, 3, FALSE)</f>
        <v>Increased investment</v>
      </c>
      <c r="AE232" t="str">
        <f>VLOOKUP(C232, MDIreg1!A$2:C$250, 2, FALSE)</f>
        <v>SSA_Central</v>
      </c>
      <c r="AF232" t="str">
        <f>VLOOKUP(C232, MDIreg1!A$2:C$250, 3, FALSE)</f>
        <v>Central Arica</v>
      </c>
      <c r="AG232" t="str">
        <f>VLOOKUP(C232, MDIreg2!A$2:C$250, 2, FALSE)</f>
        <v>SSA</v>
      </c>
      <c r="AH232" t="str">
        <f>VLOOKUP(C232, MDIreg2!A$2:C$250, 3, FALSE)</f>
        <v>Sub Saharan African countries</v>
      </c>
    </row>
    <row r="233" spans="1:34" x14ac:dyDescent="0.2">
      <c r="A233" s="3" t="str">
        <f>ISO!A233</f>
        <v>UGA</v>
      </c>
      <c r="B233" s="3" t="str">
        <f>ISO!B233</f>
        <v>Uganda</v>
      </c>
      <c r="C233" s="4" t="str">
        <f>VLOOKUP(A233,IMPACT159!A$2:C$251, 2, FALSE)</f>
        <v>UGA</v>
      </c>
      <c r="D233" s="4" t="str">
        <f>VLOOKUP(A233,IMPACT159!A$2:C$251, 3, FALSE)</f>
        <v>Uganda</v>
      </c>
      <c r="E233" s="4" t="str">
        <f>VLOOKUP(A233,IMPACT115!A$2:C$249, 2,FALSE)</f>
        <v>UGA</v>
      </c>
      <c r="F233" s="4" t="str">
        <f>VLOOKUP(A233,IMPACT115!A$2:C$249, 2,FALSE)</f>
        <v>UGA</v>
      </c>
      <c r="G233" s="4" t="str">
        <f>VLOOKUP(A233,SSP!$A$2:C$247,2,FALSE)</f>
        <v>UGA</v>
      </c>
      <c r="H233" s="5">
        <f>VLOOKUP(A233,FAO!$A$2:'FAO'!$E$195, 4, FALSE)</f>
        <v>226</v>
      </c>
      <c r="I233" s="4" t="str">
        <f>VLOOKUP(A233,AggReg1!A$2:C$251, 2, FALSE)</f>
        <v>SSA</v>
      </c>
      <c r="J233" s="4" t="str">
        <f>VLOOKUP(A233,AggReg1!A$2:C$251, 3, FALSE)</f>
        <v>Africa south of the Sahara</v>
      </c>
      <c r="K233" s="4" t="str">
        <f>VLOOKUP(A233,ISO!$A$2:'ISO'!$C$251,3,FALSE)</f>
        <v>The Republic of Uganda</v>
      </c>
      <c r="L233" s="4" t="str">
        <f>VLOOKUP(A233,ISO!$A$2:'ISO'!$D$251,4,FALSE)</f>
        <v>UG</v>
      </c>
      <c r="M233" s="12">
        <f>VLOOKUP(A233,FAO!$A$2:'FAO'!$E$195, 2, FALSE)</f>
        <v>800</v>
      </c>
      <c r="N233" s="12" t="str">
        <f>VLOOKUP(A233,FAO!$A$2:'FAO'!$E$195, 3, FALSE)</f>
        <v>UGA</v>
      </c>
      <c r="O233" s="18">
        <f>VLOOKUP(A233,FAO!$A$2:'FAO'!$E$195, 5, FALSE)</f>
        <v>253</v>
      </c>
      <c r="P233" t="e">
        <f>VLOOKUP(A233,AggReg2!A$2:B$251, 2, FALSE)</f>
        <v>#N/A</v>
      </c>
      <c r="Q233" s="16" t="str">
        <f>VLOOKUP(C233,Econ2Dev!A$2:C$235,2, FALSE)</f>
        <v>DVG</v>
      </c>
      <c r="R233" s="16" t="str">
        <f>VLOOKUP(C233,Econ2Dev!A$2:C$235, 3, FALSE)</f>
        <v>Developed Only</v>
      </c>
      <c r="S233" t="str">
        <f>VLOOKUP(A233,EAPgMENg!A$2:C$288, 2, FALSE)</f>
        <v>OTH</v>
      </c>
      <c r="T233" t="str">
        <f>VLOOKUP(A233,EAPgMENg!A$2:C$288, 3, FALSE)</f>
        <v>Other</v>
      </c>
      <c r="U233" t="str">
        <f>VLOOKUP(C233,WB.income!A$2:C$251, 2, FALSE)</f>
        <v>lowInc</v>
      </c>
      <c r="V233" t="str">
        <f>VLOOKUP(C233,WB.income!A$2:C$251, 3, FALSE)</f>
        <v>Low income</v>
      </c>
      <c r="X233" t="str">
        <f>VLOOKUP(A233,WB.spatial!A$2:C$251, 2, FALSE)</f>
        <v>SSA</v>
      </c>
      <c r="Y233" t="str">
        <f>VLOOKUP(A233,WB.spatial!A$2:C$251, 3, FALSE)</f>
        <v>Sub-Saharan Africa</v>
      </c>
      <c r="Z233" t="str">
        <f>VLOOKUP(A233, Africa.regions!A$2:C$251, 2, FALSE)</f>
        <v>Eastern</v>
      </c>
      <c r="AA233" t="str">
        <f>VLOOKUP(A233,Africa.regions!A$2:C$251, 3, FALSE)</f>
        <v>Eastern Africa</v>
      </c>
      <c r="AB233" t="str">
        <f>VLOOKUP(A233, 'regions.invest'!A$2:C$250, 2, FALSE)</f>
        <v>member</v>
      </c>
      <c r="AC233" t="str">
        <f>VLOOKUP(A233, 'regions.invest'!A$2:C$250, 3, FALSE)</f>
        <v>Increased investment</v>
      </c>
      <c r="AE233" t="str">
        <f>VLOOKUP(C233, MDIreg1!A$2:C$250, 2, FALSE)</f>
        <v>SSA_Eastern</v>
      </c>
      <c r="AF233" t="str">
        <f>VLOOKUP(C233, MDIreg1!A$2:C$250, 3, FALSE)</f>
        <v>Eastern Africa</v>
      </c>
      <c r="AG233" t="str">
        <f>VLOOKUP(C233, MDIreg2!A$2:C$250, 2, FALSE)</f>
        <v>SSA</v>
      </c>
      <c r="AH233" t="str">
        <f>VLOOKUP(C233, MDIreg2!A$2:C$250, 3, FALSE)</f>
        <v>Sub Saharan African countries</v>
      </c>
    </row>
    <row r="234" spans="1:34" x14ac:dyDescent="0.2">
      <c r="A234" s="3" t="str">
        <f>ISO!A234</f>
        <v>UKR</v>
      </c>
      <c r="B234" s="3" t="str">
        <f>ISO!B234</f>
        <v>Ukraine</v>
      </c>
      <c r="C234" s="4" t="str">
        <f>VLOOKUP(A234,IMPACT159!A$2:C$251, 2, FALSE)</f>
        <v>UKR</v>
      </c>
      <c r="D234" s="4" t="str">
        <f>VLOOKUP(A234,IMPACT159!A$2:C$251, 3, FALSE)</f>
        <v>Ukraine</v>
      </c>
      <c r="E234" s="4" t="str">
        <f>VLOOKUP(A234,IMPACT115!A$2:C$249, 2,FALSE)</f>
        <v>UKR</v>
      </c>
      <c r="F234" s="4" t="str">
        <f>VLOOKUP(A234,IMPACT115!A$2:C$249, 2,FALSE)</f>
        <v>UKR</v>
      </c>
      <c r="G234" s="4" t="str">
        <f>VLOOKUP(A234,SSP!$A$2:C$247,2,FALSE)</f>
        <v>UKR</v>
      </c>
      <c r="H234" s="5">
        <f>VLOOKUP(A234,FAO!$A$2:'FAO'!$E$195, 4, FALSE)</f>
        <v>230</v>
      </c>
      <c r="I234" s="4" t="str">
        <f>VLOOKUP(A234,AggReg1!A$2:C$251, 2, FALSE)</f>
        <v>FSU</v>
      </c>
      <c r="J234" s="4" t="str">
        <f>VLOOKUP(A234,AggReg1!A$2:C$251, 3, FALSE)</f>
        <v>Former Soviet Union</v>
      </c>
      <c r="K234" s="4" t="str">
        <f>VLOOKUP(A234,ISO!$A$2:'ISO'!$C$251,3,FALSE)</f>
        <v>Ukraine</v>
      </c>
      <c r="L234" s="4" t="str">
        <f>VLOOKUP(A234,ISO!$A$2:'ISO'!$D$251,4,FALSE)</f>
        <v>UA</v>
      </c>
      <c r="M234" s="12">
        <f>VLOOKUP(A234,FAO!$A$2:'FAO'!$E$195, 2, FALSE)</f>
        <v>804</v>
      </c>
      <c r="N234" s="12" t="str">
        <f>VLOOKUP(A234,FAO!$A$2:'FAO'!$E$195, 3, FALSE)</f>
        <v>UKR</v>
      </c>
      <c r="O234" s="18">
        <f>VLOOKUP(A234,FAO!$A$2:'FAO'!$E$195, 5, FALSE)</f>
        <v>254</v>
      </c>
      <c r="P234" t="e">
        <f>VLOOKUP(A234,AggReg2!A$2:B$251, 2, FALSE)</f>
        <v>#N/A</v>
      </c>
      <c r="Q234" s="16" t="str">
        <f>VLOOKUP(C234,Econ2Dev!A$2:C$235,2, FALSE)</f>
        <v>DVD</v>
      </c>
      <c r="R234" s="16" t="str">
        <f>VLOOKUP(C234,Econ2Dev!A$2:C$235, 3, FALSE)</f>
        <v>Developing Only</v>
      </c>
      <c r="S234" t="str">
        <f>VLOOKUP(A234,EAPgMENg!A$2:C$288, 2, FALSE)</f>
        <v>OTH</v>
      </c>
      <c r="T234" t="str">
        <f>VLOOKUP(A234,EAPgMENg!A$2:C$288, 3, FALSE)</f>
        <v>Other</v>
      </c>
      <c r="U234" t="str">
        <f>VLOOKUP(C234,WB.income!A$2:C$251, 2, FALSE)</f>
        <v>lowMidInc</v>
      </c>
      <c r="V234" t="str">
        <f>VLOOKUP(C234,WB.income!A$2:C$251, 3, FALSE)</f>
        <v>Lower middle income</v>
      </c>
      <c r="X234" t="str">
        <f>VLOOKUP(A234,WB.spatial!A$2:C$251, 2, FALSE)</f>
        <v>FSU</v>
      </c>
      <c r="Y234" t="str">
        <f>VLOOKUP(A234,WB.spatial!A$2:C$251, 3, FALSE)</f>
        <v>Former Soviet Union</v>
      </c>
      <c r="Z234" t="str">
        <f>VLOOKUP(A234, Africa.regions!A$2:C$251, 2, FALSE)</f>
        <v>NonAfrica</v>
      </c>
      <c r="AA234" t="str">
        <f>VLOOKUP(A234,Africa.regions!A$2:C$251, 3, FALSE)</f>
        <v>Not Africa</v>
      </c>
      <c r="AB234" t="str">
        <f>VLOOKUP(A234, 'regions.invest'!A$2:C$250, 2, FALSE)</f>
        <v>nonmember</v>
      </c>
      <c r="AC234" t="str">
        <f>VLOOKUP(A234, 'regions.invest'!A$2:C$250, 3, FALSE)</f>
        <v>standard investment</v>
      </c>
      <c r="AE234" t="str">
        <f>VLOOKUP(C234, MDIreg1!A$2:C$250, 2, FALSE)</f>
        <v>other</v>
      </c>
      <c r="AF234" t="str">
        <f>VLOOKUP(C234, MDIreg1!A$2:C$250, 3, FALSE)</f>
        <v>Other countries</v>
      </c>
      <c r="AG234" t="str">
        <f>VLOOKUP(C234, MDIreg2!A$2:C$250, 2, FALSE)</f>
        <v>other</v>
      </c>
      <c r="AH234" t="str">
        <f>VLOOKUP(C234, MDIreg2!A$2:C$250, 3, FALSE)</f>
        <v>Other counties</v>
      </c>
    </row>
    <row r="235" spans="1:34" x14ac:dyDescent="0.2">
      <c r="A235" s="3" t="str">
        <f>ISO!A235</f>
        <v>UMI</v>
      </c>
      <c r="B235" s="3" t="str">
        <f>ISO!B235</f>
        <v>United States Minor Outlying Islands</v>
      </c>
      <c r="C235" s="4" t="str">
        <f>VLOOKUP(A235,IMPACT159!A$2:C$251, 2, FALSE)</f>
        <v>OPO</v>
      </c>
      <c r="D235" s="4" t="str">
        <f>VLOOKUP(A235,IMPACT159!A$2:C$251, 3, FALSE)</f>
        <v>Other Pacific Ocean</v>
      </c>
      <c r="E235" s="4" t="str">
        <f>VLOOKUP(A235,IMPACT115!A$2:C$249, 2,FALSE)</f>
        <v>ROW</v>
      </c>
      <c r="F235" s="4" t="str">
        <f>VLOOKUP(A235,IMPACT115!A$2:C$249, 2,FALSE)</f>
        <v>ROW</v>
      </c>
      <c r="G235" s="4" t="e">
        <f>VLOOKUP(A235,SSP!$A$2:C$247,2,FALSE)</f>
        <v>#N/A</v>
      </c>
      <c r="H235" s="5" t="e">
        <f>VLOOKUP(A235,FAO!$A$2:'FAO'!$E$195, 4, FALSE)</f>
        <v>#N/A</v>
      </c>
      <c r="I235" s="4" t="str">
        <f>VLOOKUP(A235,AggReg1!A$2:C$251, 2, FALSE)</f>
        <v>EAP</v>
      </c>
      <c r="J235" s="4" t="str">
        <f>VLOOKUP(A235,AggReg1!A$2:C$251, 3, FALSE)</f>
        <v>East Asia and Pacific</v>
      </c>
      <c r="K235" s="4" t="e">
        <f>VLOOKUP(A235,ISO!$A$2:'ISO'!$C$251,3,FALSE)</f>
        <v>#N/A</v>
      </c>
      <c r="L235" s="4" t="e">
        <f>VLOOKUP(A235,ISO!$A$2:'ISO'!$D$251,4,FALSE)</f>
        <v>#N/A</v>
      </c>
      <c r="M235" s="12" t="e">
        <f>VLOOKUP(A235,FAO!$A$2:'FAO'!$E$195, 2, FALSE)</f>
        <v>#N/A</v>
      </c>
      <c r="N235" s="12" t="e">
        <f>VLOOKUP(A235,FAO!$A$2:'FAO'!$E$195, 3, FALSE)</f>
        <v>#N/A</v>
      </c>
      <c r="O235" s="18" t="e">
        <f>VLOOKUP(A235,FAO!$A$2:'FAO'!$E$195, 5, FALSE)</f>
        <v>#N/A</v>
      </c>
      <c r="P235" t="e">
        <f>VLOOKUP(A235,AggReg2!A$2:B$251, 2, FALSE)</f>
        <v>#N/A</v>
      </c>
      <c r="Q235" s="16" t="str">
        <f>VLOOKUP(C235,Econ2Dev!A$2:C$235,2, FALSE)</f>
        <v>DVG</v>
      </c>
      <c r="R235" s="16" t="str">
        <f>VLOOKUP(C235,Econ2Dev!A$2:C$235, 3, FALSE)</f>
        <v>Developed Only</v>
      </c>
      <c r="S235" t="str">
        <f>VLOOKUP(A235,EAPgMENg!A$2:C$288, 2, FALSE)</f>
        <v>OTH</v>
      </c>
      <c r="T235" t="str">
        <f>VLOOKUP(A235,EAPgMENg!A$2:C$288, 3, FALSE)</f>
        <v>Other</v>
      </c>
      <c r="U235" t="str">
        <f>VLOOKUP(C235,WB.income!A$2:C$251, 2, FALSE)</f>
        <v>upMidInc</v>
      </c>
      <c r="V235" t="str">
        <f>VLOOKUP(C235,WB.income!A$2:C$251, 3, FALSE)</f>
        <v>Upper middle income</v>
      </c>
      <c r="X235" t="str">
        <f>VLOOKUP(A235,WB.spatial!A$2:C$251, 2, FALSE)</f>
        <v>EAP</v>
      </c>
      <c r="Y235" t="str">
        <f>VLOOKUP(A235,WB.spatial!A$2:C$251, 3, FALSE)</f>
        <v>East Asia and Pacific</v>
      </c>
      <c r="Z235" t="str">
        <f>VLOOKUP(A235, Africa.regions!A$2:C$251, 2, FALSE)</f>
        <v>NonAfrica</v>
      </c>
      <c r="AA235" t="str">
        <f>VLOOKUP(A235,Africa.regions!A$2:C$251, 3, FALSE)</f>
        <v>Not Africa</v>
      </c>
      <c r="AB235" t="str">
        <f>VLOOKUP(A235, 'regions.invest'!A$2:C$250, 2, FALSE)</f>
        <v>nonmember</v>
      </c>
      <c r="AC235" t="str">
        <f>VLOOKUP(A235, 'regions.invest'!A$2:C$250, 3, FALSE)</f>
        <v>standard investment</v>
      </c>
      <c r="AE235" t="str">
        <f>VLOOKUP(C235, MDIreg1!A$2:C$250, 2, FALSE)</f>
        <v>Asia_SE</v>
      </c>
      <c r="AF235" t="str">
        <f>VLOOKUP(C235, MDIreg1!A$2:C$250, 3, FALSE)</f>
        <v>Southeast Asia</v>
      </c>
      <c r="AG235" t="str">
        <f>VLOOKUP(C235, MDIreg2!A$2:C$250, 2, FALSE)</f>
        <v>Asia_mdi</v>
      </c>
      <c r="AH235" t="str">
        <f>VLOOKUP(C235, MDIreg2!A$2:C$250, 3, FALSE)</f>
        <v>Selected Asian countries</v>
      </c>
    </row>
    <row r="236" spans="1:34" x14ac:dyDescent="0.2">
      <c r="A236" s="3" t="str">
        <f>ISO!A236</f>
        <v>URY</v>
      </c>
      <c r="B236" s="3" t="str">
        <f>ISO!B236</f>
        <v>Uruguay</v>
      </c>
      <c r="C236" s="4" t="str">
        <f>VLOOKUP(A236,IMPACT159!A$2:C$251, 2, FALSE)</f>
        <v>URY</v>
      </c>
      <c r="D236" s="4" t="str">
        <f>VLOOKUP(A236,IMPACT159!A$2:C$251, 3, FALSE)</f>
        <v>Uruguay</v>
      </c>
      <c r="E236" s="4" t="str">
        <f>VLOOKUP(A236,IMPACT115!A$2:C$249, 2,FALSE)</f>
        <v>URU</v>
      </c>
      <c r="F236" s="4" t="str">
        <f>VLOOKUP(A236,IMPACT115!A$2:C$249, 2,FALSE)</f>
        <v>URU</v>
      </c>
      <c r="G236" s="4" t="str">
        <f>VLOOKUP(A236,SSP!$A$2:C$247,2,FALSE)</f>
        <v>URY</v>
      </c>
      <c r="H236" s="5">
        <f>VLOOKUP(A236,FAO!$A$2:'FAO'!$E$195, 4, FALSE)</f>
        <v>234</v>
      </c>
      <c r="I236" s="4" t="str">
        <f>VLOOKUP(A236,AggReg1!A$2:C$251, 2, FALSE)</f>
        <v>LAC</v>
      </c>
      <c r="J236" s="4" t="str">
        <f>VLOOKUP(A236,AggReg1!A$2:C$251, 3, FALSE)</f>
        <v>Latin America and Caribbean</v>
      </c>
      <c r="K236" s="4" t="str">
        <f>VLOOKUP(A236,ISO!$A$2:'ISO'!$C$251,3,FALSE)</f>
        <v>The Eastern Republic of Uruguay</v>
      </c>
      <c r="L236" s="4" t="str">
        <f>VLOOKUP(A236,ISO!$A$2:'ISO'!$D$251,4,FALSE)</f>
        <v>UY</v>
      </c>
      <c r="M236" s="12">
        <f>VLOOKUP(A236,FAO!$A$2:'FAO'!$E$195, 2, FALSE)</f>
        <v>858</v>
      </c>
      <c r="N236" s="12" t="str">
        <f>VLOOKUP(A236,FAO!$A$2:'FAO'!$E$195, 3, FALSE)</f>
        <v>URU</v>
      </c>
      <c r="O236" s="18">
        <f>VLOOKUP(A236,FAO!$A$2:'FAO'!$E$195, 5, FALSE)</f>
        <v>260</v>
      </c>
      <c r="P236" t="e">
        <f>VLOOKUP(A236,AggReg2!A$2:B$251, 2, FALSE)</f>
        <v>#N/A</v>
      </c>
      <c r="Q236" s="16" t="str">
        <f>VLOOKUP(C236,Econ2Dev!A$2:C$235,2, FALSE)</f>
        <v>DVG</v>
      </c>
      <c r="R236" s="16" t="str">
        <f>VLOOKUP(C236,Econ2Dev!A$2:C$235, 3, FALSE)</f>
        <v>Developed Only</v>
      </c>
      <c r="S236" t="str">
        <f>VLOOKUP(A236,EAPgMENg!A$2:C$288, 2, FALSE)</f>
        <v>OTH</v>
      </c>
      <c r="T236" t="str">
        <f>VLOOKUP(A236,EAPgMENg!A$2:C$288, 3, FALSE)</f>
        <v>Other</v>
      </c>
      <c r="U236" t="str">
        <f>VLOOKUP(C236,WB.income!A$2:C$251, 2, FALSE)</f>
        <v>highInc</v>
      </c>
      <c r="V236" t="str">
        <f>VLOOKUP(C236,WB.income!A$2:C$251, 3, FALSE)</f>
        <v>High income</v>
      </c>
      <c r="X236" t="str">
        <f>VLOOKUP(A236,WB.spatial!A$2:C$251, 2, FALSE)</f>
        <v>LAC</v>
      </c>
      <c r="Y236" t="str">
        <f>VLOOKUP(A236,WB.spatial!A$2:C$251, 3, FALSE)</f>
        <v>Latin America and Caribbean</v>
      </c>
      <c r="Z236" t="str">
        <f>VLOOKUP(A236, Africa.regions!A$2:C$251, 2, FALSE)</f>
        <v>NonAfrica</v>
      </c>
      <c r="AA236" t="str">
        <f>VLOOKUP(A236,Africa.regions!A$2:C$251, 3, FALSE)</f>
        <v>Not Africa</v>
      </c>
      <c r="AB236" t="str">
        <f>VLOOKUP(A236, 'regions.invest'!A$2:C$250, 2, FALSE)</f>
        <v>nonmember</v>
      </c>
      <c r="AC236" t="str">
        <f>VLOOKUP(A236, 'regions.invest'!A$2:C$250, 3, FALSE)</f>
        <v>standard investment</v>
      </c>
      <c r="AE236" t="str">
        <f>VLOOKUP(C236, MDIreg1!A$2:C$250, 2, FALSE)</f>
        <v>SA_SCone</v>
      </c>
      <c r="AF236" t="str">
        <f>VLOOKUP(C236, MDIreg1!A$2:C$250, 3, FALSE)</f>
        <v>South America Southern Cone</v>
      </c>
      <c r="AG236" t="str">
        <f>VLOOKUP(C236, MDIreg2!A$2:C$250, 2, FALSE)</f>
        <v>other</v>
      </c>
      <c r="AH236" t="str">
        <f>VLOOKUP(C236, MDIreg2!A$2:C$250, 3, FALSE)</f>
        <v>Other counties</v>
      </c>
    </row>
    <row r="237" spans="1:34" x14ac:dyDescent="0.2">
      <c r="A237" s="3" t="str">
        <f>ISO!A237</f>
        <v>USA</v>
      </c>
      <c r="B237" s="3" t="str">
        <f>ISO!B237</f>
        <v>United States</v>
      </c>
      <c r="C237" s="4" t="str">
        <f>VLOOKUP(A237,IMPACT159!A$2:C$251, 2, FALSE)</f>
        <v>USA</v>
      </c>
      <c r="D237" s="4" t="str">
        <f>VLOOKUP(A237,IMPACT159!A$2:C$251, 3, FALSE)</f>
        <v>United States</v>
      </c>
      <c r="E237" s="4" t="str">
        <f>VLOOKUP(A237,IMPACT115!A$2:C$249, 2,FALSE)</f>
        <v>UNS</v>
      </c>
      <c r="F237" s="4" t="str">
        <f>VLOOKUP(A237,IMPACT115!A$2:C$249, 2,FALSE)</f>
        <v>UNS</v>
      </c>
      <c r="G237" s="4" t="str">
        <f>VLOOKUP(A237,SSP!$A$2:C$247,2,FALSE)</f>
        <v>USA</v>
      </c>
      <c r="H237" s="5">
        <f>VLOOKUP(A237,FAO!$A$2:'FAO'!$E$195, 4, FALSE)</f>
        <v>231</v>
      </c>
      <c r="I237" s="4" t="str">
        <f>VLOOKUP(A237,AggReg1!A$2:C$251, 2, FALSE)</f>
        <v>NAM</v>
      </c>
      <c r="J237" s="4" t="str">
        <f>VLOOKUP(A237,AggReg1!A$2:C$251, 3, FALSE)</f>
        <v>North America</v>
      </c>
      <c r="K237" s="4" t="str">
        <f>VLOOKUP(A237,ISO!$A$2:'ISO'!$C$251,3,FALSE)</f>
        <v>The United States of America</v>
      </c>
      <c r="L237" s="4" t="str">
        <f>VLOOKUP(A237,ISO!$A$2:'ISO'!$D$251,4,FALSE)</f>
        <v>US</v>
      </c>
      <c r="M237" s="12">
        <f>VLOOKUP(A237,FAO!$A$2:'FAO'!$E$195, 2, FALSE)</f>
        <v>840</v>
      </c>
      <c r="N237" s="12" t="str">
        <f>VLOOKUP(A237,FAO!$A$2:'FAO'!$E$195, 3, FALSE)</f>
        <v>USA</v>
      </c>
      <c r="O237" s="18">
        <f>VLOOKUP(A237,FAO!$A$2:'FAO'!$E$195, 5, FALSE)</f>
        <v>259</v>
      </c>
      <c r="P237" t="e">
        <f>VLOOKUP(A237,AggReg2!A$2:B$251, 2, FALSE)</f>
        <v>#N/A</v>
      </c>
      <c r="Q237" s="16" t="str">
        <f>VLOOKUP(C237,Econ2Dev!A$2:C$235,2, FALSE)</f>
        <v>DVD</v>
      </c>
      <c r="R237" s="16" t="str">
        <f>VLOOKUP(C237,Econ2Dev!A$2:C$235, 3, FALSE)</f>
        <v>Developing Only</v>
      </c>
      <c r="S237" t="str">
        <f>VLOOKUP(A237,EAPgMENg!A$2:C$288, 2, FALSE)</f>
        <v>OTH</v>
      </c>
      <c r="T237" t="str">
        <f>VLOOKUP(A237,EAPgMENg!A$2:C$288, 3, FALSE)</f>
        <v>Other</v>
      </c>
      <c r="U237" t="str">
        <f>VLOOKUP(C237,WB.income!A$2:C$251, 2, FALSE)</f>
        <v>highInc</v>
      </c>
      <c r="V237" t="str">
        <f>VLOOKUP(C237,WB.income!A$2:C$251, 3, FALSE)</f>
        <v>High income</v>
      </c>
      <c r="X237" t="str">
        <f>VLOOKUP(A237,WB.spatial!A$2:C$251, 2, FALSE)</f>
        <v>NAM</v>
      </c>
      <c r="Y237" t="str">
        <f>VLOOKUP(A237,WB.spatial!A$2:C$251, 3, FALSE)</f>
        <v>North America</v>
      </c>
      <c r="Z237" t="str">
        <f>VLOOKUP(A237, Africa.regions!A$2:C$251, 2, FALSE)</f>
        <v>NonAfrica</v>
      </c>
      <c r="AA237" t="str">
        <f>VLOOKUP(A237,Africa.regions!A$2:C$251, 3, FALSE)</f>
        <v>Not Africa</v>
      </c>
      <c r="AB237" t="str">
        <f>VLOOKUP(A237, 'regions.invest'!A$2:C$250, 2, FALSE)</f>
        <v>nonmember</v>
      </c>
      <c r="AC237" t="str">
        <f>VLOOKUP(A237, 'regions.invest'!A$2:C$250, 3, FALSE)</f>
        <v>standard investment</v>
      </c>
      <c r="AE237" t="str">
        <f>VLOOKUP(C237, MDIreg1!A$2:C$250, 2, FALSE)</f>
        <v>other</v>
      </c>
      <c r="AF237" t="str">
        <f>VLOOKUP(C237, MDIreg1!A$2:C$250, 3, FALSE)</f>
        <v>Other countries</v>
      </c>
      <c r="AG237" t="str">
        <f>VLOOKUP(C237, MDIreg2!A$2:C$250, 2, FALSE)</f>
        <v>other</v>
      </c>
      <c r="AH237" t="str">
        <f>VLOOKUP(C237, MDIreg2!A$2:C$250, 3, FALSE)</f>
        <v>Other counties</v>
      </c>
    </row>
    <row r="238" spans="1:34" x14ac:dyDescent="0.2">
      <c r="A238" s="3" t="str">
        <f>ISO!A238</f>
        <v>UZB</v>
      </c>
      <c r="B238" s="3" t="str">
        <f>ISO!B238</f>
        <v>Uzbekistan</v>
      </c>
      <c r="C238" s="4" t="str">
        <f>VLOOKUP(A238,IMPACT159!A$2:C$251, 2, FALSE)</f>
        <v>UZB</v>
      </c>
      <c r="D238" s="4" t="str">
        <f>VLOOKUP(A238,IMPACT159!A$2:C$251, 3, FALSE)</f>
        <v>Uzbekistan</v>
      </c>
      <c r="E238" s="4" t="str">
        <f>VLOOKUP(A238,IMPACT115!A$2:C$249, 2,FALSE)</f>
        <v>UZB</v>
      </c>
      <c r="F238" s="4" t="str">
        <f>VLOOKUP(A238,IMPACT115!A$2:C$249, 2,FALSE)</f>
        <v>UZB</v>
      </c>
      <c r="G238" s="4" t="str">
        <f>VLOOKUP(A238,SSP!$A$2:C$247,2,FALSE)</f>
        <v>UZB</v>
      </c>
      <c r="H238" s="5">
        <f>VLOOKUP(A238,FAO!$A$2:'FAO'!$E$195, 4, FALSE)</f>
        <v>235</v>
      </c>
      <c r="I238" s="4" t="str">
        <f>VLOOKUP(A238,AggReg1!A$2:C$251, 2, FALSE)</f>
        <v>FSU</v>
      </c>
      <c r="J238" s="4" t="str">
        <f>VLOOKUP(A238,AggReg1!A$2:C$251, 3, FALSE)</f>
        <v>Former Soviet Union</v>
      </c>
      <c r="K238" s="4" t="str">
        <f>VLOOKUP(A238,ISO!$A$2:'ISO'!$C$251,3,FALSE)</f>
        <v>The Republic of Uzbekistan</v>
      </c>
      <c r="L238" s="4" t="str">
        <f>VLOOKUP(A238,ISO!$A$2:'ISO'!$D$251,4,FALSE)</f>
        <v>UZ</v>
      </c>
      <c r="M238" s="12">
        <f>VLOOKUP(A238,FAO!$A$2:'FAO'!$E$195, 2, FALSE)</f>
        <v>860</v>
      </c>
      <c r="N238" s="12" t="str">
        <f>VLOOKUP(A238,FAO!$A$2:'FAO'!$E$195, 3, FALSE)</f>
        <v>UZB</v>
      </c>
      <c r="O238" s="18">
        <f>VLOOKUP(A238,FAO!$A$2:'FAO'!$E$195, 5, FALSE)</f>
        <v>261</v>
      </c>
      <c r="P238" t="e">
        <f>VLOOKUP(A238,AggReg2!A$2:B$251, 2, FALSE)</f>
        <v>#N/A</v>
      </c>
      <c r="Q238" s="16" t="str">
        <f>VLOOKUP(C238,Econ2Dev!A$2:C$235,2, FALSE)</f>
        <v>DVG</v>
      </c>
      <c r="R238" s="16" t="str">
        <f>VLOOKUP(C238,Econ2Dev!A$2:C$235, 3, FALSE)</f>
        <v>Developed Only</v>
      </c>
      <c r="S238" t="str">
        <f>VLOOKUP(A238,EAPgMENg!A$2:C$288, 2, FALSE)</f>
        <v>OTH</v>
      </c>
      <c r="T238" t="str">
        <f>VLOOKUP(A238,EAPgMENg!A$2:C$288, 3, FALSE)</f>
        <v>Other</v>
      </c>
      <c r="U238" t="str">
        <f>VLOOKUP(C238,WB.income!A$2:C$251, 2, FALSE)</f>
        <v>lowMidInc</v>
      </c>
      <c r="V238" t="str">
        <f>VLOOKUP(C238,WB.income!A$2:C$251, 3, FALSE)</f>
        <v>Lower middle income</v>
      </c>
      <c r="X238" t="str">
        <f>VLOOKUP(A238,WB.spatial!A$2:C$251, 2, FALSE)</f>
        <v>FSU</v>
      </c>
      <c r="Y238" t="str">
        <f>VLOOKUP(A238,WB.spatial!A$2:C$251, 3, FALSE)</f>
        <v>Former Soviet Union</v>
      </c>
      <c r="Z238" t="str">
        <f>VLOOKUP(A238, Africa.regions!A$2:C$251, 2, FALSE)</f>
        <v>NonAfrica</v>
      </c>
      <c r="AA238" t="str">
        <f>VLOOKUP(A238,Africa.regions!A$2:C$251, 3, FALSE)</f>
        <v>Not Africa</v>
      </c>
      <c r="AB238" t="str">
        <f>VLOOKUP(A238, 'regions.invest'!A$2:C$250, 2, FALSE)</f>
        <v>member</v>
      </c>
      <c r="AC238" t="str">
        <f>VLOOKUP(A238, 'regions.invest'!A$2:C$250, 3, FALSE)</f>
        <v>Increased investment</v>
      </c>
      <c r="AE238" t="str">
        <f>VLOOKUP(C238, MDIreg1!A$2:C$250, 2, FALSE)</f>
        <v>CentAsia</v>
      </c>
      <c r="AF238" t="str">
        <f>VLOOKUP(C238, MDIreg1!A$2:C$250, 3, FALSE)</f>
        <v>Central Asia</v>
      </c>
      <c r="AG238" t="str">
        <f>VLOOKUP(C238, MDIreg2!A$2:C$250, 2, FALSE)</f>
        <v>WANACentAsia_mdi</v>
      </c>
      <c r="AH238" t="str">
        <f>VLOOKUP(C238, MDIreg2!A$2:C$250, 3, FALSE)</f>
        <v>West and Central Asia and North African countries</v>
      </c>
    </row>
    <row r="239" spans="1:34" x14ac:dyDescent="0.2">
      <c r="A239" s="3" t="str">
        <f>ISO!A239</f>
        <v>VAT</v>
      </c>
      <c r="B239" s="3" t="str">
        <f>ISO!B239</f>
        <v>Holy See (Vatican City State)</v>
      </c>
      <c r="C239" s="4" t="str">
        <f>VLOOKUP(A239,IMPACT159!A$2:C$251, 2, FALSE)</f>
        <v>ITP</v>
      </c>
      <c r="D239" s="4" t="str">
        <f>VLOOKUP(A239,IMPACT159!A$2:C$251, 3, FALSE)</f>
        <v>Italy plus</v>
      </c>
      <c r="E239" s="4" t="str">
        <f>VLOOKUP(A239,IMPACT115!A$2:C$249, 2,FALSE)</f>
        <v>ITA</v>
      </c>
      <c r="F239" s="4" t="str">
        <f>VLOOKUP(A239,IMPACT115!A$2:C$249, 2,FALSE)</f>
        <v>ITA</v>
      </c>
      <c r="G239" s="4" t="e">
        <f>VLOOKUP(A239,SSP!$A$2:C$247,2,FALSE)</f>
        <v>#N/A</v>
      </c>
      <c r="H239" s="5" t="e">
        <f>VLOOKUP(A239,FAO!$A$2:'FAO'!$E$195, 4, FALSE)</f>
        <v>#N/A</v>
      </c>
      <c r="I239" s="4" t="str">
        <f>VLOOKUP(A239,AggReg1!A$2:C$251, 2, FALSE)</f>
        <v>EUR</v>
      </c>
      <c r="J239" s="4" t="str">
        <f>VLOOKUP(A239,AggReg1!A$2:C$251, 3, FALSE)</f>
        <v>Europe</v>
      </c>
      <c r="K239" s="4" t="e">
        <f>VLOOKUP(A239,ISO!$A$2:'ISO'!$C$251,3,FALSE)</f>
        <v>#N/A</v>
      </c>
      <c r="L239" s="4" t="e">
        <f>VLOOKUP(A239,ISO!$A$2:'ISO'!$D$251,4,FALSE)</f>
        <v>#N/A</v>
      </c>
      <c r="M239" s="12" t="e">
        <f>VLOOKUP(A239,FAO!$A$2:'FAO'!$E$195, 2, FALSE)</f>
        <v>#N/A</v>
      </c>
      <c r="N239" s="12" t="e">
        <f>VLOOKUP(A239,FAO!$A$2:'FAO'!$E$195, 3, FALSE)</f>
        <v>#N/A</v>
      </c>
      <c r="O239" s="18" t="e">
        <f>VLOOKUP(A239,FAO!$A$2:'FAO'!$E$195, 5, FALSE)</f>
        <v>#N/A</v>
      </c>
      <c r="P239" t="e">
        <f>VLOOKUP(A239,AggReg2!A$2:B$251, 2, FALSE)</f>
        <v>#N/A</v>
      </c>
      <c r="Q239" s="16" t="str">
        <f>VLOOKUP(C239,Econ2Dev!A$2:C$235,2, FALSE)</f>
        <v>DVD</v>
      </c>
      <c r="R239" s="16" t="str">
        <f>VLOOKUP(C239,Econ2Dev!A$2:C$235, 3, FALSE)</f>
        <v>Developing Only</v>
      </c>
      <c r="S239" t="str">
        <f>VLOOKUP(A239,EAPgMENg!A$2:C$288, 2, FALSE)</f>
        <v>EAPg</v>
      </c>
      <c r="T239" t="str">
        <f>VLOOKUP(A239,EAPgMENg!A$2:C$288, 3, FALSE)</f>
        <v>East Asia and Pacific, developing only</v>
      </c>
      <c r="U239" t="str">
        <f>VLOOKUP(C239,WB.income!A$2:C$251, 2, FALSE)</f>
        <v>highInc</v>
      </c>
      <c r="V239" t="str">
        <f>VLOOKUP(C239,WB.income!A$2:C$251, 3, FALSE)</f>
        <v>High income</v>
      </c>
      <c r="X239" t="str">
        <f>VLOOKUP(A239,WB.spatial!A$2:C$251, 2, FALSE)</f>
        <v>EUR</v>
      </c>
      <c r="Y239" t="str">
        <f>VLOOKUP(A239,WB.spatial!A$2:C$251, 3, FALSE)</f>
        <v>Europe</v>
      </c>
      <c r="Z239" t="str">
        <f>VLOOKUP(A239, Africa.regions!A$2:C$251, 2, FALSE)</f>
        <v>NonAfrica</v>
      </c>
      <c r="AA239" t="str">
        <f>VLOOKUP(A239,Africa.regions!A$2:C$251, 3, FALSE)</f>
        <v>Not Africa</v>
      </c>
      <c r="AB239" t="str">
        <f>VLOOKUP(A239, 'regions.invest'!A$2:C$250, 2, FALSE)</f>
        <v>nonmember</v>
      </c>
      <c r="AC239" t="str">
        <f>VLOOKUP(A239, 'regions.invest'!A$2:C$250, 3, FALSE)</f>
        <v>standard investment</v>
      </c>
      <c r="AE239" t="str">
        <f>VLOOKUP(C239, MDIreg1!A$2:C$250, 2, FALSE)</f>
        <v>other</v>
      </c>
      <c r="AF239" t="str">
        <f>VLOOKUP(C239, MDIreg1!A$2:C$250, 3, FALSE)</f>
        <v>Other countries</v>
      </c>
      <c r="AG239" t="str">
        <f>VLOOKUP(C239, MDIreg2!A$2:C$250, 2, FALSE)</f>
        <v>other</v>
      </c>
      <c r="AH239" t="str">
        <f>VLOOKUP(C239, MDIreg2!A$2:C$250, 3, FALSE)</f>
        <v>Other counties</v>
      </c>
    </row>
    <row r="240" spans="1:34" x14ac:dyDescent="0.2">
      <c r="A240" s="3" t="str">
        <f>ISO!A240</f>
        <v>VCT</v>
      </c>
      <c r="B240" s="3" t="str">
        <f>ISO!B240</f>
        <v>Saint Vincent and The Grenadines</v>
      </c>
      <c r="C240" s="4" t="str">
        <f>VLOOKUP(A240,IMPACT159!A$2:C$251, 2, FALSE)</f>
        <v>CRB</v>
      </c>
      <c r="D240" s="4" t="str">
        <f>VLOOKUP(A240,IMPACT159!A$2:C$251, 3, FALSE)</f>
        <v>Other Caribbean</v>
      </c>
      <c r="E240" s="4" t="str">
        <f>VLOOKUP(A240,IMPACT115!A$2:C$249, 2,FALSE)</f>
        <v>ROW</v>
      </c>
      <c r="F240" s="4" t="str">
        <f>VLOOKUP(A240,IMPACT115!A$2:C$249, 2,FALSE)</f>
        <v>ROW</v>
      </c>
      <c r="G240" s="4" t="str">
        <f>VLOOKUP(A240,SSP!$A$2:C$247,2,FALSE)</f>
        <v>VCT</v>
      </c>
      <c r="H240" s="5">
        <f>VLOOKUP(A240,FAO!$A$2:'FAO'!$E$195, 4, FALSE)</f>
        <v>191</v>
      </c>
      <c r="I240" s="4" t="str">
        <f>VLOOKUP(A240,AggReg1!A$2:C$251, 2, FALSE)</f>
        <v>LAC</v>
      </c>
      <c r="J240" s="4" t="str">
        <f>VLOOKUP(A240,AggReg1!A$2:C$251, 3, FALSE)</f>
        <v>Latin America and Caribbean</v>
      </c>
      <c r="K240" s="4" t="str">
        <f>VLOOKUP(A240,ISO!$A$2:'ISO'!$C$251,3,FALSE)</f>
        <v>Saint Vincent and The Grenadines</v>
      </c>
      <c r="L240" s="4" t="str">
        <f>VLOOKUP(A240,ISO!$A$2:'ISO'!$D$251,4,FALSE)</f>
        <v>VC</v>
      </c>
      <c r="M240" s="12">
        <f>VLOOKUP(A240,FAO!$A$2:'FAO'!$E$195, 2, FALSE)</f>
        <v>670</v>
      </c>
      <c r="N240" s="12" t="str">
        <f>VLOOKUP(A240,FAO!$A$2:'FAO'!$E$195, 3, FALSE)</f>
        <v>STV</v>
      </c>
      <c r="O240" s="18">
        <f>VLOOKUP(A240,FAO!$A$2:'FAO'!$E$195, 5, FALSE)</f>
        <v>211</v>
      </c>
      <c r="P240" t="e">
        <f>VLOOKUP(A240,AggReg2!A$2:B$251, 2, FALSE)</f>
        <v>#N/A</v>
      </c>
      <c r="Q240" s="16" t="str">
        <f>VLOOKUP(C240,Econ2Dev!A$2:C$235,2, FALSE)</f>
        <v>DVG</v>
      </c>
      <c r="R240" s="16" t="str">
        <f>VLOOKUP(C240,Econ2Dev!A$2:C$235, 3, FALSE)</f>
        <v>Developed Only</v>
      </c>
      <c r="S240" t="str">
        <f>VLOOKUP(A240,EAPgMENg!A$2:C$288, 2, FALSE)</f>
        <v>OTH</v>
      </c>
      <c r="T240" t="str">
        <f>VLOOKUP(A240,EAPgMENg!A$2:C$288, 3, FALSE)</f>
        <v>Other</v>
      </c>
      <c r="U240" t="str">
        <f>VLOOKUP(C240,WB.income!A$2:C$251, 2, FALSE)</f>
        <v>lowMidInc</v>
      </c>
      <c r="V240" t="str">
        <f>VLOOKUP(C240,WB.income!A$2:C$251, 3, FALSE)</f>
        <v>Lower middle income</v>
      </c>
      <c r="X240" t="str">
        <f>VLOOKUP(A240,WB.spatial!A$2:C$251, 2, FALSE)</f>
        <v>LAC</v>
      </c>
      <c r="Y240" t="str">
        <f>VLOOKUP(A240,WB.spatial!A$2:C$251, 3, FALSE)</f>
        <v>Latin America and Caribbean</v>
      </c>
      <c r="Z240" t="str">
        <f>VLOOKUP(A240, Africa.regions!A$2:C$251, 2, FALSE)</f>
        <v>NonAfrica</v>
      </c>
      <c r="AA240" t="str">
        <f>VLOOKUP(A240,Africa.regions!A$2:C$251, 3, FALSE)</f>
        <v>Not Africa</v>
      </c>
      <c r="AB240" t="str">
        <f>VLOOKUP(A240, 'regions.invest'!A$2:C$250, 2, FALSE)</f>
        <v>member</v>
      </c>
      <c r="AC240" t="str">
        <f>VLOOKUP(A240, 'regions.invest'!A$2:C$250, 3, FALSE)</f>
        <v>Increased investment</v>
      </c>
      <c r="AE240" t="str">
        <f>VLOOKUP(C240, MDIreg1!A$2:C$250, 2, FALSE)</f>
        <v>Caribbean</v>
      </c>
      <c r="AF240" t="str">
        <f>VLOOKUP(C240, MDIreg1!A$2:C$250, 3, FALSE)</f>
        <v>Caribbean</v>
      </c>
      <c r="AG240" t="str">
        <f>VLOOKUP(C240, MDIreg2!A$2:C$250, 2, FALSE)</f>
        <v>LAC_mdi</v>
      </c>
      <c r="AH240" t="str">
        <f>VLOOKUP(C240, MDIreg2!A$2:C$250, 3, FALSE)</f>
        <v>Selected Latin American and Caribbean countries</v>
      </c>
    </row>
    <row r="241" spans="1:34" x14ac:dyDescent="0.2">
      <c r="A241" s="3" t="str">
        <f>ISO!A241</f>
        <v>VEN</v>
      </c>
      <c r="B241" s="3" t="str">
        <f>ISO!B241</f>
        <v>Venezuela, Bolivarian Republic of</v>
      </c>
      <c r="C241" s="4" t="str">
        <f>VLOOKUP(A241,IMPACT159!A$2:C$251, 2, FALSE)</f>
        <v>VEN</v>
      </c>
      <c r="D241" s="4" t="str">
        <f>VLOOKUP(A241,IMPACT159!A$2:C$251, 3, FALSE)</f>
        <v>Venezuela</v>
      </c>
      <c r="E241" s="4" t="str">
        <f>VLOOKUP(A241,IMPACT115!A$2:C$249, 2,FALSE)</f>
        <v>NSA</v>
      </c>
      <c r="F241" s="4" t="str">
        <f>VLOOKUP(A241,IMPACT115!A$2:C$249, 2,FALSE)</f>
        <v>NSA</v>
      </c>
      <c r="G241" s="4" t="str">
        <f>VLOOKUP(A241,SSP!$A$2:C$247,2,FALSE)</f>
        <v>VEN</v>
      </c>
      <c r="H241" s="5">
        <f>VLOOKUP(A241,FAO!$A$2:'FAO'!$E$195, 4, FALSE)</f>
        <v>236</v>
      </c>
      <c r="I241" s="4" t="str">
        <f>VLOOKUP(A241,AggReg1!A$2:C$251, 2, FALSE)</f>
        <v>LAC</v>
      </c>
      <c r="J241" s="4" t="str">
        <f>VLOOKUP(A241,AggReg1!A$2:C$251, 3, FALSE)</f>
        <v>Latin America and Caribbean</v>
      </c>
      <c r="K241" s="4" t="str">
        <f>VLOOKUP(A241,ISO!$A$2:'ISO'!$C$251,3,FALSE)</f>
        <v>The Bolivarian Republic of Venezuela</v>
      </c>
      <c r="L241" s="4" t="str">
        <f>VLOOKUP(A241,ISO!$A$2:'ISO'!$D$251,4,FALSE)</f>
        <v>VE</v>
      </c>
      <c r="M241" s="12">
        <f>VLOOKUP(A241,FAO!$A$2:'FAO'!$E$195, 2, FALSE)</f>
        <v>862</v>
      </c>
      <c r="N241" s="12" t="str">
        <f>VLOOKUP(A241,FAO!$A$2:'FAO'!$E$195, 3, FALSE)</f>
        <v>VEN</v>
      </c>
      <c r="O241" s="18">
        <f>VLOOKUP(A241,FAO!$A$2:'FAO'!$E$195, 5, FALSE)</f>
        <v>263</v>
      </c>
      <c r="P241" t="e">
        <f>VLOOKUP(A241,AggReg2!A$2:B$251, 2, FALSE)</f>
        <v>#N/A</v>
      </c>
      <c r="Q241" s="16" t="str">
        <f>VLOOKUP(C241,Econ2Dev!A$2:C$235,2, FALSE)</f>
        <v>DVG</v>
      </c>
      <c r="R241" s="16" t="str">
        <f>VLOOKUP(C241,Econ2Dev!A$2:C$235, 3, FALSE)</f>
        <v>Developed Only</v>
      </c>
      <c r="S241" t="str">
        <f>VLOOKUP(A241,EAPgMENg!A$2:C$288, 2, FALSE)</f>
        <v>OTH</v>
      </c>
      <c r="T241" t="str">
        <f>VLOOKUP(A241,EAPgMENg!A$2:C$288, 3, FALSE)</f>
        <v>Other</v>
      </c>
      <c r="U241" t="str">
        <f>VLOOKUP(C241,WB.income!A$2:C$251, 2, FALSE)</f>
        <v>upMidInc</v>
      </c>
      <c r="V241" t="str">
        <f>VLOOKUP(C241,WB.income!A$2:C$251, 3, FALSE)</f>
        <v>Upper middle income</v>
      </c>
      <c r="X241" t="str">
        <f>VLOOKUP(A241,WB.spatial!A$2:C$251, 2, FALSE)</f>
        <v>LAC</v>
      </c>
      <c r="Y241" t="str">
        <f>VLOOKUP(A241,WB.spatial!A$2:C$251, 3, FALSE)</f>
        <v>Latin America and Caribbean</v>
      </c>
      <c r="Z241" t="str">
        <f>VLOOKUP(A241, Africa.regions!A$2:C$251, 2, FALSE)</f>
        <v>NonAfrica</v>
      </c>
      <c r="AA241" t="str">
        <f>VLOOKUP(A241,Africa.regions!A$2:C$251, 3, FALSE)</f>
        <v>Not Africa</v>
      </c>
      <c r="AB241" t="str">
        <f>VLOOKUP(A241, 'regions.invest'!A$2:C$250, 2, FALSE)</f>
        <v>member</v>
      </c>
      <c r="AC241" t="str">
        <f>VLOOKUP(A241, 'regions.invest'!A$2:C$250, 3, FALSE)</f>
        <v>Increased investment</v>
      </c>
      <c r="AE241" t="str">
        <f>VLOOKUP(C241, MDIreg1!A$2:C$250, 2, FALSE)</f>
        <v>SA_Andean</v>
      </c>
      <c r="AF241" t="str">
        <f>VLOOKUP(C241, MDIreg1!A$2:C$250, 3, FALSE)</f>
        <v>Andean South America</v>
      </c>
      <c r="AG241" t="str">
        <f>VLOOKUP(C241, MDIreg2!A$2:C$250, 2, FALSE)</f>
        <v>LAC_mdi</v>
      </c>
      <c r="AH241" t="str">
        <f>VLOOKUP(C241, MDIreg2!A$2:C$250, 3, FALSE)</f>
        <v>Selected Latin American and Caribbean countries</v>
      </c>
    </row>
    <row r="242" spans="1:34" x14ac:dyDescent="0.2">
      <c r="A242" s="3" t="str">
        <f>ISO!A242</f>
        <v>VGB</v>
      </c>
      <c r="B242" s="3" t="str">
        <f>ISO!B242</f>
        <v>Virgin Islands, British</v>
      </c>
      <c r="C242" s="4" t="str">
        <f>VLOOKUP(A242,IMPACT159!A$2:C$251, 2, FALSE)</f>
        <v>CRB</v>
      </c>
      <c r="D242" s="4" t="str">
        <f>VLOOKUP(A242,IMPACT159!A$2:C$251, 3, FALSE)</f>
        <v>Other Caribbean</v>
      </c>
      <c r="E242" s="4" t="str">
        <f>VLOOKUP(A242,IMPACT115!A$2:C$249, 2,FALSE)</f>
        <v>ROW</v>
      </c>
      <c r="F242" s="4" t="str">
        <f>VLOOKUP(A242,IMPACT115!A$2:C$249, 2,FALSE)</f>
        <v>ROW</v>
      </c>
      <c r="G242" s="4" t="e">
        <f>VLOOKUP(A242,SSP!$A$2:C$247,2,FALSE)</f>
        <v>#N/A</v>
      </c>
      <c r="H242" s="5" t="e">
        <f>VLOOKUP(A242,FAO!$A$2:'FAO'!$E$195, 4, FALSE)</f>
        <v>#N/A</v>
      </c>
      <c r="I242" s="4" t="str">
        <f>VLOOKUP(A242,AggReg1!A$2:C$251, 2, FALSE)</f>
        <v>LAC</v>
      </c>
      <c r="J242" s="4" t="str">
        <f>VLOOKUP(A242,AggReg1!A$2:C$251, 3, FALSE)</f>
        <v>Latin America and Caribbean</v>
      </c>
      <c r="K242" s="4" t="e">
        <f>VLOOKUP(A242,ISO!$A$2:'ISO'!$C$251,3,FALSE)</f>
        <v>#N/A</v>
      </c>
      <c r="L242" s="4" t="e">
        <f>VLOOKUP(A242,ISO!$A$2:'ISO'!$D$251,4,FALSE)</f>
        <v>#N/A</v>
      </c>
      <c r="M242" s="12" t="e">
        <f>VLOOKUP(A242,FAO!$A$2:'FAO'!$E$195, 2, FALSE)</f>
        <v>#N/A</v>
      </c>
      <c r="N242" s="12" t="e">
        <f>VLOOKUP(A242,FAO!$A$2:'FAO'!$E$195, 3, FALSE)</f>
        <v>#N/A</v>
      </c>
      <c r="O242" s="18" t="e">
        <f>VLOOKUP(A242,FAO!$A$2:'FAO'!$E$195, 5, FALSE)</f>
        <v>#N/A</v>
      </c>
      <c r="P242" t="e">
        <f>VLOOKUP(A242,AggReg2!A$2:B$251, 2, FALSE)</f>
        <v>#N/A</v>
      </c>
      <c r="Q242" s="16" t="str">
        <f>VLOOKUP(C242,Econ2Dev!A$2:C$235,2, FALSE)</f>
        <v>DVG</v>
      </c>
      <c r="R242" s="16" t="str">
        <f>VLOOKUP(C242,Econ2Dev!A$2:C$235, 3, FALSE)</f>
        <v>Developed Only</v>
      </c>
      <c r="S242" t="str">
        <f>VLOOKUP(A242,EAPgMENg!A$2:C$288, 2, FALSE)</f>
        <v>OTH</v>
      </c>
      <c r="T242" t="str">
        <f>VLOOKUP(A242,EAPgMENg!A$2:C$288, 3, FALSE)</f>
        <v>Other</v>
      </c>
      <c r="U242" t="str">
        <f>VLOOKUP(C242,WB.income!A$2:C$251, 2, FALSE)</f>
        <v>lowMidInc</v>
      </c>
      <c r="V242" t="str">
        <f>VLOOKUP(C242,WB.income!A$2:C$251, 3, FALSE)</f>
        <v>Lower middle income</v>
      </c>
      <c r="X242" t="str">
        <f>VLOOKUP(A242,WB.spatial!A$2:C$251, 2, FALSE)</f>
        <v>LAC</v>
      </c>
      <c r="Y242" t="str">
        <f>VLOOKUP(A242,WB.spatial!A$2:C$251, 3, FALSE)</f>
        <v>Latin America and Caribbean</v>
      </c>
      <c r="Z242" t="str">
        <f>VLOOKUP(A242, Africa.regions!A$2:C$251, 2, FALSE)</f>
        <v>NonAfrica</v>
      </c>
      <c r="AA242" t="str">
        <f>VLOOKUP(A242,Africa.regions!A$2:C$251, 3, FALSE)</f>
        <v>Not Africa</v>
      </c>
      <c r="AB242" t="str">
        <f>VLOOKUP(A242, 'regions.invest'!A$2:C$250, 2, FALSE)</f>
        <v>member</v>
      </c>
      <c r="AC242" t="str">
        <f>VLOOKUP(A242, 'regions.invest'!A$2:C$250, 3, FALSE)</f>
        <v>Increased investment</v>
      </c>
      <c r="AE242" t="str">
        <f>VLOOKUP(C242, MDIreg1!A$2:C$250, 2, FALSE)</f>
        <v>Caribbean</v>
      </c>
      <c r="AF242" t="str">
        <f>VLOOKUP(C242, MDIreg1!A$2:C$250, 3, FALSE)</f>
        <v>Caribbean</v>
      </c>
      <c r="AG242" t="str">
        <f>VLOOKUP(C242, MDIreg2!A$2:C$250, 2, FALSE)</f>
        <v>LAC_mdi</v>
      </c>
      <c r="AH242" t="str">
        <f>VLOOKUP(C242, MDIreg2!A$2:C$250, 3, FALSE)</f>
        <v>Selected Latin American and Caribbean countries</v>
      </c>
    </row>
    <row r="243" spans="1:34" x14ac:dyDescent="0.2">
      <c r="A243" s="3" t="str">
        <f>ISO!A243</f>
        <v>VIR</v>
      </c>
      <c r="B243" s="3" t="str">
        <f>ISO!B243</f>
        <v>Virgin Islands, U.S.</v>
      </c>
      <c r="C243" s="4" t="str">
        <f>VLOOKUP(A243,IMPACT159!A$2:C$251, 2, FALSE)</f>
        <v>CRB</v>
      </c>
      <c r="D243" s="4" t="str">
        <f>VLOOKUP(A243,IMPACT159!A$2:C$251, 3, FALSE)</f>
        <v>Other Caribbean</v>
      </c>
      <c r="E243" s="4" t="str">
        <f>VLOOKUP(A243,IMPACT115!A$2:C$249, 2,FALSE)</f>
        <v>ROW</v>
      </c>
      <c r="F243" s="4" t="str">
        <f>VLOOKUP(A243,IMPACT115!A$2:C$249, 2,FALSE)</f>
        <v>ROW</v>
      </c>
      <c r="G243" s="4" t="str">
        <f>VLOOKUP(A243,SSP!$A$2:C$247,2,FALSE)</f>
        <v>VIR</v>
      </c>
      <c r="H243" s="5" t="e">
        <f>VLOOKUP(A243,FAO!$A$2:'FAO'!$E$195, 4, FALSE)</f>
        <v>#N/A</v>
      </c>
      <c r="I243" s="4" t="str">
        <f>VLOOKUP(A243,AggReg1!A$2:C$251, 2, FALSE)</f>
        <v>LAC</v>
      </c>
      <c r="J243" s="4" t="str">
        <f>VLOOKUP(A243,AggReg1!A$2:C$251, 3, FALSE)</f>
        <v>Latin America and Caribbean</v>
      </c>
      <c r="K243" s="4" t="e">
        <f>VLOOKUP(A243,ISO!$A$2:'ISO'!$C$251,3,FALSE)</f>
        <v>#N/A</v>
      </c>
      <c r="L243" s="4" t="e">
        <f>VLOOKUP(A243,ISO!$A$2:'ISO'!$D$251,4,FALSE)</f>
        <v>#N/A</v>
      </c>
      <c r="M243" s="12" t="e">
        <f>VLOOKUP(A243,FAO!$A$2:'FAO'!$E$195, 2, FALSE)</f>
        <v>#N/A</v>
      </c>
      <c r="N243" s="12" t="e">
        <f>VLOOKUP(A243,FAO!$A$2:'FAO'!$E$195, 3, FALSE)</f>
        <v>#N/A</v>
      </c>
      <c r="O243" s="18" t="e">
        <f>VLOOKUP(A243,FAO!$A$2:'FAO'!$E$195, 5, FALSE)</f>
        <v>#N/A</v>
      </c>
      <c r="P243" t="e">
        <f>VLOOKUP(A243,AggReg2!A$2:B$251, 2, FALSE)</f>
        <v>#N/A</v>
      </c>
      <c r="Q243" s="16" t="str">
        <f>VLOOKUP(C243,Econ2Dev!A$2:C$235,2, FALSE)</f>
        <v>DVG</v>
      </c>
      <c r="R243" s="16" t="str">
        <f>VLOOKUP(C243,Econ2Dev!A$2:C$235, 3, FALSE)</f>
        <v>Developed Only</v>
      </c>
      <c r="S243" t="str">
        <f>VLOOKUP(A243,EAPgMENg!A$2:C$288, 2, FALSE)</f>
        <v>OTH</v>
      </c>
      <c r="T243" t="str">
        <f>VLOOKUP(A243,EAPgMENg!A$2:C$288, 3, FALSE)</f>
        <v>Other</v>
      </c>
      <c r="U243" t="str">
        <f>VLOOKUP(C243,WB.income!A$2:C$251, 2, FALSE)</f>
        <v>lowMidInc</v>
      </c>
      <c r="V243" t="str">
        <f>VLOOKUP(C243,WB.income!A$2:C$251, 3, FALSE)</f>
        <v>Lower middle income</v>
      </c>
      <c r="X243" t="str">
        <f>VLOOKUP(A243,WB.spatial!A$2:C$251, 2, FALSE)</f>
        <v>LAC</v>
      </c>
      <c r="Y243" t="str">
        <f>VLOOKUP(A243,WB.spatial!A$2:C$251, 3, FALSE)</f>
        <v>Latin America and Caribbean</v>
      </c>
      <c r="Z243" t="str">
        <f>VLOOKUP(A243, Africa.regions!A$2:C$251, 2, FALSE)</f>
        <v>NonAfrica</v>
      </c>
      <c r="AA243" t="str">
        <f>VLOOKUP(A243,Africa.regions!A$2:C$251, 3, FALSE)</f>
        <v>Not Africa</v>
      </c>
      <c r="AB243" t="str">
        <f>VLOOKUP(A243, 'regions.invest'!A$2:C$250, 2, FALSE)</f>
        <v>member</v>
      </c>
      <c r="AC243" t="str">
        <f>VLOOKUP(A243, 'regions.invest'!A$2:C$250, 3, FALSE)</f>
        <v>Increased investment</v>
      </c>
      <c r="AE243" t="str">
        <f>VLOOKUP(C243, MDIreg1!A$2:C$250, 2, FALSE)</f>
        <v>Caribbean</v>
      </c>
      <c r="AF243" t="str">
        <f>VLOOKUP(C243, MDIreg1!A$2:C$250, 3, FALSE)</f>
        <v>Caribbean</v>
      </c>
      <c r="AG243" t="str">
        <f>VLOOKUP(C243, MDIreg2!A$2:C$250, 2, FALSE)</f>
        <v>LAC_mdi</v>
      </c>
      <c r="AH243" t="str">
        <f>VLOOKUP(C243, MDIreg2!A$2:C$250, 3, FALSE)</f>
        <v>Selected Latin American and Caribbean countries</v>
      </c>
    </row>
    <row r="244" spans="1:34" x14ac:dyDescent="0.2">
      <c r="A244" s="3" t="str">
        <f>ISO!A244</f>
        <v>VNM</v>
      </c>
      <c r="B244" s="3" t="str">
        <f>ISO!B244</f>
        <v>Viet Nam</v>
      </c>
      <c r="C244" s="4" t="str">
        <f>VLOOKUP(A244,IMPACT159!A$2:C$251, 2, FALSE)</f>
        <v>VNM</v>
      </c>
      <c r="D244" s="4" t="str">
        <f>VLOOKUP(A244,IMPACT159!A$2:C$251, 3, FALSE)</f>
        <v>Vietnam</v>
      </c>
      <c r="E244" s="4" t="str">
        <f>VLOOKUP(A244,IMPACT115!A$2:C$249, 2,FALSE)</f>
        <v>VIE</v>
      </c>
      <c r="F244" s="4" t="str">
        <f>VLOOKUP(A244,IMPACT115!A$2:C$249, 2,FALSE)</f>
        <v>VIE</v>
      </c>
      <c r="G244" s="4" t="str">
        <f>VLOOKUP(A244,SSP!$A$2:C$247,2,FALSE)</f>
        <v>VNM</v>
      </c>
      <c r="H244" s="5">
        <f>VLOOKUP(A244,FAO!$A$2:'FAO'!$E$195, 4, FALSE)</f>
        <v>237</v>
      </c>
      <c r="I244" s="4" t="str">
        <f>VLOOKUP(A244,AggReg1!A$2:C$251, 2, FALSE)</f>
        <v>EAP</v>
      </c>
      <c r="J244" s="4" t="str">
        <f>VLOOKUP(A244,AggReg1!A$2:C$251, 3, FALSE)</f>
        <v>East Asia and Pacific</v>
      </c>
      <c r="K244" s="4" t="str">
        <f>VLOOKUP(A244,ISO!$A$2:'ISO'!$C$251,3,FALSE)</f>
        <v>The Socialist Republic of Viet Nam</v>
      </c>
      <c r="L244" s="4" t="str">
        <f>VLOOKUP(A244,ISO!$A$2:'ISO'!$D$251,4,FALSE)</f>
        <v>VN</v>
      </c>
      <c r="M244" s="12">
        <f>VLOOKUP(A244,FAO!$A$2:'FAO'!$E$195, 2, FALSE)</f>
        <v>704</v>
      </c>
      <c r="N244" s="12" t="str">
        <f>VLOOKUP(A244,FAO!$A$2:'FAO'!$E$195, 3, FALSE)</f>
        <v>VIE</v>
      </c>
      <c r="O244" s="18">
        <f>VLOOKUP(A244,FAO!$A$2:'FAO'!$E$195, 5, FALSE)</f>
        <v>264</v>
      </c>
      <c r="P244" t="e">
        <f>VLOOKUP(A244,AggReg2!A$2:B$251, 2, FALSE)</f>
        <v>#N/A</v>
      </c>
      <c r="Q244" s="16" t="str">
        <f>VLOOKUP(C244,Econ2Dev!A$2:C$235,2, FALSE)</f>
        <v>DVG</v>
      </c>
      <c r="R244" s="16" t="str">
        <f>VLOOKUP(C244,Econ2Dev!A$2:C$235, 3, FALSE)</f>
        <v>Developed Only</v>
      </c>
      <c r="S244" t="str">
        <f>VLOOKUP(A244,EAPgMENg!A$2:C$288, 2, FALSE)</f>
        <v>OTH</v>
      </c>
      <c r="T244" t="str">
        <f>VLOOKUP(A244,EAPgMENg!A$2:C$288, 3, FALSE)</f>
        <v>Other</v>
      </c>
      <c r="U244" t="str">
        <f>VLOOKUP(C244,WB.income!A$2:C$251, 2, FALSE)</f>
        <v>lowMidInc</v>
      </c>
      <c r="V244" t="str">
        <f>VLOOKUP(C244,WB.income!A$2:C$251, 3, FALSE)</f>
        <v>Lower middle income</v>
      </c>
      <c r="X244" t="str">
        <f>VLOOKUP(A244,WB.spatial!A$2:C$251, 2, FALSE)</f>
        <v>EAP</v>
      </c>
      <c r="Y244" t="str">
        <f>VLOOKUP(A244,WB.spatial!A$2:C$251, 3, FALSE)</f>
        <v>East Asia and Pacific</v>
      </c>
      <c r="Z244" t="str">
        <f>VLOOKUP(A244, Africa.regions!A$2:C$251, 2, FALSE)</f>
        <v>NonAfrica</v>
      </c>
      <c r="AA244" t="str">
        <f>VLOOKUP(A244,Africa.regions!A$2:C$251, 3, FALSE)</f>
        <v>Not Africa</v>
      </c>
      <c r="AB244" t="str">
        <f>VLOOKUP(A244, 'regions.invest'!A$2:C$250, 2, FALSE)</f>
        <v>member</v>
      </c>
      <c r="AC244" t="str">
        <f>VLOOKUP(A244, 'regions.invest'!A$2:C$250, 3, FALSE)</f>
        <v>Increased investment</v>
      </c>
      <c r="AE244" t="str">
        <f>VLOOKUP(C244, MDIreg1!A$2:C$250, 2, FALSE)</f>
        <v>Asia_SE</v>
      </c>
      <c r="AF244" t="str">
        <f>VLOOKUP(C244, MDIreg1!A$2:C$250, 3, FALSE)</f>
        <v>Southeast Asia</v>
      </c>
      <c r="AG244" t="str">
        <f>VLOOKUP(C244, MDIreg2!A$2:C$250, 2, FALSE)</f>
        <v>Asia_mdi</v>
      </c>
      <c r="AH244" t="str">
        <f>VLOOKUP(C244, MDIreg2!A$2:C$250, 3, FALSE)</f>
        <v>Selected Asian countries</v>
      </c>
    </row>
    <row r="245" spans="1:34" x14ac:dyDescent="0.2">
      <c r="A245" s="3" t="str">
        <f>ISO!A245</f>
        <v>VUT</v>
      </c>
      <c r="B245" s="3" t="str">
        <f>ISO!B245</f>
        <v>Vanuatu</v>
      </c>
      <c r="C245" s="4" t="str">
        <f>VLOOKUP(A245,IMPACT159!A$2:C$251, 2, FALSE)</f>
        <v>VUT</v>
      </c>
      <c r="D245" s="4" t="str">
        <f>VLOOKUP(A245,IMPACT159!A$2:C$251, 3, FALSE)</f>
        <v>Vanuatu</v>
      </c>
      <c r="E245" s="4" t="str">
        <f>VLOOKUP(A245,IMPACT115!A$2:C$249, 2,FALSE)</f>
        <v>ROW</v>
      </c>
      <c r="F245" s="4" t="str">
        <f>VLOOKUP(A245,IMPACT115!A$2:C$249, 2,FALSE)</f>
        <v>ROW</v>
      </c>
      <c r="G245" s="4" t="str">
        <f>VLOOKUP(A245,SSP!$A$2:C$247,2,FALSE)</f>
        <v>VUT</v>
      </c>
      <c r="H245" s="5">
        <f>VLOOKUP(A245,FAO!$A$2:'FAO'!$E$195, 4, FALSE)</f>
        <v>155</v>
      </c>
      <c r="I245" s="4" t="str">
        <f>VLOOKUP(A245,AggReg1!A$2:C$251, 2, FALSE)</f>
        <v>EAP</v>
      </c>
      <c r="J245" s="4" t="str">
        <f>VLOOKUP(A245,AggReg1!A$2:C$251, 3, FALSE)</f>
        <v>East Asia and Pacific</v>
      </c>
      <c r="K245" s="4" t="str">
        <f>VLOOKUP(A245,ISO!$A$2:'ISO'!$C$251,3,FALSE)</f>
        <v>The Republic of Vanuatu</v>
      </c>
      <c r="L245" s="4" t="str">
        <f>VLOOKUP(A245,ISO!$A$2:'ISO'!$D$251,4,FALSE)</f>
        <v>VU</v>
      </c>
      <c r="M245" s="12">
        <f>VLOOKUP(A245,FAO!$A$2:'FAO'!$E$195, 2, FALSE)</f>
        <v>548</v>
      </c>
      <c r="N245" s="12" t="str">
        <f>VLOOKUP(A245,FAO!$A$2:'FAO'!$E$195, 3, FALSE)</f>
        <v>VAN</v>
      </c>
      <c r="O245" s="18">
        <f>VLOOKUP(A245,FAO!$A$2:'FAO'!$E$195, 5, FALSE)</f>
        <v>262</v>
      </c>
      <c r="P245" t="e">
        <f>VLOOKUP(A245,AggReg2!A$2:B$251, 2, FALSE)</f>
        <v>#N/A</v>
      </c>
      <c r="Q245" s="16" t="str">
        <f>VLOOKUP(C245,Econ2Dev!A$2:C$235,2, FALSE)</f>
        <v>DVG</v>
      </c>
      <c r="R245" s="16" t="str">
        <f>VLOOKUP(C245,Econ2Dev!A$2:C$235, 3, FALSE)</f>
        <v>Developed Only</v>
      </c>
      <c r="S245" t="str">
        <f>VLOOKUP(A245,EAPgMENg!A$2:C$288, 2, FALSE)</f>
        <v>OTH</v>
      </c>
      <c r="T245" t="str">
        <f>VLOOKUP(A245,EAPgMENg!A$2:C$288, 3, FALSE)</f>
        <v>Other</v>
      </c>
      <c r="U245" t="str">
        <f>VLOOKUP(C245,WB.income!A$2:C$251, 2, FALSE)</f>
        <v>lowMidInc</v>
      </c>
      <c r="V245" t="str">
        <f>VLOOKUP(C245,WB.income!A$2:C$251, 3, FALSE)</f>
        <v>Lower middle income</v>
      </c>
      <c r="X245" t="str">
        <f>VLOOKUP(A245,WB.spatial!A$2:C$251, 2, FALSE)</f>
        <v>EAP</v>
      </c>
      <c r="Y245" t="str">
        <f>VLOOKUP(A245,WB.spatial!A$2:C$251, 3, FALSE)</f>
        <v>East Asia and Pacific</v>
      </c>
      <c r="Z245" t="str">
        <f>VLOOKUP(A245, Africa.regions!A$2:C$251, 2, FALSE)</f>
        <v>NonAfrica</v>
      </c>
      <c r="AA245" t="str">
        <f>VLOOKUP(A245,Africa.regions!A$2:C$251, 3, FALSE)</f>
        <v>Not Africa</v>
      </c>
      <c r="AB245" t="str">
        <f>VLOOKUP(A245, 'regions.invest'!A$2:C$250, 2, FALSE)</f>
        <v>member</v>
      </c>
      <c r="AC245" t="str">
        <f>VLOOKUP(A245, 'regions.invest'!A$2:C$250, 3, FALSE)</f>
        <v>Increased investment</v>
      </c>
      <c r="AE245" t="str">
        <f>VLOOKUP(C245, MDIreg1!A$2:C$250, 2, FALSE)</f>
        <v>Asia_SE</v>
      </c>
      <c r="AF245" t="str">
        <f>VLOOKUP(C245, MDIreg1!A$2:C$250, 3, FALSE)</f>
        <v>Southeast Asia</v>
      </c>
      <c r="AG245" t="str">
        <f>VLOOKUP(C245, MDIreg2!A$2:C$250, 2, FALSE)</f>
        <v>Asia_mdi</v>
      </c>
      <c r="AH245" t="str">
        <f>VLOOKUP(C245, MDIreg2!A$2:C$250, 3, FALSE)</f>
        <v>Selected Asian countries</v>
      </c>
    </row>
    <row r="246" spans="1:34" x14ac:dyDescent="0.2">
      <c r="A246" s="3" t="str">
        <f>ISO!A246</f>
        <v>WLF</v>
      </c>
      <c r="B246" s="3" t="str">
        <f>ISO!B246</f>
        <v>Wallis and Futuna</v>
      </c>
      <c r="C246" s="4" t="str">
        <f>VLOOKUP(A246,IMPACT159!A$2:C$251, 2, FALSE)</f>
        <v>OPO</v>
      </c>
      <c r="D246" s="4" t="str">
        <f>VLOOKUP(A246,IMPACT159!A$2:C$251, 3, FALSE)</f>
        <v>Other Pacific Ocean</v>
      </c>
      <c r="E246" s="4" t="str">
        <f>VLOOKUP(A246,IMPACT115!A$2:C$249, 2,FALSE)</f>
        <v>ROW</v>
      </c>
      <c r="F246" s="4" t="str">
        <f>VLOOKUP(A246,IMPACT115!A$2:C$249, 2,FALSE)</f>
        <v>ROW</v>
      </c>
      <c r="G246" s="4" t="e">
        <f>VLOOKUP(A246,SSP!$A$2:C$247,2,FALSE)</f>
        <v>#N/A</v>
      </c>
      <c r="H246" s="5" t="e">
        <f>VLOOKUP(A246,FAO!$A$2:'FAO'!$E$195, 4, FALSE)</f>
        <v>#N/A</v>
      </c>
      <c r="I246" s="4" t="str">
        <f>VLOOKUP(A246,AggReg1!A$2:C$251, 2, FALSE)</f>
        <v>EAP</v>
      </c>
      <c r="J246" s="4" t="str">
        <f>VLOOKUP(A246,AggReg1!A$2:C$251, 3, FALSE)</f>
        <v>East Asia and Pacific</v>
      </c>
      <c r="K246" s="4" t="e">
        <f>VLOOKUP(A246,ISO!$A$2:'ISO'!$C$251,3,FALSE)</f>
        <v>#N/A</v>
      </c>
      <c r="L246" s="4" t="e">
        <f>VLOOKUP(A246,ISO!$A$2:'ISO'!$D$251,4,FALSE)</f>
        <v>#N/A</v>
      </c>
      <c r="M246" s="12" t="e">
        <f>VLOOKUP(A246,FAO!$A$2:'FAO'!$E$195, 2, FALSE)</f>
        <v>#N/A</v>
      </c>
      <c r="N246" s="12" t="e">
        <f>VLOOKUP(A246,FAO!$A$2:'FAO'!$E$195, 3, FALSE)</f>
        <v>#N/A</v>
      </c>
      <c r="O246" s="18" t="e">
        <f>VLOOKUP(A246,FAO!$A$2:'FAO'!$E$195, 5, FALSE)</f>
        <v>#N/A</v>
      </c>
      <c r="P246" t="e">
        <f>VLOOKUP(A246,AggReg2!A$2:B$251, 2, FALSE)</f>
        <v>#N/A</v>
      </c>
      <c r="Q246" s="16" t="str">
        <f>VLOOKUP(C246,Econ2Dev!A$2:C$235,2, FALSE)</f>
        <v>DVG</v>
      </c>
      <c r="R246" s="16" t="str">
        <f>VLOOKUP(C246,Econ2Dev!A$2:C$235, 3, FALSE)</f>
        <v>Developed Only</v>
      </c>
      <c r="S246" t="str">
        <f>VLOOKUP(A246,EAPgMENg!A$2:C$288, 2, FALSE)</f>
        <v>OTH</v>
      </c>
      <c r="T246" t="str">
        <f>VLOOKUP(A246,EAPgMENg!A$2:C$288, 3, FALSE)</f>
        <v>Other</v>
      </c>
      <c r="U246" t="str">
        <f>VLOOKUP(C246,WB.income!A$2:C$251, 2, FALSE)</f>
        <v>upMidInc</v>
      </c>
      <c r="V246" t="str">
        <f>VLOOKUP(C246,WB.income!A$2:C$251, 3, FALSE)</f>
        <v>Upper middle income</v>
      </c>
      <c r="X246" t="str">
        <f>VLOOKUP(A246,WB.spatial!A$2:C$251, 2, FALSE)</f>
        <v>EAP</v>
      </c>
      <c r="Y246" t="str">
        <f>VLOOKUP(A246,WB.spatial!A$2:C$251, 3, FALSE)</f>
        <v>East Asia and Pacific</v>
      </c>
      <c r="Z246" t="str">
        <f>VLOOKUP(A246, Africa.regions!A$2:C$251, 2, FALSE)</f>
        <v>NonAfrica</v>
      </c>
      <c r="AA246" t="str">
        <f>VLOOKUP(A246,Africa.regions!A$2:C$251, 3, FALSE)</f>
        <v>Not Africa</v>
      </c>
      <c r="AB246" t="str">
        <f>VLOOKUP(A246, 'regions.invest'!A$2:C$250, 2, FALSE)</f>
        <v>nonmember</v>
      </c>
      <c r="AC246" t="str">
        <f>VLOOKUP(A246, 'regions.invest'!A$2:C$250, 3, FALSE)</f>
        <v>standard investment</v>
      </c>
      <c r="AE246" t="str">
        <f>VLOOKUP(C246, MDIreg1!A$2:C$250, 2, FALSE)</f>
        <v>Asia_SE</v>
      </c>
      <c r="AF246" t="str">
        <f>VLOOKUP(C246, MDIreg1!A$2:C$250, 3, FALSE)</f>
        <v>Southeast Asia</v>
      </c>
      <c r="AG246" t="str">
        <f>VLOOKUP(C246, MDIreg2!A$2:C$250, 2, FALSE)</f>
        <v>Asia_mdi</v>
      </c>
      <c r="AH246" t="str">
        <f>VLOOKUP(C246, MDIreg2!A$2:C$250, 3, FALSE)</f>
        <v>Selected Asian countries</v>
      </c>
    </row>
    <row r="247" spans="1:34" x14ac:dyDescent="0.2">
      <c r="A247" s="3" t="str">
        <f>ISO!A247</f>
        <v>WSM</v>
      </c>
      <c r="B247" s="3" t="str">
        <f>ISO!B247</f>
        <v>Samoa</v>
      </c>
      <c r="C247" s="4" t="str">
        <f>VLOOKUP(A247,IMPACT159!A$2:C$251, 2, FALSE)</f>
        <v>OPO</v>
      </c>
      <c r="D247" s="4" t="str">
        <f>VLOOKUP(A247,IMPACT159!A$2:C$251, 3, FALSE)</f>
        <v>Other Pacific Ocean</v>
      </c>
      <c r="E247" s="4" t="str">
        <f>VLOOKUP(A247,IMPACT115!A$2:C$249, 2,FALSE)</f>
        <v>ROW</v>
      </c>
      <c r="F247" s="4" t="str">
        <f>VLOOKUP(A247,IMPACT115!A$2:C$249, 2,FALSE)</f>
        <v>ROW</v>
      </c>
      <c r="G247" s="4" t="str">
        <f>VLOOKUP(A247,SSP!$A$2:C$247,2,FALSE)</f>
        <v>WSM</v>
      </c>
      <c r="H247" s="5">
        <f>VLOOKUP(A247,FAO!$A$2:'FAO'!$E$195, 4, FALSE)</f>
        <v>244</v>
      </c>
      <c r="I247" s="4" t="str">
        <f>VLOOKUP(A247,AggReg1!A$2:C$251, 2, FALSE)</f>
        <v>EAP</v>
      </c>
      <c r="J247" s="4" t="str">
        <f>VLOOKUP(A247,AggReg1!A$2:C$251, 3, FALSE)</f>
        <v>East Asia and Pacific</v>
      </c>
      <c r="K247" s="4" t="str">
        <f>VLOOKUP(A247,ISO!$A$2:'ISO'!$C$251,3,FALSE)</f>
        <v>The Independent State of Samoa</v>
      </c>
      <c r="L247" s="4" t="str">
        <f>VLOOKUP(A247,ISO!$A$2:'ISO'!$D$251,4,FALSE)</f>
        <v>WS</v>
      </c>
      <c r="M247" s="12">
        <f>VLOOKUP(A247,FAO!$A$2:'FAO'!$E$195, 2, FALSE)</f>
        <v>882</v>
      </c>
      <c r="N247" s="12" t="str">
        <f>VLOOKUP(A247,FAO!$A$2:'FAO'!$E$195, 3, FALSE)</f>
        <v>SAM</v>
      </c>
      <c r="O247" s="18">
        <f>VLOOKUP(A247,FAO!$A$2:'FAO'!$E$195, 5, FALSE)</f>
        <v>212</v>
      </c>
      <c r="P247" t="e">
        <f>VLOOKUP(A247,AggReg2!A$2:B$251, 2, FALSE)</f>
        <v>#N/A</v>
      </c>
      <c r="Q247" s="16" t="str">
        <f>VLOOKUP(C247,Econ2Dev!A$2:C$235,2, FALSE)</f>
        <v>DVG</v>
      </c>
      <c r="R247" s="16" t="str">
        <f>VLOOKUP(C247,Econ2Dev!A$2:C$235, 3, FALSE)</f>
        <v>Developed Only</v>
      </c>
      <c r="S247" t="str">
        <f>VLOOKUP(A247,EAPgMENg!A$2:C$288, 2, FALSE)</f>
        <v>OTH</v>
      </c>
      <c r="T247" t="str">
        <f>VLOOKUP(A247,EAPgMENg!A$2:C$288, 3, FALSE)</f>
        <v>Other</v>
      </c>
      <c r="U247" t="str">
        <f>VLOOKUP(C247,WB.income!A$2:C$251, 2, FALSE)</f>
        <v>upMidInc</v>
      </c>
      <c r="V247" t="str">
        <f>VLOOKUP(C247,WB.income!A$2:C$251, 3, FALSE)</f>
        <v>Upper middle income</v>
      </c>
      <c r="X247" t="str">
        <f>VLOOKUP(A247,WB.spatial!A$2:C$251, 2, FALSE)</f>
        <v>EAP</v>
      </c>
      <c r="Y247" t="str">
        <f>VLOOKUP(A247,WB.spatial!A$2:C$251, 3, FALSE)</f>
        <v>East Asia and Pacific</v>
      </c>
      <c r="Z247" t="str">
        <f>VLOOKUP(A247, Africa.regions!A$2:C$251, 2, FALSE)</f>
        <v>NonAfrica</v>
      </c>
      <c r="AA247" t="str">
        <f>VLOOKUP(A247,Africa.regions!A$2:C$251, 3, FALSE)</f>
        <v>Not Africa</v>
      </c>
      <c r="AB247" t="str">
        <f>VLOOKUP(A247, 'regions.invest'!A$2:C$250, 2, FALSE)</f>
        <v>nonmember</v>
      </c>
      <c r="AC247" t="str">
        <f>VLOOKUP(A247, 'regions.invest'!A$2:C$250, 3, FALSE)</f>
        <v>standard investment</v>
      </c>
      <c r="AE247" t="str">
        <f>VLOOKUP(C247, MDIreg1!A$2:C$250, 2, FALSE)</f>
        <v>Asia_SE</v>
      </c>
      <c r="AF247" t="str">
        <f>VLOOKUP(C247, MDIreg1!A$2:C$250, 3, FALSE)</f>
        <v>Southeast Asia</v>
      </c>
      <c r="AG247" t="str">
        <f>VLOOKUP(C247, MDIreg2!A$2:C$250, 2, FALSE)</f>
        <v>Asia_mdi</v>
      </c>
      <c r="AH247" t="str">
        <f>VLOOKUP(C247, MDIreg2!A$2:C$250, 3, FALSE)</f>
        <v>Selected Asian countries</v>
      </c>
    </row>
    <row r="248" spans="1:34" x14ac:dyDescent="0.2">
      <c r="A248" s="3" t="str">
        <f>ISO!A248</f>
        <v>YEM</v>
      </c>
      <c r="B248" s="3" t="str">
        <f>ISO!B248</f>
        <v>Yemen</v>
      </c>
      <c r="C248" s="4" t="str">
        <f>VLOOKUP(A248,IMPACT159!A$2:C$251, 2, FALSE)</f>
        <v>YEM</v>
      </c>
      <c r="D248" s="4" t="str">
        <f>VLOOKUP(A248,IMPACT159!A$2:C$251, 3, FALSE)</f>
        <v>Yemen</v>
      </c>
      <c r="E248" s="4" t="str">
        <f>VLOOKUP(A248,IMPACT115!A$2:C$249, 2,FALSE)</f>
        <v>GUL</v>
      </c>
      <c r="F248" s="4" t="str">
        <f>VLOOKUP(A248,IMPACT115!A$2:C$249, 2,FALSE)</f>
        <v>GUL</v>
      </c>
      <c r="G248" s="4" t="str">
        <f>VLOOKUP(A248,SSP!$A$2:C$247,2,FALSE)</f>
        <v>YEM</v>
      </c>
      <c r="H248" s="5">
        <f>VLOOKUP(A248,FAO!$A$2:'FAO'!$E$195, 4, FALSE)</f>
        <v>249</v>
      </c>
      <c r="I248" s="4" t="str">
        <f>VLOOKUP(A248,AggReg1!A$2:C$251, 2, FALSE)</f>
        <v>MEN</v>
      </c>
      <c r="J248" s="4" t="str">
        <f>VLOOKUP(A248,AggReg1!A$2:C$251, 3, FALSE)</f>
        <v>Middle East and North Africa</v>
      </c>
      <c r="K248" s="4" t="str">
        <f>VLOOKUP(A248,ISO!$A$2:'ISO'!$C$251,3,FALSE)</f>
        <v>The Republic of Yemen</v>
      </c>
      <c r="L248" s="4" t="str">
        <f>VLOOKUP(A248,ISO!$A$2:'ISO'!$D$251,4,FALSE)</f>
        <v>YE</v>
      </c>
      <c r="M248" s="12">
        <f>VLOOKUP(A248,FAO!$A$2:'FAO'!$E$195, 2, FALSE)</f>
        <v>887</v>
      </c>
      <c r="N248" s="12" t="str">
        <f>VLOOKUP(A248,FAO!$A$2:'FAO'!$E$195, 3, FALSE)</f>
        <v>YEM</v>
      </c>
      <c r="O248" s="18">
        <f>VLOOKUP(A248,FAO!$A$2:'FAO'!$E$195, 5, FALSE)</f>
        <v>269</v>
      </c>
      <c r="P248" t="e">
        <f>VLOOKUP(A248,AggReg2!A$2:B$251, 2, FALSE)</f>
        <v>#N/A</v>
      </c>
      <c r="Q248" s="16" t="str">
        <f>VLOOKUP(C248,Econ2Dev!A$2:C$235,2, FALSE)</f>
        <v>DVG</v>
      </c>
      <c r="R248" s="16" t="str">
        <f>VLOOKUP(C248,Econ2Dev!A$2:C$235, 3, FALSE)</f>
        <v>Developed Only</v>
      </c>
      <c r="S248" t="str">
        <f>VLOOKUP(A248,EAPgMENg!A$2:C$288, 2, FALSE)</f>
        <v>OTH</v>
      </c>
      <c r="T248" t="str">
        <f>VLOOKUP(A248,EAPgMENg!A$2:C$288, 3, FALSE)</f>
        <v>Other</v>
      </c>
      <c r="U248" t="str">
        <f>VLOOKUP(C248,WB.income!A$2:C$251, 2, FALSE)</f>
        <v>lowMidInc</v>
      </c>
      <c r="V248" t="str">
        <f>VLOOKUP(C248,WB.income!A$2:C$251, 3, FALSE)</f>
        <v>Lower middle income</v>
      </c>
      <c r="X248" t="str">
        <f>VLOOKUP(A248,WB.spatial!A$2:C$251, 2, FALSE)</f>
        <v>MEN</v>
      </c>
      <c r="Y248" t="str">
        <f>VLOOKUP(A248,WB.spatial!A$2:C$251, 3, FALSE)</f>
        <v>Middle and Near East</v>
      </c>
      <c r="Z248" t="str">
        <f>VLOOKUP(A248, Africa.regions!A$2:C$251, 2, FALSE)</f>
        <v>NonAfrica</v>
      </c>
      <c r="AA248" t="str">
        <f>VLOOKUP(A248,Africa.regions!A$2:C$251, 3, FALSE)</f>
        <v>Not Africa</v>
      </c>
      <c r="AB248" t="str">
        <f>VLOOKUP(A248, 'regions.invest'!A$2:C$250, 2, FALSE)</f>
        <v>member</v>
      </c>
      <c r="AC248" t="str">
        <f>VLOOKUP(A248, 'regions.invest'!A$2:C$250, 3, FALSE)</f>
        <v>Increased investment</v>
      </c>
      <c r="AE248" t="str">
        <f>VLOOKUP(C248, MDIreg1!A$2:C$250, 2, FALSE)</f>
        <v>Asia_West</v>
      </c>
      <c r="AF248" t="str">
        <f>VLOOKUP(C248, MDIreg1!A$2:C$250, 3, FALSE)</f>
        <v>Western Asia</v>
      </c>
      <c r="AG248" t="str">
        <f>VLOOKUP(C248, MDIreg2!A$2:C$250, 2, FALSE)</f>
        <v>WANACentAsia_mdi</v>
      </c>
      <c r="AH248" t="str">
        <f>VLOOKUP(C248, MDIreg2!A$2:C$250, 3, FALSE)</f>
        <v>West and Central Asia and North African countries</v>
      </c>
    </row>
    <row r="249" spans="1:34" x14ac:dyDescent="0.2">
      <c r="A249" s="3" t="str">
        <f>ISO!A249</f>
        <v>ZAF</v>
      </c>
      <c r="B249" s="3" t="str">
        <f>ISO!B249</f>
        <v>South Africa</v>
      </c>
      <c r="C249" s="4" t="str">
        <f>VLOOKUP(A249,IMPACT159!A$2:C$251, 2, FALSE)</f>
        <v>ZAF</v>
      </c>
      <c r="D249" s="4" t="str">
        <f>VLOOKUP(A249,IMPACT159!A$2:C$251, 3, FALSE)</f>
        <v>South Africa</v>
      </c>
      <c r="E249" s="4" t="str">
        <f>VLOOKUP(A249,IMPACT115!A$2:C$249, 2,FALSE)</f>
        <v>SAF</v>
      </c>
      <c r="F249" s="4" t="str">
        <f>VLOOKUP(A249,IMPACT115!A$2:C$249, 2,FALSE)</f>
        <v>SAF</v>
      </c>
      <c r="G249" s="4" t="str">
        <f>VLOOKUP(A249,SSP!$A$2:C$247,2,FALSE)</f>
        <v>ZAF</v>
      </c>
      <c r="H249" s="5">
        <f>VLOOKUP(A249,FAO!$A$2:'FAO'!$E$195, 4, FALSE)</f>
        <v>202</v>
      </c>
      <c r="I249" s="4" t="str">
        <f>VLOOKUP(A249,AggReg1!A$2:C$251, 2, FALSE)</f>
        <v>SSA</v>
      </c>
      <c r="J249" s="4" t="str">
        <f>VLOOKUP(A249,AggReg1!A$2:C$251, 3, FALSE)</f>
        <v>Africa south of the Sahara</v>
      </c>
      <c r="K249" s="4" t="str">
        <f>VLOOKUP(A249,ISO!$A$2:'ISO'!$C$251,3,FALSE)</f>
        <v>The Republic of South Africa</v>
      </c>
      <c r="L249" s="4" t="str">
        <f>VLOOKUP(A249,ISO!$A$2:'ISO'!$D$251,4,FALSE)</f>
        <v>ZA</v>
      </c>
      <c r="M249" s="12">
        <f>VLOOKUP(A249,FAO!$A$2:'FAO'!$E$195, 2, FALSE)</f>
        <v>710</v>
      </c>
      <c r="N249" s="12" t="str">
        <f>VLOOKUP(A249,FAO!$A$2:'FAO'!$E$195, 3, FALSE)</f>
        <v>SAF</v>
      </c>
      <c r="O249" s="18">
        <f>VLOOKUP(A249,FAO!$A$2:'FAO'!$E$195, 5, FALSE)</f>
        <v>227</v>
      </c>
      <c r="P249" t="e">
        <f>VLOOKUP(A249,AggReg2!A$2:B$251, 2, FALSE)</f>
        <v>#N/A</v>
      </c>
      <c r="Q249" s="16" t="str">
        <f>VLOOKUP(C249,Econ2Dev!A$2:C$235,2, FALSE)</f>
        <v>DVG</v>
      </c>
      <c r="R249" s="16" t="str">
        <f>VLOOKUP(C249,Econ2Dev!A$2:C$235, 3, FALSE)</f>
        <v>Developed Only</v>
      </c>
      <c r="S249" t="str">
        <f>VLOOKUP(A249,EAPgMENg!A$2:C$288, 2, FALSE)</f>
        <v>OTH</v>
      </c>
      <c r="T249" t="str">
        <f>VLOOKUP(A249,EAPgMENg!A$2:C$288, 3, FALSE)</f>
        <v>Other</v>
      </c>
      <c r="U249" t="str">
        <f>VLOOKUP(C249,WB.income!A$2:C$251, 2, FALSE)</f>
        <v>upMidInc</v>
      </c>
      <c r="V249" t="str">
        <f>VLOOKUP(C249,WB.income!A$2:C$251, 3, FALSE)</f>
        <v>Upper middle income</v>
      </c>
      <c r="X249" t="str">
        <f>VLOOKUP(A249,WB.spatial!A$2:C$251, 2, FALSE)</f>
        <v>SSA</v>
      </c>
      <c r="Y249" t="str">
        <f>VLOOKUP(A249,WB.spatial!A$2:C$251, 3, FALSE)</f>
        <v>Sub-Saharan Africa</v>
      </c>
      <c r="Z249" t="str">
        <f>VLOOKUP(A249, Africa.regions!A$2:C$251, 2, FALSE)</f>
        <v>Southern</v>
      </c>
      <c r="AA249" t="str">
        <f>VLOOKUP(A249,Africa.regions!A$2:C$251, 3, FALSE)</f>
        <v>Southern Africa</v>
      </c>
      <c r="AB249" t="str">
        <f>VLOOKUP(A249, 'regions.invest'!A$2:C$250, 2, FALSE)</f>
        <v>member</v>
      </c>
      <c r="AC249" t="str">
        <f>VLOOKUP(A249, 'regions.invest'!A$2:C$250, 3, FALSE)</f>
        <v>Increased investment</v>
      </c>
      <c r="AE249" t="str">
        <f>VLOOKUP(C249, MDIreg1!A$2:C$250, 2, FALSE)</f>
        <v>SSA_Southern</v>
      </c>
      <c r="AF249" t="str">
        <f>VLOOKUP(C249, MDIreg1!A$2:C$250, 3, FALSE)</f>
        <v>Southern Africa</v>
      </c>
      <c r="AG249" t="str">
        <f>VLOOKUP(C249, MDIreg2!A$2:C$250, 2, FALSE)</f>
        <v>SSA</v>
      </c>
      <c r="AH249" t="str">
        <f>VLOOKUP(C249, MDIreg2!A$2:C$250, 3, FALSE)</f>
        <v>Sub Saharan African countries</v>
      </c>
    </row>
    <row r="250" spans="1:34" x14ac:dyDescent="0.2">
      <c r="A250" s="3" t="str">
        <f>ISO!A250</f>
        <v>ZMB</v>
      </c>
      <c r="B250" s="3" t="str">
        <f>ISO!B250</f>
        <v>Zambia</v>
      </c>
      <c r="C250" s="4" t="str">
        <f>VLOOKUP(A250,IMPACT159!A$2:C$251, 2, FALSE)</f>
        <v>ZMB</v>
      </c>
      <c r="D250" s="4" t="str">
        <f>VLOOKUP(A250,IMPACT159!A$2:C$251, 3, FALSE)</f>
        <v>Zambia</v>
      </c>
      <c r="E250" s="4" t="str">
        <f>VLOOKUP(A250,IMPACT115!A$2:C$249, 2,FALSE)</f>
        <v>ZAM</v>
      </c>
      <c r="F250" s="4" t="str">
        <f>VLOOKUP(A250,IMPACT115!A$2:C$249, 2,FALSE)</f>
        <v>ZAM</v>
      </c>
      <c r="G250" s="4" t="str">
        <f>VLOOKUP(A250,SSP!$A$2:C$247,2,FALSE)</f>
        <v>ZMB</v>
      </c>
      <c r="H250" s="5">
        <f>VLOOKUP(A250,FAO!$A$2:'FAO'!$E$195, 4, FALSE)</f>
        <v>251</v>
      </c>
      <c r="I250" s="4" t="str">
        <f>VLOOKUP(A250,AggReg1!A$2:C$251, 2, FALSE)</f>
        <v>SSA</v>
      </c>
      <c r="J250" s="4" t="str">
        <f>VLOOKUP(A250,AggReg1!A$2:C$251, 3, FALSE)</f>
        <v>Africa south of the Sahara</v>
      </c>
      <c r="K250" s="4" t="str">
        <f>VLOOKUP(A250,ISO!$A$2:'ISO'!$C$251,3,FALSE)</f>
        <v>The Republic of Zambia</v>
      </c>
      <c r="L250" s="4" t="str">
        <f>VLOOKUP(A250,ISO!$A$2:'ISO'!$D$251,4,FALSE)</f>
        <v>ZM</v>
      </c>
      <c r="M250" s="12">
        <f>VLOOKUP(A250,FAO!$A$2:'FAO'!$E$195, 2, FALSE)</f>
        <v>894</v>
      </c>
      <c r="N250" s="12" t="str">
        <f>VLOOKUP(A250,FAO!$A$2:'FAO'!$E$195, 3, FALSE)</f>
        <v>ZAM</v>
      </c>
      <c r="O250" s="18">
        <f>VLOOKUP(A250,FAO!$A$2:'FAO'!$E$195, 5, FALSE)</f>
        <v>270</v>
      </c>
      <c r="P250" t="e">
        <f>VLOOKUP(A250,AggReg2!A$2:B$251, 2, FALSE)</f>
        <v>#N/A</v>
      </c>
      <c r="Q250" s="16" t="str">
        <f>VLOOKUP(C250,Econ2Dev!A$2:C$235,2, FALSE)</f>
        <v>DVG</v>
      </c>
      <c r="R250" s="16" t="str">
        <f>VLOOKUP(C250,Econ2Dev!A$2:C$235, 3, FALSE)</f>
        <v>Developed Only</v>
      </c>
      <c r="S250" t="str">
        <f>VLOOKUP(A250,EAPgMENg!A$2:C$288, 2, FALSE)</f>
        <v>OTH</v>
      </c>
      <c r="T250" t="str">
        <f>VLOOKUP(A250,EAPgMENg!A$2:C$288, 3, FALSE)</f>
        <v>Other</v>
      </c>
      <c r="U250" t="str">
        <f>VLOOKUP(C250,WB.income!A$2:C$251, 2, FALSE)</f>
        <v>lowMidInc</v>
      </c>
      <c r="V250" t="str">
        <f>VLOOKUP(C250,WB.income!A$2:C$251, 3, FALSE)</f>
        <v>Lower middle income</v>
      </c>
      <c r="X250" t="str">
        <f>VLOOKUP(A250,WB.spatial!A$2:C$251, 2, FALSE)</f>
        <v>SSA</v>
      </c>
      <c r="Y250" t="str">
        <f>VLOOKUP(A250,WB.spatial!A$2:C$251, 3, FALSE)</f>
        <v>Sub-Saharan Africa</v>
      </c>
      <c r="Z250" t="str">
        <f>VLOOKUP(A250, Africa.regions!A$2:C$251, 2, FALSE)</f>
        <v>Southern</v>
      </c>
      <c r="AA250" t="str">
        <f>VLOOKUP(A250,Africa.regions!A$2:C$251, 3, FALSE)</f>
        <v>Southern Africa</v>
      </c>
      <c r="AB250" t="str">
        <f>VLOOKUP(A250, 'regions.invest'!A$2:C$250, 2, FALSE)</f>
        <v>member</v>
      </c>
      <c r="AC250" t="str">
        <f>VLOOKUP(A250, 'regions.invest'!A$2:C$250, 3, FALSE)</f>
        <v>Increased investment</v>
      </c>
      <c r="AE250" t="str">
        <f>VLOOKUP(C250, MDIreg1!A$2:C$250, 2, FALSE)</f>
        <v>SSA_Southern</v>
      </c>
      <c r="AF250" t="str">
        <f>VLOOKUP(C250, MDIreg1!A$2:C$250, 3, FALSE)</f>
        <v>Southern Africa</v>
      </c>
      <c r="AG250" t="str">
        <f>VLOOKUP(C250, MDIreg2!A$2:C$250, 2, FALSE)</f>
        <v>SSA</v>
      </c>
      <c r="AH250" t="str">
        <f>VLOOKUP(C250, MDIreg2!A$2:C$250, 3, FALSE)</f>
        <v>Sub Saharan African countries</v>
      </c>
    </row>
    <row r="251" spans="1:34" x14ac:dyDescent="0.2">
      <c r="A251" s="3" t="str">
        <f>ISO!A251</f>
        <v>ZWE</v>
      </c>
      <c r="B251" s="3" t="str">
        <f>ISO!B251</f>
        <v>Zimbabwe</v>
      </c>
      <c r="C251" s="4" t="str">
        <f>VLOOKUP(A251,IMPACT159!A$2:C$251, 2, FALSE)</f>
        <v>ZWE</v>
      </c>
      <c r="D251" s="4" t="str">
        <f>VLOOKUP(A251,IMPACT159!A$2:C$251, 3, FALSE)</f>
        <v>Zimbabwe</v>
      </c>
      <c r="E251" s="4" t="str">
        <f>VLOOKUP(A251,IMPACT115!A$2:C$249, 2,FALSE)</f>
        <v>ZIM</v>
      </c>
      <c r="F251" s="4" t="str">
        <f>VLOOKUP(A251,IMPACT115!A$2:C$249, 2,FALSE)</f>
        <v>ZIM</v>
      </c>
      <c r="G251" s="4" t="str">
        <f>VLOOKUP(A251,SSP!$A$2:C$247,2,FALSE)</f>
        <v>ZWE</v>
      </c>
      <c r="H251" s="5">
        <f>VLOOKUP(A251,FAO!$A$2:'FAO'!$E$195, 4, FALSE)</f>
        <v>181</v>
      </c>
      <c r="I251" s="4" t="str">
        <f>VLOOKUP(A251,AggReg1!A$2:C$251, 2, FALSE)</f>
        <v>SSA</v>
      </c>
      <c r="J251" s="4" t="str">
        <f>VLOOKUP(A251,AggReg1!A$2:C$251, 3, FALSE)</f>
        <v>Africa south of the Sahara</v>
      </c>
      <c r="K251" s="4" t="str">
        <f>VLOOKUP(A251,ISO!$A$2:'ISO'!$C$251,3,FALSE)</f>
        <v>The Republic of Zimbabwe</v>
      </c>
      <c r="L251" s="4" t="str">
        <f>VLOOKUP(A251,ISO!$A$2:'ISO'!$D$251,4,FALSE)</f>
        <v>ZW</v>
      </c>
      <c r="M251" s="12">
        <f>VLOOKUP(A251,FAO!$A$2:'FAO'!$E$195, 2, FALSE)</f>
        <v>716</v>
      </c>
      <c r="N251" s="12" t="str">
        <f>VLOOKUP(A251,FAO!$A$2:'FAO'!$E$195, 3, FALSE)</f>
        <v>ZIM</v>
      </c>
      <c r="O251" s="18">
        <f>VLOOKUP(A251,FAO!$A$2:'FAO'!$E$195, 5, FALSE)</f>
        <v>271</v>
      </c>
      <c r="P251" t="e">
        <f>VLOOKUP(A251,AggReg2!A$2:B$251, 2, FALSE)</f>
        <v>#N/A</v>
      </c>
      <c r="Q251" s="16" t="str">
        <f>VLOOKUP(C251,Econ2Dev!A$2:C$235,2, FALSE)</f>
        <v>DVG</v>
      </c>
      <c r="R251" s="16" t="str">
        <f>VLOOKUP(C251,Econ2Dev!A$2:C$235, 3, FALSE)</f>
        <v>Developed Only</v>
      </c>
      <c r="S251" t="str">
        <f>VLOOKUP(A251,EAPgMENg!A$2:C$288, 2, FALSE)</f>
        <v>OTH</v>
      </c>
      <c r="T251" t="str">
        <f>VLOOKUP(A251,EAPgMENg!A$2:C$288, 3, FALSE)</f>
        <v>Other</v>
      </c>
      <c r="U251" t="str">
        <f>VLOOKUP(C251,WB.income!A$2:C$251, 2, FALSE)</f>
        <v>lowInc</v>
      </c>
      <c r="V251" t="str">
        <f>VLOOKUP(C251,WB.income!A$2:C$251, 3, FALSE)</f>
        <v>Low income</v>
      </c>
      <c r="X251" t="str">
        <f>VLOOKUP(A251,WB.spatial!A$2:C$251, 2, FALSE)</f>
        <v>SSA</v>
      </c>
      <c r="Y251" t="str">
        <f>VLOOKUP(A251,WB.spatial!A$2:C$251, 3, FALSE)</f>
        <v>Sub-Saharan Africa</v>
      </c>
      <c r="Z251" t="str">
        <f>VLOOKUP(A251, Africa.regions!A$2:C$251, 2, FALSE)</f>
        <v>Southern</v>
      </c>
      <c r="AA251" t="str">
        <f>VLOOKUP(A251,Africa.regions!A$2:C$251, 3, FALSE)</f>
        <v>Southern Africa</v>
      </c>
      <c r="AB251" t="str">
        <f>VLOOKUP(A251, 'regions.invest'!A$2:C$250, 2, FALSE)</f>
        <v>member</v>
      </c>
      <c r="AC251" t="str">
        <f>VLOOKUP(A251, 'regions.invest'!A$2:C$250, 3, FALSE)</f>
        <v>Increased investment</v>
      </c>
      <c r="AE251" t="str">
        <f>VLOOKUP(C251, MDIreg1!A$2:C$250, 2, FALSE)</f>
        <v>SSA_Southern</v>
      </c>
      <c r="AF251" t="str">
        <f>VLOOKUP(C251, MDIreg1!A$2:C$250, 3, FALSE)</f>
        <v>Southern Africa</v>
      </c>
      <c r="AG251" t="str">
        <f>VLOOKUP(C251, MDIreg2!A$2:C$250, 2, FALSE)</f>
        <v>SSA</v>
      </c>
      <c r="AH251" t="str">
        <f>VLOOKUP(C251, MDIreg2!A$2:C$250, 3, FALSE)</f>
        <v>Sub Saharan African countries</v>
      </c>
    </row>
  </sheetData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51"/>
  <sheetViews>
    <sheetView workbookViewId="0">
      <selection activeCell="L59" sqref="L59"/>
    </sheetView>
  </sheetViews>
  <sheetFormatPr baseColWidth="10" defaultColWidth="8.83203125" defaultRowHeight="15" x14ac:dyDescent="0.2"/>
  <cols>
    <col min="1" max="1" width="11.5" bestFit="1" customWidth="1"/>
    <col min="2" max="2" width="26.6640625" customWidth="1"/>
    <col min="3" max="3" width="28.6640625" customWidth="1"/>
  </cols>
  <sheetData>
    <row r="1" spans="1:3" s="6" customFormat="1" x14ac:dyDescent="0.2">
      <c r="A1" s="7" t="s">
        <v>0</v>
      </c>
      <c r="B1" s="8" t="s">
        <v>1007</v>
      </c>
      <c r="C1" s="8" t="s">
        <v>1008</v>
      </c>
    </row>
    <row r="2" spans="1:3" x14ac:dyDescent="0.2">
      <c r="A2" s="3" t="s">
        <v>10</v>
      </c>
      <c r="B2" s="4" t="s">
        <v>13</v>
      </c>
      <c r="C2" s="4" t="s">
        <v>16</v>
      </c>
    </row>
    <row r="3" spans="1:3" x14ac:dyDescent="0.2">
      <c r="A3" s="3" t="s">
        <v>17</v>
      </c>
      <c r="B3" s="4" t="s">
        <v>18</v>
      </c>
      <c r="C3" s="4" t="s">
        <v>20</v>
      </c>
    </row>
    <row r="4" spans="1:3" x14ac:dyDescent="0.2">
      <c r="A4" s="3" t="s">
        <v>23</v>
      </c>
      <c r="B4" s="4" t="s">
        <v>25</v>
      </c>
      <c r="C4" s="4" t="s">
        <v>27</v>
      </c>
    </row>
    <row r="5" spans="1:3" x14ac:dyDescent="0.2">
      <c r="A5" s="3" t="s">
        <v>29</v>
      </c>
      <c r="B5" s="4" t="s">
        <v>13</v>
      </c>
      <c r="C5" s="4" t="s">
        <v>16</v>
      </c>
    </row>
    <row r="6" spans="1:3" x14ac:dyDescent="0.2">
      <c r="A6" s="3" t="s">
        <v>31</v>
      </c>
      <c r="B6" s="4" t="s">
        <v>33</v>
      </c>
      <c r="C6" s="4" t="s">
        <v>36</v>
      </c>
    </row>
    <row r="7" spans="1:3" x14ac:dyDescent="0.2">
      <c r="A7" s="3" t="s">
        <v>37</v>
      </c>
      <c r="B7" s="4" t="s">
        <v>33</v>
      </c>
      <c r="C7" s="4" t="s">
        <v>36</v>
      </c>
    </row>
    <row r="8" spans="1:3" x14ac:dyDescent="0.2">
      <c r="A8" s="3" t="s">
        <v>42</v>
      </c>
      <c r="B8" s="4" t="s">
        <v>33</v>
      </c>
      <c r="C8" s="4" t="s">
        <v>36</v>
      </c>
    </row>
    <row r="9" spans="1:3" x14ac:dyDescent="0.2">
      <c r="A9" s="3" t="s">
        <v>86</v>
      </c>
      <c r="B9" s="4" t="s">
        <v>13</v>
      </c>
      <c r="C9" s="4" t="s">
        <v>16</v>
      </c>
    </row>
    <row r="10" spans="1:3" x14ac:dyDescent="0.2">
      <c r="A10" s="3" t="s">
        <v>49</v>
      </c>
      <c r="B10" s="4" t="s">
        <v>52</v>
      </c>
      <c r="C10" s="4" t="s">
        <v>56</v>
      </c>
    </row>
    <row r="11" spans="1:3" x14ac:dyDescent="0.2">
      <c r="A11" s="3" t="s">
        <v>59</v>
      </c>
      <c r="B11" s="4" t="s">
        <v>13</v>
      </c>
      <c r="C11" s="4" t="s">
        <v>16</v>
      </c>
    </row>
    <row r="12" spans="1:3" x14ac:dyDescent="0.2">
      <c r="A12" s="3" t="s">
        <v>62</v>
      </c>
      <c r="B12" s="4" t="s">
        <v>64</v>
      </c>
      <c r="C12" s="4" t="s">
        <v>67</v>
      </c>
    </row>
    <row r="13" spans="1:3" x14ac:dyDescent="0.2">
      <c r="A13" s="3" t="s">
        <v>69</v>
      </c>
      <c r="B13" s="4" t="s">
        <v>71</v>
      </c>
      <c r="C13" s="4" t="s">
        <v>74</v>
      </c>
    </row>
    <row r="14" spans="1:3" x14ac:dyDescent="0.2">
      <c r="A14" s="3" t="s">
        <v>75</v>
      </c>
      <c r="B14" s="4" t="s">
        <v>25</v>
      </c>
      <c r="C14" s="4" t="s">
        <v>27</v>
      </c>
    </row>
    <row r="15" spans="1:3" x14ac:dyDescent="0.2">
      <c r="A15" s="3" t="s">
        <v>79</v>
      </c>
      <c r="B15" s="4" t="s">
        <v>71</v>
      </c>
      <c r="C15" s="4" t="s">
        <v>74</v>
      </c>
    </row>
    <row r="16" spans="1:3" x14ac:dyDescent="0.2">
      <c r="A16" s="3" t="s">
        <v>83</v>
      </c>
      <c r="B16" s="4" t="s">
        <v>13</v>
      </c>
      <c r="C16" s="4" t="s">
        <v>16</v>
      </c>
    </row>
    <row r="17" spans="1:3" x14ac:dyDescent="0.2">
      <c r="A17" s="3" t="s">
        <v>87</v>
      </c>
      <c r="B17" s="4" t="s">
        <v>71</v>
      </c>
      <c r="C17" s="4" t="s">
        <v>74</v>
      </c>
    </row>
    <row r="18" spans="1:3" x14ac:dyDescent="0.2">
      <c r="A18" s="3" t="s">
        <v>91</v>
      </c>
      <c r="B18" s="4" t="s">
        <v>33</v>
      </c>
      <c r="C18" s="4" t="s">
        <v>36</v>
      </c>
    </row>
    <row r="19" spans="1:3" x14ac:dyDescent="0.2">
      <c r="A19" s="3" t="s">
        <v>96</v>
      </c>
      <c r="B19" s="4" t="s">
        <v>64</v>
      </c>
      <c r="C19" s="4" t="s">
        <v>67</v>
      </c>
    </row>
    <row r="20" spans="1:3" x14ac:dyDescent="0.2">
      <c r="A20" s="3" t="s">
        <v>99</v>
      </c>
      <c r="B20" s="4" t="s">
        <v>25</v>
      </c>
      <c r="C20" s="4" t="s">
        <v>27</v>
      </c>
    </row>
    <row r="21" spans="1:3" x14ac:dyDescent="0.2">
      <c r="A21" s="3" t="s">
        <v>103</v>
      </c>
      <c r="B21" s="4" t="s">
        <v>33</v>
      </c>
      <c r="C21" s="4" t="s">
        <v>36</v>
      </c>
    </row>
    <row r="22" spans="1:3" x14ac:dyDescent="0.2">
      <c r="A22" s="3" t="s">
        <v>109</v>
      </c>
      <c r="B22" s="4" t="s">
        <v>25</v>
      </c>
      <c r="C22" s="4" t="s">
        <v>27</v>
      </c>
    </row>
    <row r="23" spans="1:3" x14ac:dyDescent="0.2">
      <c r="A23" s="3" t="s">
        <v>112</v>
      </c>
      <c r="B23" s="4" t="s">
        <v>13</v>
      </c>
      <c r="C23" s="4" t="s">
        <v>16</v>
      </c>
    </row>
    <row r="24" spans="1:3" x14ac:dyDescent="0.2">
      <c r="A24" s="3" t="s">
        <v>114</v>
      </c>
      <c r="B24" s="4" t="s">
        <v>25</v>
      </c>
      <c r="C24" s="4" t="s">
        <v>27</v>
      </c>
    </row>
    <row r="25" spans="1:3" x14ac:dyDescent="0.2">
      <c r="A25" s="3" t="s">
        <v>120</v>
      </c>
      <c r="B25" s="4" t="s">
        <v>18</v>
      </c>
      <c r="C25" s="4" t="s">
        <v>20</v>
      </c>
    </row>
    <row r="26" spans="1:3" x14ac:dyDescent="0.2">
      <c r="A26" s="3" t="s">
        <v>124</v>
      </c>
      <c r="B26" s="4" t="s">
        <v>33</v>
      </c>
      <c r="C26" s="4" t="s">
        <v>36</v>
      </c>
    </row>
    <row r="27" spans="1:3" x14ac:dyDescent="0.2">
      <c r="A27" s="3" t="s">
        <v>130</v>
      </c>
      <c r="B27" s="4" t="s">
        <v>52</v>
      </c>
      <c r="C27" s="4" t="s">
        <v>56</v>
      </c>
    </row>
    <row r="28" spans="1:3" x14ac:dyDescent="0.2">
      <c r="A28" s="3" t="s">
        <v>134</v>
      </c>
      <c r="B28" s="4" t="s">
        <v>13</v>
      </c>
      <c r="C28" s="4" t="s">
        <v>16</v>
      </c>
    </row>
    <row r="29" spans="1:3" x14ac:dyDescent="0.2">
      <c r="A29" s="3" t="s">
        <v>138</v>
      </c>
      <c r="B29" s="4" t="s">
        <v>33</v>
      </c>
      <c r="C29" s="4" t="s">
        <v>36</v>
      </c>
    </row>
    <row r="30" spans="1:3" x14ac:dyDescent="0.2">
      <c r="A30" s="3" t="s">
        <v>143</v>
      </c>
      <c r="B30" s="4" t="s">
        <v>13</v>
      </c>
      <c r="C30" s="4" t="s">
        <v>16</v>
      </c>
    </row>
    <row r="31" spans="1:3" x14ac:dyDescent="0.2">
      <c r="A31" s="3" t="s">
        <v>145</v>
      </c>
      <c r="B31" s="4" t="s">
        <v>64</v>
      </c>
      <c r="C31" s="4" t="s">
        <v>67</v>
      </c>
    </row>
    <row r="32" spans="1:3" x14ac:dyDescent="0.2">
      <c r="A32" s="3" t="s">
        <v>151</v>
      </c>
      <c r="B32" s="4" t="s">
        <v>13</v>
      </c>
      <c r="C32" s="4" t="s">
        <v>16</v>
      </c>
    </row>
    <row r="33" spans="1:3" x14ac:dyDescent="0.2">
      <c r="A33" s="3" t="s">
        <v>157</v>
      </c>
      <c r="B33" s="4" t="s">
        <v>25</v>
      </c>
      <c r="C33" s="4" t="s">
        <v>27</v>
      </c>
    </row>
    <row r="34" spans="1:3" x14ac:dyDescent="0.2">
      <c r="A34" s="3" t="s">
        <v>159</v>
      </c>
      <c r="B34" s="4" t="s">
        <v>13</v>
      </c>
      <c r="C34" s="4" t="s">
        <v>16</v>
      </c>
    </row>
    <row r="35" spans="1:3" x14ac:dyDescent="0.2">
      <c r="A35" s="3" t="s">
        <v>165</v>
      </c>
      <c r="B35" s="4" t="s">
        <v>13</v>
      </c>
      <c r="C35" s="4" t="s">
        <v>16</v>
      </c>
    </row>
    <row r="36" spans="1:3" x14ac:dyDescent="0.2">
      <c r="A36" s="3" t="s">
        <v>168</v>
      </c>
      <c r="B36" s="4" t="s">
        <v>13</v>
      </c>
      <c r="C36" s="4" t="s">
        <v>16</v>
      </c>
    </row>
    <row r="37" spans="1:3" x14ac:dyDescent="0.2">
      <c r="A37" s="3" t="s">
        <v>172</v>
      </c>
      <c r="B37" s="4" t="s">
        <v>71</v>
      </c>
      <c r="C37" s="4" t="s">
        <v>74</v>
      </c>
    </row>
    <row r="38" spans="1:3" x14ac:dyDescent="0.2">
      <c r="A38" s="3" t="s">
        <v>178</v>
      </c>
      <c r="B38" s="4" t="s">
        <v>18</v>
      </c>
      <c r="C38" s="4" t="s">
        <v>20</v>
      </c>
    </row>
    <row r="39" spans="1:3" x14ac:dyDescent="0.2">
      <c r="A39" s="3" t="s">
        <v>182</v>
      </c>
      <c r="B39" s="4" t="s">
        <v>25</v>
      </c>
      <c r="C39" s="4" t="s">
        <v>27</v>
      </c>
    </row>
    <row r="40" spans="1:3" x14ac:dyDescent="0.2">
      <c r="A40" s="3" t="s">
        <v>184</v>
      </c>
      <c r="B40" s="4" t="s">
        <v>25</v>
      </c>
      <c r="C40" s="4" t="s">
        <v>27</v>
      </c>
    </row>
    <row r="41" spans="1:3" x14ac:dyDescent="0.2">
      <c r="A41" s="3" t="s">
        <v>188</v>
      </c>
      <c r="B41" s="4" t="s">
        <v>25</v>
      </c>
      <c r="C41" s="4" t="s">
        <v>27</v>
      </c>
    </row>
    <row r="42" spans="1:3" x14ac:dyDescent="0.2">
      <c r="A42" s="3" t="s">
        <v>193</v>
      </c>
      <c r="B42" s="4" t="s">
        <v>194</v>
      </c>
      <c r="C42" s="4" t="s">
        <v>196</v>
      </c>
    </row>
    <row r="43" spans="1:3" x14ac:dyDescent="0.2">
      <c r="A43" s="3" t="s">
        <v>198</v>
      </c>
      <c r="B43" s="4" t="s">
        <v>71</v>
      </c>
      <c r="C43" s="4" t="s">
        <v>74</v>
      </c>
    </row>
    <row r="44" spans="1:3" x14ac:dyDescent="0.2">
      <c r="A44" s="3" t="s">
        <v>200</v>
      </c>
      <c r="B44" s="4" t="s">
        <v>33</v>
      </c>
      <c r="C44" s="4" t="s">
        <v>36</v>
      </c>
    </row>
    <row r="45" spans="1:3" x14ac:dyDescent="0.2">
      <c r="A45" s="3" t="s">
        <v>206</v>
      </c>
      <c r="B45" s="4" t="s">
        <v>13</v>
      </c>
      <c r="C45" s="4" t="s">
        <v>16</v>
      </c>
    </row>
    <row r="46" spans="1:3" x14ac:dyDescent="0.2">
      <c r="A46" s="3" t="s">
        <v>210</v>
      </c>
      <c r="B46" s="4" t="s">
        <v>71</v>
      </c>
      <c r="C46" s="4" t="s">
        <v>74</v>
      </c>
    </row>
    <row r="47" spans="1:3" x14ac:dyDescent="0.2">
      <c r="A47" s="3" t="s">
        <v>216</v>
      </c>
      <c r="B47" s="4" t="s">
        <v>25</v>
      </c>
      <c r="C47" s="4" t="s">
        <v>27</v>
      </c>
    </row>
    <row r="48" spans="1:3" x14ac:dyDescent="0.2">
      <c r="A48" s="3" t="s">
        <v>222</v>
      </c>
      <c r="B48" s="4" t="s">
        <v>25</v>
      </c>
      <c r="C48" s="4" t="s">
        <v>27</v>
      </c>
    </row>
    <row r="49" spans="1:3" x14ac:dyDescent="0.2">
      <c r="A49" s="3" t="s">
        <v>226</v>
      </c>
      <c r="B49" s="4" t="s">
        <v>25</v>
      </c>
      <c r="C49" s="4" t="s">
        <v>27</v>
      </c>
    </row>
    <row r="50" spans="1:3" x14ac:dyDescent="0.2">
      <c r="A50" s="3" t="s">
        <v>231</v>
      </c>
      <c r="B50" s="4" t="s">
        <v>25</v>
      </c>
      <c r="C50" s="4" t="s">
        <v>27</v>
      </c>
    </row>
    <row r="51" spans="1:3" x14ac:dyDescent="0.2">
      <c r="A51" s="3" t="s">
        <v>236</v>
      </c>
      <c r="B51" s="4" t="s">
        <v>71</v>
      </c>
      <c r="C51" s="4" t="s">
        <v>74</v>
      </c>
    </row>
    <row r="52" spans="1:3" x14ac:dyDescent="0.2">
      <c r="A52" s="3" t="s">
        <v>240</v>
      </c>
      <c r="B52" s="4" t="s">
        <v>13</v>
      </c>
      <c r="C52" s="4" t="s">
        <v>16</v>
      </c>
    </row>
    <row r="53" spans="1:3" x14ac:dyDescent="0.2">
      <c r="A53" s="3" t="s">
        <v>243</v>
      </c>
      <c r="B53" s="4" t="s">
        <v>71</v>
      </c>
      <c r="C53" s="4" t="s">
        <v>74</v>
      </c>
    </row>
    <row r="54" spans="1:3" x14ac:dyDescent="0.2">
      <c r="A54" s="3" t="s">
        <v>247</v>
      </c>
      <c r="B54" s="4" t="s">
        <v>25</v>
      </c>
      <c r="C54" s="4" t="s">
        <v>27</v>
      </c>
    </row>
    <row r="55" spans="1:3" x14ac:dyDescent="0.2">
      <c r="A55" s="3" t="s">
        <v>252</v>
      </c>
      <c r="B55" s="4" t="s">
        <v>13</v>
      </c>
      <c r="C55" s="4" t="s">
        <v>16</v>
      </c>
    </row>
    <row r="56" spans="1:3" x14ac:dyDescent="0.2">
      <c r="A56" s="3" t="s">
        <v>256</v>
      </c>
      <c r="B56" s="4" t="s">
        <v>13</v>
      </c>
      <c r="C56" s="4" t="s">
        <v>16</v>
      </c>
    </row>
    <row r="57" spans="1:3" x14ac:dyDescent="0.2">
      <c r="A57" s="3" t="s">
        <v>259</v>
      </c>
      <c r="B57" s="4" t="s">
        <v>13</v>
      </c>
      <c r="C57" s="4" t="s">
        <v>16</v>
      </c>
    </row>
    <row r="58" spans="1:3" x14ac:dyDescent="0.2">
      <c r="A58" s="3" t="s">
        <v>261</v>
      </c>
      <c r="B58" s="4" t="s">
        <v>71</v>
      </c>
      <c r="C58" s="4" t="s">
        <v>74</v>
      </c>
    </row>
    <row r="59" spans="1:3" x14ac:dyDescent="0.2">
      <c r="A59" s="3" t="s">
        <v>263</v>
      </c>
      <c r="B59" s="4" t="s">
        <v>13</v>
      </c>
      <c r="C59" s="4" t="s">
        <v>16</v>
      </c>
    </row>
    <row r="60" spans="1:3" x14ac:dyDescent="0.2">
      <c r="A60" s="3" t="s">
        <v>265</v>
      </c>
      <c r="B60" s="4" t="s">
        <v>33</v>
      </c>
      <c r="C60" s="4" t="s">
        <v>36</v>
      </c>
    </row>
    <row r="61" spans="1:3" x14ac:dyDescent="0.2">
      <c r="A61" s="3" t="s">
        <v>268</v>
      </c>
      <c r="B61" s="4" t="s">
        <v>33</v>
      </c>
      <c r="C61" s="4" t="s">
        <v>36</v>
      </c>
    </row>
    <row r="62" spans="1:3" x14ac:dyDescent="0.2">
      <c r="A62" s="3" t="s">
        <v>272</v>
      </c>
      <c r="B62" s="4" t="s">
        <v>33</v>
      </c>
      <c r="C62" s="4" t="s">
        <v>36</v>
      </c>
    </row>
    <row r="63" spans="1:3" x14ac:dyDescent="0.2">
      <c r="A63" s="3" t="s">
        <v>276</v>
      </c>
      <c r="B63" s="4" t="s">
        <v>25</v>
      </c>
      <c r="C63" s="4" t="s">
        <v>27</v>
      </c>
    </row>
    <row r="64" spans="1:3" x14ac:dyDescent="0.2">
      <c r="A64" s="3" t="s">
        <v>279</v>
      </c>
      <c r="B64" s="4" t="s">
        <v>13</v>
      </c>
      <c r="C64" s="4" t="s">
        <v>16</v>
      </c>
    </row>
    <row r="65" spans="1:3" x14ac:dyDescent="0.2">
      <c r="A65" s="3" t="s">
        <v>283</v>
      </c>
      <c r="B65" s="4" t="s">
        <v>33</v>
      </c>
      <c r="C65" s="4" t="s">
        <v>36</v>
      </c>
    </row>
    <row r="66" spans="1:3" x14ac:dyDescent="0.2">
      <c r="A66" s="3" t="s">
        <v>289</v>
      </c>
      <c r="B66" s="4" t="s">
        <v>13</v>
      </c>
      <c r="C66" s="4" t="s">
        <v>16</v>
      </c>
    </row>
    <row r="67" spans="1:3" x14ac:dyDescent="0.2">
      <c r="A67" s="3" t="s">
        <v>292</v>
      </c>
      <c r="B67" s="4" t="s">
        <v>52</v>
      </c>
      <c r="C67" s="4" t="s">
        <v>56</v>
      </c>
    </row>
    <row r="68" spans="1:3" x14ac:dyDescent="0.2">
      <c r="A68" s="3" t="s">
        <v>296</v>
      </c>
      <c r="B68" s="4" t="s">
        <v>13</v>
      </c>
      <c r="C68" s="4" t="s">
        <v>16</v>
      </c>
    </row>
    <row r="69" spans="1:3" x14ac:dyDescent="0.2">
      <c r="A69" s="3" t="s">
        <v>299</v>
      </c>
      <c r="B69" s="4" t="s">
        <v>52</v>
      </c>
      <c r="C69" s="4" t="s">
        <v>56</v>
      </c>
    </row>
    <row r="70" spans="1:3" x14ac:dyDescent="0.2">
      <c r="A70" s="3" t="s">
        <v>302</v>
      </c>
      <c r="B70" s="4" t="s">
        <v>25</v>
      </c>
      <c r="C70" s="4" t="s">
        <v>27</v>
      </c>
    </row>
    <row r="71" spans="1:3" x14ac:dyDescent="0.2">
      <c r="A71" s="3" t="s">
        <v>305</v>
      </c>
      <c r="B71" s="4" t="s">
        <v>52</v>
      </c>
      <c r="C71" s="4" t="s">
        <v>56</v>
      </c>
    </row>
    <row r="72" spans="1:3" x14ac:dyDescent="0.2">
      <c r="A72" s="3" t="s">
        <v>310</v>
      </c>
      <c r="B72" s="4" t="s">
        <v>33</v>
      </c>
      <c r="C72" s="4" t="s">
        <v>36</v>
      </c>
    </row>
    <row r="73" spans="1:3" x14ac:dyDescent="0.2">
      <c r="A73" s="3" t="s">
        <v>314</v>
      </c>
      <c r="B73" s="4" t="s">
        <v>33</v>
      </c>
      <c r="C73" s="4" t="s">
        <v>36</v>
      </c>
    </row>
    <row r="74" spans="1:3" x14ac:dyDescent="0.2">
      <c r="A74" s="3" t="s">
        <v>319</v>
      </c>
      <c r="B74" s="4" t="s">
        <v>25</v>
      </c>
      <c r="C74" s="4" t="s">
        <v>27</v>
      </c>
    </row>
    <row r="75" spans="1:3" x14ac:dyDescent="0.2">
      <c r="A75" s="3" t="s">
        <v>322</v>
      </c>
      <c r="B75" s="4" t="s">
        <v>33</v>
      </c>
      <c r="C75" s="4" t="s">
        <v>36</v>
      </c>
    </row>
    <row r="76" spans="1:3" x14ac:dyDescent="0.2">
      <c r="A76" s="3" t="s">
        <v>325</v>
      </c>
      <c r="B76" s="4" t="s">
        <v>71</v>
      </c>
      <c r="C76" s="4" t="s">
        <v>74</v>
      </c>
    </row>
    <row r="77" spans="1:3" x14ac:dyDescent="0.2">
      <c r="A77" s="3" t="s">
        <v>329</v>
      </c>
      <c r="B77" s="4" t="s">
        <v>25</v>
      </c>
      <c r="C77" s="4" t="s">
        <v>27</v>
      </c>
    </row>
    <row r="78" spans="1:3" x14ac:dyDescent="0.2">
      <c r="A78" s="3" t="s">
        <v>331</v>
      </c>
      <c r="B78" s="4" t="s">
        <v>33</v>
      </c>
      <c r="C78" s="4" t="s">
        <v>36</v>
      </c>
    </row>
    <row r="79" spans="1:3" x14ac:dyDescent="0.2">
      <c r="A79" s="3" t="s">
        <v>336</v>
      </c>
      <c r="B79" s="4" t="s">
        <v>25</v>
      </c>
      <c r="C79" s="4" t="s">
        <v>27</v>
      </c>
    </row>
    <row r="80" spans="1:3" x14ac:dyDescent="0.2">
      <c r="A80" s="3" t="s">
        <v>338</v>
      </c>
      <c r="B80" s="4" t="s">
        <v>71</v>
      </c>
      <c r="C80" s="4" t="s">
        <v>74</v>
      </c>
    </row>
    <row r="81" spans="1:3" x14ac:dyDescent="0.2">
      <c r="A81" s="3" t="s">
        <v>342</v>
      </c>
      <c r="B81" s="4" t="s">
        <v>25</v>
      </c>
      <c r="C81" s="4" t="s">
        <v>27</v>
      </c>
    </row>
    <row r="82" spans="1:3" x14ac:dyDescent="0.2">
      <c r="A82" s="3" t="s">
        <v>345</v>
      </c>
      <c r="B82" s="4" t="s">
        <v>33</v>
      </c>
      <c r="C82" s="4" t="s">
        <v>36</v>
      </c>
    </row>
    <row r="83" spans="1:3" x14ac:dyDescent="0.2">
      <c r="A83" s="3" t="s">
        <v>353</v>
      </c>
      <c r="B83" s="4" t="s">
        <v>64</v>
      </c>
      <c r="C83" s="4" t="s">
        <v>67</v>
      </c>
    </row>
    <row r="84" spans="1:3" x14ac:dyDescent="0.2">
      <c r="A84" s="3" t="s">
        <v>356</v>
      </c>
      <c r="B84" s="4" t="s">
        <v>33</v>
      </c>
      <c r="C84" s="4" t="s">
        <v>36</v>
      </c>
    </row>
    <row r="85" spans="1:3" x14ac:dyDescent="0.2">
      <c r="A85" s="3" t="s">
        <v>358</v>
      </c>
      <c r="B85" s="4" t="s">
        <v>25</v>
      </c>
      <c r="C85" s="4" t="s">
        <v>27</v>
      </c>
    </row>
    <row r="86" spans="1:3" x14ac:dyDescent="0.2">
      <c r="A86" s="3" t="s">
        <v>361</v>
      </c>
      <c r="B86" s="4" t="s">
        <v>33</v>
      </c>
      <c r="C86" s="4" t="s">
        <v>36</v>
      </c>
    </row>
    <row r="87" spans="1:3" x14ac:dyDescent="0.2">
      <c r="A87" s="3" t="s">
        <v>363</v>
      </c>
      <c r="B87" s="4" t="s">
        <v>25</v>
      </c>
      <c r="C87" s="4" t="s">
        <v>27</v>
      </c>
    </row>
    <row r="88" spans="1:3" x14ac:dyDescent="0.2">
      <c r="A88" s="3" t="s">
        <v>369</v>
      </c>
      <c r="B88" s="4" t="s">
        <v>13</v>
      </c>
      <c r="C88" s="4" t="s">
        <v>16</v>
      </c>
    </row>
    <row r="89" spans="1:3" x14ac:dyDescent="0.2">
      <c r="A89" s="3" t="s">
        <v>371</v>
      </c>
      <c r="B89" s="4" t="s">
        <v>25</v>
      </c>
      <c r="C89" s="4" t="s">
        <v>27</v>
      </c>
    </row>
    <row r="90" spans="1:3" x14ac:dyDescent="0.2">
      <c r="A90" s="3" t="s">
        <v>375</v>
      </c>
      <c r="B90" s="4" t="s">
        <v>25</v>
      </c>
      <c r="C90" s="4" t="s">
        <v>27</v>
      </c>
    </row>
    <row r="91" spans="1:3" x14ac:dyDescent="0.2">
      <c r="A91" s="3" t="s">
        <v>379</v>
      </c>
      <c r="B91" s="4" t="s">
        <v>25</v>
      </c>
      <c r="C91" s="4" t="s">
        <v>27</v>
      </c>
    </row>
    <row r="92" spans="1:3" x14ac:dyDescent="0.2">
      <c r="A92" s="3" t="s">
        <v>384</v>
      </c>
      <c r="B92" s="4" t="s">
        <v>33</v>
      </c>
      <c r="C92" s="4" t="s">
        <v>36</v>
      </c>
    </row>
    <row r="93" spans="1:3" x14ac:dyDescent="0.2">
      <c r="A93" s="3" t="s">
        <v>388</v>
      </c>
      <c r="B93" s="4" t="s">
        <v>13</v>
      </c>
      <c r="C93" s="4" t="s">
        <v>16</v>
      </c>
    </row>
    <row r="94" spans="1:3" x14ac:dyDescent="0.2">
      <c r="A94" s="3" t="s">
        <v>392</v>
      </c>
      <c r="B94" s="4" t="s">
        <v>194</v>
      </c>
      <c r="C94" s="4" t="s">
        <v>196</v>
      </c>
    </row>
    <row r="95" spans="1:3" x14ac:dyDescent="0.2">
      <c r="A95" s="3" t="s">
        <v>394</v>
      </c>
      <c r="B95" s="4" t="s">
        <v>13</v>
      </c>
      <c r="C95" s="4" t="s">
        <v>16</v>
      </c>
    </row>
    <row r="96" spans="1:3" x14ac:dyDescent="0.2">
      <c r="A96" s="3" t="s">
        <v>398</v>
      </c>
      <c r="B96" s="4" t="s">
        <v>13</v>
      </c>
      <c r="C96" s="4" t="s">
        <v>16</v>
      </c>
    </row>
    <row r="97" spans="1:3" x14ac:dyDescent="0.2">
      <c r="A97" s="3" t="s">
        <v>404</v>
      </c>
      <c r="B97" s="4" t="s">
        <v>71</v>
      </c>
      <c r="C97" s="4" t="s">
        <v>74</v>
      </c>
    </row>
    <row r="98" spans="1:3" x14ac:dyDescent="0.2">
      <c r="A98" s="3" t="s">
        <v>406</v>
      </c>
      <c r="B98" s="4" t="s">
        <v>13</v>
      </c>
      <c r="C98" s="4" t="s">
        <v>16</v>
      </c>
    </row>
    <row r="99" spans="1:3" x14ac:dyDescent="0.2">
      <c r="A99" s="3" t="s">
        <v>409</v>
      </c>
      <c r="B99" s="4" t="s">
        <v>71</v>
      </c>
      <c r="C99" s="4" t="s">
        <v>74</v>
      </c>
    </row>
    <row r="100" spans="1:3" x14ac:dyDescent="0.2">
      <c r="A100" s="3" t="s">
        <v>411</v>
      </c>
      <c r="B100" s="4" t="s">
        <v>71</v>
      </c>
      <c r="C100" s="4" t="s">
        <v>74</v>
      </c>
    </row>
    <row r="101" spans="1:3" x14ac:dyDescent="0.2">
      <c r="A101" s="3" t="s">
        <v>413</v>
      </c>
      <c r="B101" s="4" t="s">
        <v>13</v>
      </c>
      <c r="C101" s="4" t="s">
        <v>16</v>
      </c>
    </row>
    <row r="102" spans="1:3" x14ac:dyDescent="0.2">
      <c r="A102" s="3" t="s">
        <v>417</v>
      </c>
      <c r="B102" s="4" t="s">
        <v>33</v>
      </c>
      <c r="C102" s="4" t="s">
        <v>36</v>
      </c>
    </row>
    <row r="103" spans="1:3" x14ac:dyDescent="0.2">
      <c r="A103" s="3" t="s">
        <v>421</v>
      </c>
      <c r="B103" s="4" t="s">
        <v>13</v>
      </c>
      <c r="C103" s="4" t="s">
        <v>16</v>
      </c>
    </row>
    <row r="104" spans="1:3" x14ac:dyDescent="0.2">
      <c r="A104" s="3" t="s">
        <v>425</v>
      </c>
      <c r="B104" s="4" t="s">
        <v>33</v>
      </c>
      <c r="C104" s="4" t="s">
        <v>36</v>
      </c>
    </row>
    <row r="105" spans="1:3" x14ac:dyDescent="0.2">
      <c r="A105" s="3" t="s">
        <v>428</v>
      </c>
      <c r="B105" s="4" t="s">
        <v>71</v>
      </c>
      <c r="C105" s="4" t="s">
        <v>74</v>
      </c>
    </row>
    <row r="106" spans="1:3" x14ac:dyDescent="0.2">
      <c r="A106" s="3" t="s">
        <v>433</v>
      </c>
      <c r="B106" s="4" t="s">
        <v>33</v>
      </c>
      <c r="C106" s="4" t="s">
        <v>36</v>
      </c>
    </row>
    <row r="107" spans="1:3" x14ac:dyDescent="0.2">
      <c r="A107" s="3" t="s">
        <v>435</v>
      </c>
      <c r="B107" s="4" t="s">
        <v>18</v>
      </c>
      <c r="C107" s="4" t="s">
        <v>20</v>
      </c>
    </row>
    <row r="108" spans="1:3" x14ac:dyDescent="0.2">
      <c r="A108" s="3" t="s">
        <v>438</v>
      </c>
      <c r="B108" s="4" t="s">
        <v>71</v>
      </c>
      <c r="C108" s="4" t="s">
        <v>74</v>
      </c>
    </row>
    <row r="109" spans="1:3" x14ac:dyDescent="0.2">
      <c r="A109" s="3" t="s">
        <v>440</v>
      </c>
      <c r="B109" s="4" t="s">
        <v>33</v>
      </c>
      <c r="C109" s="4" t="s">
        <v>36</v>
      </c>
    </row>
    <row r="110" spans="1:3" x14ac:dyDescent="0.2">
      <c r="A110" s="3" t="s">
        <v>444</v>
      </c>
      <c r="B110" s="4" t="s">
        <v>52</v>
      </c>
      <c r="C110" s="4" t="s">
        <v>56</v>
      </c>
    </row>
    <row r="111" spans="1:3" x14ac:dyDescent="0.2">
      <c r="A111" s="3" t="s">
        <v>449</v>
      </c>
      <c r="B111" s="4" t="s">
        <v>52</v>
      </c>
      <c r="C111" s="4" t="s">
        <v>56</v>
      </c>
    </row>
    <row r="112" spans="1:3" x14ac:dyDescent="0.2">
      <c r="A112" s="3" t="s">
        <v>452</v>
      </c>
      <c r="B112" s="4" t="s">
        <v>33</v>
      </c>
      <c r="C112" s="4" t="s">
        <v>36</v>
      </c>
    </row>
    <row r="113" spans="1:3" x14ac:dyDescent="0.2">
      <c r="A113" s="3" t="s">
        <v>456</v>
      </c>
      <c r="B113" s="4" t="s">
        <v>52</v>
      </c>
      <c r="C113" s="4" t="s">
        <v>56</v>
      </c>
    </row>
    <row r="114" spans="1:3" x14ac:dyDescent="0.2">
      <c r="A114" s="3" t="s">
        <v>459</v>
      </c>
      <c r="B114" s="4" t="s">
        <v>33</v>
      </c>
      <c r="C114" s="4" t="s">
        <v>36</v>
      </c>
    </row>
    <row r="115" spans="1:3" x14ac:dyDescent="0.2">
      <c r="A115" s="3" t="s">
        <v>464</v>
      </c>
      <c r="B115" s="4" t="s">
        <v>13</v>
      </c>
      <c r="C115" s="4" t="s">
        <v>16</v>
      </c>
    </row>
    <row r="116" spans="1:3" x14ac:dyDescent="0.2">
      <c r="A116" s="3" t="s">
        <v>1024</v>
      </c>
      <c r="B116" s="4" t="s">
        <v>33</v>
      </c>
      <c r="C116" s="4" t="s">
        <v>36</v>
      </c>
    </row>
    <row r="117" spans="1:3" x14ac:dyDescent="0.2">
      <c r="A117" s="3" t="s">
        <v>467</v>
      </c>
      <c r="B117" s="4" t="s">
        <v>52</v>
      </c>
      <c r="C117" s="4" t="s">
        <v>56</v>
      </c>
    </row>
    <row r="118" spans="1:3" x14ac:dyDescent="0.2">
      <c r="A118" s="3" t="s">
        <v>470</v>
      </c>
      <c r="B118" s="4" t="s">
        <v>71</v>
      </c>
      <c r="C118" s="4" t="s">
        <v>74</v>
      </c>
    </row>
    <row r="119" spans="1:3" x14ac:dyDescent="0.2">
      <c r="A119" s="3" t="s">
        <v>474</v>
      </c>
      <c r="B119" s="4" t="s">
        <v>64</v>
      </c>
      <c r="C119" s="4" t="s">
        <v>67</v>
      </c>
    </row>
    <row r="120" spans="1:3" x14ac:dyDescent="0.2">
      <c r="A120" s="3" t="s">
        <v>477</v>
      </c>
      <c r="B120" s="4" t="s">
        <v>25</v>
      </c>
      <c r="C120" s="4" t="s">
        <v>27</v>
      </c>
    </row>
    <row r="121" spans="1:3" x14ac:dyDescent="0.2">
      <c r="A121" s="3" t="s">
        <v>480</v>
      </c>
      <c r="B121" s="4" t="s">
        <v>64</v>
      </c>
      <c r="C121" s="4" t="s">
        <v>67</v>
      </c>
    </row>
    <row r="122" spans="1:3" x14ac:dyDescent="0.2">
      <c r="A122" s="3" t="s">
        <v>484</v>
      </c>
      <c r="B122" s="4" t="s">
        <v>71</v>
      </c>
      <c r="C122" s="4" t="s">
        <v>74</v>
      </c>
    </row>
    <row r="123" spans="1:3" x14ac:dyDescent="0.2">
      <c r="A123" s="3" t="s">
        <v>490</v>
      </c>
      <c r="B123" s="4" t="s">
        <v>71</v>
      </c>
      <c r="C123" s="4" t="s">
        <v>74</v>
      </c>
    </row>
    <row r="124" spans="1:3" x14ac:dyDescent="0.2">
      <c r="A124" s="3" t="s">
        <v>493</v>
      </c>
      <c r="B124" s="4" t="s">
        <v>13</v>
      </c>
      <c r="C124" s="4" t="s">
        <v>16</v>
      </c>
    </row>
    <row r="125" spans="1:3" x14ac:dyDescent="0.2">
      <c r="A125" s="3" t="s">
        <v>497</v>
      </c>
      <c r="B125" s="4" t="s">
        <v>71</v>
      </c>
      <c r="C125" s="4" t="s">
        <v>74</v>
      </c>
    </row>
    <row r="126" spans="1:3" x14ac:dyDescent="0.2">
      <c r="A126" s="3" t="s">
        <v>504</v>
      </c>
      <c r="B126" s="4" t="s">
        <v>52</v>
      </c>
      <c r="C126" s="4" t="s">
        <v>56</v>
      </c>
    </row>
    <row r="127" spans="1:3" x14ac:dyDescent="0.2">
      <c r="A127" s="3" t="s">
        <v>508</v>
      </c>
      <c r="B127" s="4" t="s">
        <v>71</v>
      </c>
      <c r="C127" s="4" t="s">
        <v>74</v>
      </c>
    </row>
    <row r="128" spans="1:3" x14ac:dyDescent="0.2">
      <c r="A128" s="3" t="s">
        <v>512</v>
      </c>
      <c r="B128" s="4" t="s">
        <v>52</v>
      </c>
      <c r="C128" s="4" t="s">
        <v>56</v>
      </c>
    </row>
    <row r="129" spans="1:3" x14ac:dyDescent="0.2">
      <c r="A129" s="3" t="s">
        <v>518</v>
      </c>
      <c r="B129" s="4" t="s">
        <v>25</v>
      </c>
      <c r="C129" s="4" t="s">
        <v>27</v>
      </c>
    </row>
    <row r="130" spans="1:3" x14ac:dyDescent="0.2">
      <c r="A130" s="3" t="s">
        <v>519</v>
      </c>
      <c r="B130" s="4" t="s">
        <v>52</v>
      </c>
      <c r="C130" s="4" t="s">
        <v>56</v>
      </c>
    </row>
    <row r="131" spans="1:3" x14ac:dyDescent="0.2">
      <c r="A131" s="3" t="s">
        <v>526</v>
      </c>
      <c r="B131" s="4" t="s">
        <v>13</v>
      </c>
      <c r="C131" s="4" t="s">
        <v>16</v>
      </c>
    </row>
    <row r="132" spans="1:3" x14ac:dyDescent="0.2">
      <c r="A132" s="3" t="s">
        <v>530</v>
      </c>
      <c r="B132" s="4" t="s">
        <v>33</v>
      </c>
      <c r="C132" s="4" t="s">
        <v>36</v>
      </c>
    </row>
    <row r="133" spans="1:3" x14ac:dyDescent="0.2">
      <c r="A133" s="3" t="s">
        <v>532</v>
      </c>
      <c r="B133" s="4" t="s">
        <v>18</v>
      </c>
      <c r="C133" s="4" t="s">
        <v>20</v>
      </c>
    </row>
    <row r="134" spans="1:3" x14ac:dyDescent="0.2">
      <c r="A134" s="3" t="s">
        <v>537</v>
      </c>
      <c r="B134" s="4" t="s">
        <v>25</v>
      </c>
      <c r="C134" s="4" t="s">
        <v>27</v>
      </c>
    </row>
    <row r="135" spans="1:3" x14ac:dyDescent="0.2">
      <c r="A135" s="3" t="s">
        <v>539</v>
      </c>
      <c r="B135" s="4" t="s">
        <v>33</v>
      </c>
      <c r="C135" s="4" t="s">
        <v>36</v>
      </c>
    </row>
    <row r="136" spans="1:3" x14ac:dyDescent="0.2">
      <c r="A136" s="3" t="s">
        <v>543</v>
      </c>
      <c r="B136" s="4" t="s">
        <v>33</v>
      </c>
      <c r="C136" s="4" t="s">
        <v>36</v>
      </c>
    </row>
    <row r="137" spans="1:3" x14ac:dyDescent="0.2">
      <c r="A137" s="3" t="s">
        <v>546</v>
      </c>
      <c r="B137" s="4" t="s">
        <v>33</v>
      </c>
      <c r="C137" s="4" t="s">
        <v>36</v>
      </c>
    </row>
    <row r="138" spans="1:3" x14ac:dyDescent="0.2">
      <c r="A138" s="3" t="s">
        <v>550</v>
      </c>
      <c r="B138" s="4" t="s">
        <v>71</v>
      </c>
      <c r="C138" s="4" t="s">
        <v>74</v>
      </c>
    </row>
    <row r="139" spans="1:3" x14ac:dyDescent="0.2">
      <c r="A139" s="3" t="s">
        <v>552</v>
      </c>
      <c r="B139" s="4" t="s">
        <v>13</v>
      </c>
      <c r="C139" s="4" t="s">
        <v>16</v>
      </c>
    </row>
    <row r="140" spans="1:3" x14ac:dyDescent="0.2">
      <c r="A140" s="3" t="s">
        <v>554</v>
      </c>
      <c r="B140" s="4" t="s">
        <v>52</v>
      </c>
      <c r="C140" s="4" t="s">
        <v>56</v>
      </c>
    </row>
    <row r="141" spans="1:3" x14ac:dyDescent="0.2">
      <c r="A141" s="3" t="s">
        <v>556</v>
      </c>
      <c r="B141" s="4" t="s">
        <v>33</v>
      </c>
      <c r="C141" s="4" t="s">
        <v>36</v>
      </c>
    </row>
    <row r="142" spans="1:3" x14ac:dyDescent="0.2">
      <c r="A142" s="3" t="s">
        <v>560</v>
      </c>
      <c r="B142" s="4" t="s">
        <v>64</v>
      </c>
      <c r="C142" s="4" t="s">
        <v>67</v>
      </c>
    </row>
    <row r="143" spans="1:3" x14ac:dyDescent="0.2">
      <c r="A143" s="3" t="s">
        <v>565</v>
      </c>
      <c r="B143" s="4" t="s">
        <v>25</v>
      </c>
      <c r="C143" s="4" t="s">
        <v>27</v>
      </c>
    </row>
    <row r="144" spans="1:3" x14ac:dyDescent="0.2">
      <c r="A144" s="3" t="s">
        <v>570</v>
      </c>
      <c r="B144" s="4" t="s">
        <v>71</v>
      </c>
      <c r="C144" s="4" t="s">
        <v>74</v>
      </c>
    </row>
    <row r="145" spans="1:3" x14ac:dyDescent="0.2">
      <c r="A145" s="3" t="s">
        <v>573</v>
      </c>
      <c r="B145" s="4" t="s">
        <v>13</v>
      </c>
      <c r="C145" s="4" t="s">
        <v>16</v>
      </c>
    </row>
    <row r="146" spans="1:3" x14ac:dyDescent="0.2">
      <c r="A146" s="3" t="s">
        <v>578</v>
      </c>
      <c r="B146" s="4" t="s">
        <v>71</v>
      </c>
      <c r="C146" s="4" t="s">
        <v>74</v>
      </c>
    </row>
    <row r="147" spans="1:3" x14ac:dyDescent="0.2">
      <c r="A147" s="3" t="s">
        <v>582</v>
      </c>
      <c r="B147" s="4" t="s">
        <v>33</v>
      </c>
      <c r="C147" s="4" t="s">
        <v>36</v>
      </c>
    </row>
    <row r="148" spans="1:3" x14ac:dyDescent="0.2">
      <c r="A148" s="3" t="s">
        <v>586</v>
      </c>
      <c r="B148" s="4" t="s">
        <v>25</v>
      </c>
      <c r="C148" s="4" t="s">
        <v>27</v>
      </c>
    </row>
    <row r="149" spans="1:3" x14ac:dyDescent="0.2">
      <c r="A149" s="3" t="s">
        <v>590</v>
      </c>
      <c r="B149" s="4" t="s">
        <v>33</v>
      </c>
      <c r="C149" s="4" t="s">
        <v>36</v>
      </c>
    </row>
    <row r="150" spans="1:3" x14ac:dyDescent="0.2">
      <c r="A150" s="3" t="s">
        <v>594</v>
      </c>
      <c r="B150" s="4" t="s">
        <v>71</v>
      </c>
      <c r="C150" s="4" t="s">
        <v>74</v>
      </c>
    </row>
    <row r="151" spans="1:3" x14ac:dyDescent="0.2">
      <c r="A151" s="3" t="s">
        <v>599</v>
      </c>
      <c r="B151" s="4" t="s">
        <v>33</v>
      </c>
      <c r="C151" s="4" t="s">
        <v>36</v>
      </c>
    </row>
    <row r="152" spans="1:3" x14ac:dyDescent="0.2">
      <c r="A152" s="3" t="s">
        <v>602</v>
      </c>
      <c r="B152" s="4" t="s">
        <v>71</v>
      </c>
      <c r="C152" s="4" t="s">
        <v>74</v>
      </c>
    </row>
    <row r="153" spans="1:3" x14ac:dyDescent="0.2">
      <c r="A153" s="3" t="s">
        <v>606</v>
      </c>
      <c r="B153" s="4" t="s">
        <v>71</v>
      </c>
      <c r="C153" s="4" t="s">
        <v>74</v>
      </c>
    </row>
    <row r="154" spans="1:3" x14ac:dyDescent="0.2">
      <c r="A154" s="3" t="s">
        <v>608</v>
      </c>
      <c r="B154" s="4" t="s">
        <v>25</v>
      </c>
      <c r="C154" s="4" t="s">
        <v>27</v>
      </c>
    </row>
    <row r="155" spans="1:3" x14ac:dyDescent="0.2">
      <c r="A155" s="3" t="s">
        <v>611</v>
      </c>
      <c r="B155" s="4" t="s">
        <v>52</v>
      </c>
      <c r="C155" s="4" t="s">
        <v>56</v>
      </c>
    </row>
    <row r="156" spans="1:3" x14ac:dyDescent="0.2">
      <c r="A156" s="3" t="s">
        <v>617</v>
      </c>
      <c r="B156" s="4" t="s">
        <v>13</v>
      </c>
      <c r="C156" s="4" t="s">
        <v>16</v>
      </c>
    </row>
    <row r="157" spans="1:3" x14ac:dyDescent="0.2">
      <c r="A157" s="3" t="s">
        <v>619</v>
      </c>
      <c r="B157" s="4" t="s">
        <v>13</v>
      </c>
      <c r="C157" s="4" t="s">
        <v>16</v>
      </c>
    </row>
    <row r="158" spans="1:3" x14ac:dyDescent="0.2">
      <c r="A158" s="3" t="s">
        <v>621</v>
      </c>
      <c r="B158" s="4" t="s">
        <v>71</v>
      </c>
      <c r="C158" s="4" t="s">
        <v>74</v>
      </c>
    </row>
    <row r="159" spans="1:3" x14ac:dyDescent="0.2">
      <c r="A159" s="3" t="s">
        <v>624</v>
      </c>
      <c r="B159" s="4" t="s">
        <v>25</v>
      </c>
      <c r="C159" s="4" t="s">
        <v>27</v>
      </c>
    </row>
    <row r="160" spans="1:3" x14ac:dyDescent="0.2">
      <c r="A160" s="3" t="s">
        <v>626</v>
      </c>
      <c r="B160" s="4" t="s">
        <v>71</v>
      </c>
      <c r="C160" s="4" t="s">
        <v>74</v>
      </c>
    </row>
    <row r="161" spans="1:3" x14ac:dyDescent="0.2">
      <c r="A161" s="3" t="s">
        <v>628</v>
      </c>
      <c r="B161" s="4" t="s">
        <v>71</v>
      </c>
      <c r="C161" s="4" t="s">
        <v>74</v>
      </c>
    </row>
    <row r="162" spans="1:3" x14ac:dyDescent="0.2">
      <c r="A162" s="3" t="s">
        <v>194</v>
      </c>
      <c r="B162" s="4" t="s">
        <v>25</v>
      </c>
      <c r="C162" s="4" t="s">
        <v>27</v>
      </c>
    </row>
    <row r="163" spans="1:3" x14ac:dyDescent="0.2">
      <c r="A163" s="3" t="s">
        <v>631</v>
      </c>
      <c r="B163" s="4" t="s">
        <v>71</v>
      </c>
      <c r="C163" s="4" t="s">
        <v>74</v>
      </c>
    </row>
    <row r="164" spans="1:3" x14ac:dyDescent="0.2">
      <c r="A164" s="3" t="s">
        <v>633</v>
      </c>
      <c r="B164" s="4" t="s">
        <v>25</v>
      </c>
      <c r="C164" s="4" t="s">
        <v>27</v>
      </c>
    </row>
    <row r="165" spans="1:3" x14ac:dyDescent="0.2">
      <c r="A165" s="3" t="s">
        <v>637</v>
      </c>
      <c r="B165" s="4" t="s">
        <v>71</v>
      </c>
      <c r="C165" s="4" t="s">
        <v>74</v>
      </c>
    </row>
    <row r="166" spans="1:3" x14ac:dyDescent="0.2">
      <c r="A166" s="3" t="s">
        <v>639</v>
      </c>
      <c r="B166" s="4" t="s">
        <v>25</v>
      </c>
      <c r="C166" s="4" t="s">
        <v>27</v>
      </c>
    </row>
    <row r="167" spans="1:3" x14ac:dyDescent="0.2">
      <c r="A167" s="3" t="s">
        <v>644</v>
      </c>
      <c r="B167" s="4" t="s">
        <v>13</v>
      </c>
      <c r="C167" s="4" t="s">
        <v>16</v>
      </c>
    </row>
    <row r="168" spans="1:3" x14ac:dyDescent="0.2">
      <c r="A168" s="3" t="s">
        <v>647</v>
      </c>
      <c r="B168" s="4" t="s">
        <v>71</v>
      </c>
      <c r="C168" s="4" t="s">
        <v>74</v>
      </c>
    </row>
    <row r="169" spans="1:3" x14ac:dyDescent="0.2">
      <c r="A169" s="3" t="s">
        <v>650</v>
      </c>
      <c r="B169" s="4" t="s">
        <v>33</v>
      </c>
      <c r="C169" s="4" t="s">
        <v>36</v>
      </c>
    </row>
    <row r="170" spans="1:3" x14ac:dyDescent="0.2">
      <c r="A170" s="3" t="s">
        <v>654</v>
      </c>
      <c r="B170" s="4" t="s">
        <v>33</v>
      </c>
      <c r="C170" s="4" t="s">
        <v>36</v>
      </c>
    </row>
    <row r="171" spans="1:3" x14ac:dyDescent="0.2">
      <c r="A171" s="3" t="s">
        <v>657</v>
      </c>
      <c r="B171" s="4" t="s">
        <v>18</v>
      </c>
      <c r="C171" s="4" t="s">
        <v>20</v>
      </c>
    </row>
    <row r="172" spans="1:3" x14ac:dyDescent="0.2">
      <c r="A172" s="3" t="s">
        <v>661</v>
      </c>
      <c r="B172" s="4" t="s">
        <v>71</v>
      </c>
      <c r="C172" s="4" t="s">
        <v>74</v>
      </c>
    </row>
    <row r="173" spans="1:3" x14ac:dyDescent="0.2">
      <c r="A173" s="3" t="s">
        <v>665</v>
      </c>
      <c r="B173" s="4" t="s">
        <v>71</v>
      </c>
      <c r="C173" s="4" t="s">
        <v>74</v>
      </c>
    </row>
    <row r="174" spans="1:3" x14ac:dyDescent="0.2">
      <c r="A174" s="3" t="s">
        <v>670</v>
      </c>
      <c r="B174" s="4" t="s">
        <v>52</v>
      </c>
      <c r="C174" s="4" t="s">
        <v>56</v>
      </c>
    </row>
    <row r="175" spans="1:3" x14ac:dyDescent="0.2">
      <c r="A175" s="3" t="s">
        <v>674</v>
      </c>
      <c r="B175" s="4" t="s">
        <v>18</v>
      </c>
      <c r="C175" s="4" t="s">
        <v>20</v>
      </c>
    </row>
    <row r="176" spans="1:3" x14ac:dyDescent="0.2">
      <c r="A176" s="3" t="s">
        <v>677</v>
      </c>
      <c r="B176" s="4" t="s">
        <v>13</v>
      </c>
      <c r="C176" s="4" t="s">
        <v>16</v>
      </c>
    </row>
    <row r="177" spans="1:3" x14ac:dyDescent="0.2">
      <c r="A177" s="3" t="s">
        <v>680</v>
      </c>
      <c r="B177" s="4" t="s">
        <v>71</v>
      </c>
      <c r="C177" s="4" t="s">
        <v>74</v>
      </c>
    </row>
    <row r="178" spans="1:3" x14ac:dyDescent="0.2">
      <c r="A178" s="3" t="s">
        <v>682</v>
      </c>
      <c r="B178" s="4" t="s">
        <v>13</v>
      </c>
      <c r="C178" s="4" t="s">
        <v>16</v>
      </c>
    </row>
    <row r="179" spans="1:3" x14ac:dyDescent="0.2">
      <c r="A179" s="3" t="s">
        <v>685</v>
      </c>
      <c r="B179" s="4" t="s">
        <v>71</v>
      </c>
      <c r="C179" s="4" t="s">
        <v>74</v>
      </c>
    </row>
    <row r="180" spans="1:3" x14ac:dyDescent="0.2">
      <c r="A180" s="3" t="s">
        <v>689</v>
      </c>
      <c r="B180" s="4" t="s">
        <v>71</v>
      </c>
      <c r="C180" s="4" t="s">
        <v>74</v>
      </c>
    </row>
    <row r="181" spans="1:3" x14ac:dyDescent="0.2">
      <c r="A181" s="3" t="s">
        <v>693</v>
      </c>
      <c r="B181" s="4" t="s">
        <v>71</v>
      </c>
      <c r="C181" s="4" t="s">
        <v>74</v>
      </c>
    </row>
    <row r="182" spans="1:3" x14ac:dyDescent="0.2">
      <c r="A182" s="3" t="s">
        <v>698</v>
      </c>
      <c r="B182" s="4" t="s">
        <v>33</v>
      </c>
      <c r="C182" s="4" t="s">
        <v>36</v>
      </c>
    </row>
    <row r="183" spans="1:3" x14ac:dyDescent="0.2">
      <c r="A183" s="3" t="s">
        <v>701</v>
      </c>
      <c r="B183" s="4" t="s">
        <v>13</v>
      </c>
      <c r="C183" s="4" t="s">
        <v>16</v>
      </c>
    </row>
    <row r="184" spans="1:3" x14ac:dyDescent="0.2">
      <c r="A184" s="3" t="s">
        <v>703</v>
      </c>
      <c r="B184" s="4" t="s">
        <v>71</v>
      </c>
      <c r="C184" s="4" t="s">
        <v>74</v>
      </c>
    </row>
    <row r="185" spans="1:3" x14ac:dyDescent="0.2">
      <c r="A185" s="3" t="s">
        <v>710</v>
      </c>
      <c r="B185" s="4" t="s">
        <v>33</v>
      </c>
      <c r="C185" s="4" t="s">
        <v>36</v>
      </c>
    </row>
    <row r="186" spans="1:3" x14ac:dyDescent="0.2">
      <c r="A186" s="3" t="s">
        <v>714</v>
      </c>
      <c r="B186" s="4" t="s">
        <v>13</v>
      </c>
      <c r="C186" s="4" t="s">
        <v>16</v>
      </c>
    </row>
    <row r="187" spans="1:3" x14ac:dyDescent="0.2">
      <c r="A187" s="3" t="s">
        <v>718</v>
      </c>
      <c r="B187" s="4" t="s">
        <v>52</v>
      </c>
      <c r="C187" s="4" t="s">
        <v>56</v>
      </c>
    </row>
    <row r="188" spans="1:3" x14ac:dyDescent="0.2">
      <c r="A188" s="3" t="s">
        <v>721</v>
      </c>
      <c r="B188" s="4" t="s">
        <v>71</v>
      </c>
      <c r="C188" s="4" t="s">
        <v>74</v>
      </c>
    </row>
    <row r="189" spans="1:3" x14ac:dyDescent="0.2">
      <c r="A189" s="3" t="s">
        <v>723</v>
      </c>
      <c r="B189" s="4" t="s">
        <v>52</v>
      </c>
      <c r="C189" s="4" t="s">
        <v>56</v>
      </c>
    </row>
    <row r="190" spans="1:3" x14ac:dyDescent="0.2">
      <c r="A190" s="3" t="s">
        <v>726</v>
      </c>
      <c r="B190" s="4" t="s">
        <v>71</v>
      </c>
      <c r="C190" s="4" t="s">
        <v>74</v>
      </c>
    </row>
    <row r="191" spans="1:3" x14ac:dyDescent="0.2">
      <c r="A191" s="3" t="s">
        <v>728</v>
      </c>
      <c r="B191" s="4" t="s">
        <v>33</v>
      </c>
      <c r="C191" s="4" t="s">
        <v>36</v>
      </c>
    </row>
    <row r="192" spans="1:3" x14ac:dyDescent="0.2">
      <c r="A192" s="3" t="s">
        <v>732</v>
      </c>
      <c r="B192" s="4" t="s">
        <v>64</v>
      </c>
      <c r="C192" s="4" t="s">
        <v>67</v>
      </c>
    </row>
    <row r="193" spans="1:3" x14ac:dyDescent="0.2">
      <c r="A193" s="3" t="s">
        <v>736</v>
      </c>
      <c r="B193" s="4" t="s">
        <v>25</v>
      </c>
      <c r="C193" s="4" t="s">
        <v>27</v>
      </c>
    </row>
    <row r="194" spans="1:3" x14ac:dyDescent="0.2">
      <c r="A194" s="3" t="s">
        <v>739</v>
      </c>
      <c r="B194" s="4" t="s">
        <v>52</v>
      </c>
      <c r="C194" s="4" t="s">
        <v>56</v>
      </c>
    </row>
    <row r="195" spans="1:3" x14ac:dyDescent="0.2">
      <c r="A195" s="3" t="s">
        <v>742</v>
      </c>
      <c r="B195" s="4" t="s">
        <v>25</v>
      </c>
      <c r="C195" s="4" t="s">
        <v>27</v>
      </c>
    </row>
    <row r="196" spans="1:3" x14ac:dyDescent="0.2">
      <c r="A196" s="3" t="s">
        <v>748</v>
      </c>
      <c r="B196" s="4" t="s">
        <v>25</v>
      </c>
      <c r="C196" s="4" t="s">
        <v>27</v>
      </c>
    </row>
    <row r="197" spans="1:3" x14ac:dyDescent="0.2">
      <c r="A197" s="3" t="s">
        <v>751</v>
      </c>
      <c r="B197" s="4" t="s">
        <v>71</v>
      </c>
      <c r="C197" s="4" t="s">
        <v>74</v>
      </c>
    </row>
    <row r="198" spans="1:3" x14ac:dyDescent="0.2">
      <c r="A198" s="3" t="s">
        <v>755</v>
      </c>
      <c r="B198" s="4" t="s">
        <v>25</v>
      </c>
      <c r="C198" s="4" t="s">
        <v>27</v>
      </c>
    </row>
    <row r="199" spans="1:3" x14ac:dyDescent="0.2">
      <c r="A199" s="3" t="s">
        <v>757</v>
      </c>
      <c r="B199" s="4" t="s">
        <v>25</v>
      </c>
      <c r="C199" s="4" t="s">
        <v>27</v>
      </c>
    </row>
    <row r="200" spans="1:3" x14ac:dyDescent="0.2">
      <c r="A200" s="3" t="s">
        <v>759</v>
      </c>
      <c r="B200" s="4" t="s">
        <v>25</v>
      </c>
      <c r="C200" s="4" t="s">
        <v>27</v>
      </c>
    </row>
    <row r="201" spans="1:3" x14ac:dyDescent="0.2">
      <c r="A201" s="3" t="s">
        <v>761</v>
      </c>
      <c r="B201" s="4" t="s">
        <v>71</v>
      </c>
      <c r="C201" s="4" t="s">
        <v>74</v>
      </c>
    </row>
    <row r="202" spans="1:3" x14ac:dyDescent="0.2">
      <c r="A202" s="3" t="s">
        <v>765</v>
      </c>
      <c r="B202" s="4" t="s">
        <v>25</v>
      </c>
      <c r="C202" s="4" t="s">
        <v>27</v>
      </c>
    </row>
    <row r="203" spans="1:3" x14ac:dyDescent="0.2">
      <c r="A203" s="3" t="s">
        <v>770</v>
      </c>
      <c r="B203" s="4" t="s">
        <v>13</v>
      </c>
      <c r="C203" s="4" t="s">
        <v>16</v>
      </c>
    </row>
    <row r="204" spans="1:3" x14ac:dyDescent="0.2">
      <c r="A204" s="3" t="s">
        <v>774</v>
      </c>
      <c r="B204" s="4" t="s">
        <v>33</v>
      </c>
      <c r="C204" s="4" t="s">
        <v>36</v>
      </c>
    </row>
    <row r="205" spans="1:3" x14ac:dyDescent="0.2">
      <c r="A205" s="3" t="s">
        <v>778</v>
      </c>
      <c r="B205" s="4" t="s">
        <v>25</v>
      </c>
      <c r="C205" s="4" t="s">
        <v>27</v>
      </c>
    </row>
    <row r="206" spans="1:3" x14ac:dyDescent="0.2">
      <c r="A206" s="3" t="s">
        <v>781</v>
      </c>
      <c r="B206" s="4" t="s">
        <v>25</v>
      </c>
      <c r="C206" s="4" t="s">
        <v>27</v>
      </c>
    </row>
    <row r="207" spans="1:3" x14ac:dyDescent="0.2">
      <c r="A207" s="3" t="s">
        <v>783</v>
      </c>
      <c r="B207" s="4" t="s">
        <v>33</v>
      </c>
      <c r="C207" s="4" t="s">
        <v>36</v>
      </c>
    </row>
    <row r="208" spans="1:3" x14ac:dyDescent="0.2">
      <c r="A208" s="3" t="s">
        <v>786</v>
      </c>
      <c r="B208" s="4" t="s">
        <v>25</v>
      </c>
      <c r="C208" s="4" t="s">
        <v>27</v>
      </c>
    </row>
    <row r="209" spans="1:3" x14ac:dyDescent="0.2">
      <c r="A209" s="3" t="s">
        <v>789</v>
      </c>
      <c r="B209" s="4" t="s">
        <v>25</v>
      </c>
      <c r="C209" s="4" t="s">
        <v>27</v>
      </c>
    </row>
    <row r="210" spans="1:3" x14ac:dyDescent="0.2">
      <c r="A210" s="3" t="s">
        <v>792</v>
      </c>
      <c r="B210" s="4" t="s">
        <v>13</v>
      </c>
      <c r="C210" s="4" t="s">
        <v>16</v>
      </c>
    </row>
    <row r="211" spans="1:3" x14ac:dyDescent="0.2">
      <c r="A211" s="3" t="s">
        <v>795</v>
      </c>
      <c r="B211" s="4" t="s">
        <v>33</v>
      </c>
      <c r="C211" s="4" t="s">
        <v>36</v>
      </c>
    </row>
    <row r="212" spans="1:3" x14ac:dyDescent="0.2">
      <c r="A212" s="3" t="s">
        <v>799</v>
      </c>
      <c r="B212" s="4" t="s">
        <v>33</v>
      </c>
      <c r="C212" s="4" t="s">
        <v>36</v>
      </c>
    </row>
    <row r="213" spans="1:3" x14ac:dyDescent="0.2">
      <c r="A213" s="3" t="s">
        <v>802</v>
      </c>
      <c r="B213" s="4" t="s">
        <v>33</v>
      </c>
      <c r="C213" s="4" t="s">
        <v>36</v>
      </c>
    </row>
    <row r="214" spans="1:3" x14ac:dyDescent="0.2">
      <c r="A214" s="3" t="s">
        <v>805</v>
      </c>
      <c r="B214" s="4" t="s">
        <v>25</v>
      </c>
      <c r="C214" s="4" t="s">
        <v>27</v>
      </c>
    </row>
    <row r="215" spans="1:3" x14ac:dyDescent="0.2">
      <c r="A215" s="3" t="s">
        <v>809</v>
      </c>
      <c r="B215" s="4" t="s">
        <v>13</v>
      </c>
      <c r="C215" s="4" t="s">
        <v>16</v>
      </c>
    </row>
    <row r="216" spans="1:3" x14ac:dyDescent="0.2">
      <c r="A216" s="3" t="s">
        <v>811</v>
      </c>
      <c r="B216" s="4" t="s">
        <v>71</v>
      </c>
      <c r="C216" s="4" t="s">
        <v>74</v>
      </c>
    </row>
    <row r="217" spans="1:3" x14ac:dyDescent="0.2">
      <c r="A217" s="3" t="s">
        <v>815</v>
      </c>
      <c r="B217" s="4" t="s">
        <v>52</v>
      </c>
      <c r="C217" s="4" t="s">
        <v>56</v>
      </c>
    </row>
    <row r="218" spans="1:3" x14ac:dyDescent="0.2">
      <c r="A218" s="3" t="s">
        <v>819</v>
      </c>
      <c r="B218" s="4" t="s">
        <v>13</v>
      </c>
      <c r="C218" s="4" t="s">
        <v>16</v>
      </c>
    </row>
    <row r="219" spans="1:3" x14ac:dyDescent="0.2">
      <c r="A219" s="3" t="s">
        <v>821</v>
      </c>
      <c r="B219" s="4" t="s">
        <v>25</v>
      </c>
      <c r="C219" s="4" t="s">
        <v>27</v>
      </c>
    </row>
    <row r="220" spans="1:3" x14ac:dyDescent="0.2">
      <c r="A220" s="3" t="s">
        <v>826</v>
      </c>
      <c r="B220" s="4" t="s">
        <v>25</v>
      </c>
      <c r="C220" s="4" t="s">
        <v>27</v>
      </c>
    </row>
    <row r="221" spans="1:3" x14ac:dyDescent="0.2">
      <c r="A221" s="3" t="s">
        <v>830</v>
      </c>
      <c r="B221" s="4" t="s">
        <v>71</v>
      </c>
      <c r="C221" s="4" t="s">
        <v>74</v>
      </c>
    </row>
    <row r="222" spans="1:3" x14ac:dyDescent="0.2">
      <c r="A222" s="3" t="s">
        <v>833</v>
      </c>
      <c r="B222" s="4" t="s">
        <v>64</v>
      </c>
      <c r="C222" s="4" t="s">
        <v>67</v>
      </c>
    </row>
    <row r="223" spans="1:3" x14ac:dyDescent="0.2">
      <c r="A223" s="3" t="s">
        <v>837</v>
      </c>
      <c r="B223" s="4" t="s">
        <v>71</v>
      </c>
      <c r="C223" s="4" t="s">
        <v>74</v>
      </c>
    </row>
    <row r="224" spans="1:3" x14ac:dyDescent="0.2">
      <c r="A224" s="3" t="s">
        <v>839</v>
      </c>
      <c r="B224" s="4" t="s">
        <v>64</v>
      </c>
      <c r="C224" s="4" t="s">
        <v>67</v>
      </c>
    </row>
    <row r="225" spans="1:3" x14ac:dyDescent="0.2">
      <c r="A225" s="3" t="s">
        <v>843</v>
      </c>
      <c r="B225" s="4" t="s">
        <v>71</v>
      </c>
      <c r="C225" s="4" t="s">
        <v>74</v>
      </c>
    </row>
    <row r="226" spans="1:3" x14ac:dyDescent="0.2">
      <c r="A226" s="3" t="s">
        <v>848</v>
      </c>
      <c r="B226" s="4" t="s">
        <v>71</v>
      </c>
      <c r="C226" s="4" t="s">
        <v>74</v>
      </c>
    </row>
    <row r="227" spans="1:3" x14ac:dyDescent="0.2">
      <c r="A227" s="3" t="s">
        <v>851</v>
      </c>
      <c r="B227" s="4" t="s">
        <v>13</v>
      </c>
      <c r="C227" s="4" t="s">
        <v>16</v>
      </c>
    </row>
    <row r="228" spans="1:3" x14ac:dyDescent="0.2">
      <c r="A228" s="3" t="s">
        <v>855</v>
      </c>
      <c r="B228" s="4" t="s">
        <v>52</v>
      </c>
      <c r="C228" s="4" t="s">
        <v>56</v>
      </c>
    </row>
    <row r="229" spans="1:3" x14ac:dyDescent="0.2">
      <c r="A229" s="3" t="s">
        <v>858</v>
      </c>
      <c r="B229" s="4" t="s">
        <v>52</v>
      </c>
      <c r="C229" s="4" t="s">
        <v>56</v>
      </c>
    </row>
    <row r="230" spans="1:3" x14ac:dyDescent="0.2">
      <c r="A230" s="3" t="s">
        <v>862</v>
      </c>
      <c r="B230" s="4" t="s">
        <v>71</v>
      </c>
      <c r="C230" s="4" t="s">
        <v>74</v>
      </c>
    </row>
    <row r="231" spans="1:3" x14ac:dyDescent="0.2">
      <c r="A231" s="3" t="s">
        <v>865</v>
      </c>
      <c r="B231" s="4" t="s">
        <v>71</v>
      </c>
      <c r="C231" s="4" t="s">
        <v>74</v>
      </c>
    </row>
    <row r="232" spans="1:3" x14ac:dyDescent="0.2">
      <c r="A232" s="3" t="s">
        <v>867</v>
      </c>
      <c r="B232" s="4" t="s">
        <v>25</v>
      </c>
      <c r="C232" s="4" t="s">
        <v>27</v>
      </c>
    </row>
    <row r="233" spans="1:3" x14ac:dyDescent="0.2">
      <c r="A233" s="3" t="s">
        <v>873</v>
      </c>
      <c r="B233" s="4" t="s">
        <v>25</v>
      </c>
      <c r="C233" s="4" t="s">
        <v>27</v>
      </c>
    </row>
    <row r="234" spans="1:3" x14ac:dyDescent="0.2">
      <c r="A234" s="3" t="s">
        <v>876</v>
      </c>
      <c r="B234" s="4" t="s">
        <v>64</v>
      </c>
      <c r="C234" s="4" t="s">
        <v>67</v>
      </c>
    </row>
    <row r="235" spans="1:3" x14ac:dyDescent="0.2">
      <c r="A235" s="3" t="s">
        <v>879</v>
      </c>
      <c r="B235" s="4" t="s">
        <v>71</v>
      </c>
      <c r="C235" s="4" t="s">
        <v>74</v>
      </c>
    </row>
    <row r="236" spans="1:3" x14ac:dyDescent="0.2">
      <c r="A236" s="3" t="s">
        <v>881</v>
      </c>
      <c r="B236" s="4" t="s">
        <v>13</v>
      </c>
      <c r="C236" s="4" t="s">
        <v>16</v>
      </c>
    </row>
    <row r="237" spans="1:3" x14ac:dyDescent="0.2">
      <c r="A237" s="3" t="s">
        <v>885</v>
      </c>
      <c r="B237" s="4" t="s">
        <v>194</v>
      </c>
      <c r="C237" s="4" t="s">
        <v>196</v>
      </c>
    </row>
    <row r="238" spans="1:3" x14ac:dyDescent="0.2">
      <c r="A238" s="3" t="s">
        <v>890</v>
      </c>
      <c r="B238" s="4" t="s">
        <v>64</v>
      </c>
      <c r="C238" s="4" t="s">
        <v>67</v>
      </c>
    </row>
    <row r="239" spans="1:3" x14ac:dyDescent="0.2">
      <c r="A239" s="3" t="s">
        <v>893</v>
      </c>
      <c r="B239" s="4" t="s">
        <v>33</v>
      </c>
      <c r="C239" s="4" t="s">
        <v>36</v>
      </c>
    </row>
    <row r="240" spans="1:3" x14ac:dyDescent="0.2">
      <c r="A240" s="3" t="s">
        <v>895</v>
      </c>
      <c r="B240" s="4" t="s">
        <v>13</v>
      </c>
      <c r="C240" s="4" t="s">
        <v>16</v>
      </c>
    </row>
    <row r="241" spans="1:3" x14ac:dyDescent="0.2">
      <c r="A241" s="3" t="s">
        <v>899</v>
      </c>
      <c r="B241" s="4" t="s">
        <v>13</v>
      </c>
      <c r="C241" s="4" t="s">
        <v>16</v>
      </c>
    </row>
    <row r="242" spans="1:3" x14ac:dyDescent="0.2">
      <c r="A242" s="3" t="s">
        <v>903</v>
      </c>
      <c r="B242" s="4" t="s">
        <v>13</v>
      </c>
      <c r="C242" s="4" t="s">
        <v>16</v>
      </c>
    </row>
    <row r="243" spans="1:3" x14ac:dyDescent="0.2">
      <c r="A243" s="3" t="s">
        <v>905</v>
      </c>
      <c r="B243" s="4" t="s">
        <v>13</v>
      </c>
      <c r="C243" s="4" t="s">
        <v>16</v>
      </c>
    </row>
    <row r="244" spans="1:3" x14ac:dyDescent="0.2">
      <c r="A244" s="3" t="s">
        <v>907</v>
      </c>
      <c r="B244" s="4" t="s">
        <v>71</v>
      </c>
      <c r="C244" s="4" t="s">
        <v>74</v>
      </c>
    </row>
    <row r="245" spans="1:3" x14ac:dyDescent="0.2">
      <c r="A245" s="3" t="s">
        <v>912</v>
      </c>
      <c r="B245" s="4" t="s">
        <v>71</v>
      </c>
      <c r="C245" s="4" t="s">
        <v>74</v>
      </c>
    </row>
    <row r="246" spans="1:3" x14ac:dyDescent="0.2">
      <c r="A246" s="3" t="s">
        <v>916</v>
      </c>
      <c r="B246" s="4" t="s">
        <v>71</v>
      </c>
      <c r="C246" s="4" t="s">
        <v>74</v>
      </c>
    </row>
    <row r="247" spans="1:3" x14ac:dyDescent="0.2">
      <c r="A247" s="3" t="s">
        <v>918</v>
      </c>
      <c r="B247" s="4" t="s">
        <v>71</v>
      </c>
      <c r="C247" s="4" t="s">
        <v>74</v>
      </c>
    </row>
    <row r="248" spans="1:3" x14ac:dyDescent="0.2">
      <c r="A248" s="3" t="s">
        <v>922</v>
      </c>
      <c r="B248" s="4" t="s">
        <v>52</v>
      </c>
      <c r="C248" s="4" t="s">
        <v>56</v>
      </c>
    </row>
    <row r="249" spans="1:3" x14ac:dyDescent="0.2">
      <c r="A249" s="3" t="s">
        <v>925</v>
      </c>
      <c r="B249" s="4" t="s">
        <v>25</v>
      </c>
      <c r="C249" s="4" t="s">
        <v>27</v>
      </c>
    </row>
    <row r="250" spans="1:3" x14ac:dyDescent="0.2">
      <c r="A250" s="3" t="s">
        <v>930</v>
      </c>
      <c r="B250" s="4" t="s">
        <v>25</v>
      </c>
      <c r="C250" s="4" t="s">
        <v>27</v>
      </c>
    </row>
    <row r="251" spans="1:3" x14ac:dyDescent="0.2">
      <c r="A251" s="9" t="s">
        <v>934</v>
      </c>
      <c r="B251" s="10" t="s">
        <v>25</v>
      </c>
      <c r="C251" s="10" t="s">
        <v>27</v>
      </c>
    </row>
  </sheetData>
  <conditionalFormatting sqref="A1:A1048576">
    <cfRule type="duplicateValues" dxfId="6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51"/>
  <sheetViews>
    <sheetView topLeftCell="A43" workbookViewId="0">
      <selection activeCell="B106" sqref="B106"/>
    </sheetView>
  </sheetViews>
  <sheetFormatPr baseColWidth="10" defaultColWidth="8.83203125" defaultRowHeight="15" x14ac:dyDescent="0.2"/>
  <cols>
    <col min="1" max="1" width="11.5" bestFit="1" customWidth="1"/>
    <col min="2" max="2" width="23.1640625" style="2" bestFit="1" customWidth="1"/>
    <col min="3" max="3" width="30.6640625" customWidth="1"/>
  </cols>
  <sheetData>
    <row r="1" spans="1:3" s="6" customFormat="1" x14ac:dyDescent="0.2">
      <c r="A1" s="7" t="s">
        <v>0</v>
      </c>
      <c r="B1" s="35" t="s">
        <v>992</v>
      </c>
      <c r="C1" s="8" t="s">
        <v>993</v>
      </c>
    </row>
    <row r="2" spans="1:3" x14ac:dyDescent="0.2">
      <c r="A2" s="3" t="s">
        <v>10</v>
      </c>
      <c r="B2" s="5" t="s">
        <v>12</v>
      </c>
      <c r="C2" s="4" t="s">
        <v>15</v>
      </c>
    </row>
    <row r="3" spans="1:3" x14ac:dyDescent="0.2">
      <c r="A3" s="3" t="s">
        <v>17</v>
      </c>
      <c r="B3" s="5" t="s">
        <v>17</v>
      </c>
      <c r="C3" s="4" t="s">
        <v>19</v>
      </c>
    </row>
    <row r="4" spans="1:3" x14ac:dyDescent="0.2">
      <c r="A4" s="3" t="s">
        <v>23</v>
      </c>
      <c r="B4" s="5" t="s">
        <v>23</v>
      </c>
      <c r="C4" s="4" t="s">
        <v>26</v>
      </c>
    </row>
    <row r="5" spans="1:3" x14ac:dyDescent="0.2">
      <c r="A5" s="3" t="s">
        <v>29</v>
      </c>
      <c r="B5" s="5" t="s">
        <v>12</v>
      </c>
      <c r="C5" s="4" t="s">
        <v>15</v>
      </c>
    </row>
    <row r="6" spans="1:3" x14ac:dyDescent="0.2">
      <c r="A6" s="3" t="s">
        <v>31</v>
      </c>
      <c r="B6" s="5" t="s">
        <v>32</v>
      </c>
      <c r="C6" s="4" t="s">
        <v>35</v>
      </c>
    </row>
    <row r="7" spans="1:3" x14ac:dyDescent="0.2">
      <c r="A7" s="3" t="s">
        <v>37</v>
      </c>
      <c r="B7" s="5" t="s">
        <v>37</v>
      </c>
      <c r="C7" s="4" t="s">
        <v>39</v>
      </c>
    </row>
    <row r="8" spans="1:3" x14ac:dyDescent="0.2">
      <c r="A8" s="3" t="s">
        <v>42</v>
      </c>
      <c r="B8" s="5" t="s">
        <v>44</v>
      </c>
      <c r="C8" s="4" t="s">
        <v>47</v>
      </c>
    </row>
    <row r="9" spans="1:3" s="14" customFormat="1" x14ac:dyDescent="0.2">
      <c r="A9" s="21" t="s">
        <v>86</v>
      </c>
      <c r="B9" s="36" t="s">
        <v>12</v>
      </c>
      <c r="C9" s="20" t="s">
        <v>15</v>
      </c>
    </row>
    <row r="10" spans="1:3" x14ac:dyDescent="0.2">
      <c r="A10" s="3" t="s">
        <v>49</v>
      </c>
      <c r="B10" s="5" t="s">
        <v>51</v>
      </c>
      <c r="C10" s="4" t="s">
        <v>55</v>
      </c>
    </row>
    <row r="11" spans="1:3" x14ac:dyDescent="0.2">
      <c r="A11" s="3" t="s">
        <v>59</v>
      </c>
      <c r="B11" s="5" t="s">
        <v>59</v>
      </c>
      <c r="C11" s="4" t="s">
        <v>60</v>
      </c>
    </row>
    <row r="12" spans="1:3" x14ac:dyDescent="0.2">
      <c r="A12" s="3" t="s">
        <v>62</v>
      </c>
      <c r="B12" s="5" t="s">
        <v>62</v>
      </c>
      <c r="C12" s="4" t="s">
        <v>65</v>
      </c>
    </row>
    <row r="13" spans="1:3" x14ac:dyDescent="0.2">
      <c r="A13" s="3" t="s">
        <v>69</v>
      </c>
      <c r="B13" s="5" t="s">
        <v>70</v>
      </c>
      <c r="C13" s="4" t="s">
        <v>73</v>
      </c>
    </row>
    <row r="14" spans="1:3" x14ac:dyDescent="0.2">
      <c r="A14" s="3" t="s">
        <v>75</v>
      </c>
      <c r="B14" s="5" t="s">
        <v>76</v>
      </c>
      <c r="C14" s="4" t="s">
        <v>78</v>
      </c>
    </row>
    <row r="15" spans="1:3" x14ac:dyDescent="0.2">
      <c r="A15" s="3" t="s">
        <v>79</v>
      </c>
      <c r="B15" s="5" t="s">
        <v>80</v>
      </c>
      <c r="C15" s="4" t="s">
        <v>82</v>
      </c>
    </row>
    <row r="16" spans="1:3" x14ac:dyDescent="0.2">
      <c r="A16" s="3" t="s">
        <v>83</v>
      </c>
      <c r="B16" s="5" t="s">
        <v>12</v>
      </c>
      <c r="C16" s="4" t="s">
        <v>15</v>
      </c>
    </row>
    <row r="17" spans="1:3" x14ac:dyDescent="0.2">
      <c r="A17" s="3" t="s">
        <v>87</v>
      </c>
      <c r="B17" s="5" t="s">
        <v>87</v>
      </c>
      <c r="C17" s="4" t="s">
        <v>88</v>
      </c>
    </row>
    <row r="18" spans="1:3" x14ac:dyDescent="0.2">
      <c r="A18" s="3" t="s">
        <v>91</v>
      </c>
      <c r="B18" s="5" t="s">
        <v>91</v>
      </c>
      <c r="C18" s="4" t="s">
        <v>93</v>
      </c>
    </row>
    <row r="19" spans="1:3" x14ac:dyDescent="0.2">
      <c r="A19" s="3" t="s">
        <v>96</v>
      </c>
      <c r="B19" s="5" t="s">
        <v>96</v>
      </c>
      <c r="C19" s="4" t="s">
        <v>97</v>
      </c>
    </row>
    <row r="20" spans="1:3" x14ac:dyDescent="0.2">
      <c r="A20" s="3" t="s">
        <v>99</v>
      </c>
      <c r="B20" s="5" t="s">
        <v>99</v>
      </c>
      <c r="C20" s="4" t="s">
        <v>101</v>
      </c>
    </row>
    <row r="21" spans="1:3" x14ac:dyDescent="0.2">
      <c r="A21" s="3" t="s">
        <v>103</v>
      </c>
      <c r="B21" s="5" t="s">
        <v>104</v>
      </c>
      <c r="C21" s="4" t="s">
        <v>107</v>
      </c>
    </row>
    <row r="22" spans="1:3" x14ac:dyDescent="0.2">
      <c r="A22" s="3" t="s">
        <v>109</v>
      </c>
      <c r="B22" s="5" t="s">
        <v>109</v>
      </c>
      <c r="C22" s="4" t="s">
        <v>110</v>
      </c>
    </row>
    <row r="23" spans="1:3" x14ac:dyDescent="0.2">
      <c r="A23" s="3" t="s">
        <v>112</v>
      </c>
      <c r="B23" s="5" t="s">
        <v>12</v>
      </c>
      <c r="C23" s="4" t="s">
        <v>15</v>
      </c>
    </row>
    <row r="24" spans="1:3" x14ac:dyDescent="0.2">
      <c r="A24" s="3" t="s">
        <v>114</v>
      </c>
      <c r="B24" s="5" t="s">
        <v>114</v>
      </c>
      <c r="C24" s="4" t="s">
        <v>116</v>
      </c>
    </row>
    <row r="25" spans="1:3" x14ac:dyDescent="0.2">
      <c r="A25" s="3" t="s">
        <v>120</v>
      </c>
      <c r="B25" s="5" t="s">
        <v>120</v>
      </c>
      <c r="C25" s="4" t="s">
        <v>122</v>
      </c>
    </row>
    <row r="26" spans="1:3" x14ac:dyDescent="0.2">
      <c r="A26" s="3" t="s">
        <v>124</v>
      </c>
      <c r="B26" s="5" t="s">
        <v>124</v>
      </c>
      <c r="C26" s="4" t="s">
        <v>126</v>
      </c>
    </row>
    <row r="27" spans="1:3" x14ac:dyDescent="0.2">
      <c r="A27" s="3" t="s">
        <v>130</v>
      </c>
      <c r="B27" s="5" t="s">
        <v>51</v>
      </c>
      <c r="C27" s="4" t="s">
        <v>55</v>
      </c>
    </row>
    <row r="28" spans="1:3" x14ac:dyDescent="0.2">
      <c r="A28" s="3" t="s">
        <v>134</v>
      </c>
      <c r="B28" s="5" t="s">
        <v>12</v>
      </c>
      <c r="C28" s="4" t="s">
        <v>15</v>
      </c>
    </row>
    <row r="29" spans="1:3" x14ac:dyDescent="0.2">
      <c r="A29" s="3" t="s">
        <v>138</v>
      </c>
      <c r="B29" s="5" t="s">
        <v>139</v>
      </c>
      <c r="C29" s="4" t="s">
        <v>141</v>
      </c>
    </row>
    <row r="30" spans="1:3" x14ac:dyDescent="0.2">
      <c r="A30" s="3" t="s">
        <v>143</v>
      </c>
      <c r="B30" s="5" t="s">
        <v>12</v>
      </c>
      <c r="C30" s="4" t="s">
        <v>15</v>
      </c>
    </row>
    <row r="31" spans="1:3" x14ac:dyDescent="0.2">
      <c r="A31" s="3" t="s">
        <v>145</v>
      </c>
      <c r="B31" s="5" t="s">
        <v>145</v>
      </c>
      <c r="C31" s="4" t="s">
        <v>147</v>
      </c>
    </row>
    <row r="32" spans="1:3" x14ac:dyDescent="0.2">
      <c r="A32" s="3" t="s">
        <v>151</v>
      </c>
      <c r="B32" s="5" t="s">
        <v>151</v>
      </c>
      <c r="C32" s="4" t="s">
        <v>153</v>
      </c>
    </row>
    <row r="33" spans="1:3" x14ac:dyDescent="0.2">
      <c r="A33" s="3" t="s">
        <v>157</v>
      </c>
      <c r="B33" s="5" t="s">
        <v>76</v>
      </c>
      <c r="C33" s="4" t="s">
        <v>78</v>
      </c>
    </row>
    <row r="34" spans="1:3" x14ac:dyDescent="0.2">
      <c r="A34" s="3" t="s">
        <v>159</v>
      </c>
      <c r="B34" s="5" t="s">
        <v>159</v>
      </c>
      <c r="C34" s="4" t="s">
        <v>163</v>
      </c>
    </row>
    <row r="35" spans="1:3" x14ac:dyDescent="0.2">
      <c r="A35" s="3" t="s">
        <v>165</v>
      </c>
      <c r="B35" s="5" t="s">
        <v>165</v>
      </c>
      <c r="C35" s="4" t="s">
        <v>166</v>
      </c>
    </row>
    <row r="36" spans="1:3" x14ac:dyDescent="0.2">
      <c r="A36" s="3" t="s">
        <v>168</v>
      </c>
      <c r="B36" s="5" t="s">
        <v>12</v>
      </c>
      <c r="C36" s="4" t="s">
        <v>15</v>
      </c>
    </row>
    <row r="37" spans="1:3" x14ac:dyDescent="0.2">
      <c r="A37" s="3" t="s">
        <v>172</v>
      </c>
      <c r="B37" s="5" t="s">
        <v>173</v>
      </c>
      <c r="C37" s="4" t="s">
        <v>175</v>
      </c>
    </row>
    <row r="38" spans="1:3" x14ac:dyDescent="0.2">
      <c r="A38" s="3" t="s">
        <v>178</v>
      </c>
      <c r="B38" s="5" t="s">
        <v>178</v>
      </c>
      <c r="C38" s="4" t="s">
        <v>180</v>
      </c>
    </row>
    <row r="39" spans="1:3" x14ac:dyDescent="0.2">
      <c r="A39" s="3" t="s">
        <v>182</v>
      </c>
      <c r="B39" s="5" t="s">
        <v>76</v>
      </c>
      <c r="C39" s="4" t="s">
        <v>78</v>
      </c>
    </row>
    <row r="40" spans="1:3" x14ac:dyDescent="0.2">
      <c r="A40" s="3" t="s">
        <v>184</v>
      </c>
      <c r="B40" s="5" t="s">
        <v>184</v>
      </c>
      <c r="C40" s="4" t="s">
        <v>186</v>
      </c>
    </row>
    <row r="41" spans="1:3" x14ac:dyDescent="0.2">
      <c r="A41" s="3" t="s">
        <v>188</v>
      </c>
      <c r="B41" s="5" t="s">
        <v>188</v>
      </c>
      <c r="C41" s="4" t="s">
        <v>190</v>
      </c>
    </row>
    <row r="42" spans="1:3" x14ac:dyDescent="0.2">
      <c r="A42" s="3" t="s">
        <v>193</v>
      </c>
      <c r="B42" s="5" t="s">
        <v>193</v>
      </c>
      <c r="C42" s="4" t="s">
        <v>195</v>
      </c>
    </row>
    <row r="43" spans="1:3" x14ac:dyDescent="0.2">
      <c r="A43" s="3" t="s">
        <v>198</v>
      </c>
      <c r="B43" s="5" t="s">
        <v>80</v>
      </c>
      <c r="C43" s="4" t="s">
        <v>82</v>
      </c>
    </row>
    <row r="44" spans="1:3" x14ac:dyDescent="0.2">
      <c r="A44" s="3" t="s">
        <v>200</v>
      </c>
      <c r="B44" s="5" t="s">
        <v>201</v>
      </c>
      <c r="C44" s="4" t="s">
        <v>203</v>
      </c>
    </row>
    <row r="45" spans="1:3" x14ac:dyDescent="0.2">
      <c r="A45" s="3" t="s">
        <v>206</v>
      </c>
      <c r="B45" s="5" t="s">
        <v>206</v>
      </c>
      <c r="C45" s="4" t="s">
        <v>207</v>
      </c>
    </row>
    <row r="46" spans="1:3" x14ac:dyDescent="0.2">
      <c r="A46" s="3" t="s">
        <v>210</v>
      </c>
      <c r="B46" s="5" t="s">
        <v>211</v>
      </c>
      <c r="C46" s="4" t="s">
        <v>213</v>
      </c>
    </row>
    <row r="47" spans="1:3" x14ac:dyDescent="0.2">
      <c r="A47" s="3" t="s">
        <v>216</v>
      </c>
      <c r="B47" s="5" t="s">
        <v>216</v>
      </c>
      <c r="C47" s="4" t="s">
        <v>220</v>
      </c>
    </row>
    <row r="48" spans="1:3" x14ac:dyDescent="0.2">
      <c r="A48" s="3" t="s">
        <v>222</v>
      </c>
      <c r="B48" s="5" t="s">
        <v>222</v>
      </c>
      <c r="C48" s="4" t="s">
        <v>224</v>
      </c>
    </row>
    <row r="49" spans="1:3" x14ac:dyDescent="0.2">
      <c r="A49" s="3" t="s">
        <v>226</v>
      </c>
      <c r="B49" s="5" t="s">
        <v>226</v>
      </c>
      <c r="C49" s="4" t="s">
        <v>228</v>
      </c>
    </row>
    <row r="50" spans="1:3" x14ac:dyDescent="0.2">
      <c r="A50" s="3" t="s">
        <v>231</v>
      </c>
      <c r="B50" s="5" t="s">
        <v>231</v>
      </c>
      <c r="C50" s="4" t="s">
        <v>233</v>
      </c>
    </row>
    <row r="51" spans="1:3" x14ac:dyDescent="0.2">
      <c r="A51" s="3" t="s">
        <v>236</v>
      </c>
      <c r="B51" s="5" t="s">
        <v>70</v>
      </c>
      <c r="C51" s="4" t="s">
        <v>73</v>
      </c>
    </row>
    <row r="52" spans="1:3" x14ac:dyDescent="0.2">
      <c r="A52" s="3" t="s">
        <v>240</v>
      </c>
      <c r="B52" s="5" t="s">
        <v>240</v>
      </c>
      <c r="C52" s="4" t="s">
        <v>241</v>
      </c>
    </row>
    <row r="53" spans="1:3" x14ac:dyDescent="0.2">
      <c r="A53" s="3" t="s">
        <v>243</v>
      </c>
      <c r="B53" s="5" t="s">
        <v>80</v>
      </c>
      <c r="C53" s="4" t="s">
        <v>82</v>
      </c>
    </row>
    <row r="54" spans="1:3" x14ac:dyDescent="0.2">
      <c r="A54" s="3" t="s">
        <v>247</v>
      </c>
      <c r="B54" s="5" t="s">
        <v>76</v>
      </c>
      <c r="C54" s="4" t="s">
        <v>78</v>
      </c>
    </row>
    <row r="55" spans="1:3" x14ac:dyDescent="0.2">
      <c r="A55" s="3" t="s">
        <v>252</v>
      </c>
      <c r="B55" s="5" t="s">
        <v>252</v>
      </c>
      <c r="C55" s="4" t="s">
        <v>253</v>
      </c>
    </row>
    <row r="56" spans="1:3" x14ac:dyDescent="0.2">
      <c r="A56" s="3" t="s">
        <v>256</v>
      </c>
      <c r="B56" s="5" t="s">
        <v>256</v>
      </c>
      <c r="C56" s="4" t="s">
        <v>257</v>
      </c>
    </row>
    <row r="57" spans="1:3" x14ac:dyDescent="0.2">
      <c r="A57" s="3" t="s">
        <v>259</v>
      </c>
      <c r="B57" s="5" t="s">
        <v>12</v>
      </c>
      <c r="C57" s="4" t="s">
        <v>15</v>
      </c>
    </row>
    <row r="58" spans="1:3" x14ac:dyDescent="0.2">
      <c r="A58" s="3" t="s">
        <v>261</v>
      </c>
      <c r="B58" s="5" t="s">
        <v>80</v>
      </c>
      <c r="C58" s="4" t="s">
        <v>82</v>
      </c>
    </row>
    <row r="59" spans="1:3" x14ac:dyDescent="0.2">
      <c r="A59" s="3" t="s">
        <v>263</v>
      </c>
      <c r="B59" s="5" t="s">
        <v>12</v>
      </c>
      <c r="C59" s="4" t="s">
        <v>15</v>
      </c>
    </row>
    <row r="60" spans="1:3" x14ac:dyDescent="0.2">
      <c r="A60" s="3" t="s">
        <v>265</v>
      </c>
      <c r="B60" s="5" t="s">
        <v>265</v>
      </c>
      <c r="C60" s="4" t="s">
        <v>266</v>
      </c>
    </row>
    <row r="61" spans="1:3" x14ac:dyDescent="0.2">
      <c r="A61" s="3" t="s">
        <v>268</v>
      </c>
      <c r="B61" s="5" t="s">
        <v>268</v>
      </c>
      <c r="C61" s="4" t="s">
        <v>269</v>
      </c>
    </row>
    <row r="62" spans="1:3" x14ac:dyDescent="0.2">
      <c r="A62" s="3" t="s">
        <v>272</v>
      </c>
      <c r="B62" s="5" t="s">
        <v>272</v>
      </c>
      <c r="C62" s="4" t="s">
        <v>274</v>
      </c>
    </row>
    <row r="63" spans="1:3" x14ac:dyDescent="0.2">
      <c r="A63" s="3" t="s">
        <v>276</v>
      </c>
      <c r="B63" s="5" t="s">
        <v>276</v>
      </c>
      <c r="C63" s="4" t="s">
        <v>277</v>
      </c>
    </row>
    <row r="64" spans="1:3" x14ac:dyDescent="0.2">
      <c r="A64" s="3" t="s">
        <v>279</v>
      </c>
      <c r="B64" s="5" t="s">
        <v>12</v>
      </c>
      <c r="C64" s="4" t="s">
        <v>15</v>
      </c>
    </row>
    <row r="65" spans="1:3" x14ac:dyDescent="0.2">
      <c r="A65" s="3" t="s">
        <v>283</v>
      </c>
      <c r="B65" s="5" t="s">
        <v>283</v>
      </c>
      <c r="C65" s="4" t="s">
        <v>285</v>
      </c>
    </row>
    <row r="66" spans="1:3" x14ac:dyDescent="0.2">
      <c r="A66" s="3" t="s">
        <v>289</v>
      </c>
      <c r="B66" s="5" t="s">
        <v>289</v>
      </c>
      <c r="C66" s="4" t="s">
        <v>290</v>
      </c>
    </row>
    <row r="67" spans="1:3" x14ac:dyDescent="0.2">
      <c r="A67" s="3" t="s">
        <v>292</v>
      </c>
      <c r="B67" s="5" t="s">
        <v>292</v>
      </c>
      <c r="C67" s="4" t="s">
        <v>94</v>
      </c>
    </row>
    <row r="68" spans="1:3" x14ac:dyDescent="0.2">
      <c r="A68" s="3" t="s">
        <v>296</v>
      </c>
      <c r="B68" s="5" t="s">
        <v>296</v>
      </c>
      <c r="C68" s="4" t="s">
        <v>297</v>
      </c>
    </row>
    <row r="69" spans="1:3" x14ac:dyDescent="0.2">
      <c r="A69" s="3" t="s">
        <v>299</v>
      </c>
      <c r="B69" s="5" t="s">
        <v>299</v>
      </c>
      <c r="C69" s="4" t="s">
        <v>300</v>
      </c>
    </row>
    <row r="70" spans="1:3" x14ac:dyDescent="0.2">
      <c r="A70" s="3" t="s">
        <v>302</v>
      </c>
      <c r="B70" s="5" t="s">
        <v>302</v>
      </c>
      <c r="C70" s="4" t="s">
        <v>303</v>
      </c>
    </row>
    <row r="71" spans="1:3" x14ac:dyDescent="0.2">
      <c r="A71" s="3" t="s">
        <v>305</v>
      </c>
      <c r="B71" s="5" t="s">
        <v>306</v>
      </c>
      <c r="C71" s="4" t="s">
        <v>309</v>
      </c>
    </row>
    <row r="72" spans="1:3" x14ac:dyDescent="0.2">
      <c r="A72" s="3" t="s">
        <v>310</v>
      </c>
      <c r="B72" s="5" t="s">
        <v>44</v>
      </c>
      <c r="C72" s="4" t="s">
        <v>47</v>
      </c>
    </row>
    <row r="73" spans="1:3" x14ac:dyDescent="0.2">
      <c r="A73" s="3" t="s">
        <v>314</v>
      </c>
      <c r="B73" s="5" t="s">
        <v>315</v>
      </c>
      <c r="C73" s="4" t="s">
        <v>317</v>
      </c>
    </row>
    <row r="74" spans="1:3" x14ac:dyDescent="0.2">
      <c r="A74" s="3" t="s">
        <v>319</v>
      </c>
      <c r="B74" s="5" t="s">
        <v>319</v>
      </c>
      <c r="C74" s="4" t="s">
        <v>320</v>
      </c>
    </row>
    <row r="75" spans="1:3" x14ac:dyDescent="0.2">
      <c r="A75" s="3" t="s">
        <v>322</v>
      </c>
      <c r="B75" s="5" t="s">
        <v>32</v>
      </c>
      <c r="C75" s="4" t="s">
        <v>35</v>
      </c>
    </row>
    <row r="76" spans="1:3" x14ac:dyDescent="0.2">
      <c r="A76" s="3" t="s">
        <v>325</v>
      </c>
      <c r="B76" s="5" t="s">
        <v>325</v>
      </c>
      <c r="C76" s="4" t="s">
        <v>326</v>
      </c>
    </row>
    <row r="77" spans="1:3" x14ac:dyDescent="0.2">
      <c r="A77" s="3" t="s">
        <v>329</v>
      </c>
      <c r="B77" s="5" t="s">
        <v>76</v>
      </c>
      <c r="C77" s="4" t="s">
        <v>78</v>
      </c>
    </row>
    <row r="78" spans="1:3" x14ac:dyDescent="0.2">
      <c r="A78" s="3" t="s">
        <v>331</v>
      </c>
      <c r="B78" s="5" t="s">
        <v>332</v>
      </c>
      <c r="C78" s="4" t="s">
        <v>334</v>
      </c>
    </row>
    <row r="79" spans="1:3" x14ac:dyDescent="0.2">
      <c r="A79" s="3" t="s">
        <v>336</v>
      </c>
      <c r="B79" s="5" t="s">
        <v>76</v>
      </c>
      <c r="C79" s="4" t="s">
        <v>78</v>
      </c>
    </row>
    <row r="80" spans="1:3" x14ac:dyDescent="0.2">
      <c r="A80" s="3" t="s">
        <v>338</v>
      </c>
      <c r="B80" s="5" t="s">
        <v>70</v>
      </c>
      <c r="C80" s="4" t="s">
        <v>73</v>
      </c>
    </row>
    <row r="81" spans="1:3" x14ac:dyDescent="0.2">
      <c r="A81" s="3" t="s">
        <v>342</v>
      </c>
      <c r="B81" s="5" t="s">
        <v>342</v>
      </c>
      <c r="C81" s="4" t="s">
        <v>343</v>
      </c>
    </row>
    <row r="82" spans="1:3" x14ac:dyDescent="0.2">
      <c r="A82" s="3" t="s">
        <v>345</v>
      </c>
      <c r="B82" s="5" t="s">
        <v>347</v>
      </c>
      <c r="C82" s="4" t="s">
        <v>350</v>
      </c>
    </row>
    <row r="83" spans="1:3" x14ac:dyDescent="0.2">
      <c r="A83" s="3" t="s">
        <v>353</v>
      </c>
      <c r="B83" s="5" t="s">
        <v>353</v>
      </c>
      <c r="C83" s="4" t="s">
        <v>354</v>
      </c>
    </row>
    <row r="84" spans="1:3" x14ac:dyDescent="0.2">
      <c r="A84" s="3" t="s">
        <v>356</v>
      </c>
      <c r="B84" s="5" t="s">
        <v>347</v>
      </c>
      <c r="C84" s="4" t="s">
        <v>350</v>
      </c>
    </row>
    <row r="85" spans="1:3" x14ac:dyDescent="0.2">
      <c r="A85" s="3" t="s">
        <v>358</v>
      </c>
      <c r="B85" s="5" t="s">
        <v>358</v>
      </c>
      <c r="C85" s="4" t="s">
        <v>359</v>
      </c>
    </row>
    <row r="86" spans="1:3" x14ac:dyDescent="0.2">
      <c r="A86" s="3" t="s">
        <v>361</v>
      </c>
      <c r="B86" s="5" t="s">
        <v>44</v>
      </c>
      <c r="C86" s="4" t="s">
        <v>47</v>
      </c>
    </row>
    <row r="87" spans="1:3" x14ac:dyDescent="0.2">
      <c r="A87" s="3" t="s">
        <v>363</v>
      </c>
      <c r="B87" s="5" t="s">
        <v>363</v>
      </c>
      <c r="C87" s="4" t="s">
        <v>365</v>
      </c>
    </row>
    <row r="88" spans="1:3" x14ac:dyDescent="0.2">
      <c r="A88" s="3" t="s">
        <v>369</v>
      </c>
      <c r="B88" s="5" t="s">
        <v>12</v>
      </c>
      <c r="C88" s="4" t="s">
        <v>15</v>
      </c>
    </row>
    <row r="89" spans="1:3" x14ac:dyDescent="0.2">
      <c r="A89" s="3" t="s">
        <v>371</v>
      </c>
      <c r="B89" s="5" t="s">
        <v>371</v>
      </c>
      <c r="C89" s="4" t="s">
        <v>373</v>
      </c>
    </row>
    <row r="90" spans="1:3" x14ac:dyDescent="0.2">
      <c r="A90" s="3" t="s">
        <v>375</v>
      </c>
      <c r="B90" s="5" t="s">
        <v>375</v>
      </c>
      <c r="C90" s="4" t="s">
        <v>376</v>
      </c>
    </row>
    <row r="91" spans="1:3" x14ac:dyDescent="0.2">
      <c r="A91" s="3" t="s">
        <v>379</v>
      </c>
      <c r="B91" s="5" t="s">
        <v>379</v>
      </c>
      <c r="C91" s="4" t="s">
        <v>381</v>
      </c>
    </row>
    <row r="92" spans="1:3" x14ac:dyDescent="0.2">
      <c r="A92" s="3" t="s">
        <v>384</v>
      </c>
      <c r="B92" s="5" t="s">
        <v>384</v>
      </c>
      <c r="C92" s="4" t="s">
        <v>385</v>
      </c>
    </row>
    <row r="93" spans="1:3" x14ac:dyDescent="0.2">
      <c r="A93" s="3" t="s">
        <v>388</v>
      </c>
      <c r="B93" s="5" t="s">
        <v>12</v>
      </c>
      <c r="C93" s="4" t="s">
        <v>15</v>
      </c>
    </row>
    <row r="94" spans="1:3" x14ac:dyDescent="0.2">
      <c r="A94" s="3" t="s">
        <v>392</v>
      </c>
      <c r="B94" s="5" t="s">
        <v>392</v>
      </c>
      <c r="C94" s="4" t="s">
        <v>393</v>
      </c>
    </row>
    <row r="95" spans="1:3" x14ac:dyDescent="0.2">
      <c r="A95" s="3" t="s">
        <v>394</v>
      </c>
      <c r="B95" s="5" t="s">
        <v>394</v>
      </c>
      <c r="C95" s="4" t="s">
        <v>395</v>
      </c>
    </row>
    <row r="96" spans="1:3" x14ac:dyDescent="0.2">
      <c r="A96" s="3" t="s">
        <v>398</v>
      </c>
      <c r="B96" s="5" t="s">
        <v>400</v>
      </c>
      <c r="C96" s="4" t="s">
        <v>403</v>
      </c>
    </row>
    <row r="97" spans="1:3" x14ac:dyDescent="0.2">
      <c r="A97" s="3" t="s">
        <v>404</v>
      </c>
      <c r="B97" s="5" t="s">
        <v>70</v>
      </c>
      <c r="C97" s="4" t="s">
        <v>73</v>
      </c>
    </row>
    <row r="98" spans="1:3" x14ac:dyDescent="0.2">
      <c r="A98" s="3" t="s">
        <v>406</v>
      </c>
      <c r="B98" s="5" t="s">
        <v>400</v>
      </c>
      <c r="C98" s="4" t="s">
        <v>403</v>
      </c>
    </row>
    <row r="99" spans="1:3" x14ac:dyDescent="0.2">
      <c r="A99" s="3" t="s">
        <v>409</v>
      </c>
      <c r="B99" s="5" t="s">
        <v>211</v>
      </c>
      <c r="C99" s="4" t="s">
        <v>213</v>
      </c>
    </row>
    <row r="100" spans="1:3" x14ac:dyDescent="0.2">
      <c r="A100" s="3" t="s">
        <v>411</v>
      </c>
      <c r="B100" s="5" t="s">
        <v>80</v>
      </c>
      <c r="C100" s="4" t="s">
        <v>82</v>
      </c>
    </row>
    <row r="101" spans="1:3" x14ac:dyDescent="0.2">
      <c r="A101" s="3" t="s">
        <v>413</v>
      </c>
      <c r="B101" s="5" t="s">
        <v>413</v>
      </c>
      <c r="C101" s="4" t="s">
        <v>414</v>
      </c>
    </row>
    <row r="102" spans="1:3" x14ac:dyDescent="0.2">
      <c r="A102" s="3" t="s">
        <v>417</v>
      </c>
      <c r="B102" s="5" t="s">
        <v>417</v>
      </c>
      <c r="C102" s="4" t="s">
        <v>418</v>
      </c>
    </row>
    <row r="103" spans="1:3" x14ac:dyDescent="0.2">
      <c r="A103" s="3" t="s">
        <v>421</v>
      </c>
      <c r="B103" s="5" t="s">
        <v>421</v>
      </c>
      <c r="C103" s="4" t="s">
        <v>422</v>
      </c>
    </row>
    <row r="104" spans="1:3" x14ac:dyDescent="0.2">
      <c r="A104" s="3" t="s">
        <v>425</v>
      </c>
      <c r="B104" s="5" t="s">
        <v>425</v>
      </c>
      <c r="C104" s="4" t="s">
        <v>426</v>
      </c>
    </row>
    <row r="105" spans="1:3" x14ac:dyDescent="0.2">
      <c r="A105" s="3" t="s">
        <v>428</v>
      </c>
      <c r="B105" s="5" t="s">
        <v>428</v>
      </c>
      <c r="C105" s="4" t="s">
        <v>430</v>
      </c>
    </row>
    <row r="106" spans="1:3" x14ac:dyDescent="0.2">
      <c r="A106" s="3" t="s">
        <v>433</v>
      </c>
      <c r="B106" s="33" t="s">
        <v>347</v>
      </c>
      <c r="C106" s="4" t="s">
        <v>350</v>
      </c>
    </row>
    <row r="107" spans="1:3" x14ac:dyDescent="0.2">
      <c r="A107" s="3" t="s">
        <v>435</v>
      </c>
      <c r="B107" s="5" t="s">
        <v>435</v>
      </c>
      <c r="C107" s="4" t="s">
        <v>436</v>
      </c>
    </row>
    <row r="108" spans="1:3" x14ac:dyDescent="0.2">
      <c r="A108" s="3" t="s">
        <v>438</v>
      </c>
      <c r="B108" s="5" t="s">
        <v>80</v>
      </c>
      <c r="C108" s="4" t="s">
        <v>82</v>
      </c>
    </row>
    <row r="109" spans="1:3" x14ac:dyDescent="0.2">
      <c r="A109" s="3" t="s">
        <v>440</v>
      </c>
      <c r="B109" s="5" t="s">
        <v>440</v>
      </c>
      <c r="C109" s="4" t="s">
        <v>441</v>
      </c>
    </row>
    <row r="110" spans="1:3" x14ac:dyDescent="0.2">
      <c r="A110" s="3" t="s">
        <v>444</v>
      </c>
      <c r="B110" s="5" t="s">
        <v>444</v>
      </c>
      <c r="C110" s="4" t="s">
        <v>446</v>
      </c>
    </row>
    <row r="111" spans="1:3" x14ac:dyDescent="0.2">
      <c r="A111" s="3" t="s">
        <v>449</v>
      </c>
      <c r="B111" s="5" t="s">
        <v>449</v>
      </c>
      <c r="C111" s="4" t="s">
        <v>450</v>
      </c>
    </row>
    <row r="112" spans="1:3" x14ac:dyDescent="0.2">
      <c r="A112" s="3" t="s">
        <v>452</v>
      </c>
      <c r="B112" s="5" t="s">
        <v>452</v>
      </c>
      <c r="C112" s="4" t="s">
        <v>453</v>
      </c>
    </row>
    <row r="113" spans="1:3" x14ac:dyDescent="0.2">
      <c r="A113" s="3" t="s">
        <v>456</v>
      </c>
      <c r="B113" s="5" t="s">
        <v>456</v>
      </c>
      <c r="C113" s="4" t="s">
        <v>457</v>
      </c>
    </row>
    <row r="114" spans="1:3" x14ac:dyDescent="0.2">
      <c r="A114" s="3" t="s">
        <v>459</v>
      </c>
      <c r="B114" s="5" t="s">
        <v>460</v>
      </c>
      <c r="C114" s="4" t="s">
        <v>462</v>
      </c>
    </row>
    <row r="115" spans="1:3" x14ac:dyDescent="0.2">
      <c r="A115" s="3" t="s">
        <v>464</v>
      </c>
      <c r="B115" s="5" t="s">
        <v>464</v>
      </c>
      <c r="C115" s="4" t="s">
        <v>465</v>
      </c>
    </row>
    <row r="116" spans="1:3" s="14" customFormat="1" x14ac:dyDescent="0.2">
      <c r="A116" s="19" t="s">
        <v>1024</v>
      </c>
      <c r="B116" s="36" t="s">
        <v>347</v>
      </c>
      <c r="C116" s="20" t="s">
        <v>350</v>
      </c>
    </row>
    <row r="117" spans="1:3" x14ac:dyDescent="0.2">
      <c r="A117" s="3" t="s">
        <v>467</v>
      </c>
      <c r="B117" s="5" t="s">
        <v>467</v>
      </c>
      <c r="C117" s="4" t="s">
        <v>468</v>
      </c>
    </row>
    <row r="118" spans="1:3" x14ac:dyDescent="0.2">
      <c r="A118" s="3" t="s">
        <v>470</v>
      </c>
      <c r="B118" s="5" t="s">
        <v>470</v>
      </c>
      <c r="C118" s="4" t="s">
        <v>472</v>
      </c>
    </row>
    <row r="119" spans="1:3" x14ac:dyDescent="0.2">
      <c r="A119" s="3" t="s">
        <v>474</v>
      </c>
      <c r="B119" s="5" t="s">
        <v>474</v>
      </c>
      <c r="C119" s="4" t="s">
        <v>475</v>
      </c>
    </row>
    <row r="120" spans="1:3" x14ac:dyDescent="0.2">
      <c r="A120" s="3" t="s">
        <v>477</v>
      </c>
      <c r="B120" s="5" t="s">
        <v>477</v>
      </c>
      <c r="C120" s="4" t="s">
        <v>478</v>
      </c>
    </row>
    <row r="121" spans="1:3" x14ac:dyDescent="0.2">
      <c r="A121" s="3" t="s">
        <v>480</v>
      </c>
      <c r="B121" s="5" t="s">
        <v>480</v>
      </c>
      <c r="C121" s="4" t="s">
        <v>482</v>
      </c>
    </row>
    <row r="122" spans="1:3" x14ac:dyDescent="0.2">
      <c r="A122" s="3" t="s">
        <v>484</v>
      </c>
      <c r="B122" s="5" t="s">
        <v>484</v>
      </c>
      <c r="C122" s="4" t="s">
        <v>486</v>
      </c>
    </row>
    <row r="123" spans="1:3" x14ac:dyDescent="0.2">
      <c r="A123" s="3" t="s">
        <v>490</v>
      </c>
      <c r="B123" s="5" t="s">
        <v>70</v>
      </c>
      <c r="C123" s="4" t="s">
        <v>73</v>
      </c>
    </row>
    <row r="124" spans="1:3" x14ac:dyDescent="0.2">
      <c r="A124" s="3" t="s">
        <v>493</v>
      </c>
      <c r="B124" s="5" t="s">
        <v>12</v>
      </c>
      <c r="C124" s="4" t="s">
        <v>15</v>
      </c>
    </row>
    <row r="125" spans="1:3" x14ac:dyDescent="0.2">
      <c r="A125" s="3" t="s">
        <v>497</v>
      </c>
      <c r="B125" s="5" t="s">
        <v>497</v>
      </c>
      <c r="C125" s="4" t="s">
        <v>501</v>
      </c>
    </row>
    <row r="126" spans="1:3" x14ac:dyDescent="0.2">
      <c r="A126" s="3" t="s">
        <v>504</v>
      </c>
      <c r="B126" s="5" t="s">
        <v>51</v>
      </c>
      <c r="C126" s="4" t="s">
        <v>55</v>
      </c>
    </row>
    <row r="127" spans="1:3" x14ac:dyDescent="0.2">
      <c r="A127" s="3" t="s">
        <v>508</v>
      </c>
      <c r="B127" s="5" t="s">
        <v>508</v>
      </c>
      <c r="C127" s="4" t="s">
        <v>510</v>
      </c>
    </row>
    <row r="128" spans="1:3" x14ac:dyDescent="0.2">
      <c r="A128" s="3" t="s">
        <v>512</v>
      </c>
      <c r="B128" s="5" t="s">
        <v>512</v>
      </c>
      <c r="C128" s="4" t="s">
        <v>514</v>
      </c>
    </row>
    <row r="129" spans="1:3" x14ac:dyDescent="0.2">
      <c r="A129" s="3" t="s">
        <v>518</v>
      </c>
      <c r="B129" s="5" t="s">
        <v>518</v>
      </c>
      <c r="C129" s="4" t="s">
        <v>520</v>
      </c>
    </row>
    <row r="130" spans="1:3" x14ac:dyDescent="0.2">
      <c r="A130" s="3" t="s">
        <v>519</v>
      </c>
      <c r="B130" s="5" t="s">
        <v>519</v>
      </c>
      <c r="C130" s="4" t="s">
        <v>521</v>
      </c>
    </row>
    <row r="131" spans="1:3" x14ac:dyDescent="0.2">
      <c r="A131" s="3" t="s">
        <v>526</v>
      </c>
      <c r="B131" s="5" t="s">
        <v>12</v>
      </c>
      <c r="C131" s="4" t="s">
        <v>15</v>
      </c>
    </row>
    <row r="132" spans="1:3" x14ac:dyDescent="0.2">
      <c r="A132" s="3" t="s">
        <v>530</v>
      </c>
      <c r="B132" s="5" t="s">
        <v>201</v>
      </c>
      <c r="C132" s="4" t="s">
        <v>203</v>
      </c>
    </row>
    <row r="133" spans="1:3" x14ac:dyDescent="0.2">
      <c r="A133" s="3" t="s">
        <v>532</v>
      </c>
      <c r="B133" s="5" t="s">
        <v>532</v>
      </c>
      <c r="C133" s="4" t="s">
        <v>534</v>
      </c>
    </row>
    <row r="134" spans="1:3" x14ac:dyDescent="0.2">
      <c r="A134" s="3" t="s">
        <v>537</v>
      </c>
      <c r="B134" s="5" t="s">
        <v>537</v>
      </c>
      <c r="C134" s="4" t="s">
        <v>515</v>
      </c>
    </row>
    <row r="135" spans="1:3" x14ac:dyDescent="0.2">
      <c r="A135" s="3" t="s">
        <v>539</v>
      </c>
      <c r="B135" s="5" t="s">
        <v>315</v>
      </c>
      <c r="C135" s="4" t="s">
        <v>317</v>
      </c>
    </row>
    <row r="136" spans="1:3" x14ac:dyDescent="0.2">
      <c r="A136" s="3" t="s">
        <v>543</v>
      </c>
      <c r="B136" s="5" t="s">
        <v>104</v>
      </c>
      <c r="C136" s="4" t="s">
        <v>107</v>
      </c>
    </row>
    <row r="137" spans="1:3" x14ac:dyDescent="0.2">
      <c r="A137" s="3" t="s">
        <v>546</v>
      </c>
      <c r="B137" s="5" t="s">
        <v>315</v>
      </c>
      <c r="C137" s="4" t="s">
        <v>317</v>
      </c>
    </row>
    <row r="138" spans="1:3" x14ac:dyDescent="0.2">
      <c r="A138" s="3" t="s">
        <v>550</v>
      </c>
      <c r="B138" s="5" t="s">
        <v>211</v>
      </c>
      <c r="C138" s="4" t="s">
        <v>213</v>
      </c>
    </row>
    <row r="139" spans="1:3" x14ac:dyDescent="0.2">
      <c r="A139" s="3" t="s">
        <v>552</v>
      </c>
      <c r="B139" s="5" t="s">
        <v>12</v>
      </c>
      <c r="C139" s="4" t="s">
        <v>15</v>
      </c>
    </row>
    <row r="140" spans="1:3" x14ac:dyDescent="0.2">
      <c r="A140" s="3" t="s">
        <v>554</v>
      </c>
      <c r="B140" s="5" t="s">
        <v>306</v>
      </c>
      <c r="C140" s="4" t="s">
        <v>309</v>
      </c>
    </row>
    <row r="141" spans="1:3" x14ac:dyDescent="0.2">
      <c r="A141" s="3" t="s">
        <v>556</v>
      </c>
      <c r="B141" s="5" t="s">
        <v>332</v>
      </c>
      <c r="C141" s="4" t="s">
        <v>334</v>
      </c>
    </row>
    <row r="142" spans="1:3" x14ac:dyDescent="0.2">
      <c r="A142" s="3" t="s">
        <v>560</v>
      </c>
      <c r="B142" s="5" t="s">
        <v>560</v>
      </c>
      <c r="C142" s="4" t="s">
        <v>562</v>
      </c>
    </row>
    <row r="143" spans="1:3" x14ac:dyDescent="0.2">
      <c r="A143" s="3" t="s">
        <v>565</v>
      </c>
      <c r="B143" s="5" t="s">
        <v>565</v>
      </c>
      <c r="C143" s="4" t="s">
        <v>567</v>
      </c>
    </row>
    <row r="144" spans="1:3" x14ac:dyDescent="0.2">
      <c r="A144" s="3" t="s">
        <v>570</v>
      </c>
      <c r="B144" s="5" t="s">
        <v>80</v>
      </c>
      <c r="C144" s="4" t="s">
        <v>82</v>
      </c>
    </row>
    <row r="145" spans="1:3" x14ac:dyDescent="0.2">
      <c r="A145" s="3" t="s">
        <v>573</v>
      </c>
      <c r="B145" s="5" t="s">
        <v>573</v>
      </c>
      <c r="C145" s="4" t="s">
        <v>575</v>
      </c>
    </row>
    <row r="146" spans="1:3" x14ac:dyDescent="0.2">
      <c r="A146" s="3" t="s">
        <v>578</v>
      </c>
      <c r="B146" s="5" t="s">
        <v>70</v>
      </c>
      <c r="C146" s="4" t="s">
        <v>73</v>
      </c>
    </row>
    <row r="147" spans="1:3" x14ac:dyDescent="0.2">
      <c r="A147" s="3" t="s">
        <v>582</v>
      </c>
      <c r="B147" s="5" t="s">
        <v>139</v>
      </c>
      <c r="C147" s="4" t="s">
        <v>141</v>
      </c>
    </row>
    <row r="148" spans="1:3" x14ac:dyDescent="0.2">
      <c r="A148" s="3" t="s">
        <v>586</v>
      </c>
      <c r="B148" s="5" t="s">
        <v>586</v>
      </c>
      <c r="C148" s="4" t="s">
        <v>576</v>
      </c>
    </row>
    <row r="149" spans="1:3" x14ac:dyDescent="0.2">
      <c r="A149" s="3" t="s">
        <v>590</v>
      </c>
      <c r="B149" s="5" t="s">
        <v>460</v>
      </c>
      <c r="C149" s="4" t="s">
        <v>462</v>
      </c>
    </row>
    <row r="150" spans="1:3" x14ac:dyDescent="0.2">
      <c r="A150" s="3" t="s">
        <v>594</v>
      </c>
      <c r="B150" s="5" t="s">
        <v>594</v>
      </c>
      <c r="C150" s="4" t="s">
        <v>596</v>
      </c>
    </row>
    <row r="151" spans="1:3" x14ac:dyDescent="0.2">
      <c r="A151" s="3" t="s">
        <v>599</v>
      </c>
      <c r="B151" s="5" t="s">
        <v>139</v>
      </c>
      <c r="C151" s="4" t="s">
        <v>141</v>
      </c>
    </row>
    <row r="152" spans="1:3" x14ac:dyDescent="0.2">
      <c r="A152" s="3" t="s">
        <v>602</v>
      </c>
      <c r="B152" s="5" t="s">
        <v>602</v>
      </c>
      <c r="C152" s="4" t="s">
        <v>604</v>
      </c>
    </row>
    <row r="153" spans="1:3" x14ac:dyDescent="0.2">
      <c r="A153" s="3" t="s">
        <v>606</v>
      </c>
      <c r="B153" s="5" t="s">
        <v>70</v>
      </c>
      <c r="C153" s="4" t="s">
        <v>73</v>
      </c>
    </row>
    <row r="154" spans="1:3" x14ac:dyDescent="0.2">
      <c r="A154" s="3" t="s">
        <v>608</v>
      </c>
      <c r="B154" s="5" t="s">
        <v>608</v>
      </c>
      <c r="C154" s="4" t="s">
        <v>609</v>
      </c>
    </row>
    <row r="155" spans="1:3" x14ac:dyDescent="0.2">
      <c r="A155" s="3" t="s">
        <v>611</v>
      </c>
      <c r="B155" s="5" t="s">
        <v>611</v>
      </c>
      <c r="C155" s="4" t="s">
        <v>613</v>
      </c>
    </row>
    <row r="156" spans="1:3" x14ac:dyDescent="0.2">
      <c r="A156" s="3" t="s">
        <v>617</v>
      </c>
      <c r="B156" s="5" t="s">
        <v>12</v>
      </c>
      <c r="C156" s="4" t="s">
        <v>15</v>
      </c>
    </row>
    <row r="157" spans="1:3" x14ac:dyDescent="0.2">
      <c r="A157" s="3" t="s">
        <v>619</v>
      </c>
      <c r="B157" s="5" t="s">
        <v>12</v>
      </c>
      <c r="C157" s="4" t="s">
        <v>15</v>
      </c>
    </row>
    <row r="158" spans="1:3" x14ac:dyDescent="0.2">
      <c r="A158" s="3" t="s">
        <v>621</v>
      </c>
      <c r="B158" s="5" t="s">
        <v>80</v>
      </c>
      <c r="C158" s="4" t="s">
        <v>82</v>
      </c>
    </row>
    <row r="159" spans="1:3" x14ac:dyDescent="0.2">
      <c r="A159" s="3" t="s">
        <v>624</v>
      </c>
      <c r="B159" s="5" t="s">
        <v>624</v>
      </c>
      <c r="C159" s="4" t="s">
        <v>588</v>
      </c>
    </row>
    <row r="160" spans="1:3" x14ac:dyDescent="0.2">
      <c r="A160" s="3" t="s">
        <v>626</v>
      </c>
      <c r="B160" s="5" t="s">
        <v>626</v>
      </c>
      <c r="C160" s="4" t="s">
        <v>614</v>
      </c>
    </row>
    <row r="161" spans="1:3" x14ac:dyDescent="0.2">
      <c r="A161" s="3" t="s">
        <v>628</v>
      </c>
      <c r="B161" s="5" t="s">
        <v>80</v>
      </c>
      <c r="C161" s="4" t="s">
        <v>82</v>
      </c>
    </row>
    <row r="162" spans="1:3" x14ac:dyDescent="0.2">
      <c r="A162" s="3" t="s">
        <v>194</v>
      </c>
      <c r="B162" s="5" t="s">
        <v>194</v>
      </c>
      <c r="C162" s="4" t="s">
        <v>630</v>
      </c>
    </row>
    <row r="163" spans="1:3" x14ac:dyDescent="0.2">
      <c r="A163" s="3" t="s">
        <v>631</v>
      </c>
      <c r="B163" s="5" t="s">
        <v>70</v>
      </c>
      <c r="C163" s="4" t="s">
        <v>73</v>
      </c>
    </row>
    <row r="164" spans="1:3" x14ac:dyDescent="0.2">
      <c r="A164" s="3" t="s">
        <v>633</v>
      </c>
      <c r="B164" s="5" t="s">
        <v>633</v>
      </c>
      <c r="C164" s="4" t="s">
        <v>635</v>
      </c>
    </row>
    <row r="165" spans="1:3" x14ac:dyDescent="0.2">
      <c r="A165" s="3" t="s">
        <v>637</v>
      </c>
      <c r="B165" s="5" t="s">
        <v>70</v>
      </c>
      <c r="C165" s="4" t="s">
        <v>73</v>
      </c>
    </row>
    <row r="166" spans="1:3" x14ac:dyDescent="0.2">
      <c r="A166" s="3" t="s">
        <v>639</v>
      </c>
      <c r="B166" s="5" t="s">
        <v>639</v>
      </c>
      <c r="C166" s="4" t="s">
        <v>641</v>
      </c>
    </row>
    <row r="167" spans="1:3" x14ac:dyDescent="0.2">
      <c r="A167" s="3" t="s">
        <v>644</v>
      </c>
      <c r="B167" s="5" t="s">
        <v>644</v>
      </c>
      <c r="C167" s="4" t="s">
        <v>645</v>
      </c>
    </row>
    <row r="168" spans="1:3" x14ac:dyDescent="0.2">
      <c r="A168" s="3" t="s">
        <v>647</v>
      </c>
      <c r="B168" s="5" t="s">
        <v>70</v>
      </c>
      <c r="C168" s="4" t="s">
        <v>73</v>
      </c>
    </row>
    <row r="169" spans="1:3" x14ac:dyDescent="0.2">
      <c r="A169" s="3" t="s">
        <v>650</v>
      </c>
      <c r="B169" s="5" t="s">
        <v>650</v>
      </c>
      <c r="C169" s="4" t="s">
        <v>652</v>
      </c>
    </row>
    <row r="170" spans="1:3" x14ac:dyDescent="0.2">
      <c r="A170" s="3" t="s">
        <v>654</v>
      </c>
      <c r="B170" s="5" t="s">
        <v>654</v>
      </c>
      <c r="C170" s="4" t="s">
        <v>655</v>
      </c>
    </row>
    <row r="171" spans="1:3" x14ac:dyDescent="0.2">
      <c r="A171" s="3" t="s">
        <v>657</v>
      </c>
      <c r="B171" s="5" t="s">
        <v>657</v>
      </c>
      <c r="C171" s="4" t="s">
        <v>659</v>
      </c>
    </row>
    <row r="172" spans="1:3" x14ac:dyDescent="0.2">
      <c r="A172" s="3" t="s">
        <v>661</v>
      </c>
      <c r="B172" s="5" t="s">
        <v>70</v>
      </c>
      <c r="C172" s="4" t="s">
        <v>73</v>
      </c>
    </row>
    <row r="173" spans="1:3" x14ac:dyDescent="0.2">
      <c r="A173" s="3" t="s">
        <v>665</v>
      </c>
      <c r="B173" s="5" t="s">
        <v>665</v>
      </c>
      <c r="C173" s="4" t="s">
        <v>667</v>
      </c>
    </row>
    <row r="174" spans="1:3" x14ac:dyDescent="0.2">
      <c r="A174" s="3" t="s">
        <v>670</v>
      </c>
      <c r="B174" s="5" t="s">
        <v>51</v>
      </c>
      <c r="C174" s="4" t="s">
        <v>55</v>
      </c>
    </row>
    <row r="175" spans="1:3" x14ac:dyDescent="0.2">
      <c r="A175" s="3" t="s">
        <v>674</v>
      </c>
      <c r="B175" s="5" t="s">
        <v>674</v>
      </c>
      <c r="C175" s="4" t="s">
        <v>675</v>
      </c>
    </row>
    <row r="176" spans="1:3" x14ac:dyDescent="0.2">
      <c r="A176" s="3" t="s">
        <v>677</v>
      </c>
      <c r="B176" s="5" t="s">
        <v>677</v>
      </c>
      <c r="C176" s="4" t="s">
        <v>678</v>
      </c>
    </row>
    <row r="177" spans="1:3" x14ac:dyDescent="0.2">
      <c r="A177" s="3" t="s">
        <v>680</v>
      </c>
      <c r="B177" s="5" t="s">
        <v>70</v>
      </c>
      <c r="C177" s="4" t="s">
        <v>73</v>
      </c>
    </row>
    <row r="178" spans="1:3" x14ac:dyDescent="0.2">
      <c r="A178" s="3" t="s">
        <v>682</v>
      </c>
      <c r="B178" s="5" t="s">
        <v>682</v>
      </c>
      <c r="C178" s="4" t="s">
        <v>683</v>
      </c>
    </row>
    <row r="179" spans="1:3" x14ac:dyDescent="0.2">
      <c r="A179" s="3" t="s">
        <v>685</v>
      </c>
      <c r="B179" s="5" t="s">
        <v>685</v>
      </c>
      <c r="C179" s="4" t="s">
        <v>687</v>
      </c>
    </row>
    <row r="180" spans="1:3" x14ac:dyDescent="0.2">
      <c r="A180" s="3" t="s">
        <v>689</v>
      </c>
      <c r="B180" s="5" t="s">
        <v>70</v>
      </c>
      <c r="C180" s="4" t="s">
        <v>73</v>
      </c>
    </row>
    <row r="181" spans="1:3" x14ac:dyDescent="0.2">
      <c r="A181" s="3" t="s">
        <v>693</v>
      </c>
      <c r="B181" s="5" t="s">
        <v>693</v>
      </c>
      <c r="C181" s="4" t="s">
        <v>694</v>
      </c>
    </row>
    <row r="182" spans="1:3" x14ac:dyDescent="0.2">
      <c r="A182" s="3" t="s">
        <v>698</v>
      </c>
      <c r="B182" s="5" t="s">
        <v>698</v>
      </c>
      <c r="C182" s="4" t="s">
        <v>699</v>
      </c>
    </row>
    <row r="183" spans="1:3" x14ac:dyDescent="0.2">
      <c r="A183" s="3" t="s">
        <v>701</v>
      </c>
      <c r="B183" s="5" t="s">
        <v>12</v>
      </c>
      <c r="C183" s="4" t="s">
        <v>15</v>
      </c>
    </row>
    <row r="184" spans="1:3" x14ac:dyDescent="0.2">
      <c r="A184" s="3" t="s">
        <v>703</v>
      </c>
      <c r="B184" s="5" t="s">
        <v>703</v>
      </c>
      <c r="C184" s="4" t="s">
        <v>707</v>
      </c>
    </row>
    <row r="185" spans="1:3" x14ac:dyDescent="0.2">
      <c r="A185" s="3" t="s">
        <v>710</v>
      </c>
      <c r="B185" s="5" t="s">
        <v>710</v>
      </c>
      <c r="C185" s="4" t="s">
        <v>711</v>
      </c>
    </row>
    <row r="186" spans="1:3" x14ac:dyDescent="0.2">
      <c r="A186" s="3" t="s">
        <v>714</v>
      </c>
      <c r="B186" s="5" t="s">
        <v>714</v>
      </c>
      <c r="C186" s="4" t="s">
        <v>715</v>
      </c>
    </row>
    <row r="187" spans="1:3" x14ac:dyDescent="0.2">
      <c r="A187" s="3" t="s">
        <v>718</v>
      </c>
      <c r="B187" s="5" t="s">
        <v>718</v>
      </c>
      <c r="C187" s="4" t="s">
        <v>720</v>
      </c>
    </row>
    <row r="188" spans="1:3" x14ac:dyDescent="0.2">
      <c r="A188" s="3" t="s">
        <v>721</v>
      </c>
      <c r="B188" s="5" t="s">
        <v>70</v>
      </c>
      <c r="C188" s="4" t="s">
        <v>73</v>
      </c>
    </row>
    <row r="189" spans="1:3" x14ac:dyDescent="0.2">
      <c r="A189" s="3" t="s">
        <v>723</v>
      </c>
      <c r="B189" s="5" t="s">
        <v>51</v>
      </c>
      <c r="C189" s="4" t="s">
        <v>55</v>
      </c>
    </row>
    <row r="190" spans="1:3" x14ac:dyDescent="0.2">
      <c r="A190" s="3" t="s">
        <v>726</v>
      </c>
      <c r="B190" s="5" t="s">
        <v>80</v>
      </c>
      <c r="C190" s="4" t="s">
        <v>82</v>
      </c>
    </row>
    <row r="191" spans="1:3" x14ac:dyDescent="0.2">
      <c r="A191" s="3" t="s">
        <v>728</v>
      </c>
      <c r="B191" s="5" t="s">
        <v>728</v>
      </c>
      <c r="C191" s="4" t="s">
        <v>729</v>
      </c>
    </row>
    <row r="192" spans="1:3" x14ac:dyDescent="0.2">
      <c r="A192" s="3" t="s">
        <v>732</v>
      </c>
      <c r="B192" s="5" t="s">
        <v>732</v>
      </c>
      <c r="C192" s="4" t="s">
        <v>734</v>
      </c>
    </row>
    <row r="193" spans="1:3" x14ac:dyDescent="0.2">
      <c r="A193" s="3" t="s">
        <v>736</v>
      </c>
      <c r="B193" s="5" t="s">
        <v>736</v>
      </c>
      <c r="C193" s="4" t="s">
        <v>737</v>
      </c>
    </row>
    <row r="194" spans="1:3" x14ac:dyDescent="0.2">
      <c r="A194" s="3" t="s">
        <v>739</v>
      </c>
      <c r="B194" s="5" t="s">
        <v>739</v>
      </c>
      <c r="C194" s="4" t="s">
        <v>740</v>
      </c>
    </row>
    <row r="195" spans="1:3" x14ac:dyDescent="0.2">
      <c r="A195" s="3" t="s">
        <v>742</v>
      </c>
      <c r="B195" s="5" t="s">
        <v>744</v>
      </c>
      <c r="C195" s="4" t="s">
        <v>746</v>
      </c>
    </row>
    <row r="196" spans="1:3" x14ac:dyDescent="0.2">
      <c r="A196" s="3" t="s">
        <v>748</v>
      </c>
      <c r="B196" s="5" t="s">
        <v>748</v>
      </c>
      <c r="C196" s="4" t="s">
        <v>749</v>
      </c>
    </row>
    <row r="197" spans="1:3" x14ac:dyDescent="0.2">
      <c r="A197" s="3" t="s">
        <v>751</v>
      </c>
      <c r="B197" s="5" t="s">
        <v>173</v>
      </c>
      <c r="C197" s="4" t="s">
        <v>175</v>
      </c>
    </row>
    <row r="198" spans="1:3" x14ac:dyDescent="0.2">
      <c r="A198" s="3" t="s">
        <v>755</v>
      </c>
      <c r="B198" s="5" t="s">
        <v>76</v>
      </c>
      <c r="C198" s="4" t="s">
        <v>78</v>
      </c>
    </row>
    <row r="199" spans="1:3" x14ac:dyDescent="0.2">
      <c r="A199" s="3" t="s">
        <v>757</v>
      </c>
      <c r="B199" s="5" t="s">
        <v>76</v>
      </c>
      <c r="C199" s="4" t="s">
        <v>78</v>
      </c>
    </row>
    <row r="200" spans="1:3" x14ac:dyDescent="0.2">
      <c r="A200" s="3" t="s">
        <v>759</v>
      </c>
      <c r="B200" s="5" t="s">
        <v>76</v>
      </c>
      <c r="C200" s="4" t="s">
        <v>78</v>
      </c>
    </row>
    <row r="201" spans="1:3" x14ac:dyDescent="0.2">
      <c r="A201" s="3" t="s">
        <v>761</v>
      </c>
      <c r="B201" s="5" t="s">
        <v>761</v>
      </c>
      <c r="C201" s="4" t="s">
        <v>762</v>
      </c>
    </row>
    <row r="202" spans="1:3" x14ac:dyDescent="0.2">
      <c r="A202" s="3" t="s">
        <v>765</v>
      </c>
      <c r="B202" s="5" t="s">
        <v>765</v>
      </c>
      <c r="C202" s="4" t="s">
        <v>766</v>
      </c>
    </row>
    <row r="203" spans="1:3" x14ac:dyDescent="0.2">
      <c r="A203" s="3" t="s">
        <v>770</v>
      </c>
      <c r="B203" s="5" t="s">
        <v>770</v>
      </c>
      <c r="C203" s="4" t="s">
        <v>771</v>
      </c>
    </row>
    <row r="204" spans="1:3" x14ac:dyDescent="0.2">
      <c r="A204" s="3" t="s">
        <v>774</v>
      </c>
      <c r="B204" s="5" t="s">
        <v>460</v>
      </c>
      <c r="C204" s="4" t="s">
        <v>462</v>
      </c>
    </row>
    <row r="205" spans="1:3" x14ac:dyDescent="0.2">
      <c r="A205" s="3" t="s">
        <v>778</v>
      </c>
      <c r="B205" s="5" t="s">
        <v>778</v>
      </c>
      <c r="C205" s="4" t="s">
        <v>779</v>
      </c>
    </row>
    <row r="206" spans="1:3" x14ac:dyDescent="0.2">
      <c r="A206" s="3" t="s">
        <v>781</v>
      </c>
      <c r="B206" s="5" t="s">
        <v>76</v>
      </c>
      <c r="C206" s="4" t="s">
        <v>78</v>
      </c>
    </row>
    <row r="207" spans="1:3" x14ac:dyDescent="0.2">
      <c r="A207" s="3" t="s">
        <v>783</v>
      </c>
      <c r="B207" s="5" t="s">
        <v>139</v>
      </c>
      <c r="C207" s="4" t="s">
        <v>141</v>
      </c>
    </row>
    <row r="208" spans="1:3" x14ac:dyDescent="0.2">
      <c r="A208" s="3" t="s">
        <v>786</v>
      </c>
      <c r="B208" s="5" t="s">
        <v>744</v>
      </c>
      <c r="C208" s="4" t="s">
        <v>746</v>
      </c>
    </row>
    <row r="209" spans="1:3" x14ac:dyDescent="0.2">
      <c r="A209" s="3" t="s">
        <v>789</v>
      </c>
      <c r="B209" s="5" t="s">
        <v>76</v>
      </c>
      <c r="C209" s="4" t="s">
        <v>78</v>
      </c>
    </row>
    <row r="210" spans="1:3" x14ac:dyDescent="0.2">
      <c r="A210" s="3" t="s">
        <v>792</v>
      </c>
      <c r="B210" s="5" t="s">
        <v>400</v>
      </c>
      <c r="C210" s="4" t="s">
        <v>403</v>
      </c>
    </row>
    <row r="211" spans="1:3" x14ac:dyDescent="0.2">
      <c r="A211" s="3" t="s">
        <v>795</v>
      </c>
      <c r="B211" s="5" t="s">
        <v>795</v>
      </c>
      <c r="C211" s="4" t="s">
        <v>796</v>
      </c>
    </row>
    <row r="212" spans="1:3" x14ac:dyDescent="0.2">
      <c r="A212" s="3" t="s">
        <v>799</v>
      </c>
      <c r="B212" s="5" t="s">
        <v>799</v>
      </c>
      <c r="C212" s="4" t="s">
        <v>800</v>
      </c>
    </row>
    <row r="213" spans="1:3" x14ac:dyDescent="0.2">
      <c r="A213" s="3" t="s">
        <v>802</v>
      </c>
      <c r="B213" s="5" t="s">
        <v>802</v>
      </c>
      <c r="C213" s="4" t="s">
        <v>803</v>
      </c>
    </row>
    <row r="214" spans="1:3" x14ac:dyDescent="0.2">
      <c r="A214" s="3" t="s">
        <v>805</v>
      </c>
      <c r="B214" s="5" t="s">
        <v>805</v>
      </c>
      <c r="C214" s="4" t="s">
        <v>807</v>
      </c>
    </row>
    <row r="215" spans="1:3" x14ac:dyDescent="0.2">
      <c r="A215" s="3" t="s">
        <v>809</v>
      </c>
      <c r="B215" s="5" t="s">
        <v>12</v>
      </c>
      <c r="C215" s="4" t="s">
        <v>15</v>
      </c>
    </row>
    <row r="216" spans="1:3" x14ac:dyDescent="0.2">
      <c r="A216" s="3" t="s">
        <v>811</v>
      </c>
      <c r="B216" s="5" t="s">
        <v>80</v>
      </c>
      <c r="C216" s="4" t="s">
        <v>82</v>
      </c>
    </row>
    <row r="217" spans="1:3" x14ac:dyDescent="0.2">
      <c r="A217" s="3" t="s">
        <v>815</v>
      </c>
      <c r="B217" s="5" t="s">
        <v>815</v>
      </c>
      <c r="C217" s="4" t="s">
        <v>817</v>
      </c>
    </row>
    <row r="218" spans="1:3" x14ac:dyDescent="0.2">
      <c r="A218" s="3" t="s">
        <v>819</v>
      </c>
      <c r="B218" s="5" t="s">
        <v>12</v>
      </c>
      <c r="C218" s="4" t="s">
        <v>15</v>
      </c>
    </row>
    <row r="219" spans="1:3" x14ac:dyDescent="0.2">
      <c r="A219" s="3" t="s">
        <v>821</v>
      </c>
      <c r="B219" s="5" t="s">
        <v>821</v>
      </c>
      <c r="C219" s="4" t="s">
        <v>823</v>
      </c>
    </row>
    <row r="220" spans="1:3" x14ac:dyDescent="0.2">
      <c r="A220" s="3" t="s">
        <v>826</v>
      </c>
      <c r="B220" s="5" t="s">
        <v>826</v>
      </c>
      <c r="C220" s="4" t="s">
        <v>828</v>
      </c>
    </row>
    <row r="221" spans="1:3" x14ac:dyDescent="0.2">
      <c r="A221" s="3" t="s">
        <v>830</v>
      </c>
      <c r="B221" s="5" t="s">
        <v>830</v>
      </c>
      <c r="C221" s="4" t="s">
        <v>831</v>
      </c>
    </row>
    <row r="222" spans="1:3" x14ac:dyDescent="0.2">
      <c r="A222" s="3" t="s">
        <v>833</v>
      </c>
      <c r="B222" s="5" t="s">
        <v>833</v>
      </c>
      <c r="C222" s="4" t="s">
        <v>835</v>
      </c>
    </row>
    <row r="223" spans="1:3" x14ac:dyDescent="0.2">
      <c r="A223" s="3" t="s">
        <v>837</v>
      </c>
      <c r="B223" s="5" t="s">
        <v>70</v>
      </c>
      <c r="C223" s="4" t="s">
        <v>73</v>
      </c>
    </row>
    <row r="224" spans="1:3" x14ac:dyDescent="0.2">
      <c r="A224" s="3" t="s">
        <v>839</v>
      </c>
      <c r="B224" s="5" t="s">
        <v>839</v>
      </c>
      <c r="C224" s="4" t="s">
        <v>840</v>
      </c>
    </row>
    <row r="225" spans="1:3" x14ac:dyDescent="0.2">
      <c r="A225" s="3" t="s">
        <v>843</v>
      </c>
      <c r="B225" s="5" t="s">
        <v>843</v>
      </c>
      <c r="C225" s="4" t="s">
        <v>845</v>
      </c>
    </row>
    <row r="226" spans="1:3" x14ac:dyDescent="0.2">
      <c r="A226" s="3" t="s">
        <v>848</v>
      </c>
      <c r="B226" s="5" t="s">
        <v>70</v>
      </c>
      <c r="C226" s="4" t="s">
        <v>73</v>
      </c>
    </row>
    <row r="227" spans="1:3" x14ac:dyDescent="0.2">
      <c r="A227" s="3" t="s">
        <v>851</v>
      </c>
      <c r="B227" s="5" t="s">
        <v>12</v>
      </c>
      <c r="C227" s="4" t="s">
        <v>15</v>
      </c>
    </row>
    <row r="228" spans="1:3" x14ac:dyDescent="0.2">
      <c r="A228" s="3" t="s">
        <v>855</v>
      </c>
      <c r="B228" s="5" t="s">
        <v>855</v>
      </c>
      <c r="C228" s="4" t="s">
        <v>856</v>
      </c>
    </row>
    <row r="229" spans="1:3" x14ac:dyDescent="0.2">
      <c r="A229" s="3" t="s">
        <v>858</v>
      </c>
      <c r="B229" s="5" t="s">
        <v>858</v>
      </c>
      <c r="C229" s="4" t="s">
        <v>860</v>
      </c>
    </row>
    <row r="230" spans="1:3" x14ac:dyDescent="0.2">
      <c r="A230" s="3" t="s">
        <v>862</v>
      </c>
      <c r="B230" s="5" t="s">
        <v>70</v>
      </c>
      <c r="C230" s="4" t="s">
        <v>73</v>
      </c>
    </row>
    <row r="231" spans="1:3" x14ac:dyDescent="0.2">
      <c r="A231" s="3" t="s">
        <v>865</v>
      </c>
      <c r="B231" s="5" t="s">
        <v>211</v>
      </c>
      <c r="C231" s="4" t="s">
        <v>213</v>
      </c>
    </row>
    <row r="232" spans="1:3" x14ac:dyDescent="0.2">
      <c r="A232" s="3" t="s">
        <v>867</v>
      </c>
      <c r="B232" s="5" t="s">
        <v>867</v>
      </c>
      <c r="C232" s="4" t="s">
        <v>870</v>
      </c>
    </row>
    <row r="233" spans="1:3" x14ac:dyDescent="0.2">
      <c r="A233" s="3" t="s">
        <v>873</v>
      </c>
      <c r="B233" s="5" t="s">
        <v>873</v>
      </c>
      <c r="C233" s="4" t="s">
        <v>874</v>
      </c>
    </row>
    <row r="234" spans="1:3" x14ac:dyDescent="0.2">
      <c r="A234" s="3" t="s">
        <v>876</v>
      </c>
      <c r="B234" s="5" t="s">
        <v>876</v>
      </c>
      <c r="C234" s="4" t="s">
        <v>877</v>
      </c>
    </row>
    <row r="235" spans="1:3" x14ac:dyDescent="0.2">
      <c r="A235" s="3" t="s">
        <v>879</v>
      </c>
      <c r="B235" s="5" t="s">
        <v>70</v>
      </c>
      <c r="C235" s="4" t="s">
        <v>73</v>
      </c>
    </row>
    <row r="236" spans="1:3" x14ac:dyDescent="0.2">
      <c r="A236" s="3" t="s">
        <v>881</v>
      </c>
      <c r="B236" s="5" t="s">
        <v>881</v>
      </c>
      <c r="C236" s="4" t="s">
        <v>883</v>
      </c>
    </row>
    <row r="237" spans="1:3" x14ac:dyDescent="0.2">
      <c r="A237" s="3" t="s">
        <v>885</v>
      </c>
      <c r="B237" s="5" t="s">
        <v>885</v>
      </c>
      <c r="C237" s="4" t="s">
        <v>887</v>
      </c>
    </row>
    <row r="238" spans="1:3" x14ac:dyDescent="0.2">
      <c r="A238" s="3" t="s">
        <v>890</v>
      </c>
      <c r="B238" s="5" t="s">
        <v>890</v>
      </c>
      <c r="C238" s="4" t="s">
        <v>891</v>
      </c>
    </row>
    <row r="239" spans="1:3" x14ac:dyDescent="0.2">
      <c r="A239" s="3" t="s">
        <v>893</v>
      </c>
      <c r="B239" s="5" t="s">
        <v>460</v>
      </c>
      <c r="C239" s="4" t="s">
        <v>462</v>
      </c>
    </row>
    <row r="240" spans="1:3" x14ac:dyDescent="0.2">
      <c r="A240" s="3" t="s">
        <v>895</v>
      </c>
      <c r="B240" s="5" t="s">
        <v>12</v>
      </c>
      <c r="C240" s="4" t="s">
        <v>15</v>
      </c>
    </row>
    <row r="241" spans="1:3" x14ac:dyDescent="0.2">
      <c r="A241" s="3" t="s">
        <v>899</v>
      </c>
      <c r="B241" s="5" t="s">
        <v>899</v>
      </c>
      <c r="C241" s="4" t="s">
        <v>901</v>
      </c>
    </row>
    <row r="242" spans="1:3" x14ac:dyDescent="0.2">
      <c r="A242" s="3" t="s">
        <v>903</v>
      </c>
      <c r="B242" s="5" t="s">
        <v>12</v>
      </c>
      <c r="C242" s="4" t="s">
        <v>15</v>
      </c>
    </row>
    <row r="243" spans="1:3" x14ac:dyDescent="0.2">
      <c r="A243" s="3" t="s">
        <v>905</v>
      </c>
      <c r="B243" s="5" t="s">
        <v>12</v>
      </c>
      <c r="C243" s="4" t="s">
        <v>15</v>
      </c>
    </row>
    <row r="244" spans="1:3" x14ac:dyDescent="0.2">
      <c r="A244" s="3" t="s">
        <v>907</v>
      </c>
      <c r="B244" s="5" t="s">
        <v>907</v>
      </c>
      <c r="C244" s="4" t="s">
        <v>910</v>
      </c>
    </row>
    <row r="245" spans="1:3" x14ac:dyDescent="0.2">
      <c r="A245" s="3" t="s">
        <v>912</v>
      </c>
      <c r="B245" s="5" t="s">
        <v>912</v>
      </c>
      <c r="C245" s="4" t="s">
        <v>913</v>
      </c>
    </row>
    <row r="246" spans="1:3" x14ac:dyDescent="0.2">
      <c r="A246" s="3" t="s">
        <v>916</v>
      </c>
      <c r="B246" s="5" t="s">
        <v>70</v>
      </c>
      <c r="C246" s="4" t="s">
        <v>73</v>
      </c>
    </row>
    <row r="247" spans="1:3" x14ac:dyDescent="0.2">
      <c r="A247" s="3" t="s">
        <v>918</v>
      </c>
      <c r="B247" s="5" t="s">
        <v>70</v>
      </c>
      <c r="C247" s="4" t="s">
        <v>73</v>
      </c>
    </row>
    <row r="248" spans="1:3" x14ac:dyDescent="0.2">
      <c r="A248" s="3" t="s">
        <v>922</v>
      </c>
      <c r="B248" s="5" t="s">
        <v>922</v>
      </c>
      <c r="C248" s="4" t="s">
        <v>923</v>
      </c>
    </row>
    <row r="249" spans="1:3" x14ac:dyDescent="0.2">
      <c r="A249" s="3" t="s">
        <v>925</v>
      </c>
      <c r="B249" s="5" t="s">
        <v>925</v>
      </c>
      <c r="C249" s="4" t="s">
        <v>927</v>
      </c>
    </row>
    <row r="250" spans="1:3" x14ac:dyDescent="0.2">
      <c r="A250" s="3" t="s">
        <v>930</v>
      </c>
      <c r="B250" s="5" t="s">
        <v>930</v>
      </c>
      <c r="C250" s="4" t="s">
        <v>932</v>
      </c>
    </row>
    <row r="251" spans="1:3" x14ac:dyDescent="0.2">
      <c r="A251" s="9" t="s">
        <v>934</v>
      </c>
      <c r="B251" s="32" t="s">
        <v>934</v>
      </c>
      <c r="C251" s="10" t="s">
        <v>936</v>
      </c>
    </row>
  </sheetData>
  <sortState ref="A2:C249">
    <sortCondition ref="A2:A249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47"/>
  <sheetViews>
    <sheetView topLeftCell="A197" workbookViewId="0">
      <selection activeCell="A237" sqref="A237:XFD237"/>
    </sheetView>
  </sheetViews>
  <sheetFormatPr baseColWidth="10" defaultRowHeight="15" x14ac:dyDescent="0.2"/>
  <cols>
    <col min="2" max="2" width="13.6640625" bestFit="1" customWidth="1"/>
    <col min="3" max="3" width="35.6640625" bestFit="1" customWidth="1"/>
  </cols>
  <sheetData>
    <row r="1" spans="1:4" x14ac:dyDescent="0.2">
      <c r="A1" t="s">
        <v>0</v>
      </c>
      <c r="B1" s="11" t="s">
        <v>1</v>
      </c>
      <c r="C1" s="11" t="s">
        <v>4</v>
      </c>
    </row>
    <row r="2" spans="1:4" x14ac:dyDescent="0.2">
      <c r="A2" t="s">
        <v>10</v>
      </c>
      <c r="B2" s="11" t="s">
        <v>10</v>
      </c>
      <c r="C2" s="11" t="s">
        <v>14</v>
      </c>
      <c r="D2" t="str">
        <f>VLOOKUP(Table3[[#This Row],[ISO_code]],ISO!$A$2:$C$269,2,FALSE)</f>
        <v>Aruba</v>
      </c>
    </row>
    <row r="3" spans="1:4" x14ac:dyDescent="0.2">
      <c r="A3" t="s">
        <v>17</v>
      </c>
      <c r="B3" s="11" t="s">
        <v>17</v>
      </c>
      <c r="C3" s="11" t="s">
        <v>19</v>
      </c>
      <c r="D3" t="str">
        <f>VLOOKUP(Table3[[#This Row],[ISO_code]],ISO!$A$2:$C$269,2,FALSE)</f>
        <v>Afghanistan</v>
      </c>
    </row>
    <row r="4" spans="1:4" x14ac:dyDescent="0.2">
      <c r="A4" t="s">
        <v>23</v>
      </c>
      <c r="B4" s="11" t="s">
        <v>23</v>
      </c>
      <c r="C4" s="11" t="s">
        <v>26</v>
      </c>
      <c r="D4" t="str">
        <f>VLOOKUP(Table3[[#This Row],[ISO_code]],ISO!$A$2:$C$269,2,FALSE)</f>
        <v>Angola</v>
      </c>
    </row>
    <row r="5" spans="1:4" x14ac:dyDescent="0.2">
      <c r="A5" t="s">
        <v>29</v>
      </c>
      <c r="B5" s="11" t="e">
        <f>NA()</f>
        <v>#N/A</v>
      </c>
      <c r="C5" s="11" t="s">
        <v>30</v>
      </c>
      <c r="D5" t="str">
        <f>VLOOKUP(Table3[[#This Row],[ISO_code]],ISO!$A$2:$C$269,2,FALSE)</f>
        <v>Anguilla</v>
      </c>
    </row>
    <row r="6" spans="1:4" x14ac:dyDescent="0.2">
      <c r="A6" t="s">
        <v>31</v>
      </c>
      <c r="B6" s="11" t="e">
        <f>NA()</f>
        <v>#N/A</v>
      </c>
      <c r="C6" s="11" t="s">
        <v>34</v>
      </c>
      <c r="D6" t="str">
        <f>VLOOKUP(Table3[[#This Row],[ISO_code]],ISO!$A$2:$C$269,2,FALSE)</f>
        <v>Åland Islands</v>
      </c>
    </row>
    <row r="7" spans="1:4" x14ac:dyDescent="0.2">
      <c r="A7" t="s">
        <v>37</v>
      </c>
      <c r="B7" s="11" t="s">
        <v>37</v>
      </c>
      <c r="C7" s="11" t="s">
        <v>39</v>
      </c>
      <c r="D7" t="str">
        <f>VLOOKUP(Table3[[#This Row],[ISO_code]],ISO!$A$2:$C$269,2,FALSE)</f>
        <v>Albania</v>
      </c>
    </row>
    <row r="8" spans="1:4" x14ac:dyDescent="0.2">
      <c r="A8" t="s">
        <v>42</v>
      </c>
      <c r="B8" s="11" t="e">
        <f>NA()</f>
        <v>#N/A</v>
      </c>
      <c r="C8" s="11" t="s">
        <v>45</v>
      </c>
      <c r="D8" t="str">
        <f>VLOOKUP(Table3[[#This Row],[ISO_code]],ISO!$A$2:$C$269,2,FALSE)</f>
        <v>Andorra</v>
      </c>
    </row>
    <row r="9" spans="1:4" x14ac:dyDescent="0.2">
      <c r="A9" t="s">
        <v>49</v>
      </c>
      <c r="B9" s="11" t="s">
        <v>49</v>
      </c>
      <c r="C9" s="11" t="s">
        <v>53</v>
      </c>
      <c r="D9" t="str">
        <f>VLOOKUP(Table3[[#This Row],[ISO_code]],ISO!$A$2:$C$269,2,FALSE)</f>
        <v>United Arab Emirates</v>
      </c>
    </row>
    <row r="10" spans="1:4" x14ac:dyDescent="0.2">
      <c r="A10" t="s">
        <v>59</v>
      </c>
      <c r="B10" s="11" t="s">
        <v>59</v>
      </c>
      <c r="C10" s="11" t="s">
        <v>60</v>
      </c>
      <c r="D10" t="str">
        <f>VLOOKUP(Table3[[#This Row],[ISO_code]],ISO!$A$2:$C$269,2,FALSE)</f>
        <v>Argentina</v>
      </c>
    </row>
    <row r="11" spans="1:4" x14ac:dyDescent="0.2">
      <c r="A11" t="s">
        <v>62</v>
      </c>
      <c r="B11" s="11" t="s">
        <v>62</v>
      </c>
      <c r="C11" s="11" t="s">
        <v>65</v>
      </c>
      <c r="D11" t="str">
        <f>VLOOKUP(Table3[[#This Row],[ISO_code]],ISO!$A$2:$C$269,2,FALSE)</f>
        <v>Armenia</v>
      </c>
    </row>
    <row r="12" spans="1:4" x14ac:dyDescent="0.2">
      <c r="A12" t="s">
        <v>69</v>
      </c>
      <c r="B12" s="11" t="e">
        <f>NA()</f>
        <v>#N/A</v>
      </c>
      <c r="C12" s="11" t="s">
        <v>72</v>
      </c>
      <c r="D12" t="str">
        <f>VLOOKUP(Table3[[#This Row],[ISO_code]],ISO!$A$2:$C$269,2,FALSE)</f>
        <v>American Samoa</v>
      </c>
    </row>
    <row r="13" spans="1:4" x14ac:dyDescent="0.2">
      <c r="A13" t="s">
        <v>75</v>
      </c>
      <c r="B13" s="11" t="e">
        <f>NA()</f>
        <v>#N/A</v>
      </c>
      <c r="C13" s="11" t="s">
        <v>77</v>
      </c>
      <c r="D13" t="str">
        <f>VLOOKUP(Table3[[#This Row],[ISO_code]],ISO!$A$2:$C$269,2,FALSE)</f>
        <v>Antarctica</v>
      </c>
    </row>
    <row r="14" spans="1:4" x14ac:dyDescent="0.2">
      <c r="A14" t="s">
        <v>79</v>
      </c>
      <c r="B14" s="11" t="e">
        <f>NA()</f>
        <v>#N/A</v>
      </c>
      <c r="C14" s="11" t="s">
        <v>81</v>
      </c>
      <c r="D14" t="str">
        <f>VLOOKUP(Table3[[#This Row],[ISO_code]],ISO!$A$2:$C$269,2,FALSE)</f>
        <v>French Southern Territories</v>
      </c>
    </row>
    <row r="15" spans="1:4" x14ac:dyDescent="0.2">
      <c r="A15" t="s">
        <v>83</v>
      </c>
      <c r="B15" s="11" t="e">
        <f>NA()</f>
        <v>#N/A</v>
      </c>
      <c r="C15" s="11" t="s">
        <v>84</v>
      </c>
      <c r="D15" t="str">
        <f>VLOOKUP(Table3[[#This Row],[ISO_code]],ISO!$A$2:$C$269,2,FALSE)</f>
        <v>Antigua and Barbuda</v>
      </c>
    </row>
    <row r="16" spans="1:4" x14ac:dyDescent="0.2">
      <c r="A16" t="s">
        <v>87</v>
      </c>
      <c r="B16" s="11" t="s">
        <v>87</v>
      </c>
      <c r="C16" s="11" t="s">
        <v>88</v>
      </c>
      <c r="D16" t="str">
        <f>VLOOKUP(Table3[[#This Row],[ISO_code]],ISO!$A$2:$C$269,2,FALSE)</f>
        <v>Australia</v>
      </c>
    </row>
    <row r="17" spans="1:4" x14ac:dyDescent="0.2">
      <c r="A17" t="s">
        <v>91</v>
      </c>
      <c r="B17" s="11" t="s">
        <v>91</v>
      </c>
      <c r="C17" s="11" t="s">
        <v>93</v>
      </c>
      <c r="D17" t="str">
        <f>VLOOKUP(Table3[[#This Row],[ISO_code]],ISO!$A$2:$C$269,2,FALSE)</f>
        <v>Austria</v>
      </c>
    </row>
    <row r="18" spans="1:4" x14ac:dyDescent="0.2">
      <c r="A18" t="s">
        <v>96</v>
      </c>
      <c r="B18" s="11" t="s">
        <v>96</v>
      </c>
      <c r="C18" s="11" t="s">
        <v>97</v>
      </c>
      <c r="D18" t="str">
        <f>VLOOKUP(Table3[[#This Row],[ISO_code]],ISO!$A$2:$C$269,2,FALSE)</f>
        <v>Azerbaijan</v>
      </c>
    </row>
    <row r="19" spans="1:4" x14ac:dyDescent="0.2">
      <c r="A19" t="s">
        <v>99</v>
      </c>
      <c r="B19" s="11" t="s">
        <v>99</v>
      </c>
      <c r="C19" s="11" t="s">
        <v>101</v>
      </c>
      <c r="D19" t="str">
        <f>VLOOKUP(Table3[[#This Row],[ISO_code]],ISO!$A$2:$C$269,2,FALSE)</f>
        <v>Burundi</v>
      </c>
    </row>
    <row r="20" spans="1:4" x14ac:dyDescent="0.2">
      <c r="A20" t="s">
        <v>103</v>
      </c>
      <c r="B20" s="11" t="s">
        <v>103</v>
      </c>
      <c r="C20" s="11" t="s">
        <v>105</v>
      </c>
      <c r="D20" t="str">
        <f>VLOOKUP(Table3[[#This Row],[ISO_code]],ISO!$A$2:$C$269,2,FALSE)</f>
        <v>Belgium</v>
      </c>
    </row>
    <row r="21" spans="1:4" x14ac:dyDescent="0.2">
      <c r="A21" t="s">
        <v>109</v>
      </c>
      <c r="B21" s="11" t="s">
        <v>109</v>
      </c>
      <c r="C21" s="11" t="s">
        <v>110</v>
      </c>
      <c r="D21" t="str">
        <f>VLOOKUP(Table3[[#This Row],[ISO_code]],ISO!$A$2:$C$269,2,FALSE)</f>
        <v>Benin</v>
      </c>
    </row>
    <row r="22" spans="1:4" x14ac:dyDescent="0.2">
      <c r="A22" t="s">
        <v>112</v>
      </c>
      <c r="B22" s="11" t="e">
        <f>NA()</f>
        <v>#N/A</v>
      </c>
      <c r="C22" s="11" t="s">
        <v>113</v>
      </c>
      <c r="D22" t="str">
        <f>VLOOKUP(Table3[[#This Row],[ISO_code]],ISO!$A$2:$C$269,2,FALSE)</f>
        <v>Bonaire, Sint Eustatius and Saba</v>
      </c>
    </row>
    <row r="23" spans="1:4" x14ac:dyDescent="0.2">
      <c r="A23" t="s">
        <v>114</v>
      </c>
      <c r="B23" s="11" t="s">
        <v>114</v>
      </c>
      <c r="C23" s="11" t="s">
        <v>116</v>
      </c>
      <c r="D23" t="str">
        <f>VLOOKUP(Table3[[#This Row],[ISO_code]],ISO!$A$2:$C$269,2,FALSE)</f>
        <v>Burkina Faso</v>
      </c>
    </row>
    <row r="24" spans="1:4" x14ac:dyDescent="0.2">
      <c r="A24" t="s">
        <v>120</v>
      </c>
      <c r="B24" s="11" t="s">
        <v>120</v>
      </c>
      <c r="C24" s="11" t="s">
        <v>122</v>
      </c>
      <c r="D24" t="str">
        <f>VLOOKUP(Table3[[#This Row],[ISO_code]],ISO!$A$2:$C$269,2,FALSE)</f>
        <v>Bangladesh</v>
      </c>
    </row>
    <row r="25" spans="1:4" x14ac:dyDescent="0.2">
      <c r="A25" t="s">
        <v>124</v>
      </c>
      <c r="B25" s="11" t="s">
        <v>124</v>
      </c>
      <c r="C25" s="11" t="s">
        <v>126</v>
      </c>
      <c r="D25" t="str">
        <f>VLOOKUP(Table3[[#This Row],[ISO_code]],ISO!$A$2:$C$269,2,FALSE)</f>
        <v>Bulgaria</v>
      </c>
    </row>
    <row r="26" spans="1:4" x14ac:dyDescent="0.2">
      <c r="A26" t="s">
        <v>130</v>
      </c>
      <c r="B26" s="11" t="s">
        <v>130</v>
      </c>
      <c r="C26" s="11" t="s">
        <v>131</v>
      </c>
      <c r="D26" t="str">
        <f>VLOOKUP(Table3[[#This Row],[ISO_code]],ISO!$A$2:$C$269,2,FALSE)</f>
        <v>Bahrain</v>
      </c>
    </row>
    <row r="27" spans="1:4" x14ac:dyDescent="0.2">
      <c r="A27" t="s">
        <v>134</v>
      </c>
      <c r="B27" s="11" t="s">
        <v>134</v>
      </c>
      <c r="C27" s="11" t="s">
        <v>135</v>
      </c>
      <c r="D27" t="str">
        <f>VLOOKUP(Table3[[#This Row],[ISO_code]],ISO!$A$2:$C$269,2,FALSE)</f>
        <v>Bahamas</v>
      </c>
    </row>
    <row r="28" spans="1:4" x14ac:dyDescent="0.2">
      <c r="A28" t="s">
        <v>138</v>
      </c>
      <c r="B28" s="11" t="s">
        <v>138</v>
      </c>
      <c r="C28" s="11" t="s">
        <v>140</v>
      </c>
      <c r="D28" t="str">
        <f>VLOOKUP(Table3[[#This Row],[ISO_code]],ISO!$A$2:$C$269,2,FALSE)</f>
        <v>Bosnia and Herzegovina</v>
      </c>
    </row>
    <row r="29" spans="1:4" x14ac:dyDescent="0.2">
      <c r="A29" t="s">
        <v>143</v>
      </c>
      <c r="B29" s="11" t="e">
        <f>NA()</f>
        <v>#N/A</v>
      </c>
      <c r="C29" s="11" t="s">
        <v>144</v>
      </c>
      <c r="D29" t="str">
        <f>VLOOKUP(Table3[[#This Row],[ISO_code]],ISO!$A$2:$C$269,2,FALSE)</f>
        <v>Saint Barthélemy</v>
      </c>
    </row>
    <row r="30" spans="1:4" x14ac:dyDescent="0.2">
      <c r="A30" t="s">
        <v>145</v>
      </c>
      <c r="B30" s="11" t="s">
        <v>145</v>
      </c>
      <c r="C30" s="11" t="s">
        <v>147</v>
      </c>
      <c r="D30" t="str">
        <f>VLOOKUP(Table3[[#This Row],[ISO_code]],ISO!$A$2:$C$269,2,FALSE)</f>
        <v>Belarus</v>
      </c>
    </row>
    <row r="31" spans="1:4" x14ac:dyDescent="0.2">
      <c r="A31" t="s">
        <v>151</v>
      </c>
      <c r="B31" s="11" t="s">
        <v>151</v>
      </c>
      <c r="C31" s="11" t="s">
        <v>153</v>
      </c>
      <c r="D31" t="str">
        <f>VLOOKUP(Table3[[#This Row],[ISO_code]],ISO!$A$2:$C$269,2,FALSE)</f>
        <v>Belize</v>
      </c>
    </row>
    <row r="32" spans="1:4" x14ac:dyDescent="0.2">
      <c r="A32" t="s">
        <v>157</v>
      </c>
      <c r="B32" s="11" t="e">
        <f>NA()</f>
        <v>#N/A</v>
      </c>
      <c r="C32" s="11" t="s">
        <v>158</v>
      </c>
      <c r="D32" t="str">
        <f>VLOOKUP(Table3[[#This Row],[ISO_code]],ISO!$A$2:$C$269,2,FALSE)</f>
        <v>Bermuda</v>
      </c>
    </row>
    <row r="33" spans="1:4" x14ac:dyDescent="0.2">
      <c r="A33" t="s">
        <v>159</v>
      </c>
      <c r="B33" s="11" t="s">
        <v>159</v>
      </c>
      <c r="C33" s="11" t="s">
        <v>163</v>
      </c>
      <c r="D33" t="str">
        <f>VLOOKUP(Table3[[#This Row],[ISO_code]],ISO!$A$2:$C$269,2,FALSE)</f>
        <v>Bolivia, Plurinational State of</v>
      </c>
    </row>
    <row r="34" spans="1:4" x14ac:dyDescent="0.2">
      <c r="A34" t="s">
        <v>165</v>
      </c>
      <c r="B34" s="11" t="s">
        <v>165</v>
      </c>
      <c r="C34" s="11" t="s">
        <v>166</v>
      </c>
      <c r="D34" t="str">
        <f>VLOOKUP(Table3[[#This Row],[ISO_code]],ISO!$A$2:$C$269,2,FALSE)</f>
        <v>Brazil</v>
      </c>
    </row>
    <row r="35" spans="1:4" x14ac:dyDescent="0.2">
      <c r="A35" t="s">
        <v>168</v>
      </c>
      <c r="B35" s="11" t="s">
        <v>168</v>
      </c>
      <c r="C35" s="11" t="s">
        <v>169</v>
      </c>
      <c r="D35" t="str">
        <f>VLOOKUP(Table3[[#This Row],[ISO_code]],ISO!$A$2:$C$269,2,FALSE)</f>
        <v>Barbados</v>
      </c>
    </row>
    <row r="36" spans="1:4" x14ac:dyDescent="0.2">
      <c r="A36" t="s">
        <v>172</v>
      </c>
      <c r="B36" s="11" t="s">
        <v>172</v>
      </c>
      <c r="C36" s="11" t="s">
        <v>174</v>
      </c>
      <c r="D36" t="str">
        <f>VLOOKUP(Table3[[#This Row],[ISO_code]],ISO!$A$2:$C$269,2,FALSE)</f>
        <v>Brunei Darussalam</v>
      </c>
    </row>
    <row r="37" spans="1:4" x14ac:dyDescent="0.2">
      <c r="A37" t="s">
        <v>178</v>
      </c>
      <c r="B37" s="11" t="s">
        <v>178</v>
      </c>
      <c r="C37" s="11" t="s">
        <v>180</v>
      </c>
      <c r="D37" t="str">
        <f>VLOOKUP(Table3[[#This Row],[ISO_code]],ISO!$A$2:$C$269,2,FALSE)</f>
        <v>Bhutan</v>
      </c>
    </row>
    <row r="38" spans="1:4" x14ac:dyDescent="0.2">
      <c r="A38" t="s">
        <v>182</v>
      </c>
      <c r="B38" s="11" t="e">
        <f>NA()</f>
        <v>#N/A</v>
      </c>
      <c r="C38" s="11" t="s">
        <v>183</v>
      </c>
      <c r="D38" t="str">
        <f>VLOOKUP(Table3[[#This Row],[ISO_code]],ISO!$A$2:$C$269,2,FALSE)</f>
        <v>Bouvet Island</v>
      </c>
    </row>
    <row r="39" spans="1:4" x14ac:dyDescent="0.2">
      <c r="A39" t="s">
        <v>184</v>
      </c>
      <c r="B39" s="11" t="s">
        <v>184</v>
      </c>
      <c r="C39" s="11" t="s">
        <v>186</v>
      </c>
      <c r="D39" t="str">
        <f>VLOOKUP(Table3[[#This Row],[ISO_code]],ISO!$A$2:$C$269,2,FALSE)</f>
        <v>Botswana</v>
      </c>
    </row>
    <row r="40" spans="1:4" x14ac:dyDescent="0.2">
      <c r="A40" t="s">
        <v>188</v>
      </c>
      <c r="B40" s="11" t="s">
        <v>188</v>
      </c>
      <c r="C40" s="11" t="s">
        <v>190</v>
      </c>
      <c r="D40" t="str">
        <f>VLOOKUP(Table3[[#This Row],[ISO_code]],ISO!$A$2:$C$269,2,FALSE)</f>
        <v>Central African Republic</v>
      </c>
    </row>
    <row r="41" spans="1:4" x14ac:dyDescent="0.2">
      <c r="A41" t="s">
        <v>193</v>
      </c>
      <c r="B41" s="11" t="s">
        <v>193</v>
      </c>
      <c r="C41" s="11" t="s">
        <v>195</v>
      </c>
      <c r="D41" t="str">
        <f>VLOOKUP(Table3[[#This Row],[ISO_code]],ISO!$A$2:$C$269,2,FALSE)</f>
        <v>Canada</v>
      </c>
    </row>
    <row r="42" spans="1:4" x14ac:dyDescent="0.2">
      <c r="A42" t="s">
        <v>198</v>
      </c>
      <c r="B42" s="11" t="e">
        <f>NA()</f>
        <v>#N/A</v>
      </c>
      <c r="C42" s="11" t="s">
        <v>199</v>
      </c>
      <c r="D42" t="str">
        <f>VLOOKUP(Table3[[#This Row],[ISO_code]],ISO!$A$2:$C$269,2,FALSE)</f>
        <v>Cocos (Keeling) Islands</v>
      </c>
    </row>
    <row r="43" spans="1:4" x14ac:dyDescent="0.2">
      <c r="A43" t="s">
        <v>200</v>
      </c>
      <c r="B43" s="11" t="s">
        <v>200</v>
      </c>
      <c r="C43" s="11" t="s">
        <v>202</v>
      </c>
      <c r="D43" t="str">
        <f>VLOOKUP(Table3[[#This Row],[ISO_code]],ISO!$A$2:$C$269,2,FALSE)</f>
        <v>Switzerland</v>
      </c>
    </row>
    <row r="44" spans="1:4" x14ac:dyDescent="0.2">
      <c r="A44" t="s">
        <v>206</v>
      </c>
      <c r="B44" s="11" t="s">
        <v>206</v>
      </c>
      <c r="C44" s="11" t="s">
        <v>207</v>
      </c>
      <c r="D44" t="str">
        <f>VLOOKUP(Table3[[#This Row],[ISO_code]],ISO!$A$2:$C$269,2,FALSE)</f>
        <v>Chile</v>
      </c>
    </row>
    <row r="45" spans="1:4" x14ac:dyDescent="0.2">
      <c r="A45" t="s">
        <v>210</v>
      </c>
      <c r="B45" s="11" t="s">
        <v>210</v>
      </c>
      <c r="C45" s="11" t="s">
        <v>212</v>
      </c>
      <c r="D45" t="str">
        <f>VLOOKUP(Table3[[#This Row],[ISO_code]],ISO!$A$2:$C$269,2,FALSE)</f>
        <v>China</v>
      </c>
    </row>
    <row r="46" spans="1:4" x14ac:dyDescent="0.2">
      <c r="A46" t="s">
        <v>216</v>
      </c>
      <c r="B46" s="11" t="s">
        <v>216</v>
      </c>
      <c r="C46" s="11" t="s">
        <v>220</v>
      </c>
      <c r="D46" t="str">
        <f>VLOOKUP(Table3[[#This Row],[ISO_code]],ISO!$A$2:$C$269,2,FALSE)</f>
        <v>Côte d'Ivoire</v>
      </c>
    </row>
    <row r="47" spans="1:4" x14ac:dyDescent="0.2">
      <c r="A47" t="s">
        <v>222</v>
      </c>
      <c r="B47" s="11" t="s">
        <v>222</v>
      </c>
      <c r="C47" s="11" t="s">
        <v>224</v>
      </c>
      <c r="D47" t="str">
        <f>VLOOKUP(Table3[[#This Row],[ISO_code]],ISO!$A$2:$C$269,2,FALSE)</f>
        <v>Cameroon</v>
      </c>
    </row>
    <row r="48" spans="1:4" x14ac:dyDescent="0.2">
      <c r="A48" t="s">
        <v>226</v>
      </c>
      <c r="B48" s="11" t="s">
        <v>226</v>
      </c>
      <c r="C48" s="11" t="s">
        <v>227</v>
      </c>
      <c r="D48" t="str">
        <f>VLOOKUP(Table3[[#This Row],[ISO_code]],ISO!$A$2:$C$269,2,FALSE)</f>
        <v>Congo, The Democratic Republic of the</v>
      </c>
    </row>
    <row r="49" spans="1:4" x14ac:dyDescent="0.2">
      <c r="A49" t="s">
        <v>231</v>
      </c>
      <c r="B49" s="11" t="s">
        <v>231</v>
      </c>
      <c r="C49" s="11" t="s">
        <v>233</v>
      </c>
      <c r="D49" t="str">
        <f>VLOOKUP(Table3[[#This Row],[ISO_code]],ISO!$A$2:$C$269,2,FALSE)</f>
        <v>Congo</v>
      </c>
    </row>
    <row r="50" spans="1:4" x14ac:dyDescent="0.2">
      <c r="A50" t="s">
        <v>236</v>
      </c>
      <c r="B50" s="11" t="e">
        <f>NA()</f>
        <v>#N/A</v>
      </c>
      <c r="C50" s="11" t="s">
        <v>237</v>
      </c>
      <c r="D50" t="str">
        <f>VLOOKUP(Table3[[#This Row],[ISO_code]],ISO!$A$2:$C$269,2,FALSE)</f>
        <v>Cook Islands</v>
      </c>
    </row>
    <row r="51" spans="1:4" x14ac:dyDescent="0.2">
      <c r="A51" t="s">
        <v>240</v>
      </c>
      <c r="B51" s="11" t="s">
        <v>240</v>
      </c>
      <c r="C51" s="11" t="s">
        <v>241</v>
      </c>
      <c r="D51" t="str">
        <f>VLOOKUP(Table3[[#This Row],[ISO_code]],ISO!$A$2:$C$269,2,FALSE)</f>
        <v>Colombia</v>
      </c>
    </row>
    <row r="52" spans="1:4" x14ac:dyDescent="0.2">
      <c r="A52" t="s">
        <v>243</v>
      </c>
      <c r="B52" s="11" t="s">
        <v>243</v>
      </c>
      <c r="C52" s="11" t="s">
        <v>244</v>
      </c>
      <c r="D52" t="str">
        <f>VLOOKUP(Table3[[#This Row],[ISO_code]],ISO!$A$2:$C$269,2,FALSE)</f>
        <v>Comoros</v>
      </c>
    </row>
    <row r="53" spans="1:4" x14ac:dyDescent="0.2">
      <c r="A53" t="s">
        <v>247</v>
      </c>
      <c r="B53" s="11" t="s">
        <v>247</v>
      </c>
      <c r="C53" s="11" t="s">
        <v>248</v>
      </c>
      <c r="D53" t="str">
        <f>VLOOKUP(Table3[[#This Row],[ISO_code]],ISO!$A$2:$C$269,2,FALSE)</f>
        <v>Cape Verde</v>
      </c>
    </row>
    <row r="54" spans="1:4" x14ac:dyDescent="0.2">
      <c r="A54" t="s">
        <v>252</v>
      </c>
      <c r="B54" s="11" t="s">
        <v>252</v>
      </c>
      <c r="C54" s="11" t="s">
        <v>253</v>
      </c>
      <c r="D54" t="str">
        <f>VLOOKUP(Table3[[#This Row],[ISO_code]],ISO!$A$2:$C$269,2,FALSE)</f>
        <v>Costa Rica</v>
      </c>
    </row>
    <row r="55" spans="1:4" x14ac:dyDescent="0.2">
      <c r="A55" t="s">
        <v>256</v>
      </c>
      <c r="B55" s="11" t="s">
        <v>256</v>
      </c>
      <c r="C55" s="11" t="s">
        <v>257</v>
      </c>
      <c r="D55" t="str">
        <f>VLOOKUP(Table3[[#This Row],[ISO_code]],ISO!$A$2:$C$269,2,FALSE)</f>
        <v>Cuba</v>
      </c>
    </row>
    <row r="56" spans="1:4" x14ac:dyDescent="0.2">
      <c r="A56" t="s">
        <v>261</v>
      </c>
      <c r="B56" s="11" t="e">
        <f>NA()</f>
        <v>#N/A</v>
      </c>
      <c r="C56" s="11" t="s">
        <v>262</v>
      </c>
      <c r="D56" t="str">
        <f>VLOOKUP(Table3[[#This Row],[ISO_code]],ISO!$A$2:$C$269,2,FALSE)</f>
        <v>Christmas Island</v>
      </c>
    </row>
    <row r="57" spans="1:4" x14ac:dyDescent="0.2">
      <c r="A57" t="s">
        <v>263</v>
      </c>
      <c r="B57" s="11" t="e">
        <f>NA()</f>
        <v>#N/A</v>
      </c>
      <c r="C57" s="11" t="s">
        <v>264</v>
      </c>
      <c r="D57" t="str">
        <f>VLOOKUP(Table3[[#This Row],[ISO_code]],ISO!$A$2:$C$269,2,FALSE)</f>
        <v>Cayman Islands</v>
      </c>
    </row>
    <row r="58" spans="1:4" x14ac:dyDescent="0.2">
      <c r="A58" t="s">
        <v>265</v>
      </c>
      <c r="B58" s="11" t="s">
        <v>265</v>
      </c>
      <c r="C58" s="11" t="s">
        <v>266</v>
      </c>
      <c r="D58" t="str">
        <f>VLOOKUP(Table3[[#This Row],[ISO_code]],ISO!$A$2:$C$269,2,FALSE)</f>
        <v>Cyprus</v>
      </c>
    </row>
    <row r="59" spans="1:4" x14ac:dyDescent="0.2">
      <c r="A59" t="s">
        <v>268</v>
      </c>
      <c r="B59" s="11" t="s">
        <v>268</v>
      </c>
      <c r="C59" s="11" t="s">
        <v>269</v>
      </c>
      <c r="D59" t="str">
        <f>VLOOKUP(Table3[[#This Row],[ISO_code]],ISO!$A$2:$C$269,2,FALSE)</f>
        <v>Czech Republic</v>
      </c>
    </row>
    <row r="60" spans="1:4" x14ac:dyDescent="0.2">
      <c r="A60" t="s">
        <v>272</v>
      </c>
      <c r="B60" s="11" t="s">
        <v>272</v>
      </c>
      <c r="C60" s="11" t="s">
        <v>274</v>
      </c>
      <c r="D60" t="str">
        <f>VLOOKUP(Table3[[#This Row],[ISO_code]],ISO!$A$2:$C$269,2,FALSE)</f>
        <v>Germany</v>
      </c>
    </row>
    <row r="61" spans="1:4" x14ac:dyDescent="0.2">
      <c r="A61" t="s">
        <v>276</v>
      </c>
      <c r="B61" s="11" t="s">
        <v>276</v>
      </c>
      <c r="C61" s="11" t="s">
        <v>277</v>
      </c>
      <c r="D61" t="str">
        <f>VLOOKUP(Table3[[#This Row],[ISO_code]],ISO!$A$2:$C$269,2,FALSE)</f>
        <v>Djibouti</v>
      </c>
    </row>
    <row r="62" spans="1:4" x14ac:dyDescent="0.2">
      <c r="A62" t="s">
        <v>279</v>
      </c>
      <c r="B62" s="11" t="e">
        <f>NA()</f>
        <v>#N/A</v>
      </c>
      <c r="C62" s="11" t="s">
        <v>280</v>
      </c>
      <c r="D62" t="str">
        <f>VLOOKUP(Table3[[#This Row],[ISO_code]],ISO!$A$2:$C$269,2,FALSE)</f>
        <v>Dominica</v>
      </c>
    </row>
    <row r="63" spans="1:4" x14ac:dyDescent="0.2">
      <c r="A63" t="s">
        <v>283</v>
      </c>
      <c r="B63" s="11" t="s">
        <v>283</v>
      </c>
      <c r="C63" s="11" t="s">
        <v>285</v>
      </c>
      <c r="D63" t="str">
        <f>VLOOKUP(Table3[[#This Row],[ISO_code]],ISO!$A$2:$C$269,2,FALSE)</f>
        <v>Denmark</v>
      </c>
    </row>
    <row r="64" spans="1:4" x14ac:dyDescent="0.2">
      <c r="A64" t="s">
        <v>289</v>
      </c>
      <c r="B64" s="11" t="s">
        <v>289</v>
      </c>
      <c r="C64" s="11" t="s">
        <v>290</v>
      </c>
      <c r="D64" t="str">
        <f>VLOOKUP(Table3[[#This Row],[ISO_code]],ISO!$A$2:$C$269,2,FALSE)</f>
        <v>Dominican Republic</v>
      </c>
    </row>
    <row r="65" spans="1:4" x14ac:dyDescent="0.2">
      <c r="A65" t="s">
        <v>292</v>
      </c>
      <c r="B65" s="11" t="s">
        <v>292</v>
      </c>
      <c r="C65" s="11" t="s">
        <v>94</v>
      </c>
      <c r="D65" t="str">
        <f>VLOOKUP(Table3[[#This Row],[ISO_code]],ISO!$A$2:$C$269,2,FALSE)</f>
        <v>Algeria</v>
      </c>
    </row>
    <row r="66" spans="1:4" x14ac:dyDescent="0.2">
      <c r="A66" t="s">
        <v>296</v>
      </c>
      <c r="B66" s="11" t="s">
        <v>296</v>
      </c>
      <c r="C66" s="11" t="s">
        <v>297</v>
      </c>
      <c r="D66" t="str">
        <f>VLOOKUP(Table3[[#This Row],[ISO_code]],ISO!$A$2:$C$269,2,FALSE)</f>
        <v>Ecuador</v>
      </c>
    </row>
    <row r="67" spans="1:4" x14ac:dyDescent="0.2">
      <c r="A67" t="s">
        <v>299</v>
      </c>
      <c r="B67" s="11" t="s">
        <v>299</v>
      </c>
      <c r="C67" s="11" t="s">
        <v>300</v>
      </c>
      <c r="D67" t="str">
        <f>VLOOKUP(Table3[[#This Row],[ISO_code]],ISO!$A$2:$C$269,2,FALSE)</f>
        <v>Egypt</v>
      </c>
    </row>
    <row r="68" spans="1:4" x14ac:dyDescent="0.2">
      <c r="A68" t="s">
        <v>302</v>
      </c>
      <c r="B68" s="11" t="s">
        <v>302</v>
      </c>
      <c r="C68" s="11" t="s">
        <v>303</v>
      </c>
      <c r="D68" t="str">
        <f>VLOOKUP(Table3[[#This Row],[ISO_code]],ISO!$A$2:$C$269,2,FALSE)</f>
        <v>Eritrea</v>
      </c>
    </row>
    <row r="69" spans="1:4" x14ac:dyDescent="0.2">
      <c r="A69" t="s">
        <v>305</v>
      </c>
      <c r="B69" s="11" t="e">
        <f>NA()</f>
        <v>#N/A</v>
      </c>
      <c r="C69" s="11" t="s">
        <v>307</v>
      </c>
      <c r="D69" t="str">
        <f>VLOOKUP(Table3[[#This Row],[ISO_code]],ISO!$A$2:$C$269,2,FALSE)</f>
        <v>Western Sahara</v>
      </c>
    </row>
    <row r="70" spans="1:4" x14ac:dyDescent="0.2">
      <c r="A70" t="s">
        <v>310</v>
      </c>
      <c r="B70" s="11" t="s">
        <v>310</v>
      </c>
      <c r="C70" s="11" t="s">
        <v>311</v>
      </c>
      <c r="D70" t="str">
        <f>VLOOKUP(Table3[[#This Row],[ISO_code]],ISO!$A$2:$C$269,2,FALSE)</f>
        <v>Spain</v>
      </c>
    </row>
    <row r="71" spans="1:4" x14ac:dyDescent="0.2">
      <c r="A71" t="s">
        <v>314</v>
      </c>
      <c r="B71" s="11" t="s">
        <v>314</v>
      </c>
      <c r="C71" s="11" t="s">
        <v>316</v>
      </c>
      <c r="D71" t="str">
        <f>VLOOKUP(Table3[[#This Row],[ISO_code]],ISO!$A$2:$C$269,2,FALSE)</f>
        <v>Estonia</v>
      </c>
    </row>
    <row r="72" spans="1:4" x14ac:dyDescent="0.2">
      <c r="A72" t="s">
        <v>319</v>
      </c>
      <c r="B72" s="11" t="s">
        <v>319</v>
      </c>
      <c r="C72" s="11" t="s">
        <v>320</v>
      </c>
      <c r="D72" t="str">
        <f>VLOOKUP(Table3[[#This Row],[ISO_code]],ISO!$A$2:$C$269,2,FALSE)</f>
        <v>Ethiopia</v>
      </c>
    </row>
    <row r="73" spans="1:4" x14ac:dyDescent="0.2">
      <c r="A73" t="s">
        <v>322</v>
      </c>
      <c r="B73" s="11" t="s">
        <v>322</v>
      </c>
      <c r="C73" s="11" t="s">
        <v>323</v>
      </c>
      <c r="D73" t="str">
        <f>VLOOKUP(Table3[[#This Row],[ISO_code]],ISO!$A$2:$C$269,2,FALSE)</f>
        <v>Finland</v>
      </c>
    </row>
    <row r="74" spans="1:4" x14ac:dyDescent="0.2">
      <c r="A74" t="s">
        <v>325</v>
      </c>
      <c r="B74" s="11" t="s">
        <v>325</v>
      </c>
      <c r="C74" s="11" t="s">
        <v>326</v>
      </c>
      <c r="D74" t="str">
        <f>VLOOKUP(Table3[[#This Row],[ISO_code]],ISO!$A$2:$C$269,2,FALSE)</f>
        <v>Fiji</v>
      </c>
    </row>
    <row r="75" spans="1:4" x14ac:dyDescent="0.2">
      <c r="A75" t="s">
        <v>329</v>
      </c>
      <c r="B75" s="11" t="e">
        <f>NA()</f>
        <v>#N/A</v>
      </c>
      <c r="C75" s="11" t="s">
        <v>330</v>
      </c>
      <c r="D75" t="str">
        <f>VLOOKUP(Table3[[#This Row],[ISO_code]],ISO!$A$2:$C$269,2,FALSE)</f>
        <v>Falkland Islands (Malvinas)</v>
      </c>
    </row>
    <row r="76" spans="1:4" x14ac:dyDescent="0.2">
      <c r="A76" t="s">
        <v>331</v>
      </c>
      <c r="B76" s="11" t="s">
        <v>331</v>
      </c>
      <c r="C76" s="11" t="s">
        <v>333</v>
      </c>
      <c r="D76" t="str">
        <f>VLOOKUP(Table3[[#This Row],[ISO_code]],ISO!$A$2:$C$269,2,FALSE)</f>
        <v>France</v>
      </c>
    </row>
    <row r="77" spans="1:4" x14ac:dyDescent="0.2">
      <c r="A77" t="s">
        <v>336</v>
      </c>
      <c r="B77" s="11" t="e">
        <f>NA()</f>
        <v>#N/A</v>
      </c>
      <c r="C77" s="11" t="s">
        <v>337</v>
      </c>
      <c r="D77" t="str">
        <f>VLOOKUP(Table3[[#This Row],[ISO_code]],ISO!$A$2:$C$269,2,FALSE)</f>
        <v>Faroe Islands</v>
      </c>
    </row>
    <row r="78" spans="1:4" x14ac:dyDescent="0.2">
      <c r="A78" t="s">
        <v>338</v>
      </c>
      <c r="B78" s="11" t="s">
        <v>338</v>
      </c>
      <c r="C78" s="11" t="s">
        <v>339</v>
      </c>
      <c r="D78" t="str">
        <f>VLOOKUP(Table3[[#This Row],[ISO_code]],ISO!$A$2:$C$269,2,FALSE)</f>
        <v>Micronesia, Federated States of</v>
      </c>
    </row>
    <row r="79" spans="1:4" x14ac:dyDescent="0.2">
      <c r="A79" t="s">
        <v>342</v>
      </c>
      <c r="B79" s="11" t="s">
        <v>342</v>
      </c>
      <c r="C79" s="11" t="s">
        <v>343</v>
      </c>
      <c r="D79" t="str">
        <f>VLOOKUP(Table3[[#This Row],[ISO_code]],ISO!$A$2:$C$269,2,FALSE)</f>
        <v>Gabon</v>
      </c>
    </row>
    <row r="80" spans="1:4" x14ac:dyDescent="0.2">
      <c r="A80" t="s">
        <v>345</v>
      </c>
      <c r="B80" s="11" t="s">
        <v>345</v>
      </c>
      <c r="C80" s="11" t="s">
        <v>348</v>
      </c>
      <c r="D80" t="str">
        <f>VLOOKUP(Table3[[#This Row],[ISO_code]],ISO!$A$2:$C$269,2,FALSE)</f>
        <v>United Kingdom</v>
      </c>
    </row>
    <row r="81" spans="1:4" x14ac:dyDescent="0.2">
      <c r="A81" t="s">
        <v>353</v>
      </c>
      <c r="B81" s="11" t="s">
        <v>353</v>
      </c>
      <c r="C81" s="11" t="s">
        <v>354</v>
      </c>
      <c r="D81" t="str">
        <f>VLOOKUP(Table3[[#This Row],[ISO_code]],ISO!$A$2:$C$269,2,FALSE)</f>
        <v>Georgia</v>
      </c>
    </row>
    <row r="82" spans="1:4" x14ac:dyDescent="0.2">
      <c r="A82" t="s">
        <v>356</v>
      </c>
      <c r="B82" s="11" t="e">
        <f>NA()</f>
        <v>#N/A</v>
      </c>
      <c r="C82" s="11" t="s">
        <v>357</v>
      </c>
      <c r="D82" t="str">
        <f>VLOOKUP(Table3[[#This Row],[ISO_code]],ISO!$A$2:$C$269,2,FALSE)</f>
        <v>Guernsey</v>
      </c>
    </row>
    <row r="83" spans="1:4" x14ac:dyDescent="0.2">
      <c r="A83" t="s">
        <v>358</v>
      </c>
      <c r="B83" s="11" t="s">
        <v>358</v>
      </c>
      <c r="C83" s="11" t="s">
        <v>359</v>
      </c>
      <c r="D83" t="str">
        <f>VLOOKUP(Table3[[#This Row],[ISO_code]],ISO!$A$2:$C$269,2,FALSE)</f>
        <v>Ghana</v>
      </c>
    </row>
    <row r="84" spans="1:4" x14ac:dyDescent="0.2">
      <c r="A84" t="s">
        <v>361</v>
      </c>
      <c r="B84" s="11" t="e">
        <f>NA()</f>
        <v>#N/A</v>
      </c>
      <c r="C84" s="11" t="s">
        <v>362</v>
      </c>
      <c r="D84" t="str">
        <f>VLOOKUP(Table3[[#This Row],[ISO_code]],ISO!$A$2:$C$269,2,FALSE)</f>
        <v>Gibraltar</v>
      </c>
    </row>
    <row r="85" spans="1:4" x14ac:dyDescent="0.2">
      <c r="A85" t="s">
        <v>363</v>
      </c>
      <c r="B85" s="11" t="s">
        <v>363</v>
      </c>
      <c r="C85" s="11" t="s">
        <v>365</v>
      </c>
      <c r="D85" t="str">
        <f>VLOOKUP(Table3[[#This Row],[ISO_code]],ISO!$A$2:$C$269,2,FALSE)</f>
        <v>Guinea</v>
      </c>
    </row>
    <row r="86" spans="1:4" x14ac:dyDescent="0.2">
      <c r="A86" t="s">
        <v>369</v>
      </c>
      <c r="B86" s="11" t="s">
        <v>369</v>
      </c>
      <c r="C86" s="11" t="s">
        <v>370</v>
      </c>
      <c r="D86" t="str">
        <f>VLOOKUP(Table3[[#This Row],[ISO_code]],ISO!$A$2:$C$269,2,FALSE)</f>
        <v>Guadeloupe</v>
      </c>
    </row>
    <row r="87" spans="1:4" x14ac:dyDescent="0.2">
      <c r="A87" t="s">
        <v>371</v>
      </c>
      <c r="B87" s="11" t="s">
        <v>371</v>
      </c>
      <c r="C87" s="11" t="s">
        <v>373</v>
      </c>
      <c r="D87" t="str">
        <f>VLOOKUP(Table3[[#This Row],[ISO_code]],ISO!$A$2:$C$269,2,FALSE)</f>
        <v>Gambia</v>
      </c>
    </row>
    <row r="88" spans="1:4" x14ac:dyDescent="0.2">
      <c r="A88" t="s">
        <v>375</v>
      </c>
      <c r="B88" s="11" t="s">
        <v>375</v>
      </c>
      <c r="C88" s="11" t="s">
        <v>376</v>
      </c>
      <c r="D88" t="str">
        <f>VLOOKUP(Table3[[#This Row],[ISO_code]],ISO!$A$2:$C$269,2,FALSE)</f>
        <v>Guinea-Bissau</v>
      </c>
    </row>
    <row r="89" spans="1:4" x14ac:dyDescent="0.2">
      <c r="A89" t="s">
        <v>379</v>
      </c>
      <c r="B89" s="11" t="s">
        <v>379</v>
      </c>
      <c r="C89" s="11" t="s">
        <v>381</v>
      </c>
      <c r="D89" t="str">
        <f>VLOOKUP(Table3[[#This Row],[ISO_code]],ISO!$A$2:$C$269,2,FALSE)</f>
        <v>Equatorial Guinea</v>
      </c>
    </row>
    <row r="90" spans="1:4" x14ac:dyDescent="0.2">
      <c r="A90" t="s">
        <v>384</v>
      </c>
      <c r="B90" s="11" t="s">
        <v>384</v>
      </c>
      <c r="C90" s="11" t="s">
        <v>385</v>
      </c>
      <c r="D90" t="str">
        <f>VLOOKUP(Table3[[#This Row],[ISO_code]],ISO!$A$2:$C$269,2,FALSE)</f>
        <v>Greece</v>
      </c>
    </row>
    <row r="91" spans="1:4" x14ac:dyDescent="0.2">
      <c r="A91" t="s">
        <v>388</v>
      </c>
      <c r="B91" s="11" t="s">
        <v>388</v>
      </c>
      <c r="C91" s="11" t="s">
        <v>389</v>
      </c>
      <c r="D91" t="str">
        <f>VLOOKUP(Table3[[#This Row],[ISO_code]],ISO!$A$2:$C$269,2,FALSE)</f>
        <v>Grenada</v>
      </c>
    </row>
    <row r="92" spans="1:4" x14ac:dyDescent="0.2">
      <c r="A92" t="s">
        <v>392</v>
      </c>
      <c r="B92" s="11" t="e">
        <f>NA()</f>
        <v>#N/A</v>
      </c>
      <c r="C92" s="11" t="s">
        <v>393</v>
      </c>
      <c r="D92" t="str">
        <f>VLOOKUP(Table3[[#This Row],[ISO_code]],ISO!$A$2:$C$269,2,FALSE)</f>
        <v>Greenland</v>
      </c>
    </row>
    <row r="93" spans="1:4" x14ac:dyDescent="0.2">
      <c r="A93" t="s">
        <v>394</v>
      </c>
      <c r="B93" s="11" t="s">
        <v>394</v>
      </c>
      <c r="C93" s="11" t="s">
        <v>395</v>
      </c>
      <c r="D93" t="str">
        <f>VLOOKUP(Table3[[#This Row],[ISO_code]],ISO!$A$2:$C$269,2,FALSE)</f>
        <v>Guatemala</v>
      </c>
    </row>
    <row r="94" spans="1:4" x14ac:dyDescent="0.2">
      <c r="A94" t="s">
        <v>398</v>
      </c>
      <c r="B94" s="11" t="s">
        <v>398</v>
      </c>
      <c r="C94" s="11" t="s">
        <v>401</v>
      </c>
      <c r="D94" t="str">
        <f>VLOOKUP(Table3[[#This Row],[ISO_code]],ISO!$A$2:$C$269,2,FALSE)</f>
        <v>French Guiana</v>
      </c>
    </row>
    <row r="95" spans="1:4" x14ac:dyDescent="0.2">
      <c r="A95" t="s">
        <v>404</v>
      </c>
      <c r="B95" s="11" t="s">
        <v>404</v>
      </c>
      <c r="C95" s="11" t="s">
        <v>405</v>
      </c>
      <c r="D95" t="str">
        <f>VLOOKUP(Table3[[#This Row],[ISO_code]],ISO!$A$2:$C$269,2,FALSE)</f>
        <v>Guam</v>
      </c>
    </row>
    <row r="96" spans="1:4" x14ac:dyDescent="0.2">
      <c r="A96" t="s">
        <v>406</v>
      </c>
      <c r="B96" s="11" t="s">
        <v>406</v>
      </c>
      <c r="C96" s="11" t="s">
        <v>407</v>
      </c>
      <c r="D96" t="str">
        <f>VLOOKUP(Table3[[#This Row],[ISO_code]],ISO!$A$2:$C$269,2,FALSE)</f>
        <v>Guyana</v>
      </c>
    </row>
    <row r="97" spans="1:6" x14ac:dyDescent="0.2">
      <c r="A97" t="s">
        <v>409</v>
      </c>
      <c r="B97" s="11" t="s">
        <v>409</v>
      </c>
      <c r="C97" s="11" t="s">
        <v>410</v>
      </c>
      <c r="D97" t="str">
        <f>VLOOKUP(Table3[[#This Row],[ISO_code]],ISO!$A$2:$C$269,2,FALSE)</f>
        <v>Hong Kong</v>
      </c>
    </row>
    <row r="98" spans="1:6" x14ac:dyDescent="0.2">
      <c r="A98" t="s">
        <v>411</v>
      </c>
      <c r="B98" s="11" t="e">
        <f>NA()</f>
        <v>#N/A</v>
      </c>
      <c r="C98" s="11" t="s">
        <v>412</v>
      </c>
      <c r="D98" t="str">
        <f>VLOOKUP(Table3[[#This Row],[ISO_code]],ISO!$A$2:$C$269,2,FALSE)</f>
        <v>Heard Island and McDonald Islands</v>
      </c>
    </row>
    <row r="99" spans="1:6" x14ac:dyDescent="0.2">
      <c r="A99" t="s">
        <v>413</v>
      </c>
      <c r="B99" s="11" t="s">
        <v>413</v>
      </c>
      <c r="C99" s="11" t="s">
        <v>414</v>
      </c>
      <c r="D99" t="str">
        <f>VLOOKUP(Table3[[#This Row],[ISO_code]],ISO!$A$2:$C$269,2,FALSE)</f>
        <v>Honduras</v>
      </c>
    </row>
    <row r="100" spans="1:6" x14ac:dyDescent="0.2">
      <c r="A100" t="s">
        <v>417</v>
      </c>
      <c r="B100" s="11" t="s">
        <v>417</v>
      </c>
      <c r="C100" s="11" t="s">
        <v>418</v>
      </c>
      <c r="D100" t="str">
        <f>VLOOKUP(Table3[[#This Row],[ISO_code]],ISO!$A$2:$C$269,2,FALSE)</f>
        <v>Croatia</v>
      </c>
    </row>
    <row r="101" spans="1:6" x14ac:dyDescent="0.2">
      <c r="A101" t="s">
        <v>421</v>
      </c>
      <c r="B101" s="11" t="s">
        <v>421</v>
      </c>
      <c r="C101" s="11" t="s">
        <v>422</v>
      </c>
      <c r="D101" t="str">
        <f>VLOOKUP(Table3[[#This Row],[ISO_code]],ISO!$A$2:$C$269,2,FALSE)</f>
        <v>Haiti</v>
      </c>
    </row>
    <row r="102" spans="1:6" x14ac:dyDescent="0.2">
      <c r="A102" t="s">
        <v>425</v>
      </c>
      <c r="B102" s="11" t="s">
        <v>425</v>
      </c>
      <c r="C102" s="11" t="s">
        <v>426</v>
      </c>
      <c r="D102" t="str">
        <f>VLOOKUP(Table3[[#This Row],[ISO_code]],ISO!$A$2:$C$269,2,FALSE)</f>
        <v>Hungary</v>
      </c>
    </row>
    <row r="103" spans="1:6" x14ac:dyDescent="0.2">
      <c r="A103" t="s">
        <v>428</v>
      </c>
      <c r="B103" s="11" t="s">
        <v>428</v>
      </c>
      <c r="C103" s="11" t="s">
        <v>430</v>
      </c>
      <c r="D103" t="str">
        <f>VLOOKUP(Table3[[#This Row],[ISO_code]],ISO!$A$2:$C$269,2,FALSE)</f>
        <v>Indonesia</v>
      </c>
    </row>
    <row r="104" spans="1:6" x14ac:dyDescent="0.2">
      <c r="A104" t="s">
        <v>433</v>
      </c>
      <c r="B104" s="11" t="e">
        <f>NA()</f>
        <v>#N/A</v>
      </c>
      <c r="C104" s="11" t="s">
        <v>434</v>
      </c>
      <c r="D104" t="str">
        <f>VLOOKUP(Table3[[#This Row],[ISO_code]],ISO!$A$2:$C$269,2,FALSE)</f>
        <v>Isle of Man</v>
      </c>
    </row>
    <row r="105" spans="1:6" x14ac:dyDescent="0.2">
      <c r="A105" t="s">
        <v>435</v>
      </c>
      <c r="B105" s="11" t="s">
        <v>435</v>
      </c>
      <c r="C105" s="11" t="s">
        <v>436</v>
      </c>
      <c r="D105" t="str">
        <f>VLOOKUP(Table3[[#This Row],[ISO_code]],ISO!$A$2:$C$269,2,FALSE)</f>
        <v>India</v>
      </c>
    </row>
    <row r="106" spans="1:6" x14ac:dyDescent="0.2">
      <c r="A106" t="s">
        <v>438</v>
      </c>
      <c r="B106" s="11" t="e">
        <f>NA()</f>
        <v>#N/A</v>
      </c>
      <c r="C106" s="11" t="s">
        <v>439</v>
      </c>
      <c r="D106" t="str">
        <f>VLOOKUP(Table3[[#This Row],[ISO_code]],ISO!$A$2:$C$269,2,FALSE)</f>
        <v>British Indian Ocean Territory</v>
      </c>
    </row>
    <row r="107" spans="1:6" x14ac:dyDescent="0.2">
      <c r="A107" t="s">
        <v>440</v>
      </c>
      <c r="B107" s="11" t="s">
        <v>440</v>
      </c>
      <c r="C107" s="11" t="s">
        <v>441</v>
      </c>
      <c r="D107" t="str">
        <f>VLOOKUP(Table3[[#This Row],[ISO_code]],ISO!$A$2:$C$269,2,FALSE)</f>
        <v>Ireland</v>
      </c>
    </row>
    <row r="108" spans="1:6" x14ac:dyDescent="0.2">
      <c r="A108" t="s">
        <v>444</v>
      </c>
      <c r="B108" s="11" t="s">
        <v>444</v>
      </c>
      <c r="C108" s="11" t="s">
        <v>446</v>
      </c>
      <c r="D108" t="str">
        <f>VLOOKUP(Table3[[#This Row],[ISO_code]],ISO!$A$2:$C$269,2,FALSE)</f>
        <v>Iran, Islamic Republic of</v>
      </c>
      <c r="F108" t="s">
        <v>1212</v>
      </c>
    </row>
    <row r="109" spans="1:6" x14ac:dyDescent="0.2">
      <c r="A109" t="s">
        <v>449</v>
      </c>
      <c r="B109" s="11" t="s">
        <v>449</v>
      </c>
      <c r="C109" s="11" t="s">
        <v>450</v>
      </c>
      <c r="D109" t="str">
        <f>VLOOKUP(Table3[[#This Row],[ISO_code]],ISO!$A$2:$C$269,2,FALSE)</f>
        <v>Iraq</v>
      </c>
    </row>
    <row r="110" spans="1:6" x14ac:dyDescent="0.2">
      <c r="A110" t="s">
        <v>452</v>
      </c>
      <c r="B110" s="11" t="s">
        <v>452</v>
      </c>
      <c r="C110" s="11" t="s">
        <v>453</v>
      </c>
      <c r="D110" t="str">
        <f>VLOOKUP(Table3[[#This Row],[ISO_code]],ISO!$A$2:$C$269,2,FALSE)</f>
        <v>Iceland</v>
      </c>
    </row>
    <row r="111" spans="1:6" x14ac:dyDescent="0.2">
      <c r="A111" t="s">
        <v>456</v>
      </c>
      <c r="B111" s="11" t="s">
        <v>456</v>
      </c>
      <c r="C111" s="11" t="s">
        <v>457</v>
      </c>
      <c r="D111" t="str">
        <f>VLOOKUP(Table3[[#This Row],[ISO_code]],ISO!$A$2:$C$269,2,FALSE)</f>
        <v>Israel</v>
      </c>
    </row>
    <row r="112" spans="1:6" x14ac:dyDescent="0.2">
      <c r="A112" t="s">
        <v>459</v>
      </c>
      <c r="B112" s="11" t="s">
        <v>459</v>
      </c>
      <c r="C112" s="11" t="s">
        <v>461</v>
      </c>
      <c r="D112" t="str">
        <f>VLOOKUP(Table3[[#This Row],[ISO_code]],ISO!$A$2:$C$269,2,FALSE)</f>
        <v>Italy</v>
      </c>
    </row>
    <row r="113" spans="1:4" x14ac:dyDescent="0.2">
      <c r="A113" t="s">
        <v>464</v>
      </c>
      <c r="B113" s="11" t="s">
        <v>464</v>
      </c>
      <c r="C113" s="11" t="s">
        <v>465</v>
      </c>
      <c r="D113" t="str">
        <f>VLOOKUP(Table3[[#This Row],[ISO_code]],ISO!$A$2:$C$269,2,FALSE)</f>
        <v>Jamaica</v>
      </c>
    </row>
    <row r="114" spans="1:4" x14ac:dyDescent="0.2">
      <c r="A114" t="s">
        <v>467</v>
      </c>
      <c r="B114" s="11" t="s">
        <v>467</v>
      </c>
      <c r="C114" s="11" t="s">
        <v>468</v>
      </c>
      <c r="D114" t="str">
        <f>VLOOKUP(Table3[[#This Row],[ISO_code]],ISO!$A$2:$C$269,2,FALSE)</f>
        <v>Jordan</v>
      </c>
    </row>
    <row r="115" spans="1:4" x14ac:dyDescent="0.2">
      <c r="A115" t="s">
        <v>470</v>
      </c>
      <c r="B115" s="11" t="s">
        <v>470</v>
      </c>
      <c r="C115" s="11" t="s">
        <v>472</v>
      </c>
      <c r="D115" t="str">
        <f>VLOOKUP(Table3[[#This Row],[ISO_code]],ISO!$A$2:$C$269,2,FALSE)</f>
        <v>Japan</v>
      </c>
    </row>
    <row r="116" spans="1:4" x14ac:dyDescent="0.2">
      <c r="A116" t="s">
        <v>474</v>
      </c>
      <c r="B116" s="11" t="s">
        <v>474</v>
      </c>
      <c r="C116" s="11" t="s">
        <v>475</v>
      </c>
      <c r="D116" t="str">
        <f>VLOOKUP(Table3[[#This Row],[ISO_code]],ISO!$A$2:$C$269,2,FALSE)</f>
        <v>Kazakhstan</v>
      </c>
    </row>
    <row r="117" spans="1:4" x14ac:dyDescent="0.2">
      <c r="A117" t="s">
        <v>477</v>
      </c>
      <c r="B117" s="11" t="s">
        <v>477</v>
      </c>
      <c r="C117" s="11" t="s">
        <v>478</v>
      </c>
      <c r="D117" t="str">
        <f>VLOOKUP(Table3[[#This Row],[ISO_code]],ISO!$A$2:$C$269,2,FALSE)</f>
        <v>Kenya</v>
      </c>
    </row>
    <row r="118" spans="1:4" x14ac:dyDescent="0.2">
      <c r="A118" t="s">
        <v>480</v>
      </c>
      <c r="B118" s="11" t="s">
        <v>480</v>
      </c>
      <c r="C118" s="11" t="s">
        <v>482</v>
      </c>
      <c r="D118" t="str">
        <f>VLOOKUP(Table3[[#This Row],[ISO_code]],ISO!$A$2:$C$269,2,FALSE)</f>
        <v>Kyrgyzstan</v>
      </c>
    </row>
    <row r="119" spans="1:4" x14ac:dyDescent="0.2">
      <c r="A119" t="s">
        <v>484</v>
      </c>
      <c r="B119" s="11" t="s">
        <v>484</v>
      </c>
      <c r="C119" s="11" t="s">
        <v>486</v>
      </c>
      <c r="D119" t="str">
        <f>VLOOKUP(Table3[[#This Row],[ISO_code]],ISO!$A$2:$C$269,2,FALSE)</f>
        <v>Cambodia</v>
      </c>
    </row>
    <row r="120" spans="1:4" x14ac:dyDescent="0.2">
      <c r="A120" t="s">
        <v>490</v>
      </c>
      <c r="B120" s="11" t="e">
        <f>NA()</f>
        <v>#N/A</v>
      </c>
      <c r="C120" s="11" t="s">
        <v>491</v>
      </c>
      <c r="D120" t="str">
        <f>VLOOKUP(Table3[[#This Row],[ISO_code]],ISO!$A$2:$C$269,2,FALSE)</f>
        <v>Kiribati</v>
      </c>
    </row>
    <row r="121" spans="1:4" x14ac:dyDescent="0.2">
      <c r="A121" t="s">
        <v>493</v>
      </c>
      <c r="B121" s="11" t="e">
        <f>NA()</f>
        <v>#N/A</v>
      </c>
      <c r="C121" s="11" t="s">
        <v>494</v>
      </c>
      <c r="D121" t="str">
        <f>VLOOKUP(Table3[[#This Row],[ISO_code]],ISO!$A$2:$C$269,2,FALSE)</f>
        <v>Saint Kitts and Nevis</v>
      </c>
    </row>
    <row r="122" spans="1:4" x14ac:dyDescent="0.2">
      <c r="A122" t="s">
        <v>497</v>
      </c>
      <c r="B122" s="11" t="s">
        <v>497</v>
      </c>
      <c r="C122" s="11" t="s">
        <v>501</v>
      </c>
      <c r="D122" t="str">
        <f>VLOOKUP(Table3[[#This Row],[ISO_code]],ISO!$A$2:$C$269,2,FALSE)</f>
        <v>Korea, Republic of</v>
      </c>
    </row>
    <row r="123" spans="1:4" x14ac:dyDescent="0.2">
      <c r="A123" t="s">
        <v>504</v>
      </c>
      <c r="B123" s="11" t="s">
        <v>504</v>
      </c>
      <c r="C123" s="11" t="s">
        <v>505</v>
      </c>
      <c r="D123" t="str">
        <f>VLOOKUP(Table3[[#This Row],[ISO_code]],ISO!$A$2:$C$269,2,FALSE)</f>
        <v>Kuwait</v>
      </c>
    </row>
    <row r="124" spans="1:4" x14ac:dyDescent="0.2">
      <c r="A124" t="s">
        <v>508</v>
      </c>
      <c r="B124" s="11" t="s">
        <v>508</v>
      </c>
      <c r="C124" s="11" t="s">
        <v>510</v>
      </c>
      <c r="D124" t="str">
        <f>VLOOKUP(Table3[[#This Row],[ISO_code]],ISO!$A$2:$C$269,2,FALSE)</f>
        <v>Lao People's Democratic Republic</v>
      </c>
    </row>
    <row r="125" spans="1:4" x14ac:dyDescent="0.2">
      <c r="A125" t="s">
        <v>512</v>
      </c>
      <c r="B125" s="11" t="s">
        <v>512</v>
      </c>
      <c r="C125" s="11" t="s">
        <v>514</v>
      </c>
      <c r="D125" t="str">
        <f>VLOOKUP(Table3[[#This Row],[ISO_code]],ISO!$A$2:$C$269,2,FALSE)</f>
        <v>Lebanon</v>
      </c>
    </row>
    <row r="126" spans="1:4" x14ac:dyDescent="0.2">
      <c r="A126" t="s">
        <v>518</v>
      </c>
      <c r="B126" s="11" t="s">
        <v>518</v>
      </c>
      <c r="C126" s="11" t="s">
        <v>520</v>
      </c>
      <c r="D126" t="str">
        <f>VLOOKUP(Table3[[#This Row],[ISO_code]],ISO!$A$2:$C$269,2,FALSE)</f>
        <v>Liberia</v>
      </c>
    </row>
    <row r="127" spans="1:4" x14ac:dyDescent="0.2">
      <c r="A127" t="s">
        <v>519</v>
      </c>
      <c r="B127" s="11" t="s">
        <v>519</v>
      </c>
      <c r="C127" s="11" t="s">
        <v>521</v>
      </c>
      <c r="D127" t="str">
        <f>VLOOKUP(Table3[[#This Row],[ISO_code]],ISO!$A$2:$C$269,2,FALSE)</f>
        <v>Libyan Arab Jamahiriya</v>
      </c>
    </row>
    <row r="128" spans="1:4" x14ac:dyDescent="0.2">
      <c r="A128" t="s">
        <v>526</v>
      </c>
      <c r="B128" s="11" t="s">
        <v>526</v>
      </c>
      <c r="C128" s="11" t="s">
        <v>527</v>
      </c>
      <c r="D128" t="str">
        <f>VLOOKUP(Table3[[#This Row],[ISO_code]],ISO!$A$2:$C$269,2,FALSE)</f>
        <v>Saint Lucia</v>
      </c>
    </row>
    <row r="129" spans="1:4" x14ac:dyDescent="0.2">
      <c r="A129" t="s">
        <v>530</v>
      </c>
      <c r="B129" s="11" t="e">
        <f>NA()</f>
        <v>#N/A</v>
      </c>
      <c r="C129" s="11" t="s">
        <v>531</v>
      </c>
      <c r="D129" t="str">
        <f>VLOOKUP(Table3[[#This Row],[ISO_code]],ISO!$A$2:$C$269,2,FALSE)</f>
        <v>Liechtenstein</v>
      </c>
    </row>
    <row r="130" spans="1:4" x14ac:dyDescent="0.2">
      <c r="A130" t="s">
        <v>532</v>
      </c>
      <c r="B130" s="11" t="s">
        <v>532</v>
      </c>
      <c r="C130" s="11" t="s">
        <v>534</v>
      </c>
      <c r="D130" t="str">
        <f>VLOOKUP(Table3[[#This Row],[ISO_code]],ISO!$A$2:$C$269,2,FALSE)</f>
        <v>Sri Lanka</v>
      </c>
    </row>
    <row r="131" spans="1:4" x14ac:dyDescent="0.2">
      <c r="A131" t="s">
        <v>537</v>
      </c>
      <c r="B131" s="11" t="s">
        <v>537</v>
      </c>
      <c r="C131" s="11" t="s">
        <v>515</v>
      </c>
      <c r="D131" t="str">
        <f>VLOOKUP(Table3[[#This Row],[ISO_code]],ISO!$A$2:$C$269,2,FALSE)</f>
        <v>Lesotho</v>
      </c>
    </row>
    <row r="132" spans="1:4" x14ac:dyDescent="0.2">
      <c r="A132" t="s">
        <v>539</v>
      </c>
      <c r="B132" s="11" t="s">
        <v>539</v>
      </c>
      <c r="C132" s="11" t="s">
        <v>540</v>
      </c>
      <c r="D132" t="str">
        <f>VLOOKUP(Table3[[#This Row],[ISO_code]],ISO!$A$2:$C$269,2,FALSE)</f>
        <v>Lithuania</v>
      </c>
    </row>
    <row r="133" spans="1:4" x14ac:dyDescent="0.2">
      <c r="A133" t="s">
        <v>543</v>
      </c>
      <c r="B133" s="11" t="s">
        <v>543</v>
      </c>
      <c r="C133" s="11" t="s">
        <v>544</v>
      </c>
      <c r="D133" t="str">
        <f>VLOOKUP(Table3[[#This Row],[ISO_code]],ISO!$A$2:$C$269,2,FALSE)</f>
        <v>Luxembourg</v>
      </c>
    </row>
    <row r="134" spans="1:4" x14ac:dyDescent="0.2">
      <c r="A134" t="s">
        <v>546</v>
      </c>
      <c r="B134" s="11" t="s">
        <v>546</v>
      </c>
      <c r="C134" s="11" t="s">
        <v>547</v>
      </c>
      <c r="D134" t="str">
        <f>VLOOKUP(Table3[[#This Row],[ISO_code]],ISO!$A$2:$C$269,2,FALSE)</f>
        <v>Latvia</v>
      </c>
    </row>
    <row r="135" spans="1:4" x14ac:dyDescent="0.2">
      <c r="A135" t="s">
        <v>550</v>
      </c>
      <c r="B135" s="11" t="s">
        <v>550</v>
      </c>
      <c r="C135" s="11" t="s">
        <v>551</v>
      </c>
      <c r="D135" t="str">
        <f>VLOOKUP(Table3[[#This Row],[ISO_code]],ISO!$A$2:$C$269,2,FALSE)</f>
        <v>Macao</v>
      </c>
    </row>
    <row r="136" spans="1:4" x14ac:dyDescent="0.2">
      <c r="A136" t="s">
        <v>552</v>
      </c>
      <c r="B136" s="11" t="e">
        <f>NA()</f>
        <v>#N/A</v>
      </c>
      <c r="C136" s="11" t="s">
        <v>553</v>
      </c>
      <c r="D136" t="str">
        <f>VLOOKUP(Table3[[#This Row],[ISO_code]],ISO!$A$2:$C$269,2,FALSE)</f>
        <v>Saint Martin (French part)</v>
      </c>
    </row>
    <row r="137" spans="1:4" x14ac:dyDescent="0.2">
      <c r="A137" t="s">
        <v>554</v>
      </c>
      <c r="B137" s="11" t="s">
        <v>554</v>
      </c>
      <c r="C137" s="11" t="s">
        <v>308</v>
      </c>
      <c r="D137" t="str">
        <f>VLOOKUP(Table3[[#This Row],[ISO_code]],ISO!$A$2:$C$269,2,FALSE)</f>
        <v>Morocco</v>
      </c>
    </row>
    <row r="138" spans="1:4" x14ac:dyDescent="0.2">
      <c r="A138" t="s">
        <v>556</v>
      </c>
      <c r="B138" s="11" t="e">
        <f>NA()</f>
        <v>#N/A</v>
      </c>
      <c r="C138" s="11" t="s">
        <v>557</v>
      </c>
      <c r="D138" t="str">
        <f>VLOOKUP(Table3[[#This Row],[ISO_code]],ISO!$A$2:$C$269,2,FALSE)</f>
        <v>Monaco</v>
      </c>
    </row>
    <row r="139" spans="1:4" x14ac:dyDescent="0.2">
      <c r="A139" t="s">
        <v>560</v>
      </c>
      <c r="B139" s="11" t="s">
        <v>560</v>
      </c>
      <c r="C139" s="11" t="s">
        <v>561</v>
      </c>
      <c r="D139" t="str">
        <f>VLOOKUP(Table3[[#This Row],[ISO_code]],ISO!$A$2:$C$269,2,FALSE)</f>
        <v>Moldova, Republic of</v>
      </c>
    </row>
    <row r="140" spans="1:4" x14ac:dyDescent="0.2">
      <c r="A140" t="s">
        <v>565</v>
      </c>
      <c r="B140" s="11" t="s">
        <v>565</v>
      </c>
      <c r="C140" s="11" t="s">
        <v>567</v>
      </c>
      <c r="D140" t="str">
        <f>VLOOKUP(Table3[[#This Row],[ISO_code]],ISO!$A$2:$C$269,2,FALSE)</f>
        <v>Madagascar</v>
      </c>
    </row>
    <row r="141" spans="1:4" x14ac:dyDescent="0.2">
      <c r="A141" t="s">
        <v>570</v>
      </c>
      <c r="B141" s="11" t="s">
        <v>570</v>
      </c>
      <c r="C141" s="11" t="s">
        <v>571</v>
      </c>
      <c r="D141" t="str">
        <f>VLOOKUP(Table3[[#This Row],[ISO_code]],ISO!$A$2:$C$269,2,FALSE)</f>
        <v>Maldives</v>
      </c>
    </row>
    <row r="142" spans="1:4" x14ac:dyDescent="0.2">
      <c r="A142" t="s">
        <v>573</v>
      </c>
      <c r="B142" s="11" t="s">
        <v>573</v>
      </c>
      <c r="C142" s="11" t="s">
        <v>575</v>
      </c>
      <c r="D142" t="str">
        <f>VLOOKUP(Table3[[#This Row],[ISO_code]],ISO!$A$2:$C$269,2,FALSE)</f>
        <v>Mexico</v>
      </c>
    </row>
    <row r="143" spans="1:4" x14ac:dyDescent="0.2">
      <c r="A143" t="s">
        <v>578</v>
      </c>
      <c r="B143" s="11" t="e">
        <f>NA()</f>
        <v>#N/A</v>
      </c>
      <c r="C143" s="11" t="s">
        <v>579</v>
      </c>
      <c r="D143" t="str">
        <f>VLOOKUP(Table3[[#This Row],[ISO_code]],ISO!$A$2:$C$269,2,FALSE)</f>
        <v>Marshall Islands</v>
      </c>
    </row>
    <row r="144" spans="1:4" x14ac:dyDescent="0.2">
      <c r="A144" t="s">
        <v>582</v>
      </c>
      <c r="B144" s="11" t="s">
        <v>582</v>
      </c>
      <c r="C144" s="11" t="s">
        <v>583</v>
      </c>
      <c r="D144" t="str">
        <f>VLOOKUP(Table3[[#This Row],[ISO_code]],ISO!$A$2:$C$269,2,FALSE)</f>
        <v>Macedonia, The former Yugoslav Republic of</v>
      </c>
    </row>
    <row r="145" spans="1:4" x14ac:dyDescent="0.2">
      <c r="A145" t="s">
        <v>586</v>
      </c>
      <c r="B145" s="11" t="s">
        <v>586</v>
      </c>
      <c r="C145" s="11" t="s">
        <v>576</v>
      </c>
      <c r="D145" t="str">
        <f>VLOOKUP(Table3[[#This Row],[ISO_code]],ISO!$A$2:$C$269,2,FALSE)</f>
        <v>Mali</v>
      </c>
    </row>
    <row r="146" spans="1:4" x14ac:dyDescent="0.2">
      <c r="A146" t="s">
        <v>590</v>
      </c>
      <c r="B146" s="11" t="s">
        <v>590</v>
      </c>
      <c r="C146" s="11" t="s">
        <v>591</v>
      </c>
      <c r="D146" t="str">
        <f>VLOOKUP(Table3[[#This Row],[ISO_code]],ISO!$A$2:$C$269,2,FALSE)</f>
        <v>Malta</v>
      </c>
    </row>
    <row r="147" spans="1:4" x14ac:dyDescent="0.2">
      <c r="A147" t="s">
        <v>594</v>
      </c>
      <c r="B147" s="11" t="s">
        <v>594</v>
      </c>
      <c r="C147" s="11" t="s">
        <v>596</v>
      </c>
      <c r="D147" t="str">
        <f>VLOOKUP(Table3[[#This Row],[ISO_code]],ISO!$A$2:$C$269,2,FALSE)</f>
        <v>Myanmar</v>
      </c>
    </row>
    <row r="148" spans="1:4" x14ac:dyDescent="0.2">
      <c r="A148" t="s">
        <v>599</v>
      </c>
      <c r="B148" s="11" t="s">
        <v>599</v>
      </c>
      <c r="C148" s="11" t="s">
        <v>600</v>
      </c>
      <c r="D148" t="str">
        <f>VLOOKUP(Table3[[#This Row],[ISO_code]],ISO!$A$2:$C$269,2,FALSE)</f>
        <v>Montenegro</v>
      </c>
    </row>
    <row r="149" spans="1:4" x14ac:dyDescent="0.2">
      <c r="A149" t="s">
        <v>602</v>
      </c>
      <c r="B149" s="11" t="s">
        <v>602</v>
      </c>
      <c r="C149" s="11" t="s">
        <v>604</v>
      </c>
      <c r="D149" t="str">
        <f>VLOOKUP(Table3[[#This Row],[ISO_code]],ISO!$A$2:$C$269,2,FALSE)</f>
        <v>Mongolia</v>
      </c>
    </row>
    <row r="150" spans="1:4" x14ac:dyDescent="0.2">
      <c r="A150" t="s">
        <v>606</v>
      </c>
      <c r="B150" s="11" t="e">
        <f>NA()</f>
        <v>#N/A</v>
      </c>
      <c r="C150" s="11" t="s">
        <v>607</v>
      </c>
      <c r="D150" t="str">
        <f>VLOOKUP(Table3[[#This Row],[ISO_code]],ISO!$A$2:$C$269,2,FALSE)</f>
        <v>Northern Mariana Islands</v>
      </c>
    </row>
    <row r="151" spans="1:4" x14ac:dyDescent="0.2">
      <c r="A151" t="s">
        <v>608</v>
      </c>
      <c r="B151" s="11" t="s">
        <v>608</v>
      </c>
      <c r="C151" s="11" t="s">
        <v>609</v>
      </c>
      <c r="D151" t="str">
        <f>VLOOKUP(Table3[[#This Row],[ISO_code]],ISO!$A$2:$C$269,2,FALSE)</f>
        <v>Mozambique</v>
      </c>
    </row>
    <row r="152" spans="1:4" x14ac:dyDescent="0.2">
      <c r="A152" t="s">
        <v>611</v>
      </c>
      <c r="B152" s="11" t="s">
        <v>611</v>
      </c>
      <c r="C152" s="11" t="s">
        <v>613</v>
      </c>
      <c r="D152" t="str">
        <f>VLOOKUP(Table3[[#This Row],[ISO_code]],ISO!$A$2:$C$269,2,FALSE)</f>
        <v>Mauritania</v>
      </c>
    </row>
    <row r="153" spans="1:4" x14ac:dyDescent="0.2">
      <c r="A153" t="s">
        <v>617</v>
      </c>
      <c r="B153" s="11" t="e">
        <f>NA()</f>
        <v>#N/A</v>
      </c>
      <c r="C153" s="11" t="s">
        <v>618</v>
      </c>
      <c r="D153" t="str">
        <f>VLOOKUP(Table3[[#This Row],[ISO_code]],ISO!$A$2:$C$269,2,FALSE)</f>
        <v>Montserrat</v>
      </c>
    </row>
    <row r="154" spans="1:4" x14ac:dyDescent="0.2">
      <c r="A154" t="s">
        <v>619</v>
      </c>
      <c r="B154" s="11" t="s">
        <v>619</v>
      </c>
      <c r="C154" s="11" t="s">
        <v>620</v>
      </c>
      <c r="D154" t="str">
        <f>VLOOKUP(Table3[[#This Row],[ISO_code]],ISO!$A$2:$C$269,2,FALSE)</f>
        <v>Martinique</v>
      </c>
    </row>
    <row r="155" spans="1:4" x14ac:dyDescent="0.2">
      <c r="A155" t="s">
        <v>621</v>
      </c>
      <c r="B155" s="11" t="s">
        <v>621</v>
      </c>
      <c r="C155" s="11" t="s">
        <v>622</v>
      </c>
      <c r="D155" t="str">
        <f>VLOOKUP(Table3[[#This Row],[ISO_code]],ISO!$A$2:$C$269,2,FALSE)</f>
        <v>Mauritius</v>
      </c>
    </row>
    <row r="156" spans="1:4" x14ac:dyDescent="0.2">
      <c r="A156" t="s">
        <v>624</v>
      </c>
      <c r="B156" s="11" t="s">
        <v>624</v>
      </c>
      <c r="C156" s="11" t="s">
        <v>588</v>
      </c>
      <c r="D156" t="str">
        <f>VLOOKUP(Table3[[#This Row],[ISO_code]],ISO!$A$2:$C$269,2,FALSE)</f>
        <v>Malawi</v>
      </c>
    </row>
    <row r="157" spans="1:4" x14ac:dyDescent="0.2">
      <c r="A157" t="s">
        <v>626</v>
      </c>
      <c r="B157" s="11" t="s">
        <v>626</v>
      </c>
      <c r="C157" s="11" t="s">
        <v>614</v>
      </c>
      <c r="D157" t="str">
        <f>VLOOKUP(Table3[[#This Row],[ISO_code]],ISO!$A$2:$C$269,2,FALSE)</f>
        <v>Malaysia</v>
      </c>
    </row>
    <row r="158" spans="1:4" x14ac:dyDescent="0.2">
      <c r="A158" t="s">
        <v>628</v>
      </c>
      <c r="B158" s="11" t="s">
        <v>628</v>
      </c>
      <c r="C158" s="11" t="s">
        <v>629</v>
      </c>
      <c r="D158" t="str">
        <f>VLOOKUP(Table3[[#This Row],[ISO_code]],ISO!$A$2:$C$269,2,FALSE)</f>
        <v>Mayotte</v>
      </c>
    </row>
    <row r="159" spans="1:4" x14ac:dyDescent="0.2">
      <c r="A159" t="s">
        <v>194</v>
      </c>
      <c r="B159" s="11" t="s">
        <v>194</v>
      </c>
      <c r="C159" s="11" t="s">
        <v>630</v>
      </c>
      <c r="D159" t="str">
        <f>VLOOKUP(Table3[[#This Row],[ISO_code]],ISO!$A$2:$C$269,2,FALSE)</f>
        <v>Namibia</v>
      </c>
    </row>
    <row r="160" spans="1:4" x14ac:dyDescent="0.2">
      <c r="A160" t="s">
        <v>631</v>
      </c>
      <c r="B160" s="11" t="s">
        <v>631</v>
      </c>
      <c r="C160" s="11" t="s">
        <v>632</v>
      </c>
      <c r="D160" t="str">
        <f>VLOOKUP(Table3[[#This Row],[ISO_code]],ISO!$A$2:$C$269,2,FALSE)</f>
        <v>New Caledonia</v>
      </c>
    </row>
    <row r="161" spans="1:4" x14ac:dyDescent="0.2">
      <c r="A161" t="s">
        <v>633</v>
      </c>
      <c r="B161" s="11" t="s">
        <v>633</v>
      </c>
      <c r="C161" s="11" t="s">
        <v>635</v>
      </c>
      <c r="D161" t="str">
        <f>VLOOKUP(Table3[[#This Row],[ISO_code]],ISO!$A$2:$C$269,2,FALSE)</f>
        <v>Niger</v>
      </c>
    </row>
    <row r="162" spans="1:4" x14ac:dyDescent="0.2">
      <c r="A162" t="s">
        <v>637</v>
      </c>
      <c r="B162" s="11" t="e">
        <f>NA()</f>
        <v>#N/A</v>
      </c>
      <c r="C162" s="11" t="s">
        <v>638</v>
      </c>
      <c r="D162" t="str">
        <f>VLOOKUP(Table3[[#This Row],[ISO_code]],ISO!$A$2:$C$269,2,FALSE)</f>
        <v>Norfolk Island</v>
      </c>
    </row>
    <row r="163" spans="1:4" x14ac:dyDescent="0.2">
      <c r="A163" t="s">
        <v>639</v>
      </c>
      <c r="B163" s="11" t="s">
        <v>639</v>
      </c>
      <c r="C163" s="11" t="s">
        <v>641</v>
      </c>
      <c r="D163" t="str">
        <f>VLOOKUP(Table3[[#This Row],[ISO_code]],ISO!$A$2:$C$269,2,FALSE)</f>
        <v>Nigeria</v>
      </c>
    </row>
    <row r="164" spans="1:4" x14ac:dyDescent="0.2">
      <c r="A164" t="s">
        <v>644</v>
      </c>
      <c r="B164" s="11" t="s">
        <v>644</v>
      </c>
      <c r="C164" s="11" t="s">
        <v>645</v>
      </c>
      <c r="D164" t="str">
        <f>VLOOKUP(Table3[[#This Row],[ISO_code]],ISO!$A$2:$C$269,2,FALSE)</f>
        <v>Nicaragua</v>
      </c>
    </row>
    <row r="165" spans="1:4" x14ac:dyDescent="0.2">
      <c r="A165" t="s">
        <v>647</v>
      </c>
      <c r="B165" s="11" t="e">
        <f>NA()</f>
        <v>#N/A</v>
      </c>
      <c r="C165" s="11" t="s">
        <v>648</v>
      </c>
      <c r="D165" t="str">
        <f>VLOOKUP(Table3[[#This Row],[ISO_code]],ISO!$A$2:$C$269,2,FALSE)</f>
        <v>Niue</v>
      </c>
    </row>
    <row r="166" spans="1:4" x14ac:dyDescent="0.2">
      <c r="A166" t="s">
        <v>650</v>
      </c>
      <c r="B166" s="11" t="s">
        <v>650</v>
      </c>
      <c r="C166" s="11" t="s">
        <v>652</v>
      </c>
      <c r="D166" t="str">
        <f>VLOOKUP(Table3[[#This Row],[ISO_code]],ISO!$A$2:$C$269,2,FALSE)</f>
        <v>Netherlands</v>
      </c>
    </row>
    <row r="167" spans="1:4" x14ac:dyDescent="0.2">
      <c r="A167" t="s">
        <v>654</v>
      </c>
      <c r="B167" s="11" t="s">
        <v>654</v>
      </c>
      <c r="C167" s="11" t="s">
        <v>655</v>
      </c>
      <c r="D167" t="str">
        <f>VLOOKUP(Table3[[#This Row],[ISO_code]],ISO!$A$2:$C$269,2,FALSE)</f>
        <v>Norway</v>
      </c>
    </row>
    <row r="168" spans="1:4" x14ac:dyDescent="0.2">
      <c r="A168" t="s">
        <v>657</v>
      </c>
      <c r="B168" s="11" t="s">
        <v>657</v>
      </c>
      <c r="C168" s="11" t="s">
        <v>659</v>
      </c>
      <c r="D168" t="str">
        <f>VLOOKUP(Table3[[#This Row],[ISO_code]],ISO!$A$2:$C$269,2,FALSE)</f>
        <v>Nepal</v>
      </c>
    </row>
    <row r="169" spans="1:4" x14ac:dyDescent="0.2">
      <c r="A169" t="s">
        <v>661</v>
      </c>
      <c r="B169" s="11" t="e">
        <f>NA()</f>
        <v>#N/A</v>
      </c>
      <c r="C169" s="11" t="s">
        <v>662</v>
      </c>
      <c r="D169" t="str">
        <f>VLOOKUP(Table3[[#This Row],[ISO_code]],ISO!$A$2:$C$269,2,FALSE)</f>
        <v>Nauru</v>
      </c>
    </row>
    <row r="170" spans="1:4" x14ac:dyDescent="0.2">
      <c r="A170" t="s">
        <v>665</v>
      </c>
      <c r="B170" s="11" t="s">
        <v>665</v>
      </c>
      <c r="C170" s="11" t="s">
        <v>667</v>
      </c>
      <c r="D170" t="str">
        <f>VLOOKUP(Table3[[#This Row],[ISO_code]],ISO!$A$2:$C$269,2,FALSE)</f>
        <v>New Zealand</v>
      </c>
    </row>
    <row r="171" spans="1:4" x14ac:dyDescent="0.2">
      <c r="A171" t="s">
        <v>670</v>
      </c>
      <c r="B171" s="11" t="s">
        <v>670</v>
      </c>
      <c r="C171" s="11" t="s">
        <v>671</v>
      </c>
      <c r="D171" t="str">
        <f>VLOOKUP(Table3[[#This Row],[ISO_code]],ISO!$A$2:$C$269,2,FALSE)</f>
        <v>Oman</v>
      </c>
    </row>
    <row r="172" spans="1:4" x14ac:dyDescent="0.2">
      <c r="A172" t="s">
        <v>674</v>
      </c>
      <c r="B172" s="11" t="s">
        <v>674</v>
      </c>
      <c r="C172" s="11" t="s">
        <v>675</v>
      </c>
      <c r="D172" t="str">
        <f>VLOOKUP(Table3[[#This Row],[ISO_code]],ISO!$A$2:$C$269,2,FALSE)</f>
        <v>Pakistan</v>
      </c>
    </row>
    <row r="173" spans="1:4" x14ac:dyDescent="0.2">
      <c r="A173" t="s">
        <v>677</v>
      </c>
      <c r="B173" s="11" t="s">
        <v>677</v>
      </c>
      <c r="C173" s="11" t="s">
        <v>678</v>
      </c>
      <c r="D173" t="str">
        <f>VLOOKUP(Table3[[#This Row],[ISO_code]],ISO!$A$2:$C$269,2,FALSE)</f>
        <v>Panama</v>
      </c>
    </row>
    <row r="174" spans="1:4" x14ac:dyDescent="0.2">
      <c r="A174" t="s">
        <v>680</v>
      </c>
      <c r="B174" s="11" t="e">
        <f>NA()</f>
        <v>#N/A</v>
      </c>
      <c r="C174" s="11" t="s">
        <v>681</v>
      </c>
      <c r="D174" t="str">
        <f>VLOOKUP(Table3[[#This Row],[ISO_code]],ISO!$A$2:$C$269,2,FALSE)</f>
        <v>Pitcairn</v>
      </c>
    </row>
    <row r="175" spans="1:4" x14ac:dyDescent="0.2">
      <c r="A175" t="s">
        <v>682</v>
      </c>
      <c r="B175" s="11" t="s">
        <v>682</v>
      </c>
      <c r="C175" s="11" t="s">
        <v>683</v>
      </c>
      <c r="D175" t="str">
        <f>VLOOKUP(Table3[[#This Row],[ISO_code]],ISO!$A$2:$C$269,2,FALSE)</f>
        <v>Peru</v>
      </c>
    </row>
    <row r="176" spans="1:4" x14ac:dyDescent="0.2">
      <c r="A176" t="s">
        <v>685</v>
      </c>
      <c r="B176" s="11" t="s">
        <v>685</v>
      </c>
      <c r="C176" s="11" t="s">
        <v>687</v>
      </c>
      <c r="D176" t="str">
        <f>VLOOKUP(Table3[[#This Row],[ISO_code]],ISO!$A$2:$C$269,2,FALSE)</f>
        <v>Philippines</v>
      </c>
    </row>
    <row r="177" spans="1:4" x14ac:dyDescent="0.2">
      <c r="A177" t="s">
        <v>689</v>
      </c>
      <c r="B177" s="11" t="e">
        <f>NA()</f>
        <v>#N/A</v>
      </c>
      <c r="C177" s="11" t="s">
        <v>690</v>
      </c>
      <c r="D177" t="str">
        <f>VLOOKUP(Table3[[#This Row],[ISO_code]],ISO!$A$2:$C$269,2,FALSE)</f>
        <v>Palau</v>
      </c>
    </row>
    <row r="178" spans="1:4" x14ac:dyDescent="0.2">
      <c r="A178" t="s">
        <v>693</v>
      </c>
      <c r="B178" s="11" t="s">
        <v>693</v>
      </c>
      <c r="C178" s="11" t="s">
        <v>694</v>
      </c>
      <c r="D178" t="str">
        <f>VLOOKUP(Table3[[#This Row],[ISO_code]],ISO!$A$2:$C$269,2,FALSE)</f>
        <v>Papua New Guinea</v>
      </c>
    </row>
    <row r="179" spans="1:4" x14ac:dyDescent="0.2">
      <c r="A179" t="s">
        <v>698</v>
      </c>
      <c r="B179" s="11" t="s">
        <v>698</v>
      </c>
      <c r="C179" s="11" t="s">
        <v>699</v>
      </c>
      <c r="D179" t="str">
        <f>VLOOKUP(Table3[[#This Row],[ISO_code]],ISO!$A$2:$C$269,2,FALSE)</f>
        <v>Poland</v>
      </c>
    </row>
    <row r="180" spans="1:4" x14ac:dyDescent="0.2">
      <c r="A180" t="s">
        <v>701</v>
      </c>
      <c r="B180" s="11" t="s">
        <v>701</v>
      </c>
      <c r="C180" s="11" t="s">
        <v>702</v>
      </c>
      <c r="D180" t="str">
        <f>VLOOKUP(Table3[[#This Row],[ISO_code]],ISO!$A$2:$C$269,2,FALSE)</f>
        <v>Puerto Rico</v>
      </c>
    </row>
    <row r="181" spans="1:4" x14ac:dyDescent="0.2">
      <c r="A181" t="s">
        <v>703</v>
      </c>
      <c r="B181" s="11" t="s">
        <v>703</v>
      </c>
      <c r="C181" s="11" t="s">
        <v>707</v>
      </c>
      <c r="D181" t="str">
        <f>VLOOKUP(Table3[[#This Row],[ISO_code]],ISO!$A$2:$C$269,2,FALSE)</f>
        <v>Korea, Democratic People's Republic of</v>
      </c>
    </row>
    <row r="182" spans="1:4" x14ac:dyDescent="0.2">
      <c r="A182" t="s">
        <v>710</v>
      </c>
      <c r="B182" s="11" t="s">
        <v>710</v>
      </c>
      <c r="C182" s="11" t="s">
        <v>711</v>
      </c>
      <c r="D182" t="str">
        <f>VLOOKUP(Table3[[#This Row],[ISO_code]],ISO!$A$2:$C$269,2,FALSE)</f>
        <v>Portugal</v>
      </c>
    </row>
    <row r="183" spans="1:4" x14ac:dyDescent="0.2">
      <c r="A183" t="s">
        <v>714</v>
      </c>
      <c r="B183" s="11" t="s">
        <v>714</v>
      </c>
      <c r="C183" s="11" t="s">
        <v>715</v>
      </c>
      <c r="D183" t="str">
        <f>VLOOKUP(Table3[[#This Row],[ISO_code]],ISO!$A$2:$C$269,2,FALSE)</f>
        <v>Paraguay</v>
      </c>
    </row>
    <row r="184" spans="1:4" x14ac:dyDescent="0.2">
      <c r="A184" t="s">
        <v>718</v>
      </c>
      <c r="B184" s="11" t="s">
        <v>718</v>
      </c>
      <c r="C184" s="11" t="s">
        <v>1019</v>
      </c>
      <c r="D184" t="str">
        <f>VLOOKUP(Table3[[#This Row],[ISO_code]],ISO!$A$2:$C$269,2,FALSE)</f>
        <v>Palestine</v>
      </c>
    </row>
    <row r="185" spans="1:4" x14ac:dyDescent="0.2">
      <c r="A185" t="s">
        <v>721</v>
      </c>
      <c r="B185" s="11" t="s">
        <v>721</v>
      </c>
      <c r="C185" s="11" t="s">
        <v>722</v>
      </c>
      <c r="D185" t="str">
        <f>VLOOKUP(Table3[[#This Row],[ISO_code]],ISO!$A$2:$C$269,2,FALSE)</f>
        <v>French Polynesia</v>
      </c>
    </row>
    <row r="186" spans="1:4" x14ac:dyDescent="0.2">
      <c r="A186" t="s">
        <v>723</v>
      </c>
      <c r="B186" s="11" t="s">
        <v>723</v>
      </c>
      <c r="C186" s="11" t="s">
        <v>724</v>
      </c>
      <c r="D186" t="str">
        <f>VLOOKUP(Table3[[#This Row],[ISO_code]],ISO!$A$2:$C$269,2,FALSE)</f>
        <v>Qatar</v>
      </c>
    </row>
    <row r="187" spans="1:4" x14ac:dyDescent="0.2">
      <c r="A187" t="s">
        <v>726</v>
      </c>
      <c r="B187" s="11" t="s">
        <v>726</v>
      </c>
      <c r="C187" s="11" t="s">
        <v>727</v>
      </c>
      <c r="D187" t="str">
        <f>VLOOKUP(Table3[[#This Row],[ISO_code]],ISO!$A$2:$C$269,2,FALSE)</f>
        <v>Réunion</v>
      </c>
    </row>
    <row r="188" spans="1:4" x14ac:dyDescent="0.2">
      <c r="A188" t="s">
        <v>728</v>
      </c>
      <c r="B188" s="11" t="s">
        <v>728</v>
      </c>
      <c r="C188" s="11" t="s">
        <v>729</v>
      </c>
      <c r="D188" t="str">
        <f>VLOOKUP(Table3[[#This Row],[ISO_code]],ISO!$A$2:$C$269,2,FALSE)</f>
        <v>Romania</v>
      </c>
    </row>
    <row r="189" spans="1:4" x14ac:dyDescent="0.2">
      <c r="A189" t="s">
        <v>732</v>
      </c>
      <c r="B189" s="11" t="s">
        <v>732</v>
      </c>
      <c r="C189" s="11" t="s">
        <v>733</v>
      </c>
      <c r="D189" t="str">
        <f>VLOOKUP(Table3[[#This Row],[ISO_code]],ISO!$A$2:$C$269,2,FALSE)</f>
        <v>Russian Federation</v>
      </c>
    </row>
    <row r="190" spans="1:4" x14ac:dyDescent="0.2">
      <c r="A190" t="s">
        <v>736</v>
      </c>
      <c r="B190" s="11" t="s">
        <v>736</v>
      </c>
      <c r="C190" s="11" t="s">
        <v>737</v>
      </c>
      <c r="D190" t="str">
        <f>VLOOKUP(Table3[[#This Row],[ISO_code]],ISO!$A$2:$C$269,2,FALSE)</f>
        <v>Rwanda</v>
      </c>
    </row>
    <row r="191" spans="1:4" x14ac:dyDescent="0.2">
      <c r="A191" t="s">
        <v>739</v>
      </c>
      <c r="B191" s="11" t="s">
        <v>739</v>
      </c>
      <c r="C191" s="11" t="s">
        <v>740</v>
      </c>
      <c r="D191" t="str">
        <f>VLOOKUP(Table3[[#This Row],[ISO_code]],ISO!$A$2:$C$269,2,FALSE)</f>
        <v>Saudi Arabia</v>
      </c>
    </row>
    <row r="192" spans="1:4" x14ac:dyDescent="0.2">
      <c r="A192" t="s">
        <v>742</v>
      </c>
      <c r="B192" s="11" t="s">
        <v>742</v>
      </c>
      <c r="C192" s="11" t="s">
        <v>745</v>
      </c>
      <c r="D192" t="str">
        <f>VLOOKUP(Table3[[#This Row],[ISO_code]],ISO!$A$2:$C$269,2,FALSE)</f>
        <v>Sudan</v>
      </c>
    </row>
    <row r="193" spans="1:4" x14ac:dyDescent="0.2">
      <c r="A193" t="s">
        <v>748</v>
      </c>
      <c r="B193" s="11" t="s">
        <v>748</v>
      </c>
      <c r="C193" s="11" t="s">
        <v>749</v>
      </c>
      <c r="D193" t="str">
        <f>VLOOKUP(Table3[[#This Row],[ISO_code]],ISO!$A$2:$C$269,2,FALSE)</f>
        <v>Senegal</v>
      </c>
    </row>
    <row r="194" spans="1:4" x14ac:dyDescent="0.2">
      <c r="A194" t="s">
        <v>751</v>
      </c>
      <c r="B194" s="11" t="s">
        <v>751</v>
      </c>
      <c r="C194" s="11" t="s">
        <v>753</v>
      </c>
      <c r="D194" t="str">
        <f>VLOOKUP(Table3[[#This Row],[ISO_code]],ISO!$A$2:$C$269,2,FALSE)</f>
        <v>Singapore</v>
      </c>
    </row>
    <row r="195" spans="1:4" x14ac:dyDescent="0.2">
      <c r="A195" t="s">
        <v>755</v>
      </c>
      <c r="B195" s="11" t="e">
        <f>NA()</f>
        <v>#N/A</v>
      </c>
      <c r="C195" s="11" t="s">
        <v>756</v>
      </c>
      <c r="D195" t="str">
        <f>VLOOKUP(Table3[[#This Row],[ISO_code]],ISO!$A$2:$C$269,2,FALSE)</f>
        <v>South Georgia and The South Sandwich Islands</v>
      </c>
    </row>
    <row r="196" spans="1:4" x14ac:dyDescent="0.2">
      <c r="A196" t="s">
        <v>757</v>
      </c>
      <c r="B196" s="11" t="e">
        <f>NA()</f>
        <v>#N/A</v>
      </c>
      <c r="C196" s="11" t="s">
        <v>758</v>
      </c>
      <c r="D196" t="str">
        <f>VLOOKUP(Table3[[#This Row],[ISO_code]],ISO!$A$2:$C$269,2,FALSE)</f>
        <v>Saint Helena, Ascension and Tristan da Cunha</v>
      </c>
    </row>
    <row r="197" spans="1:4" x14ac:dyDescent="0.2">
      <c r="A197" t="s">
        <v>759</v>
      </c>
      <c r="B197" s="11" t="e">
        <f>NA()</f>
        <v>#N/A</v>
      </c>
      <c r="C197" s="11" t="s">
        <v>760</v>
      </c>
      <c r="D197" t="str">
        <f>VLOOKUP(Table3[[#This Row],[ISO_code]],ISO!$A$2:$C$269,2,FALSE)</f>
        <v>Svalbard and Jan Mayen</v>
      </c>
    </row>
    <row r="198" spans="1:4" x14ac:dyDescent="0.2">
      <c r="A198" t="s">
        <v>761</v>
      </c>
      <c r="B198" s="11" t="s">
        <v>761</v>
      </c>
      <c r="C198" s="11" t="s">
        <v>762</v>
      </c>
      <c r="D198" t="str">
        <f>VLOOKUP(Table3[[#This Row],[ISO_code]],ISO!$A$2:$C$269,2,FALSE)</f>
        <v>Solomon Islands</v>
      </c>
    </row>
    <row r="199" spans="1:4" x14ac:dyDescent="0.2">
      <c r="A199" t="s">
        <v>765</v>
      </c>
      <c r="B199" s="11" t="s">
        <v>765</v>
      </c>
      <c r="C199" s="11" t="s">
        <v>766</v>
      </c>
      <c r="D199" t="str">
        <f>VLOOKUP(Table3[[#This Row],[ISO_code]],ISO!$A$2:$C$269,2,FALSE)</f>
        <v>Sierra Leone</v>
      </c>
    </row>
    <row r="200" spans="1:4" x14ac:dyDescent="0.2">
      <c r="A200" t="s">
        <v>770</v>
      </c>
      <c r="B200" s="11" t="s">
        <v>770</v>
      </c>
      <c r="C200" s="11" t="s">
        <v>771</v>
      </c>
      <c r="D200" t="str">
        <f>VLOOKUP(Table3[[#This Row],[ISO_code]],ISO!$A$2:$C$269,2,FALSE)</f>
        <v>El Salvador</v>
      </c>
    </row>
    <row r="201" spans="1:4" x14ac:dyDescent="0.2">
      <c r="A201" t="s">
        <v>774</v>
      </c>
      <c r="B201" s="11" t="e">
        <f>NA()</f>
        <v>#N/A</v>
      </c>
      <c r="C201" s="11" t="s">
        <v>775</v>
      </c>
      <c r="D201" t="str">
        <f>VLOOKUP(Table3[[#This Row],[ISO_code]],ISO!$A$2:$C$269,2,FALSE)</f>
        <v>San Marino</v>
      </c>
    </row>
    <row r="202" spans="1:4" x14ac:dyDescent="0.2">
      <c r="A202" t="s">
        <v>778</v>
      </c>
      <c r="B202" s="11" t="s">
        <v>778</v>
      </c>
      <c r="C202" s="11" t="s">
        <v>779</v>
      </c>
      <c r="D202" t="str">
        <f>VLOOKUP(Table3[[#This Row],[ISO_code]],ISO!$A$2:$C$269,2,FALSE)</f>
        <v>Somalia</v>
      </c>
    </row>
    <row r="203" spans="1:4" x14ac:dyDescent="0.2">
      <c r="A203" t="s">
        <v>781</v>
      </c>
      <c r="B203" s="11" t="e">
        <f>NA()</f>
        <v>#N/A</v>
      </c>
      <c r="C203" s="11" t="s">
        <v>782</v>
      </c>
      <c r="D203" t="str">
        <f>VLOOKUP(Table3[[#This Row],[ISO_code]],ISO!$A$2:$C$269,2,FALSE)</f>
        <v>Saint Pierre and Miquelon</v>
      </c>
    </row>
    <row r="204" spans="1:4" x14ac:dyDescent="0.2">
      <c r="A204" t="s">
        <v>783</v>
      </c>
      <c r="B204" s="11" t="s">
        <v>783</v>
      </c>
      <c r="C204" s="11" t="s">
        <v>784</v>
      </c>
      <c r="D204" t="str">
        <f>VLOOKUP(Table3[[#This Row],[ISO_code]],ISO!$A$2:$C$269,2,FALSE)</f>
        <v>Serbia</v>
      </c>
    </row>
    <row r="205" spans="1:4" x14ac:dyDescent="0.2">
      <c r="A205" t="s">
        <v>786</v>
      </c>
      <c r="B205" s="11" t="e">
        <f>NA()</f>
        <v>#N/A</v>
      </c>
      <c r="C205" s="11" t="s">
        <v>787</v>
      </c>
      <c r="D205" t="str">
        <f>VLOOKUP(Table3[[#This Row],[ISO_code]],ISO!$A$2:$C$269,2,FALSE)</f>
        <v>South Sudan</v>
      </c>
    </row>
    <row r="206" spans="1:4" x14ac:dyDescent="0.2">
      <c r="A206" t="s">
        <v>789</v>
      </c>
      <c r="B206" s="11" t="s">
        <v>789</v>
      </c>
      <c r="C206" s="11" t="s">
        <v>790</v>
      </c>
      <c r="D206" t="str">
        <f>VLOOKUP(Table3[[#This Row],[ISO_code]],ISO!$A$2:$C$269,2,FALSE)</f>
        <v>Sao Tome and Principe</v>
      </c>
    </row>
    <row r="207" spans="1:4" x14ac:dyDescent="0.2">
      <c r="A207" t="s">
        <v>792</v>
      </c>
      <c r="B207" s="11" t="s">
        <v>792</v>
      </c>
      <c r="C207" s="11" t="s">
        <v>793</v>
      </c>
      <c r="D207" t="str">
        <f>VLOOKUP(Table3[[#This Row],[ISO_code]],ISO!$A$2:$C$269,2,FALSE)</f>
        <v>Suriname</v>
      </c>
    </row>
    <row r="208" spans="1:4" x14ac:dyDescent="0.2">
      <c r="A208" t="s">
        <v>795</v>
      </c>
      <c r="B208" s="11" t="s">
        <v>795</v>
      </c>
      <c r="C208" s="11" t="s">
        <v>796</v>
      </c>
      <c r="D208" t="str">
        <f>VLOOKUP(Table3[[#This Row],[ISO_code]],ISO!$A$2:$C$269,2,FALSE)</f>
        <v>Slovakia</v>
      </c>
    </row>
    <row r="209" spans="1:4" x14ac:dyDescent="0.2">
      <c r="A209" t="s">
        <v>799</v>
      </c>
      <c r="B209" s="11" t="s">
        <v>799</v>
      </c>
      <c r="C209" s="11" t="s">
        <v>800</v>
      </c>
      <c r="D209" t="str">
        <f>VLOOKUP(Table3[[#This Row],[ISO_code]],ISO!$A$2:$C$269,2,FALSE)</f>
        <v>Slovenia</v>
      </c>
    </row>
    <row r="210" spans="1:4" x14ac:dyDescent="0.2">
      <c r="A210" t="s">
        <v>802</v>
      </c>
      <c r="B210" s="11" t="s">
        <v>802</v>
      </c>
      <c r="C210" s="11" t="s">
        <v>803</v>
      </c>
      <c r="D210" t="str">
        <f>VLOOKUP(Table3[[#This Row],[ISO_code]],ISO!$A$2:$C$269,2,FALSE)</f>
        <v>Sweden</v>
      </c>
    </row>
    <row r="211" spans="1:4" x14ac:dyDescent="0.2">
      <c r="A211" t="s">
        <v>805</v>
      </c>
      <c r="B211" s="11" t="s">
        <v>805</v>
      </c>
      <c r="C211" s="11" t="s">
        <v>807</v>
      </c>
      <c r="D211" t="str">
        <f>VLOOKUP(Table3[[#This Row],[ISO_code]],ISO!$A$2:$C$269,2,FALSE)</f>
        <v>Swaziland</v>
      </c>
    </row>
    <row r="212" spans="1:4" x14ac:dyDescent="0.2">
      <c r="A212" t="s">
        <v>811</v>
      </c>
      <c r="B212" s="11" t="e">
        <f>NA()</f>
        <v>#N/A</v>
      </c>
      <c r="C212" s="11" t="s">
        <v>812</v>
      </c>
      <c r="D212" t="str">
        <f>VLOOKUP(Table3[[#This Row],[ISO_code]],ISO!$A$2:$C$269,2,FALSE)</f>
        <v>Seychelles</v>
      </c>
    </row>
    <row r="213" spans="1:4" x14ac:dyDescent="0.2">
      <c r="A213" t="s">
        <v>815</v>
      </c>
      <c r="B213" s="11" t="s">
        <v>815</v>
      </c>
      <c r="C213" s="11" t="s">
        <v>817</v>
      </c>
      <c r="D213" t="str">
        <f>VLOOKUP(Table3[[#This Row],[ISO_code]],ISO!$A$2:$C$269,2,FALSE)</f>
        <v>Syrian Arab Republic</v>
      </c>
    </row>
    <row r="214" spans="1:4" x14ac:dyDescent="0.2">
      <c r="A214" t="s">
        <v>819</v>
      </c>
      <c r="B214" s="11" t="e">
        <f>NA()</f>
        <v>#N/A</v>
      </c>
      <c r="C214" s="11" t="s">
        <v>820</v>
      </c>
      <c r="D214" t="str">
        <f>VLOOKUP(Table3[[#This Row],[ISO_code]],ISO!$A$2:$C$269,2,FALSE)</f>
        <v>Turks and Caicos Islands</v>
      </c>
    </row>
    <row r="215" spans="1:4" x14ac:dyDescent="0.2">
      <c r="A215" t="s">
        <v>821</v>
      </c>
      <c r="B215" s="11" t="s">
        <v>821</v>
      </c>
      <c r="C215" s="11" t="s">
        <v>823</v>
      </c>
      <c r="D215" t="str">
        <f>VLOOKUP(Table3[[#This Row],[ISO_code]],ISO!$A$2:$C$269,2,FALSE)</f>
        <v>Chad</v>
      </c>
    </row>
    <row r="216" spans="1:4" x14ac:dyDescent="0.2">
      <c r="A216" t="s">
        <v>826</v>
      </c>
      <c r="B216" s="11" t="s">
        <v>826</v>
      </c>
      <c r="C216" s="11" t="s">
        <v>828</v>
      </c>
      <c r="D216" t="str">
        <f>VLOOKUP(Table3[[#This Row],[ISO_code]],ISO!$A$2:$C$269,2,FALSE)</f>
        <v>Togo</v>
      </c>
    </row>
    <row r="217" spans="1:4" x14ac:dyDescent="0.2">
      <c r="A217" t="s">
        <v>830</v>
      </c>
      <c r="B217" s="11" t="s">
        <v>830</v>
      </c>
      <c r="C217" s="11" t="s">
        <v>831</v>
      </c>
      <c r="D217" t="str">
        <f>VLOOKUP(Table3[[#This Row],[ISO_code]],ISO!$A$2:$C$269,2,FALSE)</f>
        <v>Thailand</v>
      </c>
    </row>
    <row r="218" spans="1:4" x14ac:dyDescent="0.2">
      <c r="A218" t="s">
        <v>833</v>
      </c>
      <c r="B218" s="11" t="s">
        <v>833</v>
      </c>
      <c r="C218" s="11" t="s">
        <v>835</v>
      </c>
      <c r="D218" t="str">
        <f>VLOOKUP(Table3[[#This Row],[ISO_code]],ISO!$A$2:$C$269,2,FALSE)</f>
        <v>Tajikistan</v>
      </c>
    </row>
    <row r="219" spans="1:4" x14ac:dyDescent="0.2">
      <c r="A219" t="s">
        <v>837</v>
      </c>
      <c r="B219" s="11" t="e">
        <f>NA()</f>
        <v>#N/A</v>
      </c>
      <c r="C219" s="11" t="s">
        <v>838</v>
      </c>
      <c r="D219" t="str">
        <f>VLOOKUP(Table3[[#This Row],[ISO_code]],ISO!$A$2:$C$269,2,FALSE)</f>
        <v>Tokelau</v>
      </c>
    </row>
    <row r="220" spans="1:4" x14ac:dyDescent="0.2">
      <c r="A220" t="s">
        <v>839</v>
      </c>
      <c r="B220" s="11" t="s">
        <v>839</v>
      </c>
      <c r="C220" s="11" t="s">
        <v>840</v>
      </c>
      <c r="D220" t="str">
        <f>VLOOKUP(Table3[[#This Row],[ISO_code]],ISO!$A$2:$C$269,2,FALSE)</f>
        <v>Turkmenistan</v>
      </c>
    </row>
    <row r="221" spans="1:4" x14ac:dyDescent="0.2">
      <c r="A221" t="s">
        <v>843</v>
      </c>
      <c r="B221" s="11" t="s">
        <v>843</v>
      </c>
      <c r="C221" s="11" t="s">
        <v>1020</v>
      </c>
      <c r="D221" t="str">
        <f>VLOOKUP(Table3[[#This Row],[ISO_code]],ISO!$A$2:$C$269,2,FALSE)</f>
        <v>Timor-Leste</v>
      </c>
    </row>
    <row r="222" spans="1:4" x14ac:dyDescent="0.2">
      <c r="A222" t="s">
        <v>848</v>
      </c>
      <c r="B222" s="11" t="s">
        <v>848</v>
      </c>
      <c r="C222" s="11" t="s">
        <v>849</v>
      </c>
      <c r="D222" t="str">
        <f>VLOOKUP(Table3[[#This Row],[ISO_code]],ISO!$A$2:$C$269,2,FALSE)</f>
        <v>Tonga</v>
      </c>
    </row>
    <row r="223" spans="1:4" x14ac:dyDescent="0.2">
      <c r="A223" t="s">
        <v>851</v>
      </c>
      <c r="B223" s="11" t="s">
        <v>851</v>
      </c>
      <c r="C223" s="11" t="s">
        <v>852</v>
      </c>
      <c r="D223" t="str">
        <f>VLOOKUP(Table3[[#This Row],[ISO_code]],ISO!$A$2:$C$269,2,FALSE)</f>
        <v>Trinidad and Tobago</v>
      </c>
    </row>
    <row r="224" spans="1:4" x14ac:dyDescent="0.2">
      <c r="A224" t="s">
        <v>855</v>
      </c>
      <c r="B224" s="11" t="s">
        <v>855</v>
      </c>
      <c r="C224" s="11" t="s">
        <v>856</v>
      </c>
      <c r="D224" t="str">
        <f>VLOOKUP(Table3[[#This Row],[ISO_code]],ISO!$A$2:$C$269,2,FALSE)</f>
        <v>Tunisia</v>
      </c>
    </row>
    <row r="225" spans="1:4" x14ac:dyDescent="0.2">
      <c r="A225" t="s">
        <v>858</v>
      </c>
      <c r="B225" s="11" t="s">
        <v>858</v>
      </c>
      <c r="C225" s="11" t="s">
        <v>860</v>
      </c>
      <c r="D225" t="str">
        <f>VLOOKUP(Table3[[#This Row],[ISO_code]],ISO!$A$2:$C$269,2,FALSE)</f>
        <v>Turkey</v>
      </c>
    </row>
    <row r="226" spans="1:4" x14ac:dyDescent="0.2">
      <c r="A226" t="s">
        <v>862</v>
      </c>
      <c r="B226" s="11" t="e">
        <f>NA()</f>
        <v>#N/A</v>
      </c>
      <c r="C226" s="11" t="s">
        <v>863</v>
      </c>
      <c r="D226" t="str">
        <f>VLOOKUP(Table3[[#This Row],[ISO_code]],ISO!$A$2:$C$269,2,FALSE)</f>
        <v>Tuvalu</v>
      </c>
    </row>
    <row r="227" spans="1:4" x14ac:dyDescent="0.2">
      <c r="A227" t="s">
        <v>865</v>
      </c>
      <c r="B227" s="11" t="e">
        <f>NA()</f>
        <v>#N/A</v>
      </c>
      <c r="C227" s="11" t="s">
        <v>866</v>
      </c>
      <c r="D227" t="str">
        <f>VLOOKUP(Table3[[#This Row],[ISO_code]],ISO!$A$2:$C$269,2,FALSE)</f>
        <v>Taiwan, Province of China</v>
      </c>
    </row>
    <row r="228" spans="1:4" x14ac:dyDescent="0.2">
      <c r="A228" t="s">
        <v>867</v>
      </c>
      <c r="B228" s="11" t="s">
        <v>867</v>
      </c>
      <c r="C228" s="11" t="s">
        <v>870</v>
      </c>
      <c r="D228" t="str">
        <f>VLOOKUP(Table3[[#This Row],[ISO_code]],ISO!$A$2:$C$269,2,FALSE)</f>
        <v>Tanzania, United Republic of</v>
      </c>
    </row>
    <row r="229" spans="1:4" x14ac:dyDescent="0.2">
      <c r="A229" t="s">
        <v>873</v>
      </c>
      <c r="B229" s="11" t="s">
        <v>873</v>
      </c>
      <c r="C229" s="11" t="s">
        <v>874</v>
      </c>
      <c r="D229" t="str">
        <f>VLOOKUP(Table3[[#This Row],[ISO_code]],ISO!$A$2:$C$269,2,FALSE)</f>
        <v>Uganda</v>
      </c>
    </row>
    <row r="230" spans="1:4" x14ac:dyDescent="0.2">
      <c r="A230" t="s">
        <v>876</v>
      </c>
      <c r="B230" s="11" t="s">
        <v>876</v>
      </c>
      <c r="C230" s="11" t="s">
        <v>877</v>
      </c>
      <c r="D230" t="str">
        <f>VLOOKUP(Table3[[#This Row],[ISO_code]],ISO!$A$2:$C$269,2,FALSE)</f>
        <v>Ukraine</v>
      </c>
    </row>
    <row r="231" spans="1:4" x14ac:dyDescent="0.2">
      <c r="A231" t="s">
        <v>879</v>
      </c>
      <c r="B231" s="11" t="e">
        <f>NA()</f>
        <v>#N/A</v>
      </c>
      <c r="C231" s="11" t="s">
        <v>880</v>
      </c>
      <c r="D231" t="str">
        <f>VLOOKUP(Table3[[#This Row],[ISO_code]],ISO!$A$2:$C$269,2,FALSE)</f>
        <v>United States Minor Outlying Islands</v>
      </c>
    </row>
    <row r="232" spans="1:4" x14ac:dyDescent="0.2">
      <c r="A232" t="s">
        <v>881</v>
      </c>
      <c r="B232" s="11" t="s">
        <v>881</v>
      </c>
      <c r="C232" s="11" t="s">
        <v>883</v>
      </c>
      <c r="D232" t="str">
        <f>VLOOKUP(Table3[[#This Row],[ISO_code]],ISO!$A$2:$C$269,2,FALSE)</f>
        <v>Uruguay</v>
      </c>
    </row>
    <row r="233" spans="1:4" x14ac:dyDescent="0.2">
      <c r="A233" t="s">
        <v>885</v>
      </c>
      <c r="B233" s="11" t="s">
        <v>885</v>
      </c>
      <c r="C233" s="11" t="s">
        <v>887</v>
      </c>
      <c r="D233" t="str">
        <f>VLOOKUP(Table3[[#This Row],[ISO_code]],ISO!$A$2:$C$269,2,FALSE)</f>
        <v>United States</v>
      </c>
    </row>
    <row r="234" spans="1:4" x14ac:dyDescent="0.2">
      <c r="A234" t="s">
        <v>890</v>
      </c>
      <c r="B234" s="11" t="s">
        <v>890</v>
      </c>
      <c r="C234" s="11" t="s">
        <v>891</v>
      </c>
      <c r="D234" t="str">
        <f>VLOOKUP(Table3[[#This Row],[ISO_code]],ISO!$A$2:$C$269,2,FALSE)</f>
        <v>Uzbekistan</v>
      </c>
    </row>
    <row r="235" spans="1:4" x14ac:dyDescent="0.2">
      <c r="A235" t="s">
        <v>893</v>
      </c>
      <c r="B235" s="11" t="e">
        <f>NA()</f>
        <v>#N/A</v>
      </c>
      <c r="C235" s="11" t="s">
        <v>894</v>
      </c>
      <c r="D235" t="str">
        <f>VLOOKUP(Table3[[#This Row],[ISO_code]],ISO!$A$2:$C$269,2,FALSE)</f>
        <v>Holy See (Vatican City State)</v>
      </c>
    </row>
    <row r="236" spans="1:4" x14ac:dyDescent="0.2">
      <c r="A236" t="s">
        <v>895</v>
      </c>
      <c r="B236" s="11" t="s">
        <v>895</v>
      </c>
      <c r="C236" s="11" t="s">
        <v>896</v>
      </c>
      <c r="D236" t="str">
        <f>VLOOKUP(Table3[[#This Row],[ISO_code]],ISO!$A$2:$C$269,2,FALSE)</f>
        <v>Saint Vincent and The Grenadines</v>
      </c>
    </row>
    <row r="237" spans="1:4" x14ac:dyDescent="0.2">
      <c r="A237" t="s">
        <v>899</v>
      </c>
      <c r="B237" s="11" t="s">
        <v>899</v>
      </c>
      <c r="C237" s="11" t="s">
        <v>900</v>
      </c>
      <c r="D237" t="str">
        <f>VLOOKUP(Table3[[#This Row],[ISO_code]],ISO!$A$2:$C$269,2,FALSE)</f>
        <v>Venezuela, Bolivarian Republic of</v>
      </c>
    </row>
    <row r="238" spans="1:4" x14ac:dyDescent="0.2">
      <c r="A238" t="s">
        <v>903</v>
      </c>
      <c r="B238" s="11" t="e">
        <f>NA()</f>
        <v>#N/A</v>
      </c>
      <c r="C238" s="11" t="s">
        <v>904</v>
      </c>
      <c r="D238" t="str">
        <f>VLOOKUP(Table3[[#This Row],[ISO_code]],ISO!$A$2:$C$269,2,FALSE)</f>
        <v>Virgin Islands, British</v>
      </c>
    </row>
    <row r="239" spans="1:4" x14ac:dyDescent="0.2">
      <c r="A239" t="s">
        <v>905</v>
      </c>
      <c r="B239" s="11" t="s">
        <v>905</v>
      </c>
      <c r="C239" s="11" t="s">
        <v>906</v>
      </c>
      <c r="D239" t="str">
        <f>VLOOKUP(Table3[[#This Row],[ISO_code]],ISO!$A$2:$C$269,2,FALSE)</f>
        <v>Virgin Islands, U.S.</v>
      </c>
    </row>
    <row r="240" spans="1:4" x14ac:dyDescent="0.2">
      <c r="A240" t="s">
        <v>907</v>
      </c>
      <c r="B240" s="11" t="s">
        <v>907</v>
      </c>
      <c r="C240" s="11" t="s">
        <v>910</v>
      </c>
      <c r="D240" t="str">
        <f>VLOOKUP(Table3[[#This Row],[ISO_code]],ISO!$A$2:$C$269,2,FALSE)</f>
        <v>Viet Nam</v>
      </c>
    </row>
    <row r="241" spans="1:4" x14ac:dyDescent="0.2">
      <c r="A241" t="s">
        <v>912</v>
      </c>
      <c r="B241" s="11" t="s">
        <v>912</v>
      </c>
      <c r="C241" s="11" t="s">
        <v>913</v>
      </c>
      <c r="D241" t="str">
        <f>VLOOKUP(Table3[[#This Row],[ISO_code]],ISO!$A$2:$C$269,2,FALSE)</f>
        <v>Vanuatu</v>
      </c>
    </row>
    <row r="242" spans="1:4" x14ac:dyDescent="0.2">
      <c r="A242" t="s">
        <v>916</v>
      </c>
      <c r="B242" s="11" t="e">
        <f>NA()</f>
        <v>#N/A</v>
      </c>
      <c r="C242" s="11" t="s">
        <v>917</v>
      </c>
      <c r="D242" t="str">
        <f>VLOOKUP(Table3[[#This Row],[ISO_code]],ISO!$A$2:$C$269,2,FALSE)</f>
        <v>Wallis and Futuna</v>
      </c>
    </row>
    <row r="243" spans="1:4" x14ac:dyDescent="0.2">
      <c r="A243" t="s">
        <v>918</v>
      </c>
      <c r="B243" s="11" t="s">
        <v>918</v>
      </c>
      <c r="C243" s="11" t="s">
        <v>919</v>
      </c>
      <c r="D243" t="str">
        <f>VLOOKUP(Table3[[#This Row],[ISO_code]],ISO!$A$2:$C$269,2,FALSE)</f>
        <v>Samoa</v>
      </c>
    </row>
    <row r="244" spans="1:4" x14ac:dyDescent="0.2">
      <c r="A244" t="s">
        <v>922</v>
      </c>
      <c r="B244" s="11" t="s">
        <v>922</v>
      </c>
      <c r="C244" s="11" t="s">
        <v>923</v>
      </c>
      <c r="D244" t="str">
        <f>VLOOKUP(Table3[[#This Row],[ISO_code]],ISO!$A$2:$C$269,2,FALSE)</f>
        <v>Yemen</v>
      </c>
    </row>
    <row r="245" spans="1:4" x14ac:dyDescent="0.2">
      <c r="A245" t="s">
        <v>925</v>
      </c>
      <c r="B245" s="11" t="s">
        <v>925</v>
      </c>
      <c r="C245" s="11" t="s">
        <v>927</v>
      </c>
      <c r="D245" t="str">
        <f>VLOOKUP(Table3[[#This Row],[ISO_code]],ISO!$A$2:$C$269,2,FALSE)</f>
        <v>South Africa</v>
      </c>
    </row>
    <row r="246" spans="1:4" x14ac:dyDescent="0.2">
      <c r="A246" t="s">
        <v>930</v>
      </c>
      <c r="B246" s="11" t="s">
        <v>930</v>
      </c>
      <c r="C246" s="11" t="s">
        <v>932</v>
      </c>
      <c r="D246" t="str">
        <f>VLOOKUP(Table3[[#This Row],[ISO_code]],ISO!$A$2:$C$269,2,FALSE)</f>
        <v>Zambia</v>
      </c>
    </row>
    <row r="247" spans="1:4" x14ac:dyDescent="0.2">
      <c r="A247" t="s">
        <v>934</v>
      </c>
      <c r="B247" t="s">
        <v>934</v>
      </c>
      <c r="C247" t="s">
        <v>936</v>
      </c>
      <c r="D247" t="str">
        <f>VLOOKUP(Table3[[#This Row],[ISO_code]],ISO!$A$2:$C$269,2,FALSE)</f>
        <v>Zimbabwe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88"/>
  <sheetViews>
    <sheetView topLeftCell="A247" workbookViewId="0">
      <selection activeCell="C287" sqref="C287:C288"/>
    </sheetView>
  </sheetViews>
  <sheetFormatPr baseColWidth="10" defaultRowHeight="15" x14ac:dyDescent="0.2"/>
  <cols>
    <col min="2" max="2" width="19.5" bestFit="1" customWidth="1"/>
    <col min="3" max="3" width="35.33203125" bestFit="1" customWidth="1"/>
  </cols>
  <sheetData>
    <row r="1" spans="1:6" x14ac:dyDescent="0.2">
      <c r="A1" t="s">
        <v>0</v>
      </c>
      <c r="B1" s="11" t="s">
        <v>1003</v>
      </c>
      <c r="C1" s="11" t="s">
        <v>1004</v>
      </c>
      <c r="E1" t="s">
        <v>1206</v>
      </c>
      <c r="F1" t="s">
        <v>1205</v>
      </c>
    </row>
    <row r="2" spans="1:6" x14ac:dyDescent="0.2">
      <c r="A2" t="s">
        <v>10</v>
      </c>
      <c r="B2" s="11" t="s">
        <v>990</v>
      </c>
      <c r="C2" s="11" t="str">
        <f>VLOOKUP(B2,E$2:F$4,2,FALSE)</f>
        <v>Other</v>
      </c>
      <c r="E2" s="13" t="s">
        <v>969</v>
      </c>
      <c r="F2" s="27" t="s">
        <v>970</v>
      </c>
    </row>
    <row r="3" spans="1:6" x14ac:dyDescent="0.2">
      <c r="A3" t="s">
        <v>17</v>
      </c>
      <c r="B3" s="11" t="s">
        <v>990</v>
      </c>
      <c r="C3" s="11" t="str">
        <f t="shared" ref="C3:C11" si="0">VLOOKUP(B3,E$2:F$4,2,FALSE)</f>
        <v>Other</v>
      </c>
      <c r="E3" s="13" t="s">
        <v>972</v>
      </c>
      <c r="F3" s="27" t="s">
        <v>973</v>
      </c>
    </row>
    <row r="4" spans="1:6" x14ac:dyDescent="0.2">
      <c r="A4" t="s">
        <v>23</v>
      </c>
      <c r="B4" s="11" t="s">
        <v>990</v>
      </c>
      <c r="C4" s="11" t="str">
        <f t="shared" si="0"/>
        <v>Other</v>
      </c>
      <c r="E4" s="13" t="s">
        <v>990</v>
      </c>
      <c r="F4" s="27" t="s">
        <v>991</v>
      </c>
    </row>
    <row r="5" spans="1:6" x14ac:dyDescent="0.2">
      <c r="A5" t="s">
        <v>29</v>
      </c>
      <c r="B5" s="11" t="s">
        <v>990</v>
      </c>
      <c r="C5" s="11" t="str">
        <f t="shared" si="0"/>
        <v>Other</v>
      </c>
    </row>
    <row r="6" spans="1:6" x14ac:dyDescent="0.2">
      <c r="A6" t="s">
        <v>31</v>
      </c>
      <c r="B6" s="11" t="s">
        <v>990</v>
      </c>
      <c r="C6" s="11" t="str">
        <f t="shared" si="0"/>
        <v>Other</v>
      </c>
    </row>
    <row r="7" spans="1:6" x14ac:dyDescent="0.2">
      <c r="A7" t="s">
        <v>37</v>
      </c>
      <c r="B7" s="11" t="s">
        <v>990</v>
      </c>
      <c r="C7" s="11" t="str">
        <f t="shared" si="0"/>
        <v>Other</v>
      </c>
    </row>
    <row r="8" spans="1:6" x14ac:dyDescent="0.2">
      <c r="A8" t="s">
        <v>42</v>
      </c>
      <c r="B8" s="11" t="s">
        <v>990</v>
      </c>
      <c r="C8" s="11" t="str">
        <f t="shared" si="0"/>
        <v>Other</v>
      </c>
    </row>
    <row r="9" spans="1:6" x14ac:dyDescent="0.2">
      <c r="A9" t="s">
        <v>49</v>
      </c>
      <c r="B9" s="11" t="s">
        <v>990</v>
      </c>
      <c r="C9" s="11" t="str">
        <f t="shared" si="0"/>
        <v>Other</v>
      </c>
    </row>
    <row r="10" spans="1:6" x14ac:dyDescent="0.2">
      <c r="A10" t="s">
        <v>59</v>
      </c>
      <c r="B10" s="11" t="s">
        <v>990</v>
      </c>
      <c r="C10" s="11" t="str">
        <f t="shared" si="0"/>
        <v>Other</v>
      </c>
    </row>
    <row r="11" spans="1:6" x14ac:dyDescent="0.2">
      <c r="A11" t="s">
        <v>62</v>
      </c>
      <c r="B11" s="11" t="s">
        <v>990</v>
      </c>
      <c r="C11" s="11" t="str">
        <f t="shared" si="0"/>
        <v>Other</v>
      </c>
    </row>
    <row r="12" spans="1:6" x14ac:dyDescent="0.2">
      <c r="A12" t="s">
        <v>69</v>
      </c>
      <c r="B12" s="11" t="s">
        <v>990</v>
      </c>
      <c r="C12" s="11" t="str">
        <f>VLOOKUP(B12,E$2:F$4,2,FALSE)</f>
        <v>Other</v>
      </c>
    </row>
    <row r="13" spans="1:6" x14ac:dyDescent="0.2">
      <c r="A13" t="s">
        <v>75</v>
      </c>
      <c r="B13" s="11" t="s">
        <v>972</v>
      </c>
      <c r="C13" s="11" t="str">
        <f t="shared" ref="C13:C76" si="1">VLOOKUP(B13,E$2:F$4,2,FALSE)</f>
        <v>Middle East and North Africa, developing only</v>
      </c>
    </row>
    <row r="14" spans="1:6" x14ac:dyDescent="0.2">
      <c r="A14" t="s">
        <v>79</v>
      </c>
      <c r="B14" s="11" t="s">
        <v>990</v>
      </c>
      <c r="C14" s="11" t="str">
        <f t="shared" si="1"/>
        <v>Other</v>
      </c>
    </row>
    <row r="15" spans="1:6" x14ac:dyDescent="0.2">
      <c r="A15" t="s">
        <v>83</v>
      </c>
      <c r="B15" s="11" t="s">
        <v>972</v>
      </c>
      <c r="C15" s="11" t="str">
        <f t="shared" si="1"/>
        <v>Middle East and North Africa, developing only</v>
      </c>
    </row>
    <row r="16" spans="1:6" x14ac:dyDescent="0.2">
      <c r="A16" t="s">
        <v>87</v>
      </c>
      <c r="B16" s="11" t="s">
        <v>990</v>
      </c>
      <c r="C16" s="11" t="str">
        <f t="shared" si="1"/>
        <v>Other</v>
      </c>
    </row>
    <row r="17" spans="1:3" x14ac:dyDescent="0.2">
      <c r="A17" t="s">
        <v>91</v>
      </c>
      <c r="B17" s="11" t="s">
        <v>990</v>
      </c>
      <c r="C17" s="11" t="str">
        <f t="shared" si="1"/>
        <v>Other</v>
      </c>
    </row>
    <row r="18" spans="1:3" x14ac:dyDescent="0.2">
      <c r="A18" t="s">
        <v>96</v>
      </c>
      <c r="B18" s="11" t="s">
        <v>990</v>
      </c>
      <c r="C18" s="11" t="str">
        <f t="shared" si="1"/>
        <v>Other</v>
      </c>
    </row>
    <row r="19" spans="1:3" x14ac:dyDescent="0.2">
      <c r="A19" t="s">
        <v>99</v>
      </c>
      <c r="B19" s="11" t="s">
        <v>990</v>
      </c>
      <c r="C19" s="11" t="str">
        <f t="shared" si="1"/>
        <v>Other</v>
      </c>
    </row>
    <row r="20" spans="1:3" x14ac:dyDescent="0.2">
      <c r="A20" t="s">
        <v>103</v>
      </c>
      <c r="B20" s="11" t="s">
        <v>990</v>
      </c>
      <c r="C20" s="11" t="str">
        <f t="shared" si="1"/>
        <v>Other</v>
      </c>
    </row>
    <row r="21" spans="1:3" x14ac:dyDescent="0.2">
      <c r="A21" t="s">
        <v>109</v>
      </c>
      <c r="B21" s="11" t="s">
        <v>990</v>
      </c>
      <c r="C21" s="11" t="str">
        <f t="shared" si="1"/>
        <v>Other</v>
      </c>
    </row>
    <row r="22" spans="1:3" x14ac:dyDescent="0.2">
      <c r="A22" t="s">
        <v>112</v>
      </c>
      <c r="B22" s="11" t="s">
        <v>990</v>
      </c>
      <c r="C22" s="11" t="str">
        <f t="shared" si="1"/>
        <v>Other</v>
      </c>
    </row>
    <row r="23" spans="1:3" x14ac:dyDescent="0.2">
      <c r="A23" t="s">
        <v>114</v>
      </c>
      <c r="B23" s="11" t="s">
        <v>990</v>
      </c>
      <c r="C23" s="11" t="str">
        <f t="shared" si="1"/>
        <v>Other</v>
      </c>
    </row>
    <row r="24" spans="1:3" x14ac:dyDescent="0.2">
      <c r="A24" t="s">
        <v>120</v>
      </c>
      <c r="B24" s="11" t="s">
        <v>990</v>
      </c>
      <c r="C24" s="11" t="str">
        <f t="shared" si="1"/>
        <v>Other</v>
      </c>
    </row>
    <row r="25" spans="1:3" x14ac:dyDescent="0.2">
      <c r="A25" t="s">
        <v>124</v>
      </c>
      <c r="B25" s="11" t="s">
        <v>990</v>
      </c>
      <c r="C25" s="11" t="str">
        <f t="shared" si="1"/>
        <v>Other</v>
      </c>
    </row>
    <row r="26" spans="1:3" x14ac:dyDescent="0.2">
      <c r="A26" t="s">
        <v>130</v>
      </c>
      <c r="B26" s="11" t="s">
        <v>990</v>
      </c>
      <c r="C26" s="11" t="str">
        <f t="shared" si="1"/>
        <v>Other</v>
      </c>
    </row>
    <row r="27" spans="1:3" x14ac:dyDescent="0.2">
      <c r="A27" t="s">
        <v>134</v>
      </c>
      <c r="B27" s="11" t="s">
        <v>972</v>
      </c>
      <c r="C27" s="11" t="str">
        <f t="shared" si="1"/>
        <v>Middle East and North Africa, developing only</v>
      </c>
    </row>
    <row r="28" spans="1:3" x14ac:dyDescent="0.2">
      <c r="A28" t="s">
        <v>138</v>
      </c>
      <c r="B28" s="11" t="s">
        <v>969</v>
      </c>
      <c r="C28" s="11" t="str">
        <f t="shared" si="1"/>
        <v>East Asia and Pacific, developing only</v>
      </c>
    </row>
    <row r="29" spans="1:3" x14ac:dyDescent="0.2">
      <c r="A29" t="s">
        <v>143</v>
      </c>
      <c r="B29" s="11" t="s">
        <v>990</v>
      </c>
      <c r="C29" s="11" t="str">
        <f t="shared" si="1"/>
        <v>Other</v>
      </c>
    </row>
    <row r="30" spans="1:3" x14ac:dyDescent="0.2">
      <c r="A30" t="s">
        <v>145</v>
      </c>
      <c r="B30" s="11" t="s">
        <v>990</v>
      </c>
      <c r="C30" s="11" t="str">
        <f t="shared" si="1"/>
        <v>Other</v>
      </c>
    </row>
    <row r="31" spans="1:3" x14ac:dyDescent="0.2">
      <c r="A31" t="s">
        <v>315</v>
      </c>
      <c r="B31" s="11" t="s">
        <v>990</v>
      </c>
      <c r="C31" s="11" t="str">
        <f t="shared" si="1"/>
        <v>Other</v>
      </c>
    </row>
    <row r="32" spans="1:3" x14ac:dyDescent="0.2">
      <c r="A32" t="s">
        <v>104</v>
      </c>
      <c r="B32" s="11" t="s">
        <v>990</v>
      </c>
      <c r="C32" s="11" t="str">
        <f t="shared" si="1"/>
        <v>Other</v>
      </c>
    </row>
    <row r="33" spans="1:3" x14ac:dyDescent="0.2">
      <c r="A33" t="s">
        <v>151</v>
      </c>
      <c r="B33" s="11" t="s">
        <v>990</v>
      </c>
      <c r="C33" s="11" t="str">
        <f t="shared" si="1"/>
        <v>Other</v>
      </c>
    </row>
    <row r="34" spans="1:3" x14ac:dyDescent="0.2">
      <c r="A34" t="s">
        <v>157</v>
      </c>
      <c r="B34" s="11" t="s">
        <v>972</v>
      </c>
      <c r="C34" s="11" t="str">
        <f t="shared" si="1"/>
        <v>Middle East and North Africa, developing only</v>
      </c>
    </row>
    <row r="35" spans="1:3" x14ac:dyDescent="0.2">
      <c r="A35" t="s">
        <v>159</v>
      </c>
      <c r="B35" s="11" t="s">
        <v>990</v>
      </c>
      <c r="C35" s="11" t="str">
        <f t="shared" si="1"/>
        <v>Other</v>
      </c>
    </row>
    <row r="36" spans="1:3" x14ac:dyDescent="0.2">
      <c r="A36" t="s">
        <v>159</v>
      </c>
      <c r="B36" s="11" t="s">
        <v>990</v>
      </c>
      <c r="C36" s="11" t="str">
        <f t="shared" si="1"/>
        <v>Other</v>
      </c>
    </row>
    <row r="37" spans="1:3" x14ac:dyDescent="0.2">
      <c r="A37" t="s">
        <v>165</v>
      </c>
      <c r="B37" s="11" t="s">
        <v>990</v>
      </c>
      <c r="C37" s="11" t="str">
        <f t="shared" si="1"/>
        <v>Other</v>
      </c>
    </row>
    <row r="38" spans="1:3" x14ac:dyDescent="0.2">
      <c r="A38" t="s">
        <v>168</v>
      </c>
      <c r="B38" s="11" t="s">
        <v>990</v>
      </c>
      <c r="C38" s="11" t="str">
        <f t="shared" si="1"/>
        <v>Other</v>
      </c>
    </row>
    <row r="39" spans="1:3" x14ac:dyDescent="0.2">
      <c r="A39" t="s">
        <v>172</v>
      </c>
      <c r="B39" s="11" t="s">
        <v>990</v>
      </c>
      <c r="C39" s="11" t="str">
        <f t="shared" si="1"/>
        <v>Other</v>
      </c>
    </row>
    <row r="40" spans="1:3" x14ac:dyDescent="0.2">
      <c r="A40" t="s">
        <v>178</v>
      </c>
      <c r="B40" s="11" t="s">
        <v>990</v>
      </c>
      <c r="C40" s="11" t="str">
        <f t="shared" si="1"/>
        <v>Other</v>
      </c>
    </row>
    <row r="41" spans="1:3" x14ac:dyDescent="0.2">
      <c r="A41" t="s">
        <v>182</v>
      </c>
      <c r="B41" s="11" t="s">
        <v>990</v>
      </c>
      <c r="C41" s="11" t="str">
        <f t="shared" si="1"/>
        <v>Other</v>
      </c>
    </row>
    <row r="42" spans="1:3" x14ac:dyDescent="0.2">
      <c r="A42" t="s">
        <v>184</v>
      </c>
      <c r="B42" s="11" t="s">
        <v>990</v>
      </c>
      <c r="C42" s="11" t="str">
        <f t="shared" si="1"/>
        <v>Other</v>
      </c>
    </row>
    <row r="43" spans="1:3" x14ac:dyDescent="0.2">
      <c r="A43" t="s">
        <v>188</v>
      </c>
      <c r="B43" s="11" t="s">
        <v>990</v>
      </c>
      <c r="C43" s="11" t="str">
        <f t="shared" si="1"/>
        <v>Other</v>
      </c>
    </row>
    <row r="44" spans="1:3" x14ac:dyDescent="0.2">
      <c r="A44" t="s">
        <v>188</v>
      </c>
      <c r="B44" s="11" t="s">
        <v>969</v>
      </c>
      <c r="C44" s="11" t="str">
        <f t="shared" si="1"/>
        <v>East Asia and Pacific, developing only</v>
      </c>
    </row>
    <row r="45" spans="1:3" x14ac:dyDescent="0.2">
      <c r="A45" t="s">
        <v>193</v>
      </c>
      <c r="B45" s="11" t="s">
        <v>990</v>
      </c>
      <c r="C45" s="11" t="str">
        <f t="shared" si="1"/>
        <v>Other</v>
      </c>
    </row>
    <row r="46" spans="1:3" x14ac:dyDescent="0.2">
      <c r="A46" t="s">
        <v>198</v>
      </c>
      <c r="B46" s="11" t="s">
        <v>990</v>
      </c>
      <c r="C46" s="11" t="str">
        <f t="shared" si="1"/>
        <v>Other</v>
      </c>
    </row>
    <row r="47" spans="1:3" x14ac:dyDescent="0.2">
      <c r="A47" t="s">
        <v>200</v>
      </c>
      <c r="B47" s="11" t="s">
        <v>990</v>
      </c>
      <c r="C47" s="11" t="str">
        <f t="shared" si="1"/>
        <v>Other</v>
      </c>
    </row>
    <row r="48" spans="1:3" x14ac:dyDescent="0.2">
      <c r="A48" t="s">
        <v>206</v>
      </c>
      <c r="B48" s="11" t="s">
        <v>990</v>
      </c>
      <c r="C48" s="11" t="str">
        <f t="shared" si="1"/>
        <v>Other</v>
      </c>
    </row>
    <row r="49" spans="1:3" x14ac:dyDescent="0.2">
      <c r="A49" t="s">
        <v>211</v>
      </c>
      <c r="B49" s="11" t="s">
        <v>990</v>
      </c>
      <c r="C49" s="11" t="str">
        <f t="shared" si="1"/>
        <v>Other</v>
      </c>
    </row>
    <row r="50" spans="1:3" x14ac:dyDescent="0.2">
      <c r="A50" t="s">
        <v>210</v>
      </c>
      <c r="B50" s="11" t="s">
        <v>990</v>
      </c>
      <c r="C50" s="11" t="str">
        <f t="shared" si="1"/>
        <v>Other</v>
      </c>
    </row>
    <row r="51" spans="1:3" x14ac:dyDescent="0.2">
      <c r="A51" t="s">
        <v>201</v>
      </c>
      <c r="B51" s="11" t="s">
        <v>990</v>
      </c>
      <c r="C51" s="11" t="str">
        <f t="shared" si="1"/>
        <v>Other</v>
      </c>
    </row>
    <row r="52" spans="1:3" x14ac:dyDescent="0.2">
      <c r="A52" t="s">
        <v>216</v>
      </c>
      <c r="B52" s="11" t="s">
        <v>990</v>
      </c>
      <c r="C52" s="11" t="str">
        <f t="shared" si="1"/>
        <v>Other</v>
      </c>
    </row>
    <row r="53" spans="1:3" x14ac:dyDescent="0.2">
      <c r="A53" t="s">
        <v>216</v>
      </c>
      <c r="B53" s="11" t="s">
        <v>990</v>
      </c>
      <c r="C53" s="11" t="str">
        <f t="shared" si="1"/>
        <v>Other</v>
      </c>
    </row>
    <row r="54" spans="1:3" x14ac:dyDescent="0.2">
      <c r="A54" t="s">
        <v>222</v>
      </c>
      <c r="B54" s="11" t="s">
        <v>990</v>
      </c>
      <c r="C54" s="11" t="str">
        <f t="shared" si="1"/>
        <v>Other</v>
      </c>
    </row>
    <row r="55" spans="1:3" x14ac:dyDescent="0.2">
      <c r="A55" t="s">
        <v>226</v>
      </c>
      <c r="B55" s="11" t="s">
        <v>990</v>
      </c>
      <c r="C55" s="11" t="str">
        <f t="shared" si="1"/>
        <v>Other</v>
      </c>
    </row>
    <row r="56" spans="1:3" x14ac:dyDescent="0.2">
      <c r="A56" t="s">
        <v>226</v>
      </c>
      <c r="B56" s="11" t="s">
        <v>990</v>
      </c>
      <c r="C56" s="11" t="str">
        <f t="shared" si="1"/>
        <v>Other</v>
      </c>
    </row>
    <row r="57" spans="1:3" x14ac:dyDescent="0.2">
      <c r="A57" t="s">
        <v>231</v>
      </c>
      <c r="B57" s="11" t="s">
        <v>990</v>
      </c>
      <c r="C57" s="11" t="str">
        <f t="shared" si="1"/>
        <v>Other</v>
      </c>
    </row>
    <row r="58" spans="1:3" x14ac:dyDescent="0.2">
      <c r="A58" t="s">
        <v>236</v>
      </c>
      <c r="B58" s="11" t="s">
        <v>990</v>
      </c>
      <c r="C58" s="11" t="str">
        <f t="shared" si="1"/>
        <v>Other</v>
      </c>
    </row>
    <row r="59" spans="1:3" x14ac:dyDescent="0.2">
      <c r="A59" t="s">
        <v>240</v>
      </c>
      <c r="B59" s="11" t="s">
        <v>990</v>
      </c>
      <c r="C59" s="11" t="str">
        <f t="shared" si="1"/>
        <v>Other</v>
      </c>
    </row>
    <row r="60" spans="1:3" x14ac:dyDescent="0.2">
      <c r="A60" t="s">
        <v>243</v>
      </c>
      <c r="B60" s="11" t="s">
        <v>990</v>
      </c>
      <c r="C60" s="11" t="str">
        <f t="shared" si="1"/>
        <v>Other</v>
      </c>
    </row>
    <row r="61" spans="1:3" x14ac:dyDescent="0.2">
      <c r="A61" t="s">
        <v>247</v>
      </c>
      <c r="B61" s="11" t="s">
        <v>990</v>
      </c>
      <c r="C61" s="11" t="str">
        <f t="shared" si="1"/>
        <v>Other</v>
      </c>
    </row>
    <row r="62" spans="1:3" x14ac:dyDescent="0.2">
      <c r="A62" t="s">
        <v>12</v>
      </c>
      <c r="B62" s="11" t="s">
        <v>990</v>
      </c>
      <c r="C62" s="11" t="str">
        <f t="shared" si="1"/>
        <v>Other</v>
      </c>
    </row>
    <row r="63" spans="1:3" x14ac:dyDescent="0.2">
      <c r="A63" t="s">
        <v>252</v>
      </c>
      <c r="B63" s="11" t="s">
        <v>990</v>
      </c>
      <c r="C63" s="11" t="str">
        <f t="shared" si="1"/>
        <v>Other</v>
      </c>
    </row>
    <row r="64" spans="1:3" x14ac:dyDescent="0.2">
      <c r="A64" t="s">
        <v>256</v>
      </c>
      <c r="B64" s="11" t="s">
        <v>969</v>
      </c>
      <c r="C64" s="11" t="str">
        <f t="shared" si="1"/>
        <v>East Asia and Pacific, developing only</v>
      </c>
    </row>
    <row r="65" spans="1:3" x14ac:dyDescent="0.2">
      <c r="A65" t="s">
        <v>259</v>
      </c>
      <c r="B65" s="11" t="s">
        <v>969</v>
      </c>
      <c r="C65" s="11" t="str">
        <f t="shared" si="1"/>
        <v>East Asia and Pacific, developing only</v>
      </c>
    </row>
    <row r="66" spans="1:3" x14ac:dyDescent="0.2">
      <c r="A66" t="s">
        <v>261</v>
      </c>
      <c r="B66" s="11" t="s">
        <v>990</v>
      </c>
      <c r="C66" s="11" t="str">
        <f t="shared" si="1"/>
        <v>Other</v>
      </c>
    </row>
    <row r="67" spans="1:3" x14ac:dyDescent="0.2">
      <c r="A67" t="s">
        <v>263</v>
      </c>
      <c r="B67" s="11" t="s">
        <v>990</v>
      </c>
      <c r="C67" s="11" t="str">
        <f t="shared" si="1"/>
        <v>Other</v>
      </c>
    </row>
    <row r="68" spans="1:3" x14ac:dyDescent="0.2">
      <c r="A68" t="s">
        <v>265</v>
      </c>
      <c r="B68" s="11" t="s">
        <v>990</v>
      </c>
      <c r="C68" s="11" t="str">
        <f t="shared" si="1"/>
        <v>Other</v>
      </c>
    </row>
    <row r="69" spans="1:3" x14ac:dyDescent="0.2">
      <c r="A69" t="s">
        <v>268</v>
      </c>
      <c r="B69" s="11" t="s">
        <v>990</v>
      </c>
      <c r="C69" s="11" t="str">
        <f t="shared" si="1"/>
        <v>Other</v>
      </c>
    </row>
    <row r="70" spans="1:3" x14ac:dyDescent="0.2">
      <c r="A70" t="s">
        <v>272</v>
      </c>
      <c r="B70" s="11" t="s">
        <v>972</v>
      </c>
      <c r="C70" s="11" t="str">
        <f t="shared" si="1"/>
        <v>Middle East and North Africa, developing only</v>
      </c>
    </row>
    <row r="71" spans="1:3" x14ac:dyDescent="0.2">
      <c r="A71" t="s">
        <v>276</v>
      </c>
      <c r="B71" s="11" t="s">
        <v>972</v>
      </c>
      <c r="C71" s="11" t="str">
        <f t="shared" si="1"/>
        <v>Middle East and North Africa, developing only</v>
      </c>
    </row>
    <row r="72" spans="1:3" x14ac:dyDescent="0.2">
      <c r="A72" t="s">
        <v>279</v>
      </c>
      <c r="B72" s="11" t="s">
        <v>990</v>
      </c>
      <c r="C72" s="11" t="str">
        <f t="shared" si="1"/>
        <v>Other</v>
      </c>
    </row>
    <row r="73" spans="1:3" x14ac:dyDescent="0.2">
      <c r="A73" t="s">
        <v>283</v>
      </c>
      <c r="B73" s="11" t="s">
        <v>990</v>
      </c>
      <c r="C73" s="11" t="str">
        <f t="shared" si="1"/>
        <v>Other</v>
      </c>
    </row>
    <row r="74" spans="1:3" x14ac:dyDescent="0.2">
      <c r="A74" t="s">
        <v>289</v>
      </c>
      <c r="B74" s="11" t="s">
        <v>990</v>
      </c>
      <c r="C74" s="11" t="str">
        <f t="shared" si="1"/>
        <v>Other</v>
      </c>
    </row>
    <row r="75" spans="1:3" x14ac:dyDescent="0.2">
      <c r="A75" t="s">
        <v>292</v>
      </c>
      <c r="B75" s="11" t="s">
        <v>990</v>
      </c>
      <c r="C75" s="11" t="str">
        <f t="shared" si="1"/>
        <v>Other</v>
      </c>
    </row>
    <row r="76" spans="1:3" x14ac:dyDescent="0.2">
      <c r="A76" t="s">
        <v>296</v>
      </c>
      <c r="B76" s="11" t="s">
        <v>990</v>
      </c>
      <c r="C76" s="11" t="str">
        <f t="shared" si="1"/>
        <v>Other</v>
      </c>
    </row>
    <row r="77" spans="1:3" x14ac:dyDescent="0.2">
      <c r="A77" t="s">
        <v>299</v>
      </c>
      <c r="B77" s="11" t="s">
        <v>972</v>
      </c>
      <c r="C77" s="11" t="str">
        <f t="shared" ref="C77:C140" si="2">VLOOKUP(B77,E$2:F$4,2,FALSE)</f>
        <v>Middle East and North Africa, developing only</v>
      </c>
    </row>
    <row r="78" spans="1:3" x14ac:dyDescent="0.2">
      <c r="A78" t="s">
        <v>302</v>
      </c>
      <c r="B78" s="11" t="s">
        <v>990</v>
      </c>
      <c r="C78" s="11" t="str">
        <f t="shared" si="2"/>
        <v>Other</v>
      </c>
    </row>
    <row r="79" spans="1:3" x14ac:dyDescent="0.2">
      <c r="A79" t="s">
        <v>305</v>
      </c>
      <c r="B79" s="11" t="s">
        <v>990</v>
      </c>
      <c r="C79" s="11" t="str">
        <f t="shared" si="2"/>
        <v>Other</v>
      </c>
    </row>
    <row r="80" spans="1:3" x14ac:dyDescent="0.2">
      <c r="A80" t="s">
        <v>310</v>
      </c>
      <c r="B80" s="11" t="s">
        <v>990</v>
      </c>
      <c r="C80" s="11" t="str">
        <f t="shared" si="2"/>
        <v>Other</v>
      </c>
    </row>
    <row r="81" spans="1:3" x14ac:dyDescent="0.2">
      <c r="A81" t="s">
        <v>314</v>
      </c>
      <c r="B81" s="11" t="s">
        <v>990</v>
      </c>
      <c r="C81" s="11" t="str">
        <f t="shared" si="2"/>
        <v>Other</v>
      </c>
    </row>
    <row r="82" spans="1:3" x14ac:dyDescent="0.2">
      <c r="A82" t="s">
        <v>319</v>
      </c>
      <c r="B82" s="11" t="s">
        <v>990</v>
      </c>
      <c r="C82" s="11" t="str">
        <f t="shared" si="2"/>
        <v>Other</v>
      </c>
    </row>
    <row r="83" spans="1:3" x14ac:dyDescent="0.2">
      <c r="A83" t="s">
        <v>322</v>
      </c>
      <c r="B83" s="11" t="s">
        <v>969</v>
      </c>
      <c r="C83" s="11" t="str">
        <f t="shared" si="2"/>
        <v>East Asia and Pacific, developing only</v>
      </c>
    </row>
    <row r="84" spans="1:3" x14ac:dyDescent="0.2">
      <c r="A84" t="s">
        <v>325</v>
      </c>
      <c r="B84" s="11" t="s">
        <v>990</v>
      </c>
      <c r="C84" s="11" t="str">
        <f t="shared" si="2"/>
        <v>Other</v>
      </c>
    </row>
    <row r="85" spans="1:3" x14ac:dyDescent="0.2">
      <c r="A85" t="s">
        <v>329</v>
      </c>
      <c r="B85" s="11" t="s">
        <v>990</v>
      </c>
      <c r="C85" s="11" t="str">
        <f t="shared" si="2"/>
        <v>Other</v>
      </c>
    </row>
    <row r="86" spans="1:3" x14ac:dyDescent="0.2">
      <c r="A86" t="s">
        <v>32</v>
      </c>
      <c r="B86" s="11" t="s">
        <v>990</v>
      </c>
      <c r="C86" s="11" t="str">
        <f t="shared" si="2"/>
        <v>Other</v>
      </c>
    </row>
    <row r="87" spans="1:3" x14ac:dyDescent="0.2">
      <c r="A87" t="s">
        <v>331</v>
      </c>
      <c r="B87" s="11" t="s">
        <v>990</v>
      </c>
      <c r="C87" s="11" t="str">
        <f t="shared" si="2"/>
        <v>Other</v>
      </c>
    </row>
    <row r="88" spans="1:3" x14ac:dyDescent="0.2">
      <c r="A88" t="s">
        <v>336</v>
      </c>
      <c r="B88" s="11" t="s">
        <v>990</v>
      </c>
      <c r="C88" s="11" t="str">
        <f t="shared" si="2"/>
        <v>Other</v>
      </c>
    </row>
    <row r="89" spans="1:3" x14ac:dyDescent="0.2">
      <c r="A89" t="s">
        <v>332</v>
      </c>
      <c r="B89" s="11" t="s">
        <v>990</v>
      </c>
      <c r="C89" s="11" t="str">
        <f t="shared" si="2"/>
        <v>Other</v>
      </c>
    </row>
    <row r="90" spans="1:3" x14ac:dyDescent="0.2">
      <c r="A90" t="s">
        <v>338</v>
      </c>
      <c r="B90" s="11" t="s">
        <v>990</v>
      </c>
      <c r="C90" s="11" t="str">
        <f t="shared" si="2"/>
        <v>Other</v>
      </c>
    </row>
    <row r="91" spans="1:3" x14ac:dyDescent="0.2">
      <c r="A91" t="s">
        <v>342</v>
      </c>
      <c r="B91" s="11" t="s">
        <v>972</v>
      </c>
      <c r="C91" s="11" t="str">
        <f t="shared" si="2"/>
        <v>Middle East and North Africa, developing only</v>
      </c>
    </row>
    <row r="92" spans="1:3" x14ac:dyDescent="0.2">
      <c r="A92" t="s">
        <v>345</v>
      </c>
      <c r="B92" s="11" t="s">
        <v>990</v>
      </c>
      <c r="C92" s="11" t="str">
        <f t="shared" si="2"/>
        <v>Other</v>
      </c>
    </row>
    <row r="93" spans="1:3" x14ac:dyDescent="0.2">
      <c r="A93" t="s">
        <v>353</v>
      </c>
      <c r="B93" s="11" t="s">
        <v>990</v>
      </c>
      <c r="C93" s="11" t="str">
        <f t="shared" si="2"/>
        <v>Other</v>
      </c>
    </row>
    <row r="94" spans="1:3" x14ac:dyDescent="0.2">
      <c r="A94" t="s">
        <v>356</v>
      </c>
      <c r="B94" s="11" t="s">
        <v>990</v>
      </c>
      <c r="C94" s="11" t="str">
        <f t="shared" si="2"/>
        <v>Other</v>
      </c>
    </row>
    <row r="95" spans="1:3" x14ac:dyDescent="0.2">
      <c r="A95" t="s">
        <v>358</v>
      </c>
      <c r="B95" s="11" t="s">
        <v>972</v>
      </c>
      <c r="C95" s="11" t="str">
        <f t="shared" si="2"/>
        <v>Middle East and North Africa, developing only</v>
      </c>
    </row>
    <row r="96" spans="1:3" x14ac:dyDescent="0.2">
      <c r="A96" t="s">
        <v>361</v>
      </c>
      <c r="B96" s="11" t="s">
        <v>990</v>
      </c>
      <c r="C96" s="11" t="str">
        <f t="shared" si="2"/>
        <v>Other</v>
      </c>
    </row>
    <row r="97" spans="1:3" x14ac:dyDescent="0.2">
      <c r="A97" t="s">
        <v>363</v>
      </c>
      <c r="B97" s="11" t="s">
        <v>990</v>
      </c>
      <c r="C97" s="11" t="str">
        <f t="shared" si="2"/>
        <v>Other</v>
      </c>
    </row>
    <row r="98" spans="1:3" x14ac:dyDescent="0.2">
      <c r="A98" t="s">
        <v>369</v>
      </c>
      <c r="B98" s="11" t="s">
        <v>990</v>
      </c>
      <c r="C98" s="11" t="str">
        <f t="shared" si="2"/>
        <v>Other</v>
      </c>
    </row>
    <row r="99" spans="1:3" x14ac:dyDescent="0.2">
      <c r="A99" t="s">
        <v>371</v>
      </c>
      <c r="B99" s="11" t="s">
        <v>990</v>
      </c>
      <c r="C99" s="11" t="str">
        <f t="shared" si="2"/>
        <v>Other</v>
      </c>
    </row>
    <row r="100" spans="1:3" x14ac:dyDescent="0.2">
      <c r="A100" t="s">
        <v>375</v>
      </c>
      <c r="B100" s="11" t="s">
        <v>990</v>
      </c>
      <c r="C100" s="11" t="str">
        <f t="shared" si="2"/>
        <v>Other</v>
      </c>
    </row>
    <row r="101" spans="1:3" x14ac:dyDescent="0.2">
      <c r="A101" t="s">
        <v>379</v>
      </c>
      <c r="B101" s="11" t="s">
        <v>990</v>
      </c>
      <c r="C101" s="11" t="str">
        <f t="shared" si="2"/>
        <v>Other</v>
      </c>
    </row>
    <row r="102" spans="1:3" x14ac:dyDescent="0.2">
      <c r="A102" t="s">
        <v>384</v>
      </c>
      <c r="B102" s="11" t="s">
        <v>990</v>
      </c>
      <c r="C102" s="11" t="str">
        <f t="shared" si="2"/>
        <v>Other</v>
      </c>
    </row>
    <row r="103" spans="1:3" x14ac:dyDescent="0.2">
      <c r="A103" t="s">
        <v>388</v>
      </c>
      <c r="B103" s="11" t="s">
        <v>990</v>
      </c>
      <c r="C103" s="11" t="str">
        <f t="shared" si="2"/>
        <v>Other</v>
      </c>
    </row>
    <row r="104" spans="1:3" x14ac:dyDescent="0.2">
      <c r="A104" t="s">
        <v>392</v>
      </c>
      <c r="B104" s="11" t="s">
        <v>990</v>
      </c>
      <c r="C104" s="11" t="str">
        <f t="shared" si="2"/>
        <v>Other</v>
      </c>
    </row>
    <row r="105" spans="1:3" x14ac:dyDescent="0.2">
      <c r="A105" t="s">
        <v>400</v>
      </c>
      <c r="B105" s="11" t="s">
        <v>990</v>
      </c>
      <c r="C105" s="11" t="str">
        <f t="shared" si="2"/>
        <v>Other</v>
      </c>
    </row>
    <row r="106" spans="1:3" x14ac:dyDescent="0.2">
      <c r="A106" t="s">
        <v>394</v>
      </c>
      <c r="B106" s="11" t="s">
        <v>990</v>
      </c>
      <c r="C106" s="11" t="str">
        <f t="shared" si="2"/>
        <v>Other</v>
      </c>
    </row>
    <row r="107" spans="1:3" x14ac:dyDescent="0.2">
      <c r="A107" t="s">
        <v>398</v>
      </c>
      <c r="B107" s="11" t="s">
        <v>969</v>
      </c>
      <c r="C107" s="11" t="str">
        <f t="shared" si="2"/>
        <v>East Asia and Pacific, developing only</v>
      </c>
    </row>
    <row r="108" spans="1:3" x14ac:dyDescent="0.2">
      <c r="A108" t="s">
        <v>404</v>
      </c>
      <c r="B108" s="11" t="s">
        <v>990</v>
      </c>
      <c r="C108" s="11" t="str">
        <f t="shared" si="2"/>
        <v>Other</v>
      </c>
    </row>
    <row r="109" spans="1:3" x14ac:dyDescent="0.2">
      <c r="A109" t="s">
        <v>406</v>
      </c>
      <c r="B109" s="11" t="s">
        <v>969</v>
      </c>
      <c r="C109" s="11" t="str">
        <f t="shared" si="2"/>
        <v>East Asia and Pacific, developing only</v>
      </c>
    </row>
    <row r="110" spans="1:3" x14ac:dyDescent="0.2">
      <c r="A110" t="s">
        <v>409</v>
      </c>
      <c r="B110" s="11" t="s">
        <v>990</v>
      </c>
      <c r="C110" s="11" t="str">
        <f t="shared" si="2"/>
        <v>Other</v>
      </c>
    </row>
    <row r="111" spans="1:3" x14ac:dyDescent="0.2">
      <c r="A111" t="s">
        <v>411</v>
      </c>
      <c r="B111" s="11" t="s">
        <v>990</v>
      </c>
      <c r="C111" s="11" t="str">
        <f t="shared" si="2"/>
        <v>Other</v>
      </c>
    </row>
    <row r="112" spans="1:3" x14ac:dyDescent="0.2">
      <c r="A112" t="s">
        <v>413</v>
      </c>
      <c r="B112" s="11" t="s">
        <v>972</v>
      </c>
      <c r="C112" s="11" t="str">
        <f t="shared" si="2"/>
        <v>Middle East and North Africa, developing only</v>
      </c>
    </row>
    <row r="113" spans="1:3" x14ac:dyDescent="0.2">
      <c r="A113" t="s">
        <v>417</v>
      </c>
      <c r="B113" s="11" t="s">
        <v>990</v>
      </c>
      <c r="C113" s="11" t="str">
        <f t="shared" si="2"/>
        <v>Other</v>
      </c>
    </row>
    <row r="114" spans="1:3" x14ac:dyDescent="0.2">
      <c r="A114" t="s">
        <v>421</v>
      </c>
      <c r="B114" s="11" t="s">
        <v>969</v>
      </c>
      <c r="C114" s="11" t="str">
        <f t="shared" si="2"/>
        <v>East Asia and Pacific, developing only</v>
      </c>
    </row>
    <row r="115" spans="1:3" x14ac:dyDescent="0.2">
      <c r="A115" t="s">
        <v>425</v>
      </c>
      <c r="B115" s="11" t="s">
        <v>990</v>
      </c>
      <c r="C115" s="11" t="str">
        <f t="shared" si="2"/>
        <v>Other</v>
      </c>
    </row>
    <row r="116" spans="1:3" x14ac:dyDescent="0.2">
      <c r="A116" t="s">
        <v>428</v>
      </c>
      <c r="B116" s="11" t="s">
        <v>990</v>
      </c>
      <c r="C116" s="11" t="str">
        <f t="shared" si="2"/>
        <v>Other</v>
      </c>
    </row>
    <row r="117" spans="1:3" x14ac:dyDescent="0.2">
      <c r="A117" t="s">
        <v>433</v>
      </c>
      <c r="B117" s="11" t="s">
        <v>990</v>
      </c>
      <c r="C117" s="11" t="str">
        <f t="shared" si="2"/>
        <v>Other</v>
      </c>
    </row>
    <row r="118" spans="1:3" x14ac:dyDescent="0.2">
      <c r="A118" t="s">
        <v>435</v>
      </c>
      <c r="B118" s="11" t="s">
        <v>990</v>
      </c>
      <c r="C118" s="11" t="str">
        <f t="shared" si="2"/>
        <v>Other</v>
      </c>
    </row>
    <row r="119" spans="1:3" x14ac:dyDescent="0.2">
      <c r="A119" t="s">
        <v>438</v>
      </c>
      <c r="B119" s="11" t="s">
        <v>990</v>
      </c>
      <c r="C119" s="11" t="str">
        <f t="shared" si="2"/>
        <v>Other</v>
      </c>
    </row>
    <row r="120" spans="1:3" x14ac:dyDescent="0.2">
      <c r="A120" t="s">
        <v>440</v>
      </c>
      <c r="B120" s="11" t="s">
        <v>990</v>
      </c>
      <c r="C120" s="11" t="str">
        <f t="shared" si="2"/>
        <v>Other</v>
      </c>
    </row>
    <row r="121" spans="1:3" x14ac:dyDescent="0.2">
      <c r="A121" t="s">
        <v>444</v>
      </c>
      <c r="B121" s="11" t="s">
        <v>990</v>
      </c>
      <c r="C121" s="11" t="str">
        <f t="shared" si="2"/>
        <v>Other</v>
      </c>
    </row>
    <row r="122" spans="1:3" x14ac:dyDescent="0.2">
      <c r="A122" t="s">
        <v>444</v>
      </c>
      <c r="B122" s="11" t="s">
        <v>990</v>
      </c>
      <c r="C122" s="11" t="str">
        <f t="shared" si="2"/>
        <v>Other</v>
      </c>
    </row>
    <row r="123" spans="1:3" x14ac:dyDescent="0.2">
      <c r="A123" t="s">
        <v>449</v>
      </c>
      <c r="B123" s="11" t="s">
        <v>990</v>
      </c>
      <c r="C123" s="11" t="str">
        <f t="shared" si="2"/>
        <v>Other</v>
      </c>
    </row>
    <row r="124" spans="1:3" x14ac:dyDescent="0.2">
      <c r="A124" t="s">
        <v>452</v>
      </c>
      <c r="B124" s="11" t="s">
        <v>990</v>
      </c>
      <c r="C124" s="11" t="str">
        <f t="shared" si="2"/>
        <v>Other</v>
      </c>
    </row>
    <row r="125" spans="1:3" x14ac:dyDescent="0.2">
      <c r="A125" t="s">
        <v>456</v>
      </c>
      <c r="B125" s="11" t="s">
        <v>990</v>
      </c>
      <c r="C125" s="11" t="str">
        <f t="shared" si="2"/>
        <v>Other</v>
      </c>
    </row>
    <row r="126" spans="1:3" x14ac:dyDescent="0.2">
      <c r="A126" t="s">
        <v>459</v>
      </c>
      <c r="B126" s="11" t="s">
        <v>990</v>
      </c>
      <c r="C126" s="11" t="str">
        <f t="shared" si="2"/>
        <v>Other</v>
      </c>
    </row>
    <row r="127" spans="1:3" x14ac:dyDescent="0.2">
      <c r="A127" t="s">
        <v>460</v>
      </c>
      <c r="B127" s="11" t="s">
        <v>990</v>
      </c>
      <c r="C127" s="11" t="str">
        <f t="shared" si="2"/>
        <v>Other</v>
      </c>
    </row>
    <row r="128" spans="1:3" x14ac:dyDescent="0.2">
      <c r="A128" t="s">
        <v>464</v>
      </c>
      <c r="B128" s="11" t="s">
        <v>969</v>
      </c>
      <c r="C128" s="11" t="str">
        <f t="shared" si="2"/>
        <v>East Asia and Pacific, developing only</v>
      </c>
    </row>
    <row r="129" spans="1:3" x14ac:dyDescent="0.2">
      <c r="A129" t="s">
        <v>467</v>
      </c>
      <c r="B129" s="11" t="s">
        <v>990</v>
      </c>
      <c r="C129" s="11" t="str">
        <f t="shared" si="2"/>
        <v>Other</v>
      </c>
    </row>
    <row r="130" spans="1:3" x14ac:dyDescent="0.2">
      <c r="A130" t="s">
        <v>470</v>
      </c>
      <c r="B130" s="11" t="s">
        <v>990</v>
      </c>
      <c r="C130" s="11" t="str">
        <f t="shared" si="2"/>
        <v>Other</v>
      </c>
    </row>
    <row r="131" spans="1:3" x14ac:dyDescent="0.2">
      <c r="A131" t="s">
        <v>474</v>
      </c>
      <c r="B131" s="11" t="s">
        <v>990</v>
      </c>
      <c r="C131" s="11" t="str">
        <f t="shared" si="2"/>
        <v>Other</v>
      </c>
    </row>
    <row r="132" spans="1:3" x14ac:dyDescent="0.2">
      <c r="A132" t="s">
        <v>477</v>
      </c>
      <c r="B132" s="11" t="s">
        <v>969</v>
      </c>
      <c r="C132" s="11" t="str">
        <f t="shared" si="2"/>
        <v>East Asia and Pacific, developing only</v>
      </c>
    </row>
    <row r="133" spans="1:3" x14ac:dyDescent="0.2">
      <c r="A133" t="s">
        <v>480</v>
      </c>
      <c r="B133" s="11" t="s">
        <v>969</v>
      </c>
      <c r="C133" s="11" t="str">
        <f t="shared" si="2"/>
        <v>East Asia and Pacific, developing only</v>
      </c>
    </row>
    <row r="134" spans="1:3" x14ac:dyDescent="0.2">
      <c r="A134" t="s">
        <v>484</v>
      </c>
      <c r="B134" s="11" t="s">
        <v>990</v>
      </c>
      <c r="C134" s="11" t="str">
        <f t="shared" si="2"/>
        <v>Other</v>
      </c>
    </row>
    <row r="135" spans="1:3" x14ac:dyDescent="0.2">
      <c r="A135" t="s">
        <v>490</v>
      </c>
      <c r="B135" s="11" t="s">
        <v>990</v>
      </c>
      <c r="C135" s="11" t="str">
        <f t="shared" si="2"/>
        <v>Other</v>
      </c>
    </row>
    <row r="136" spans="1:3" x14ac:dyDescent="0.2">
      <c r="A136" t="s">
        <v>493</v>
      </c>
      <c r="B136" s="11" t="s">
        <v>990</v>
      </c>
      <c r="C136" s="11" t="str">
        <f t="shared" si="2"/>
        <v>Other</v>
      </c>
    </row>
    <row r="137" spans="1:3" x14ac:dyDescent="0.2">
      <c r="A137" t="s">
        <v>497</v>
      </c>
      <c r="B137" s="11" t="s">
        <v>969</v>
      </c>
      <c r="C137" s="11" t="str">
        <f t="shared" si="2"/>
        <v>East Asia and Pacific, developing only</v>
      </c>
    </row>
    <row r="138" spans="1:3" x14ac:dyDescent="0.2">
      <c r="A138" t="s">
        <v>497</v>
      </c>
      <c r="B138" s="11" t="s">
        <v>990</v>
      </c>
      <c r="C138" s="11" t="str">
        <f t="shared" si="2"/>
        <v>Other</v>
      </c>
    </row>
    <row r="139" spans="1:3" x14ac:dyDescent="0.2">
      <c r="A139" t="s">
        <v>504</v>
      </c>
      <c r="B139" s="11" t="s">
        <v>990</v>
      </c>
      <c r="C139" s="11" t="str">
        <f t="shared" si="2"/>
        <v>Other</v>
      </c>
    </row>
    <row r="140" spans="1:3" x14ac:dyDescent="0.2">
      <c r="A140" t="s">
        <v>508</v>
      </c>
      <c r="B140" s="11" t="s">
        <v>990</v>
      </c>
      <c r="C140" s="11" t="str">
        <f t="shared" si="2"/>
        <v>Other</v>
      </c>
    </row>
    <row r="141" spans="1:3" x14ac:dyDescent="0.2">
      <c r="A141" t="s">
        <v>508</v>
      </c>
      <c r="B141" s="11" t="s">
        <v>990</v>
      </c>
      <c r="C141" s="11" t="str">
        <f t="shared" ref="C141:C204" si="3">VLOOKUP(B141,E$2:F$4,2,FALSE)</f>
        <v>Other</v>
      </c>
    </row>
    <row r="142" spans="1:3" x14ac:dyDescent="0.2">
      <c r="A142" t="s">
        <v>512</v>
      </c>
      <c r="B142" s="11" t="s">
        <v>990</v>
      </c>
      <c r="C142" s="11" t="str">
        <f t="shared" si="3"/>
        <v>Other</v>
      </c>
    </row>
    <row r="143" spans="1:3" x14ac:dyDescent="0.2">
      <c r="A143" t="s">
        <v>518</v>
      </c>
      <c r="B143" s="11" t="s">
        <v>972</v>
      </c>
      <c r="C143" s="11" t="str">
        <f t="shared" si="3"/>
        <v>Middle East and North Africa, developing only</v>
      </c>
    </row>
    <row r="144" spans="1:3" x14ac:dyDescent="0.2">
      <c r="A144" t="s">
        <v>519</v>
      </c>
      <c r="B144" s="11" t="s">
        <v>990</v>
      </c>
      <c r="C144" s="11" t="str">
        <f t="shared" si="3"/>
        <v>Other</v>
      </c>
    </row>
    <row r="145" spans="1:3" x14ac:dyDescent="0.2">
      <c r="A145" t="s">
        <v>526</v>
      </c>
      <c r="B145" s="11" t="s">
        <v>990</v>
      </c>
      <c r="C145" s="11" t="str">
        <f t="shared" si="3"/>
        <v>Other</v>
      </c>
    </row>
    <row r="146" spans="1:3" x14ac:dyDescent="0.2">
      <c r="A146" t="s">
        <v>530</v>
      </c>
      <c r="B146" s="11" t="s">
        <v>990</v>
      </c>
      <c r="C146" s="11" t="str">
        <f t="shared" si="3"/>
        <v>Other</v>
      </c>
    </row>
    <row r="147" spans="1:3" x14ac:dyDescent="0.2">
      <c r="A147" t="s">
        <v>532</v>
      </c>
      <c r="B147" s="11" t="s">
        <v>990</v>
      </c>
      <c r="C147" s="11" t="str">
        <f t="shared" si="3"/>
        <v>Other</v>
      </c>
    </row>
    <row r="148" spans="1:3" x14ac:dyDescent="0.2">
      <c r="A148" t="s">
        <v>537</v>
      </c>
      <c r="B148" s="11" t="s">
        <v>990</v>
      </c>
      <c r="C148" s="11" t="str">
        <f t="shared" si="3"/>
        <v>Other</v>
      </c>
    </row>
    <row r="149" spans="1:3" x14ac:dyDescent="0.2">
      <c r="A149" t="s">
        <v>539</v>
      </c>
      <c r="B149" s="11" t="s">
        <v>990</v>
      </c>
      <c r="C149" s="11" t="str">
        <f t="shared" si="3"/>
        <v>Other</v>
      </c>
    </row>
    <row r="150" spans="1:3" x14ac:dyDescent="0.2">
      <c r="A150" t="s">
        <v>543</v>
      </c>
      <c r="B150" s="11" t="s">
        <v>990</v>
      </c>
      <c r="C150" s="11" t="str">
        <f t="shared" si="3"/>
        <v>Other</v>
      </c>
    </row>
    <row r="151" spans="1:3" x14ac:dyDescent="0.2">
      <c r="A151" t="s">
        <v>546</v>
      </c>
      <c r="B151" s="11" t="s">
        <v>990</v>
      </c>
      <c r="C151" s="11" t="str">
        <f t="shared" si="3"/>
        <v>Other</v>
      </c>
    </row>
    <row r="152" spans="1:3" x14ac:dyDescent="0.2">
      <c r="A152" t="s">
        <v>550</v>
      </c>
      <c r="B152" s="11" t="s">
        <v>990</v>
      </c>
      <c r="C152" s="11" t="str">
        <f t="shared" si="3"/>
        <v>Other</v>
      </c>
    </row>
    <row r="153" spans="1:3" x14ac:dyDescent="0.2">
      <c r="A153" t="s">
        <v>552</v>
      </c>
      <c r="B153" s="11" t="s">
        <v>990</v>
      </c>
      <c r="C153" s="11" t="str">
        <f t="shared" si="3"/>
        <v>Other</v>
      </c>
    </row>
    <row r="154" spans="1:3" x14ac:dyDescent="0.2">
      <c r="A154" t="s">
        <v>554</v>
      </c>
      <c r="B154" s="11" t="s">
        <v>990</v>
      </c>
      <c r="C154" s="11" t="str">
        <f t="shared" si="3"/>
        <v>Other</v>
      </c>
    </row>
    <row r="155" spans="1:3" x14ac:dyDescent="0.2">
      <c r="A155" t="s">
        <v>556</v>
      </c>
      <c r="B155" s="11" t="s">
        <v>969</v>
      </c>
      <c r="C155" s="11" t="str">
        <f t="shared" si="3"/>
        <v>East Asia and Pacific, developing only</v>
      </c>
    </row>
    <row r="156" spans="1:3" x14ac:dyDescent="0.2">
      <c r="A156" t="s">
        <v>560</v>
      </c>
      <c r="B156" s="11" t="s">
        <v>990</v>
      </c>
      <c r="C156" s="11" t="str">
        <f t="shared" si="3"/>
        <v>Other</v>
      </c>
    </row>
    <row r="157" spans="1:3" x14ac:dyDescent="0.2">
      <c r="A157" t="s">
        <v>560</v>
      </c>
      <c r="B157" s="11" t="s">
        <v>990</v>
      </c>
      <c r="C157" s="11" t="str">
        <f t="shared" si="3"/>
        <v>Other</v>
      </c>
    </row>
    <row r="158" spans="1:3" x14ac:dyDescent="0.2">
      <c r="A158" t="s">
        <v>565</v>
      </c>
      <c r="B158" s="11" t="s">
        <v>990</v>
      </c>
      <c r="C158" s="11" t="str">
        <f t="shared" si="3"/>
        <v>Other</v>
      </c>
    </row>
    <row r="159" spans="1:3" x14ac:dyDescent="0.2">
      <c r="A159" t="s">
        <v>570</v>
      </c>
      <c r="B159" s="11" t="s">
        <v>990</v>
      </c>
      <c r="C159" s="11" t="str">
        <f t="shared" si="3"/>
        <v>Other</v>
      </c>
    </row>
    <row r="160" spans="1:3" x14ac:dyDescent="0.2">
      <c r="A160" t="s">
        <v>573</v>
      </c>
      <c r="B160" s="11" t="s">
        <v>990</v>
      </c>
      <c r="C160" s="11" t="str">
        <f t="shared" si="3"/>
        <v>Other</v>
      </c>
    </row>
    <row r="161" spans="1:3" x14ac:dyDescent="0.2">
      <c r="A161" t="s">
        <v>578</v>
      </c>
      <c r="B161" s="11" t="s">
        <v>990</v>
      </c>
      <c r="C161" s="11" t="str">
        <f t="shared" si="3"/>
        <v>Other</v>
      </c>
    </row>
    <row r="162" spans="1:3" x14ac:dyDescent="0.2">
      <c r="A162" t="s">
        <v>582</v>
      </c>
      <c r="B162" s="11" t="s">
        <v>972</v>
      </c>
      <c r="C162" s="11" t="str">
        <f t="shared" si="3"/>
        <v>Middle East and North Africa, developing only</v>
      </c>
    </row>
    <row r="163" spans="1:3" x14ac:dyDescent="0.2">
      <c r="A163" t="s">
        <v>586</v>
      </c>
      <c r="B163" s="11" t="s">
        <v>990</v>
      </c>
      <c r="C163" s="11" t="str">
        <f t="shared" si="3"/>
        <v>Other</v>
      </c>
    </row>
    <row r="164" spans="1:3" x14ac:dyDescent="0.2">
      <c r="A164" t="s">
        <v>590</v>
      </c>
      <c r="B164" s="11" t="s">
        <v>990</v>
      </c>
      <c r="C164" s="11" t="str">
        <f t="shared" si="3"/>
        <v>Other</v>
      </c>
    </row>
    <row r="165" spans="1:3" x14ac:dyDescent="0.2">
      <c r="A165" t="s">
        <v>594</v>
      </c>
      <c r="B165" s="11" t="s">
        <v>969</v>
      </c>
      <c r="C165" s="11" t="str">
        <f t="shared" si="3"/>
        <v>East Asia and Pacific, developing only</v>
      </c>
    </row>
    <row r="166" spans="1:3" x14ac:dyDescent="0.2">
      <c r="A166" t="s">
        <v>599</v>
      </c>
      <c r="B166" s="11" t="s">
        <v>990</v>
      </c>
      <c r="C166" s="11" t="str">
        <f t="shared" si="3"/>
        <v>Other</v>
      </c>
    </row>
    <row r="167" spans="1:3" x14ac:dyDescent="0.2">
      <c r="A167" t="s">
        <v>602</v>
      </c>
      <c r="B167" s="11" t="s">
        <v>990</v>
      </c>
      <c r="C167" s="11" t="str">
        <f t="shared" si="3"/>
        <v>Other</v>
      </c>
    </row>
    <row r="168" spans="1:3" x14ac:dyDescent="0.2">
      <c r="A168" t="s">
        <v>606</v>
      </c>
      <c r="B168" s="11" t="s">
        <v>990</v>
      </c>
      <c r="C168" s="11" t="str">
        <f t="shared" si="3"/>
        <v>Other</v>
      </c>
    </row>
    <row r="169" spans="1:3" x14ac:dyDescent="0.2">
      <c r="A169" t="s">
        <v>306</v>
      </c>
      <c r="B169" s="11" t="s">
        <v>990</v>
      </c>
      <c r="C169" s="11" t="str">
        <f t="shared" si="3"/>
        <v>Other</v>
      </c>
    </row>
    <row r="170" spans="1:3" x14ac:dyDescent="0.2">
      <c r="A170" t="s">
        <v>608</v>
      </c>
      <c r="B170" s="11" t="s">
        <v>990</v>
      </c>
      <c r="C170" s="11" t="str">
        <f t="shared" si="3"/>
        <v>Other</v>
      </c>
    </row>
    <row r="171" spans="1:3" x14ac:dyDescent="0.2">
      <c r="A171" t="s">
        <v>611</v>
      </c>
      <c r="B171" s="11" t="s">
        <v>990</v>
      </c>
      <c r="C171" s="11" t="str">
        <f t="shared" si="3"/>
        <v>Other</v>
      </c>
    </row>
    <row r="172" spans="1:3" x14ac:dyDescent="0.2">
      <c r="A172" t="s">
        <v>617</v>
      </c>
      <c r="B172" s="11" t="s">
        <v>990</v>
      </c>
      <c r="C172" s="11" t="str">
        <f t="shared" si="3"/>
        <v>Other</v>
      </c>
    </row>
    <row r="173" spans="1:3" x14ac:dyDescent="0.2">
      <c r="A173" t="s">
        <v>619</v>
      </c>
      <c r="B173" s="11" t="s">
        <v>990</v>
      </c>
      <c r="C173" s="11" t="str">
        <f t="shared" si="3"/>
        <v>Other</v>
      </c>
    </row>
    <row r="174" spans="1:3" x14ac:dyDescent="0.2">
      <c r="A174" t="s">
        <v>621</v>
      </c>
      <c r="B174" s="11" t="s">
        <v>990</v>
      </c>
      <c r="C174" s="11" t="str">
        <f t="shared" si="3"/>
        <v>Other</v>
      </c>
    </row>
    <row r="175" spans="1:3" x14ac:dyDescent="0.2">
      <c r="A175" t="s">
        <v>624</v>
      </c>
      <c r="B175" s="11" t="s">
        <v>990</v>
      </c>
      <c r="C175" s="11" t="str">
        <f t="shared" si="3"/>
        <v>Other</v>
      </c>
    </row>
    <row r="176" spans="1:3" x14ac:dyDescent="0.2">
      <c r="A176" t="s">
        <v>626</v>
      </c>
      <c r="B176" s="11" t="s">
        <v>990</v>
      </c>
      <c r="C176" s="11" t="str">
        <f t="shared" si="3"/>
        <v>Other</v>
      </c>
    </row>
    <row r="177" spans="1:3" x14ac:dyDescent="0.2">
      <c r="A177" t="s">
        <v>628</v>
      </c>
      <c r="B177" s="11" t="s">
        <v>990</v>
      </c>
      <c r="C177" s="11" t="str">
        <f t="shared" si="3"/>
        <v>Other</v>
      </c>
    </row>
    <row r="178" spans="1:3" x14ac:dyDescent="0.2">
      <c r="A178" t="s">
        <v>194</v>
      </c>
      <c r="B178" s="11" t="s">
        <v>990</v>
      </c>
      <c r="C178" s="11" t="str">
        <f t="shared" si="3"/>
        <v>Other</v>
      </c>
    </row>
    <row r="179" spans="1:3" x14ac:dyDescent="0.2">
      <c r="A179" t="s">
        <v>631</v>
      </c>
      <c r="B179" s="11" t="s">
        <v>990</v>
      </c>
      <c r="C179" s="11" t="str">
        <f t="shared" si="3"/>
        <v>Other</v>
      </c>
    </row>
    <row r="180" spans="1:3" x14ac:dyDescent="0.2">
      <c r="A180" t="s">
        <v>633</v>
      </c>
      <c r="B180" s="11" t="s">
        <v>972</v>
      </c>
      <c r="C180" s="11" t="str">
        <f t="shared" si="3"/>
        <v>Middle East and North Africa, developing only</v>
      </c>
    </row>
    <row r="181" spans="1:3" x14ac:dyDescent="0.2">
      <c r="A181" t="s">
        <v>637</v>
      </c>
      <c r="B181" s="11" t="s">
        <v>990</v>
      </c>
      <c r="C181" s="11" t="str">
        <f t="shared" si="3"/>
        <v>Other</v>
      </c>
    </row>
    <row r="182" spans="1:3" x14ac:dyDescent="0.2">
      <c r="A182" t="s">
        <v>639</v>
      </c>
      <c r="B182" s="11" t="s">
        <v>990</v>
      </c>
      <c r="C182" s="11" t="str">
        <f t="shared" si="3"/>
        <v>Other</v>
      </c>
    </row>
    <row r="183" spans="1:3" x14ac:dyDescent="0.2">
      <c r="A183" t="s">
        <v>644</v>
      </c>
      <c r="B183" s="11" t="s">
        <v>990</v>
      </c>
      <c r="C183" s="11" t="str">
        <f t="shared" si="3"/>
        <v>Other</v>
      </c>
    </row>
    <row r="184" spans="1:3" x14ac:dyDescent="0.2">
      <c r="A184" t="s">
        <v>647</v>
      </c>
      <c r="B184" s="11" t="s">
        <v>990</v>
      </c>
      <c r="C184" s="11" t="str">
        <f t="shared" si="3"/>
        <v>Other</v>
      </c>
    </row>
    <row r="185" spans="1:3" x14ac:dyDescent="0.2">
      <c r="A185" t="s">
        <v>650</v>
      </c>
      <c r="B185" s="11" t="s">
        <v>969</v>
      </c>
      <c r="C185" s="11" t="str">
        <f t="shared" si="3"/>
        <v>East Asia and Pacific, developing only</v>
      </c>
    </row>
    <row r="186" spans="1:3" x14ac:dyDescent="0.2">
      <c r="A186" t="s">
        <v>654</v>
      </c>
      <c r="B186" s="11" t="s">
        <v>990</v>
      </c>
      <c r="C186" s="11" t="str">
        <f t="shared" si="3"/>
        <v>Other</v>
      </c>
    </row>
    <row r="187" spans="1:3" x14ac:dyDescent="0.2">
      <c r="A187" t="s">
        <v>657</v>
      </c>
      <c r="B187" s="11" t="s">
        <v>990</v>
      </c>
      <c r="C187" s="11" t="str">
        <f t="shared" si="3"/>
        <v>Other</v>
      </c>
    </row>
    <row r="188" spans="1:3" x14ac:dyDescent="0.2">
      <c r="A188" t="s">
        <v>661</v>
      </c>
      <c r="B188" s="11" t="s">
        <v>990</v>
      </c>
      <c r="C188" s="11" t="str">
        <f t="shared" si="3"/>
        <v>Other</v>
      </c>
    </row>
    <row r="189" spans="1:3" x14ac:dyDescent="0.2">
      <c r="A189" t="s">
        <v>665</v>
      </c>
      <c r="B189" s="11" t="s">
        <v>969</v>
      </c>
      <c r="C189" s="11" t="str">
        <f t="shared" si="3"/>
        <v>East Asia and Pacific, developing only</v>
      </c>
    </row>
    <row r="190" spans="1:3" x14ac:dyDescent="0.2">
      <c r="A190" t="s">
        <v>76</v>
      </c>
      <c r="B190" s="11" t="s">
        <v>990</v>
      </c>
      <c r="C190" s="11" t="str">
        <f t="shared" si="3"/>
        <v>Other</v>
      </c>
    </row>
    <row r="191" spans="1:3" x14ac:dyDescent="0.2">
      <c r="A191" t="s">
        <v>139</v>
      </c>
      <c r="B191" s="11" t="s">
        <v>990</v>
      </c>
      <c r="C191" s="11" t="str">
        <f t="shared" si="3"/>
        <v>Other</v>
      </c>
    </row>
    <row r="192" spans="1:3" x14ac:dyDescent="0.2">
      <c r="A192" t="s">
        <v>80</v>
      </c>
      <c r="B192" s="11" t="s">
        <v>990</v>
      </c>
      <c r="C192" s="11" t="str">
        <f t="shared" si="3"/>
        <v>Other</v>
      </c>
    </row>
    <row r="193" spans="1:3" x14ac:dyDescent="0.2">
      <c r="A193" t="s">
        <v>670</v>
      </c>
      <c r="B193" s="11" t="s">
        <v>990</v>
      </c>
      <c r="C193" s="11" t="str">
        <f t="shared" si="3"/>
        <v>Other</v>
      </c>
    </row>
    <row r="194" spans="1:3" x14ac:dyDescent="0.2">
      <c r="A194" t="s">
        <v>70</v>
      </c>
      <c r="B194" s="11" t="s">
        <v>990</v>
      </c>
      <c r="C194" s="11" t="str">
        <f t="shared" si="3"/>
        <v>Other</v>
      </c>
    </row>
    <row r="195" spans="1:3" x14ac:dyDescent="0.2">
      <c r="A195" t="s">
        <v>173</v>
      </c>
      <c r="B195" s="11" t="s">
        <v>990</v>
      </c>
      <c r="C195" s="11" t="str">
        <f t="shared" si="3"/>
        <v>Other</v>
      </c>
    </row>
    <row r="196" spans="1:3" x14ac:dyDescent="0.2">
      <c r="A196" t="s">
        <v>674</v>
      </c>
      <c r="B196" s="11" t="s">
        <v>990</v>
      </c>
      <c r="C196" s="11" t="str">
        <f t="shared" si="3"/>
        <v>Other</v>
      </c>
    </row>
    <row r="197" spans="1:3" x14ac:dyDescent="0.2">
      <c r="A197" t="s">
        <v>677</v>
      </c>
      <c r="B197" s="11" t="s">
        <v>990</v>
      </c>
      <c r="C197" s="11" t="str">
        <f t="shared" si="3"/>
        <v>Other</v>
      </c>
    </row>
    <row r="198" spans="1:3" x14ac:dyDescent="0.2">
      <c r="A198" t="s">
        <v>680</v>
      </c>
      <c r="B198" s="11" t="s">
        <v>990</v>
      </c>
      <c r="C198" s="11" t="str">
        <f t="shared" si="3"/>
        <v>Other</v>
      </c>
    </row>
    <row r="199" spans="1:3" x14ac:dyDescent="0.2">
      <c r="A199" t="s">
        <v>682</v>
      </c>
      <c r="B199" s="11" t="s">
        <v>990</v>
      </c>
      <c r="C199" s="11" t="str">
        <f t="shared" si="3"/>
        <v>Other</v>
      </c>
    </row>
    <row r="200" spans="1:3" x14ac:dyDescent="0.2">
      <c r="A200" t="s">
        <v>685</v>
      </c>
      <c r="B200" s="11" t="s">
        <v>990</v>
      </c>
      <c r="C200" s="11" t="str">
        <f t="shared" si="3"/>
        <v>Other</v>
      </c>
    </row>
    <row r="201" spans="1:3" x14ac:dyDescent="0.2">
      <c r="A201" t="s">
        <v>689</v>
      </c>
      <c r="B201" s="11" t="s">
        <v>990</v>
      </c>
      <c r="C201" s="11" t="str">
        <f t="shared" si="3"/>
        <v>Other</v>
      </c>
    </row>
    <row r="202" spans="1:3" x14ac:dyDescent="0.2">
      <c r="A202" t="s">
        <v>693</v>
      </c>
      <c r="B202" s="11" t="s">
        <v>990</v>
      </c>
      <c r="C202" s="11" t="str">
        <f t="shared" si="3"/>
        <v>Other</v>
      </c>
    </row>
    <row r="203" spans="1:3" x14ac:dyDescent="0.2">
      <c r="A203" t="s">
        <v>698</v>
      </c>
      <c r="B203" s="11" t="s">
        <v>990</v>
      </c>
      <c r="C203" s="11" t="str">
        <f t="shared" si="3"/>
        <v>Other</v>
      </c>
    </row>
    <row r="204" spans="1:3" x14ac:dyDescent="0.2">
      <c r="A204" t="s">
        <v>701</v>
      </c>
      <c r="B204" s="11" t="s">
        <v>990</v>
      </c>
      <c r="C204" s="11" t="str">
        <f t="shared" si="3"/>
        <v>Other</v>
      </c>
    </row>
    <row r="205" spans="1:3" x14ac:dyDescent="0.2">
      <c r="A205" t="s">
        <v>703</v>
      </c>
      <c r="B205" s="11" t="s">
        <v>990</v>
      </c>
      <c r="C205" s="11" t="str">
        <f t="shared" ref="C205:C268" si="4">VLOOKUP(B205,E$2:F$4,2,FALSE)</f>
        <v>Other</v>
      </c>
    </row>
    <row r="206" spans="1:3" x14ac:dyDescent="0.2">
      <c r="A206" t="s">
        <v>703</v>
      </c>
      <c r="B206" s="11" t="s">
        <v>990</v>
      </c>
      <c r="C206" s="11" t="str">
        <f t="shared" si="4"/>
        <v>Other</v>
      </c>
    </row>
    <row r="207" spans="1:3" x14ac:dyDescent="0.2">
      <c r="A207" t="s">
        <v>710</v>
      </c>
      <c r="B207" s="11" t="s">
        <v>990</v>
      </c>
      <c r="C207" s="11" t="str">
        <f t="shared" si="4"/>
        <v>Other</v>
      </c>
    </row>
    <row r="208" spans="1:3" x14ac:dyDescent="0.2">
      <c r="A208" t="s">
        <v>714</v>
      </c>
      <c r="B208" s="11" t="s">
        <v>990</v>
      </c>
      <c r="C208" s="11" t="str">
        <f t="shared" si="4"/>
        <v>Other</v>
      </c>
    </row>
    <row r="209" spans="1:3" x14ac:dyDescent="0.2">
      <c r="A209" t="s">
        <v>718</v>
      </c>
      <c r="B209" s="11" t="s">
        <v>990</v>
      </c>
      <c r="C209" s="11" t="str">
        <f t="shared" si="4"/>
        <v>Other</v>
      </c>
    </row>
    <row r="210" spans="1:3" x14ac:dyDescent="0.2">
      <c r="A210" t="s">
        <v>718</v>
      </c>
      <c r="B210" s="11" t="s">
        <v>990</v>
      </c>
      <c r="C210" s="11" t="str">
        <f t="shared" si="4"/>
        <v>Other</v>
      </c>
    </row>
    <row r="211" spans="1:3" x14ac:dyDescent="0.2">
      <c r="A211" t="s">
        <v>721</v>
      </c>
      <c r="B211" s="11" t="s">
        <v>990</v>
      </c>
      <c r="C211" s="11" t="str">
        <f t="shared" si="4"/>
        <v>Other</v>
      </c>
    </row>
    <row r="212" spans="1:3" x14ac:dyDescent="0.2">
      <c r="A212" t="s">
        <v>723</v>
      </c>
      <c r="B212" s="11" t="s">
        <v>990</v>
      </c>
      <c r="C212" s="11" t="str">
        <f t="shared" si="4"/>
        <v>Other</v>
      </c>
    </row>
    <row r="213" spans="1:3" x14ac:dyDescent="0.2">
      <c r="A213" t="s">
        <v>51</v>
      </c>
      <c r="B213" s="11" t="s">
        <v>990</v>
      </c>
      <c r="C213" s="11" t="str">
        <f t="shared" si="4"/>
        <v>Other</v>
      </c>
    </row>
    <row r="214" spans="1:3" x14ac:dyDescent="0.2">
      <c r="A214" t="s">
        <v>726</v>
      </c>
      <c r="B214" s="11" t="s">
        <v>990</v>
      </c>
      <c r="C214" s="11" t="str">
        <f t="shared" si="4"/>
        <v>Other</v>
      </c>
    </row>
    <row r="215" spans="1:3" x14ac:dyDescent="0.2">
      <c r="A215" t="s">
        <v>728</v>
      </c>
      <c r="B215" s="11" t="s">
        <v>990</v>
      </c>
      <c r="C215" s="11" t="str">
        <f t="shared" si="4"/>
        <v>Other</v>
      </c>
    </row>
    <row r="216" spans="1:3" x14ac:dyDescent="0.2">
      <c r="A216" t="s">
        <v>732</v>
      </c>
      <c r="B216" s="11" t="s">
        <v>990</v>
      </c>
      <c r="C216" s="11" t="str">
        <f t="shared" si="4"/>
        <v>Other</v>
      </c>
    </row>
    <row r="217" spans="1:3" x14ac:dyDescent="0.2">
      <c r="A217" t="s">
        <v>732</v>
      </c>
      <c r="B217" s="11" t="s">
        <v>990</v>
      </c>
      <c r="C217" s="11" t="str">
        <f t="shared" si="4"/>
        <v>Other</v>
      </c>
    </row>
    <row r="218" spans="1:3" x14ac:dyDescent="0.2">
      <c r="A218" t="s">
        <v>736</v>
      </c>
      <c r="B218" s="11" t="s">
        <v>990</v>
      </c>
      <c r="C218" s="11" t="str">
        <f t="shared" si="4"/>
        <v>Other</v>
      </c>
    </row>
    <row r="219" spans="1:3" x14ac:dyDescent="0.2">
      <c r="A219" t="s">
        <v>739</v>
      </c>
      <c r="B219" s="11" t="s">
        <v>990</v>
      </c>
      <c r="C219" s="11" t="str">
        <f t="shared" si="4"/>
        <v>Other</v>
      </c>
    </row>
    <row r="220" spans="1:3" x14ac:dyDescent="0.2">
      <c r="A220" t="s">
        <v>742</v>
      </c>
      <c r="B220" s="11" t="s">
        <v>990</v>
      </c>
      <c r="C220" s="11" t="str">
        <f t="shared" si="4"/>
        <v>Other</v>
      </c>
    </row>
    <row r="221" spans="1:3" x14ac:dyDescent="0.2">
      <c r="A221" t="s">
        <v>744</v>
      </c>
      <c r="B221" s="11" t="s">
        <v>990</v>
      </c>
      <c r="C221" s="11" t="str">
        <f t="shared" si="4"/>
        <v>Other</v>
      </c>
    </row>
    <row r="222" spans="1:3" x14ac:dyDescent="0.2">
      <c r="A222" t="s">
        <v>748</v>
      </c>
      <c r="B222" s="11" t="s">
        <v>990</v>
      </c>
      <c r="C222" s="11" t="str">
        <f t="shared" si="4"/>
        <v>Other</v>
      </c>
    </row>
    <row r="223" spans="1:3" x14ac:dyDescent="0.2">
      <c r="A223" t="s">
        <v>751</v>
      </c>
      <c r="B223" s="11" t="s">
        <v>990</v>
      </c>
      <c r="C223" s="11" t="str">
        <f t="shared" si="4"/>
        <v>Other</v>
      </c>
    </row>
    <row r="224" spans="1:3" x14ac:dyDescent="0.2">
      <c r="A224" t="s">
        <v>755</v>
      </c>
      <c r="B224" s="11" t="s">
        <v>990</v>
      </c>
      <c r="C224" s="11" t="str">
        <f t="shared" si="4"/>
        <v>Other</v>
      </c>
    </row>
    <row r="225" spans="1:3" x14ac:dyDescent="0.2">
      <c r="A225" t="s">
        <v>757</v>
      </c>
      <c r="B225" s="11" t="s">
        <v>990</v>
      </c>
      <c r="C225" s="11" t="str">
        <f t="shared" si="4"/>
        <v>Other</v>
      </c>
    </row>
    <row r="226" spans="1:3" x14ac:dyDescent="0.2">
      <c r="A226" t="s">
        <v>759</v>
      </c>
      <c r="B226" s="11" t="s">
        <v>990</v>
      </c>
      <c r="C226" s="11" t="str">
        <f t="shared" si="4"/>
        <v>Other</v>
      </c>
    </row>
    <row r="227" spans="1:3" x14ac:dyDescent="0.2">
      <c r="A227" t="s">
        <v>761</v>
      </c>
      <c r="B227" s="11" t="s">
        <v>990</v>
      </c>
      <c r="C227" s="11" t="str">
        <f t="shared" si="4"/>
        <v>Other</v>
      </c>
    </row>
    <row r="228" spans="1:3" x14ac:dyDescent="0.2">
      <c r="A228" t="s">
        <v>765</v>
      </c>
      <c r="B228" s="11" t="s">
        <v>990</v>
      </c>
      <c r="C228" s="11" t="str">
        <f t="shared" si="4"/>
        <v>Other</v>
      </c>
    </row>
    <row r="229" spans="1:3" x14ac:dyDescent="0.2">
      <c r="A229" t="s">
        <v>765</v>
      </c>
      <c r="B229" s="11" t="s">
        <v>990</v>
      </c>
      <c r="C229" s="11" t="str">
        <f t="shared" si="4"/>
        <v>Other</v>
      </c>
    </row>
    <row r="230" spans="1:3" x14ac:dyDescent="0.2">
      <c r="A230" t="s">
        <v>770</v>
      </c>
      <c r="B230" s="11" t="s">
        <v>990</v>
      </c>
      <c r="C230" s="11" t="str">
        <f t="shared" si="4"/>
        <v>Other</v>
      </c>
    </row>
    <row r="231" spans="1:3" x14ac:dyDescent="0.2">
      <c r="A231" t="s">
        <v>774</v>
      </c>
      <c r="B231" s="11" t="s">
        <v>969</v>
      </c>
      <c r="C231" s="11" t="str">
        <f t="shared" si="4"/>
        <v>East Asia and Pacific, developing only</v>
      </c>
    </row>
    <row r="232" spans="1:3" x14ac:dyDescent="0.2">
      <c r="A232" t="s">
        <v>778</v>
      </c>
      <c r="B232" s="11" t="s">
        <v>990</v>
      </c>
      <c r="C232" s="11" t="str">
        <f t="shared" si="4"/>
        <v>Other</v>
      </c>
    </row>
    <row r="233" spans="1:3" x14ac:dyDescent="0.2">
      <c r="A233" t="s">
        <v>781</v>
      </c>
      <c r="B233" s="11" t="s">
        <v>990</v>
      </c>
      <c r="C233" s="11" t="str">
        <f t="shared" si="4"/>
        <v>Other</v>
      </c>
    </row>
    <row r="234" spans="1:3" x14ac:dyDescent="0.2">
      <c r="A234" t="s">
        <v>44</v>
      </c>
      <c r="B234" s="11" t="s">
        <v>990</v>
      </c>
      <c r="C234" s="11" t="str">
        <f t="shared" si="4"/>
        <v>Other</v>
      </c>
    </row>
    <row r="235" spans="1:3" x14ac:dyDescent="0.2">
      <c r="A235" t="s">
        <v>783</v>
      </c>
      <c r="B235" s="11" t="s">
        <v>990</v>
      </c>
      <c r="C235" s="11" t="str">
        <f t="shared" si="4"/>
        <v>Other</v>
      </c>
    </row>
    <row r="236" spans="1:3" x14ac:dyDescent="0.2">
      <c r="A236" t="s">
        <v>786</v>
      </c>
      <c r="B236" s="11" t="s">
        <v>990</v>
      </c>
      <c r="C236" s="11" t="str">
        <f t="shared" si="4"/>
        <v>Other</v>
      </c>
    </row>
    <row r="237" spans="1:3" x14ac:dyDescent="0.2">
      <c r="A237" t="s">
        <v>789</v>
      </c>
      <c r="B237" s="11" t="s">
        <v>969</v>
      </c>
      <c r="C237" s="11" t="str">
        <f t="shared" si="4"/>
        <v>East Asia and Pacific, developing only</v>
      </c>
    </row>
    <row r="238" spans="1:3" x14ac:dyDescent="0.2">
      <c r="A238" t="s">
        <v>792</v>
      </c>
      <c r="B238" s="11" t="s">
        <v>972</v>
      </c>
      <c r="C238" s="11" t="str">
        <f t="shared" si="4"/>
        <v>Middle East and North Africa, developing only</v>
      </c>
    </row>
    <row r="239" spans="1:3" x14ac:dyDescent="0.2">
      <c r="A239" t="s">
        <v>795</v>
      </c>
      <c r="B239" s="11" t="s">
        <v>990</v>
      </c>
      <c r="C239" s="11" t="str">
        <f t="shared" si="4"/>
        <v>Other</v>
      </c>
    </row>
    <row r="240" spans="1:3" x14ac:dyDescent="0.2">
      <c r="A240" t="s">
        <v>799</v>
      </c>
      <c r="B240" s="11" t="s">
        <v>990</v>
      </c>
      <c r="C240" s="11" t="str">
        <f t="shared" si="4"/>
        <v>Other</v>
      </c>
    </row>
    <row r="241" spans="1:3" x14ac:dyDescent="0.2">
      <c r="A241" t="s">
        <v>802</v>
      </c>
      <c r="B241" s="11" t="s">
        <v>990</v>
      </c>
      <c r="C241" s="11" t="str">
        <f t="shared" si="4"/>
        <v>Other</v>
      </c>
    </row>
    <row r="242" spans="1:3" x14ac:dyDescent="0.2">
      <c r="A242" t="s">
        <v>805</v>
      </c>
      <c r="B242" s="11" t="s">
        <v>990</v>
      </c>
      <c r="C242" s="11" t="str">
        <f t="shared" si="4"/>
        <v>Other</v>
      </c>
    </row>
    <row r="243" spans="1:3" x14ac:dyDescent="0.2">
      <c r="A243" t="s">
        <v>809</v>
      </c>
      <c r="B243" s="11" t="s">
        <v>990</v>
      </c>
      <c r="C243" s="11" t="str">
        <f t="shared" si="4"/>
        <v>Other</v>
      </c>
    </row>
    <row r="244" spans="1:3" x14ac:dyDescent="0.2">
      <c r="A244" t="s">
        <v>811</v>
      </c>
      <c r="B244" s="11" t="s">
        <v>990</v>
      </c>
      <c r="C244" s="11" t="str">
        <f t="shared" si="4"/>
        <v>Other</v>
      </c>
    </row>
    <row r="245" spans="1:3" x14ac:dyDescent="0.2">
      <c r="A245" t="s">
        <v>815</v>
      </c>
      <c r="B245" s="11" t="s">
        <v>990</v>
      </c>
      <c r="C245" s="11" t="str">
        <f t="shared" si="4"/>
        <v>Other</v>
      </c>
    </row>
    <row r="246" spans="1:3" x14ac:dyDescent="0.2">
      <c r="A246" t="s">
        <v>815</v>
      </c>
      <c r="B246" s="11" t="s">
        <v>990</v>
      </c>
      <c r="C246" s="11" t="str">
        <f t="shared" si="4"/>
        <v>Other</v>
      </c>
    </row>
    <row r="247" spans="1:3" x14ac:dyDescent="0.2">
      <c r="A247" t="s">
        <v>819</v>
      </c>
      <c r="B247" s="11" t="s">
        <v>990</v>
      </c>
      <c r="C247" s="11" t="str">
        <f t="shared" si="4"/>
        <v>Other</v>
      </c>
    </row>
    <row r="248" spans="1:3" x14ac:dyDescent="0.2">
      <c r="A248" t="s">
        <v>821</v>
      </c>
      <c r="B248" s="11" t="s">
        <v>990</v>
      </c>
      <c r="C248" s="11" t="str">
        <f t="shared" si="4"/>
        <v>Other</v>
      </c>
    </row>
    <row r="249" spans="1:3" x14ac:dyDescent="0.2">
      <c r="A249" t="s">
        <v>826</v>
      </c>
      <c r="B249" s="11" t="s">
        <v>990</v>
      </c>
      <c r="C249" s="11" t="str">
        <f t="shared" si="4"/>
        <v>Other</v>
      </c>
    </row>
    <row r="250" spans="1:3" x14ac:dyDescent="0.2">
      <c r="A250" t="s">
        <v>830</v>
      </c>
      <c r="B250" s="11" t="s">
        <v>990</v>
      </c>
      <c r="C250" s="11" t="str">
        <f t="shared" si="4"/>
        <v>Other</v>
      </c>
    </row>
    <row r="251" spans="1:3" x14ac:dyDescent="0.2">
      <c r="A251" t="s">
        <v>833</v>
      </c>
      <c r="B251" s="11" t="s">
        <v>990</v>
      </c>
      <c r="C251" s="11" t="str">
        <f t="shared" si="4"/>
        <v>Other</v>
      </c>
    </row>
    <row r="252" spans="1:3" x14ac:dyDescent="0.2">
      <c r="A252" t="s">
        <v>837</v>
      </c>
      <c r="B252" s="11" t="s">
        <v>990</v>
      </c>
      <c r="C252" s="11" t="str">
        <f t="shared" si="4"/>
        <v>Other</v>
      </c>
    </row>
    <row r="253" spans="1:3" x14ac:dyDescent="0.2">
      <c r="A253" t="s">
        <v>839</v>
      </c>
      <c r="B253" s="11" t="s">
        <v>990</v>
      </c>
      <c r="C253" s="11" t="str">
        <f t="shared" si="4"/>
        <v>Other</v>
      </c>
    </row>
    <row r="254" spans="1:3" x14ac:dyDescent="0.2">
      <c r="A254" t="s">
        <v>843</v>
      </c>
      <c r="B254" s="11" t="s">
        <v>990</v>
      </c>
      <c r="C254" s="11" t="str">
        <f t="shared" si="4"/>
        <v>Other</v>
      </c>
    </row>
    <row r="255" spans="1:3" x14ac:dyDescent="0.2">
      <c r="A255" t="s">
        <v>843</v>
      </c>
      <c r="B255" s="11" t="s">
        <v>990</v>
      </c>
      <c r="C255" s="11" t="str">
        <f t="shared" si="4"/>
        <v>Other</v>
      </c>
    </row>
    <row r="256" spans="1:3" x14ac:dyDescent="0.2">
      <c r="A256" t="s">
        <v>848</v>
      </c>
      <c r="B256" s="11" t="s">
        <v>990</v>
      </c>
      <c r="C256" s="11" t="str">
        <f t="shared" si="4"/>
        <v>Other</v>
      </c>
    </row>
    <row r="257" spans="1:3" x14ac:dyDescent="0.2">
      <c r="A257" t="s">
        <v>851</v>
      </c>
      <c r="B257" s="11" t="s">
        <v>990</v>
      </c>
      <c r="C257" s="11" t="str">
        <f t="shared" si="4"/>
        <v>Other</v>
      </c>
    </row>
    <row r="258" spans="1:3" x14ac:dyDescent="0.2">
      <c r="A258" t="s">
        <v>855</v>
      </c>
      <c r="B258" s="11" t="s">
        <v>990</v>
      </c>
      <c r="C258" s="11" t="str">
        <f t="shared" si="4"/>
        <v>Other</v>
      </c>
    </row>
    <row r="259" spans="1:3" x14ac:dyDescent="0.2">
      <c r="A259" t="s">
        <v>858</v>
      </c>
      <c r="B259" s="11" t="s">
        <v>990</v>
      </c>
      <c r="C259" s="11" t="str">
        <f t="shared" si="4"/>
        <v>Other</v>
      </c>
    </row>
    <row r="260" spans="1:3" x14ac:dyDescent="0.2">
      <c r="A260" t="s">
        <v>862</v>
      </c>
      <c r="B260" s="11" t="s">
        <v>990</v>
      </c>
      <c r="C260" s="11" t="str">
        <f t="shared" si="4"/>
        <v>Other</v>
      </c>
    </row>
    <row r="261" spans="1:3" x14ac:dyDescent="0.2">
      <c r="A261" t="s">
        <v>865</v>
      </c>
      <c r="B261" s="11" t="s">
        <v>990</v>
      </c>
      <c r="C261" s="11" t="str">
        <f t="shared" si="4"/>
        <v>Other</v>
      </c>
    </row>
    <row r="262" spans="1:3" x14ac:dyDescent="0.2">
      <c r="A262" t="s">
        <v>867</v>
      </c>
      <c r="B262" s="11" t="s">
        <v>990</v>
      </c>
      <c r="C262" s="11" t="str">
        <f t="shared" si="4"/>
        <v>Other</v>
      </c>
    </row>
    <row r="263" spans="1:3" x14ac:dyDescent="0.2">
      <c r="A263" t="s">
        <v>867</v>
      </c>
      <c r="B263" s="11" t="s">
        <v>990</v>
      </c>
      <c r="C263" s="11" t="str">
        <f t="shared" si="4"/>
        <v>Other</v>
      </c>
    </row>
    <row r="264" spans="1:3" x14ac:dyDescent="0.2">
      <c r="A264" t="s">
        <v>873</v>
      </c>
      <c r="B264" s="11" t="s">
        <v>990</v>
      </c>
      <c r="C264" s="11" t="str">
        <f t="shared" si="4"/>
        <v>Other</v>
      </c>
    </row>
    <row r="265" spans="1:3" x14ac:dyDescent="0.2">
      <c r="A265" t="s">
        <v>347</v>
      </c>
      <c r="B265" s="11" t="s">
        <v>990</v>
      </c>
      <c r="C265" s="11" t="str">
        <f t="shared" si="4"/>
        <v>Other</v>
      </c>
    </row>
    <row r="266" spans="1:3" x14ac:dyDescent="0.2">
      <c r="A266" t="s">
        <v>876</v>
      </c>
      <c r="B266" s="11" t="s">
        <v>990</v>
      </c>
      <c r="C266" s="11" t="str">
        <f t="shared" si="4"/>
        <v>Other</v>
      </c>
    </row>
    <row r="267" spans="1:3" x14ac:dyDescent="0.2">
      <c r="A267" t="s">
        <v>879</v>
      </c>
      <c r="B267" s="11" t="s">
        <v>990</v>
      </c>
      <c r="C267" s="11" t="str">
        <f t="shared" si="4"/>
        <v>Other</v>
      </c>
    </row>
    <row r="268" spans="1:3" x14ac:dyDescent="0.2">
      <c r="A268" t="s">
        <v>881</v>
      </c>
      <c r="B268" s="11" t="s">
        <v>990</v>
      </c>
      <c r="C268" s="11" t="str">
        <f t="shared" si="4"/>
        <v>Other</v>
      </c>
    </row>
    <row r="269" spans="1:3" x14ac:dyDescent="0.2">
      <c r="A269" t="s">
        <v>885</v>
      </c>
      <c r="B269" s="11" t="s">
        <v>990</v>
      </c>
      <c r="C269" s="11" t="str">
        <f t="shared" ref="C269:C288" si="5">VLOOKUP(B269,E$2:F$4,2,FALSE)</f>
        <v>Other</v>
      </c>
    </row>
    <row r="270" spans="1:3" x14ac:dyDescent="0.2">
      <c r="A270" t="s">
        <v>885</v>
      </c>
      <c r="B270" s="11" t="s">
        <v>990</v>
      </c>
      <c r="C270" s="11" t="str">
        <f t="shared" si="5"/>
        <v>Other</v>
      </c>
    </row>
    <row r="271" spans="1:3" x14ac:dyDescent="0.2">
      <c r="A271" t="s">
        <v>890</v>
      </c>
      <c r="B271" s="11" t="s">
        <v>990</v>
      </c>
      <c r="C271" s="11" t="str">
        <f t="shared" si="5"/>
        <v>Other</v>
      </c>
    </row>
    <row r="272" spans="1:3" x14ac:dyDescent="0.2">
      <c r="A272" t="s">
        <v>893</v>
      </c>
      <c r="B272" s="11" t="s">
        <v>969</v>
      </c>
      <c r="C272" s="11" t="str">
        <f t="shared" si="5"/>
        <v>East Asia and Pacific, developing only</v>
      </c>
    </row>
    <row r="273" spans="1:3" x14ac:dyDescent="0.2">
      <c r="A273" t="s">
        <v>895</v>
      </c>
      <c r="B273" s="11" t="s">
        <v>990</v>
      </c>
      <c r="C273" s="11" t="str">
        <f t="shared" si="5"/>
        <v>Other</v>
      </c>
    </row>
    <row r="274" spans="1:3" x14ac:dyDescent="0.2">
      <c r="A274" t="s">
        <v>899</v>
      </c>
      <c r="B274" s="11" t="s">
        <v>990</v>
      </c>
      <c r="C274" s="11" t="str">
        <f t="shared" si="5"/>
        <v>Other</v>
      </c>
    </row>
    <row r="275" spans="1:3" x14ac:dyDescent="0.2">
      <c r="A275" t="s">
        <v>899</v>
      </c>
      <c r="B275" s="11" t="s">
        <v>990</v>
      </c>
      <c r="C275" s="11" t="str">
        <f t="shared" si="5"/>
        <v>Other</v>
      </c>
    </row>
    <row r="276" spans="1:3" x14ac:dyDescent="0.2">
      <c r="A276" t="s">
        <v>903</v>
      </c>
      <c r="B276" s="11" t="s">
        <v>990</v>
      </c>
      <c r="C276" s="11" t="str">
        <f t="shared" si="5"/>
        <v>Other</v>
      </c>
    </row>
    <row r="277" spans="1:3" x14ac:dyDescent="0.2">
      <c r="A277" t="s">
        <v>905</v>
      </c>
      <c r="B277" s="11" t="s">
        <v>990</v>
      </c>
      <c r="C277" s="11" t="str">
        <f t="shared" si="5"/>
        <v>Other</v>
      </c>
    </row>
    <row r="278" spans="1:3" x14ac:dyDescent="0.2">
      <c r="A278" t="s">
        <v>907</v>
      </c>
      <c r="B278" s="11" t="s">
        <v>990</v>
      </c>
      <c r="C278" s="11" t="str">
        <f t="shared" si="5"/>
        <v>Other</v>
      </c>
    </row>
    <row r="279" spans="1:3" x14ac:dyDescent="0.2">
      <c r="A279" t="s">
        <v>907</v>
      </c>
      <c r="B279" s="11" t="s">
        <v>990</v>
      </c>
      <c r="C279" s="11" t="str">
        <f t="shared" si="5"/>
        <v>Other</v>
      </c>
    </row>
    <row r="280" spans="1:3" x14ac:dyDescent="0.2">
      <c r="A280" t="s">
        <v>912</v>
      </c>
      <c r="B280" s="11" t="s">
        <v>990</v>
      </c>
      <c r="C280" s="11" t="str">
        <f t="shared" si="5"/>
        <v>Other</v>
      </c>
    </row>
    <row r="281" spans="1:3" x14ac:dyDescent="0.2">
      <c r="A281" t="s">
        <v>916</v>
      </c>
      <c r="B281" s="11" t="s">
        <v>990</v>
      </c>
      <c r="C281" s="11" t="str">
        <f t="shared" si="5"/>
        <v>Other</v>
      </c>
    </row>
    <row r="282" spans="1:3" x14ac:dyDescent="0.2">
      <c r="A282" t="s">
        <v>918</v>
      </c>
      <c r="B282" s="11" t="s">
        <v>990</v>
      </c>
      <c r="C282" s="11" t="str">
        <f t="shared" si="5"/>
        <v>Other</v>
      </c>
    </row>
    <row r="283" spans="1:3" x14ac:dyDescent="0.2">
      <c r="A283" t="s">
        <v>922</v>
      </c>
      <c r="B283" s="11" t="s">
        <v>990</v>
      </c>
      <c r="C283" s="11" t="str">
        <f t="shared" si="5"/>
        <v>Other</v>
      </c>
    </row>
    <row r="284" spans="1:3" x14ac:dyDescent="0.2">
      <c r="A284" t="s">
        <v>925</v>
      </c>
      <c r="B284" s="11" t="s">
        <v>990</v>
      </c>
      <c r="C284" s="11" t="str">
        <f t="shared" si="5"/>
        <v>Other</v>
      </c>
    </row>
    <row r="285" spans="1:3" x14ac:dyDescent="0.2">
      <c r="A285" t="s">
        <v>930</v>
      </c>
      <c r="B285" s="11" t="s">
        <v>990</v>
      </c>
      <c r="C285" s="11" t="str">
        <f t="shared" si="5"/>
        <v>Other</v>
      </c>
    </row>
    <row r="286" spans="1:3" x14ac:dyDescent="0.2">
      <c r="A286" t="s">
        <v>934</v>
      </c>
      <c r="B286" s="11" t="s">
        <v>990</v>
      </c>
      <c r="C286" s="11" t="str">
        <f t="shared" si="5"/>
        <v>Other</v>
      </c>
    </row>
    <row r="287" spans="1:3" x14ac:dyDescent="0.2">
      <c r="A287" t="s">
        <v>86</v>
      </c>
      <c r="B287" t="s">
        <v>990</v>
      </c>
      <c r="C287" s="11" t="str">
        <f t="shared" si="5"/>
        <v>Other</v>
      </c>
    </row>
    <row r="288" spans="1:3" x14ac:dyDescent="0.2">
      <c r="A288" t="s">
        <v>1024</v>
      </c>
      <c r="B288" t="s">
        <v>990</v>
      </c>
      <c r="C288" s="11" t="str">
        <f t="shared" si="5"/>
        <v>Other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35"/>
  <sheetViews>
    <sheetView topLeftCell="A180" workbookViewId="0">
      <selection activeCell="B220" sqref="B220"/>
    </sheetView>
  </sheetViews>
  <sheetFormatPr baseColWidth="10" defaultRowHeight="15" x14ac:dyDescent="0.2"/>
  <cols>
    <col min="1" max="1" width="22.83203125" customWidth="1"/>
    <col min="2" max="2" width="19.33203125" style="2" bestFit="1" customWidth="1"/>
    <col min="3" max="3" width="20" bestFit="1" customWidth="1"/>
  </cols>
  <sheetData>
    <row r="1" spans="1:6" x14ac:dyDescent="0.2">
      <c r="A1" t="s">
        <v>992</v>
      </c>
      <c r="B1" s="26" t="s">
        <v>1001</v>
      </c>
      <c r="C1" s="11" t="s">
        <v>1005</v>
      </c>
      <c r="E1" t="s">
        <v>1204</v>
      </c>
      <c r="F1" t="s">
        <v>1205</v>
      </c>
    </row>
    <row r="2" spans="1:6" x14ac:dyDescent="0.2">
      <c r="A2" s="2" t="s">
        <v>10</v>
      </c>
      <c r="B2" s="11" t="s">
        <v>952</v>
      </c>
      <c r="C2" s="11" t="str">
        <f t="shared" ref="C2:C65" si="0">VLOOKUP(B2,$E$2:$F$3,2, FALSE)</f>
        <v>Developing Only</v>
      </c>
      <c r="E2" s="13" t="s">
        <v>952</v>
      </c>
      <c r="F2" t="s">
        <v>951</v>
      </c>
    </row>
    <row r="3" spans="1:6" x14ac:dyDescent="0.2">
      <c r="A3" s="2" t="s">
        <v>17</v>
      </c>
      <c r="B3" s="11" t="s">
        <v>939</v>
      </c>
      <c r="C3" s="11" t="str">
        <f t="shared" si="0"/>
        <v>Developed Only</v>
      </c>
      <c r="E3" t="s">
        <v>939</v>
      </c>
      <c r="F3" t="s">
        <v>989</v>
      </c>
    </row>
    <row r="4" spans="1:6" x14ac:dyDescent="0.2">
      <c r="A4" s="2" t="s">
        <v>23</v>
      </c>
      <c r="B4" s="11" t="s">
        <v>939</v>
      </c>
      <c r="C4" s="11" t="str">
        <f t="shared" si="0"/>
        <v>Developed Only</v>
      </c>
    </row>
    <row r="5" spans="1:6" x14ac:dyDescent="0.2">
      <c r="A5" s="2" t="s">
        <v>29</v>
      </c>
      <c r="B5" s="11" t="s">
        <v>939</v>
      </c>
      <c r="C5" s="11" t="str">
        <f t="shared" si="0"/>
        <v>Developed Only</v>
      </c>
    </row>
    <row r="6" spans="1:6" x14ac:dyDescent="0.2">
      <c r="A6" s="2" t="s">
        <v>31</v>
      </c>
      <c r="B6" s="11" t="s">
        <v>939</v>
      </c>
      <c r="C6" s="11" t="str">
        <f t="shared" si="0"/>
        <v>Developed Only</v>
      </c>
    </row>
    <row r="7" spans="1:6" x14ac:dyDescent="0.2">
      <c r="A7" s="2" t="s">
        <v>37</v>
      </c>
      <c r="B7" s="11" t="s">
        <v>939</v>
      </c>
      <c r="C7" s="11" t="str">
        <f t="shared" si="0"/>
        <v>Developed Only</v>
      </c>
    </row>
    <row r="8" spans="1:6" x14ac:dyDescent="0.2">
      <c r="A8" s="2" t="s">
        <v>42</v>
      </c>
      <c r="B8" s="11" t="s">
        <v>952</v>
      </c>
      <c r="C8" s="11" t="str">
        <f t="shared" si="0"/>
        <v>Developing Only</v>
      </c>
    </row>
    <row r="9" spans="1:6" x14ac:dyDescent="0.2">
      <c r="A9" s="2" t="s">
        <v>49</v>
      </c>
      <c r="B9" s="11" t="s">
        <v>952</v>
      </c>
      <c r="C9" s="11" t="str">
        <f t="shared" si="0"/>
        <v>Developing Only</v>
      </c>
    </row>
    <row r="10" spans="1:6" x14ac:dyDescent="0.2">
      <c r="A10" s="2" t="s">
        <v>59</v>
      </c>
      <c r="B10" s="11" t="s">
        <v>952</v>
      </c>
      <c r="C10" s="11" t="str">
        <f t="shared" si="0"/>
        <v>Developing Only</v>
      </c>
    </row>
    <row r="11" spans="1:6" x14ac:dyDescent="0.2">
      <c r="A11" s="2" t="s">
        <v>62</v>
      </c>
      <c r="B11" s="11" t="s">
        <v>939</v>
      </c>
      <c r="C11" s="11" t="str">
        <f t="shared" si="0"/>
        <v>Developed Only</v>
      </c>
    </row>
    <row r="12" spans="1:6" x14ac:dyDescent="0.2">
      <c r="A12" s="2" t="s">
        <v>69</v>
      </c>
      <c r="B12" s="11" t="s">
        <v>939</v>
      </c>
      <c r="C12" s="11" t="str">
        <f t="shared" si="0"/>
        <v>Developed Only</v>
      </c>
    </row>
    <row r="13" spans="1:6" x14ac:dyDescent="0.2">
      <c r="A13" s="2" t="s">
        <v>75</v>
      </c>
      <c r="B13" s="11" t="s">
        <v>939</v>
      </c>
      <c r="C13" s="11" t="str">
        <f t="shared" si="0"/>
        <v>Developed Only</v>
      </c>
    </row>
    <row r="14" spans="1:6" x14ac:dyDescent="0.2">
      <c r="A14" s="2" t="s">
        <v>79</v>
      </c>
      <c r="B14" s="11" t="s">
        <v>939</v>
      </c>
      <c r="C14" s="11" t="str">
        <f t="shared" si="0"/>
        <v>Developed Only</v>
      </c>
    </row>
    <row r="15" spans="1:6" x14ac:dyDescent="0.2">
      <c r="A15" s="2" t="s">
        <v>83</v>
      </c>
      <c r="B15" s="11" t="s">
        <v>939</v>
      </c>
      <c r="C15" s="11" t="str">
        <f t="shared" si="0"/>
        <v>Developed Only</v>
      </c>
    </row>
    <row r="16" spans="1:6" x14ac:dyDescent="0.2">
      <c r="A16" s="2" t="s">
        <v>87</v>
      </c>
      <c r="B16" s="11" t="s">
        <v>952</v>
      </c>
      <c r="C16" s="11" t="str">
        <f t="shared" si="0"/>
        <v>Developing Only</v>
      </c>
    </row>
    <row r="17" spans="1:3" x14ac:dyDescent="0.2">
      <c r="A17" s="2" t="s">
        <v>91</v>
      </c>
      <c r="B17" s="11" t="s">
        <v>952</v>
      </c>
      <c r="C17" s="11" t="str">
        <f t="shared" si="0"/>
        <v>Developing Only</v>
      </c>
    </row>
    <row r="18" spans="1:3" x14ac:dyDescent="0.2">
      <c r="A18" s="2" t="s">
        <v>96</v>
      </c>
      <c r="B18" s="11" t="s">
        <v>939</v>
      </c>
      <c r="C18" s="11" t="str">
        <f t="shared" si="0"/>
        <v>Developed Only</v>
      </c>
    </row>
    <row r="19" spans="1:3" x14ac:dyDescent="0.2">
      <c r="A19" s="2" t="s">
        <v>99</v>
      </c>
      <c r="B19" s="11" t="s">
        <v>939</v>
      </c>
      <c r="C19" s="11" t="str">
        <f t="shared" si="0"/>
        <v>Developed Only</v>
      </c>
    </row>
    <row r="20" spans="1:3" x14ac:dyDescent="0.2">
      <c r="A20" s="2" t="s">
        <v>103</v>
      </c>
      <c r="B20" s="11" t="s">
        <v>939</v>
      </c>
      <c r="C20" s="11" t="str">
        <f t="shared" si="0"/>
        <v>Developed Only</v>
      </c>
    </row>
    <row r="21" spans="1:3" x14ac:dyDescent="0.2">
      <c r="A21" s="2" t="s">
        <v>109</v>
      </c>
      <c r="B21" s="11" t="s">
        <v>939</v>
      </c>
      <c r="C21" s="11" t="str">
        <f t="shared" si="0"/>
        <v>Developed Only</v>
      </c>
    </row>
    <row r="22" spans="1:3" x14ac:dyDescent="0.2">
      <c r="A22" s="2" t="s">
        <v>112</v>
      </c>
      <c r="B22" s="11" t="s">
        <v>939</v>
      </c>
      <c r="C22" s="11" t="str">
        <f t="shared" si="0"/>
        <v>Developed Only</v>
      </c>
    </row>
    <row r="23" spans="1:3" x14ac:dyDescent="0.2">
      <c r="A23" s="2" t="s">
        <v>114</v>
      </c>
      <c r="B23" s="11" t="s">
        <v>939</v>
      </c>
      <c r="C23" s="11" t="str">
        <f t="shared" si="0"/>
        <v>Developed Only</v>
      </c>
    </row>
    <row r="24" spans="1:3" x14ac:dyDescent="0.2">
      <c r="A24" s="2" t="s">
        <v>120</v>
      </c>
      <c r="B24" s="11" t="s">
        <v>939</v>
      </c>
      <c r="C24" s="11" t="str">
        <f t="shared" si="0"/>
        <v>Developed Only</v>
      </c>
    </row>
    <row r="25" spans="1:3" x14ac:dyDescent="0.2">
      <c r="A25" s="2" t="s">
        <v>124</v>
      </c>
      <c r="B25" s="11" t="s">
        <v>939</v>
      </c>
      <c r="C25" s="11" t="str">
        <f t="shared" si="0"/>
        <v>Developed Only</v>
      </c>
    </row>
    <row r="26" spans="1:3" x14ac:dyDescent="0.2">
      <c r="A26" s="2" t="s">
        <v>130</v>
      </c>
      <c r="B26" s="11" t="s">
        <v>952</v>
      </c>
      <c r="C26" s="11" t="str">
        <f t="shared" si="0"/>
        <v>Developing Only</v>
      </c>
    </row>
    <row r="27" spans="1:3" x14ac:dyDescent="0.2">
      <c r="A27" s="2" t="s">
        <v>134</v>
      </c>
      <c r="B27" s="11" t="s">
        <v>939</v>
      </c>
      <c r="C27" s="11" t="str">
        <f t="shared" si="0"/>
        <v>Developed Only</v>
      </c>
    </row>
    <row r="28" spans="1:3" x14ac:dyDescent="0.2">
      <c r="A28" s="2" t="s">
        <v>138</v>
      </c>
      <c r="B28" s="11" t="s">
        <v>939</v>
      </c>
      <c r="C28" s="11" t="str">
        <f t="shared" si="0"/>
        <v>Developed Only</v>
      </c>
    </row>
    <row r="29" spans="1:3" x14ac:dyDescent="0.2">
      <c r="A29" s="2" t="s">
        <v>143</v>
      </c>
      <c r="B29" s="11" t="s">
        <v>939</v>
      </c>
      <c r="C29" s="11" t="str">
        <f t="shared" si="0"/>
        <v>Developed Only</v>
      </c>
    </row>
    <row r="30" spans="1:3" x14ac:dyDescent="0.2">
      <c r="A30" s="2" t="s">
        <v>145</v>
      </c>
      <c r="B30" s="11" t="s">
        <v>939</v>
      </c>
      <c r="C30" s="11" t="str">
        <f t="shared" si="0"/>
        <v>Developed Only</v>
      </c>
    </row>
    <row r="31" spans="1:3" x14ac:dyDescent="0.2">
      <c r="A31" s="2" t="s">
        <v>315</v>
      </c>
      <c r="B31" s="11" t="s">
        <v>952</v>
      </c>
      <c r="C31" s="11" t="str">
        <f t="shared" si="0"/>
        <v>Developing Only</v>
      </c>
    </row>
    <row r="32" spans="1:3" x14ac:dyDescent="0.2">
      <c r="A32" s="2" t="s">
        <v>104</v>
      </c>
      <c r="B32" s="11" t="s">
        <v>952</v>
      </c>
      <c r="C32" s="11" t="str">
        <f t="shared" si="0"/>
        <v>Developing Only</v>
      </c>
    </row>
    <row r="33" spans="1:3" x14ac:dyDescent="0.2">
      <c r="A33" s="2" t="s">
        <v>151</v>
      </c>
      <c r="B33" s="11" t="s">
        <v>939</v>
      </c>
      <c r="C33" s="11" t="str">
        <f t="shared" si="0"/>
        <v>Developed Only</v>
      </c>
    </row>
    <row r="34" spans="1:3" x14ac:dyDescent="0.2">
      <c r="A34" s="2" t="s">
        <v>157</v>
      </c>
      <c r="B34" s="11" t="s">
        <v>939</v>
      </c>
      <c r="C34" s="11" t="str">
        <f t="shared" si="0"/>
        <v>Developed Only</v>
      </c>
    </row>
    <row r="35" spans="1:3" x14ac:dyDescent="0.2">
      <c r="A35" s="2" t="s">
        <v>159</v>
      </c>
      <c r="B35" s="11" t="s">
        <v>939</v>
      </c>
      <c r="C35" s="11" t="str">
        <f t="shared" si="0"/>
        <v>Developed Only</v>
      </c>
    </row>
    <row r="36" spans="1:3" x14ac:dyDescent="0.2">
      <c r="A36" s="2" t="s">
        <v>159</v>
      </c>
      <c r="B36" s="11" t="s">
        <v>939</v>
      </c>
      <c r="C36" s="11" t="str">
        <f t="shared" si="0"/>
        <v>Developed Only</v>
      </c>
    </row>
    <row r="37" spans="1:3" x14ac:dyDescent="0.2">
      <c r="A37" s="2" t="s">
        <v>165</v>
      </c>
      <c r="B37" s="11" t="s">
        <v>939</v>
      </c>
      <c r="C37" s="11" t="str">
        <f t="shared" si="0"/>
        <v>Developed Only</v>
      </c>
    </row>
    <row r="38" spans="1:3" x14ac:dyDescent="0.2">
      <c r="A38" s="2" t="s">
        <v>168</v>
      </c>
      <c r="B38" s="11" t="s">
        <v>939</v>
      </c>
      <c r="C38" s="11" t="str">
        <f t="shared" si="0"/>
        <v>Developed Only</v>
      </c>
    </row>
    <row r="39" spans="1:3" x14ac:dyDescent="0.2">
      <c r="A39" s="2" t="s">
        <v>172</v>
      </c>
      <c r="B39" s="11" t="s">
        <v>939</v>
      </c>
      <c r="C39" s="11" t="str">
        <f t="shared" si="0"/>
        <v>Developed Only</v>
      </c>
    </row>
    <row r="40" spans="1:3" x14ac:dyDescent="0.2">
      <c r="A40" s="2" t="s">
        <v>178</v>
      </c>
      <c r="B40" s="11" t="s">
        <v>952</v>
      </c>
      <c r="C40" s="11" t="str">
        <f t="shared" si="0"/>
        <v>Developing Only</v>
      </c>
    </row>
    <row r="41" spans="1:3" x14ac:dyDescent="0.2">
      <c r="A41" s="2" t="s">
        <v>182</v>
      </c>
      <c r="B41" s="11" t="s">
        <v>939</v>
      </c>
      <c r="C41" s="11" t="str">
        <f t="shared" si="0"/>
        <v>Developed Only</v>
      </c>
    </row>
    <row r="42" spans="1:3" x14ac:dyDescent="0.2">
      <c r="A42" s="2" t="s">
        <v>184</v>
      </c>
      <c r="B42" s="11" t="s">
        <v>952</v>
      </c>
      <c r="C42" s="11" t="str">
        <f t="shared" si="0"/>
        <v>Developing Only</v>
      </c>
    </row>
    <row r="43" spans="1:3" x14ac:dyDescent="0.2">
      <c r="A43" s="2" t="s">
        <v>188</v>
      </c>
      <c r="B43" s="11" t="s">
        <v>939</v>
      </c>
      <c r="C43" s="11" t="str">
        <f t="shared" si="0"/>
        <v>Developed Only</v>
      </c>
    </row>
    <row r="44" spans="1:3" x14ac:dyDescent="0.2">
      <c r="A44" s="2" t="s">
        <v>193</v>
      </c>
      <c r="B44" s="11" t="s">
        <v>952</v>
      </c>
      <c r="C44" s="11" t="str">
        <f t="shared" si="0"/>
        <v>Developing Only</v>
      </c>
    </row>
    <row r="45" spans="1:3" x14ac:dyDescent="0.2">
      <c r="A45" s="2" t="s">
        <v>198</v>
      </c>
      <c r="B45" s="11" t="s">
        <v>939</v>
      </c>
      <c r="C45" s="11" t="str">
        <f t="shared" si="0"/>
        <v>Developed Only</v>
      </c>
    </row>
    <row r="46" spans="1:3" x14ac:dyDescent="0.2">
      <c r="A46" s="2" t="s">
        <v>200</v>
      </c>
      <c r="B46" s="11" t="s">
        <v>952</v>
      </c>
      <c r="C46" s="11" t="str">
        <f t="shared" si="0"/>
        <v>Developing Only</v>
      </c>
    </row>
    <row r="47" spans="1:3" x14ac:dyDescent="0.2">
      <c r="A47" s="2" t="s">
        <v>206</v>
      </c>
      <c r="B47" s="11" t="s">
        <v>939</v>
      </c>
      <c r="C47" s="11" t="str">
        <f t="shared" si="0"/>
        <v>Developed Only</v>
      </c>
    </row>
    <row r="48" spans="1:3" x14ac:dyDescent="0.2">
      <c r="A48" s="2" t="s">
        <v>211</v>
      </c>
      <c r="B48" s="11" t="s">
        <v>939</v>
      </c>
      <c r="C48" s="11" t="str">
        <f t="shared" si="0"/>
        <v>Developed Only</v>
      </c>
    </row>
    <row r="49" spans="1:3" x14ac:dyDescent="0.2">
      <c r="A49" s="2" t="s">
        <v>210</v>
      </c>
      <c r="B49" s="11" t="s">
        <v>939</v>
      </c>
      <c r="C49" s="11" t="str">
        <f t="shared" si="0"/>
        <v>Developed Only</v>
      </c>
    </row>
    <row r="50" spans="1:3" x14ac:dyDescent="0.2">
      <c r="A50" s="2" t="s">
        <v>201</v>
      </c>
      <c r="B50" s="11" t="s">
        <v>952</v>
      </c>
      <c r="C50" s="11" t="str">
        <f t="shared" si="0"/>
        <v>Developing Only</v>
      </c>
    </row>
    <row r="51" spans="1:3" x14ac:dyDescent="0.2">
      <c r="A51" s="2" t="s">
        <v>216</v>
      </c>
      <c r="B51" s="11" t="s">
        <v>939</v>
      </c>
      <c r="C51" s="11" t="str">
        <f t="shared" si="0"/>
        <v>Developed Only</v>
      </c>
    </row>
    <row r="52" spans="1:3" x14ac:dyDescent="0.2">
      <c r="A52" s="2" t="s">
        <v>216</v>
      </c>
      <c r="B52" s="11" t="s">
        <v>952</v>
      </c>
      <c r="C52" s="11" t="str">
        <f t="shared" si="0"/>
        <v>Developing Only</v>
      </c>
    </row>
    <row r="53" spans="1:3" x14ac:dyDescent="0.2">
      <c r="A53" s="2" t="s">
        <v>222</v>
      </c>
      <c r="B53" s="11" t="s">
        <v>952</v>
      </c>
      <c r="C53" s="11" t="str">
        <f t="shared" si="0"/>
        <v>Developing Only</v>
      </c>
    </row>
    <row r="54" spans="1:3" x14ac:dyDescent="0.2">
      <c r="A54" s="2" t="s">
        <v>226</v>
      </c>
      <c r="B54" s="11" t="s">
        <v>952</v>
      </c>
      <c r="C54" s="11" t="str">
        <f t="shared" si="0"/>
        <v>Developing Only</v>
      </c>
    </row>
    <row r="55" spans="1:3" x14ac:dyDescent="0.2">
      <c r="A55" s="2" t="s">
        <v>226</v>
      </c>
      <c r="B55" s="26" t="s">
        <v>939</v>
      </c>
      <c r="C55" s="11" t="str">
        <f t="shared" si="0"/>
        <v>Developed Only</v>
      </c>
    </row>
    <row r="56" spans="1:3" x14ac:dyDescent="0.2">
      <c r="A56" s="2" t="s">
        <v>231</v>
      </c>
      <c r="B56" s="11" t="s">
        <v>952</v>
      </c>
      <c r="C56" s="11" t="str">
        <f t="shared" si="0"/>
        <v>Developing Only</v>
      </c>
    </row>
    <row r="57" spans="1:3" x14ac:dyDescent="0.2">
      <c r="A57" s="2" t="s">
        <v>240</v>
      </c>
      <c r="B57" s="11" t="s">
        <v>939</v>
      </c>
      <c r="C57" s="11" t="str">
        <f t="shared" si="0"/>
        <v>Developed Only</v>
      </c>
    </row>
    <row r="58" spans="1:3" x14ac:dyDescent="0.2">
      <c r="A58" s="2" t="s">
        <v>247</v>
      </c>
      <c r="B58" s="11" t="s">
        <v>939</v>
      </c>
      <c r="C58" s="11" t="str">
        <f t="shared" si="0"/>
        <v>Developed Only</v>
      </c>
    </row>
    <row r="59" spans="1:3" x14ac:dyDescent="0.2">
      <c r="A59" s="2" t="s">
        <v>12</v>
      </c>
      <c r="B59" s="11" t="s">
        <v>939</v>
      </c>
      <c r="C59" s="11" t="str">
        <f t="shared" si="0"/>
        <v>Developed Only</v>
      </c>
    </row>
    <row r="60" spans="1:3" x14ac:dyDescent="0.2">
      <c r="A60" s="2" t="s">
        <v>252</v>
      </c>
      <c r="B60" s="11" t="s">
        <v>939</v>
      </c>
      <c r="C60" s="11" t="str">
        <f t="shared" si="0"/>
        <v>Developed Only</v>
      </c>
    </row>
    <row r="61" spans="1:3" x14ac:dyDescent="0.2">
      <c r="A61" s="2" t="s">
        <v>256</v>
      </c>
      <c r="B61" s="11" t="s">
        <v>939</v>
      </c>
      <c r="C61" s="11" t="str">
        <f t="shared" si="0"/>
        <v>Developed Only</v>
      </c>
    </row>
    <row r="62" spans="1:3" x14ac:dyDescent="0.2">
      <c r="A62" s="2" t="s">
        <v>259</v>
      </c>
      <c r="B62" s="11" t="s">
        <v>939</v>
      </c>
      <c r="C62" s="11" t="str">
        <f t="shared" si="0"/>
        <v>Developed Only</v>
      </c>
    </row>
    <row r="63" spans="1:3" x14ac:dyDescent="0.2">
      <c r="A63" s="2" t="s">
        <v>263</v>
      </c>
      <c r="B63" s="11" t="s">
        <v>952</v>
      </c>
      <c r="C63" s="11" t="str">
        <f t="shared" si="0"/>
        <v>Developing Only</v>
      </c>
    </row>
    <row r="64" spans="1:3" x14ac:dyDescent="0.2">
      <c r="A64" s="2" t="s">
        <v>265</v>
      </c>
      <c r="B64" s="11" t="s">
        <v>939</v>
      </c>
      <c r="C64" s="11" t="str">
        <f t="shared" si="0"/>
        <v>Developed Only</v>
      </c>
    </row>
    <row r="65" spans="1:3" x14ac:dyDescent="0.2">
      <c r="A65" s="2" t="s">
        <v>268</v>
      </c>
      <c r="B65" s="11" t="s">
        <v>952</v>
      </c>
      <c r="C65" s="11" t="str">
        <f t="shared" si="0"/>
        <v>Developing Only</v>
      </c>
    </row>
    <row r="66" spans="1:3" x14ac:dyDescent="0.2">
      <c r="A66" s="2" t="s">
        <v>272</v>
      </c>
      <c r="B66" s="11" t="s">
        <v>939</v>
      </c>
      <c r="C66" s="11" t="str">
        <f t="shared" ref="C66:C129" si="1">VLOOKUP(B66,$E$2:$F$3,2, FALSE)</f>
        <v>Developed Only</v>
      </c>
    </row>
    <row r="67" spans="1:3" x14ac:dyDescent="0.2">
      <c r="A67" s="2" t="s">
        <v>276</v>
      </c>
      <c r="B67" s="11" t="s">
        <v>939</v>
      </c>
      <c r="C67" s="11" t="str">
        <f t="shared" si="1"/>
        <v>Developed Only</v>
      </c>
    </row>
    <row r="68" spans="1:3" x14ac:dyDescent="0.2">
      <c r="A68" s="2" t="s">
        <v>279</v>
      </c>
      <c r="B68" s="11" t="s">
        <v>952</v>
      </c>
      <c r="C68" s="11" t="str">
        <f t="shared" si="1"/>
        <v>Developing Only</v>
      </c>
    </row>
    <row r="69" spans="1:3" x14ac:dyDescent="0.2">
      <c r="A69" s="2" t="s">
        <v>283</v>
      </c>
      <c r="B69" s="11" t="s">
        <v>952</v>
      </c>
      <c r="C69" s="11" t="str">
        <f t="shared" si="1"/>
        <v>Developing Only</v>
      </c>
    </row>
    <row r="70" spans="1:3" x14ac:dyDescent="0.2">
      <c r="A70" s="2" t="s">
        <v>289</v>
      </c>
      <c r="B70" s="11" t="s">
        <v>952</v>
      </c>
      <c r="C70" s="11" t="str">
        <f t="shared" si="1"/>
        <v>Developing Only</v>
      </c>
    </row>
    <row r="71" spans="1:3" x14ac:dyDescent="0.2">
      <c r="A71" s="2" t="s">
        <v>292</v>
      </c>
      <c r="B71" s="11" t="s">
        <v>952</v>
      </c>
      <c r="C71" s="11" t="str">
        <f t="shared" si="1"/>
        <v>Developing Only</v>
      </c>
    </row>
    <row r="72" spans="1:3" x14ac:dyDescent="0.2">
      <c r="A72" s="2" t="s">
        <v>296</v>
      </c>
      <c r="B72" s="11" t="s">
        <v>939</v>
      </c>
      <c r="C72" s="11" t="str">
        <f t="shared" si="1"/>
        <v>Developed Only</v>
      </c>
    </row>
    <row r="73" spans="1:3" x14ac:dyDescent="0.2">
      <c r="A73" s="2" t="s">
        <v>299</v>
      </c>
      <c r="B73" s="11" t="s">
        <v>939</v>
      </c>
      <c r="C73" s="11" t="str">
        <f t="shared" si="1"/>
        <v>Developed Only</v>
      </c>
    </row>
    <row r="74" spans="1:3" x14ac:dyDescent="0.2">
      <c r="A74" s="2" t="s">
        <v>302</v>
      </c>
      <c r="B74" s="11" t="s">
        <v>952</v>
      </c>
      <c r="C74" s="11" t="str">
        <f t="shared" si="1"/>
        <v>Developing Only</v>
      </c>
    </row>
    <row r="75" spans="1:3" x14ac:dyDescent="0.2">
      <c r="A75" s="2" t="s">
        <v>305</v>
      </c>
      <c r="B75" s="11" t="s">
        <v>939</v>
      </c>
      <c r="C75" s="11" t="str">
        <f t="shared" si="1"/>
        <v>Developed Only</v>
      </c>
    </row>
    <row r="76" spans="1:3" x14ac:dyDescent="0.2">
      <c r="A76" s="2" t="s">
        <v>314</v>
      </c>
      <c r="B76" s="11" t="s">
        <v>952</v>
      </c>
      <c r="C76" s="11" t="str">
        <f t="shared" si="1"/>
        <v>Developing Only</v>
      </c>
    </row>
    <row r="77" spans="1:3" x14ac:dyDescent="0.2">
      <c r="A77" s="2" t="s">
        <v>319</v>
      </c>
      <c r="B77" s="11" t="s">
        <v>939</v>
      </c>
      <c r="C77" s="11" t="str">
        <f t="shared" si="1"/>
        <v>Developed Only</v>
      </c>
    </row>
    <row r="78" spans="1:3" x14ac:dyDescent="0.2">
      <c r="A78" s="2" t="s">
        <v>322</v>
      </c>
      <c r="B78" s="11" t="s">
        <v>939</v>
      </c>
      <c r="C78" s="11" t="str">
        <f t="shared" si="1"/>
        <v>Developed Only</v>
      </c>
    </row>
    <row r="79" spans="1:3" x14ac:dyDescent="0.2">
      <c r="A79" s="2" t="s">
        <v>325</v>
      </c>
      <c r="B79" s="11" t="s">
        <v>939</v>
      </c>
      <c r="C79" s="11" t="str">
        <f t="shared" si="1"/>
        <v>Developed Only</v>
      </c>
    </row>
    <row r="80" spans="1:3" x14ac:dyDescent="0.2">
      <c r="A80" s="2" t="s">
        <v>329</v>
      </c>
      <c r="B80" s="11" t="s">
        <v>952</v>
      </c>
      <c r="C80" s="11" t="str">
        <f t="shared" si="1"/>
        <v>Developing Only</v>
      </c>
    </row>
    <row r="81" spans="1:3" x14ac:dyDescent="0.2">
      <c r="A81" s="2" t="s">
        <v>32</v>
      </c>
      <c r="B81" s="11" t="s">
        <v>952</v>
      </c>
      <c r="C81" s="11" t="str">
        <f t="shared" si="1"/>
        <v>Developing Only</v>
      </c>
    </row>
    <row r="82" spans="1:3" x14ac:dyDescent="0.2">
      <c r="A82" s="2" t="s">
        <v>331</v>
      </c>
      <c r="B82" s="11" t="s">
        <v>952</v>
      </c>
      <c r="C82" s="11" t="str">
        <f t="shared" si="1"/>
        <v>Developing Only</v>
      </c>
    </row>
    <row r="83" spans="1:3" x14ac:dyDescent="0.2">
      <c r="A83" s="2" t="s">
        <v>336</v>
      </c>
      <c r="B83" s="11" t="s">
        <v>939</v>
      </c>
      <c r="C83" s="11" t="str">
        <f t="shared" si="1"/>
        <v>Developed Only</v>
      </c>
    </row>
    <row r="84" spans="1:3" x14ac:dyDescent="0.2">
      <c r="A84" s="2" t="s">
        <v>332</v>
      </c>
      <c r="B84" s="11" t="s">
        <v>952</v>
      </c>
      <c r="C84" s="11" t="str">
        <f t="shared" si="1"/>
        <v>Developing Only</v>
      </c>
    </row>
    <row r="85" spans="1:3" x14ac:dyDescent="0.2">
      <c r="A85" s="2" t="s">
        <v>342</v>
      </c>
      <c r="B85" s="11" t="s">
        <v>939</v>
      </c>
      <c r="C85" s="11" t="str">
        <f t="shared" si="1"/>
        <v>Developed Only</v>
      </c>
    </row>
    <row r="86" spans="1:3" x14ac:dyDescent="0.2">
      <c r="A86" s="2" t="s">
        <v>353</v>
      </c>
      <c r="B86" s="11" t="s">
        <v>939</v>
      </c>
      <c r="C86" s="11" t="str">
        <f t="shared" si="1"/>
        <v>Developed Only</v>
      </c>
    </row>
    <row r="87" spans="1:3" x14ac:dyDescent="0.2">
      <c r="A87" s="2" t="s">
        <v>358</v>
      </c>
      <c r="B87" s="11" t="s">
        <v>939</v>
      </c>
      <c r="C87" s="11" t="str">
        <f t="shared" si="1"/>
        <v>Developed Only</v>
      </c>
    </row>
    <row r="88" spans="1:3" x14ac:dyDescent="0.2">
      <c r="A88" s="2" t="s">
        <v>363</v>
      </c>
      <c r="B88" s="11" t="s">
        <v>939</v>
      </c>
      <c r="C88" s="11" t="str">
        <f t="shared" si="1"/>
        <v>Developed Only</v>
      </c>
    </row>
    <row r="89" spans="1:3" x14ac:dyDescent="0.2">
      <c r="A89" s="2" t="s">
        <v>369</v>
      </c>
      <c r="B89" s="11" t="s">
        <v>939</v>
      </c>
      <c r="C89" s="11" t="str">
        <f t="shared" si="1"/>
        <v>Developed Only</v>
      </c>
    </row>
    <row r="90" spans="1:3" x14ac:dyDescent="0.2">
      <c r="A90" s="2" t="s">
        <v>371</v>
      </c>
      <c r="B90" s="11" t="s">
        <v>939</v>
      </c>
      <c r="C90" s="11" t="str">
        <f t="shared" si="1"/>
        <v>Developed Only</v>
      </c>
    </row>
    <row r="91" spans="1:3" x14ac:dyDescent="0.2">
      <c r="A91" s="2" t="s">
        <v>375</v>
      </c>
      <c r="B91" s="11" t="s">
        <v>939</v>
      </c>
      <c r="C91" s="11" t="str">
        <f t="shared" si="1"/>
        <v>Developed Only</v>
      </c>
    </row>
    <row r="92" spans="1:3" x14ac:dyDescent="0.2">
      <c r="A92" s="2" t="s">
        <v>379</v>
      </c>
      <c r="B92" s="11" t="s">
        <v>939</v>
      </c>
      <c r="C92" s="11" t="str">
        <f t="shared" si="1"/>
        <v>Developed Only</v>
      </c>
    </row>
    <row r="93" spans="1:3" x14ac:dyDescent="0.2">
      <c r="A93" s="2" t="s">
        <v>384</v>
      </c>
      <c r="B93" s="11" t="s">
        <v>939</v>
      </c>
      <c r="C93" s="11" t="str">
        <f t="shared" si="1"/>
        <v>Developed Only</v>
      </c>
    </row>
    <row r="94" spans="1:3" x14ac:dyDescent="0.2">
      <c r="A94" s="2" t="s">
        <v>388</v>
      </c>
      <c r="B94" s="11" t="s">
        <v>939</v>
      </c>
      <c r="C94" s="11" t="str">
        <f t="shared" si="1"/>
        <v>Developed Only</v>
      </c>
    </row>
    <row r="95" spans="1:3" x14ac:dyDescent="0.2">
      <c r="A95" s="2" t="s">
        <v>392</v>
      </c>
      <c r="B95" s="11" t="s">
        <v>939</v>
      </c>
      <c r="C95" s="11" t="str">
        <f t="shared" si="1"/>
        <v>Developed Only</v>
      </c>
    </row>
    <row r="96" spans="1:3" x14ac:dyDescent="0.2">
      <c r="A96" s="2" t="s">
        <v>400</v>
      </c>
      <c r="B96" s="11" t="s">
        <v>939</v>
      </c>
      <c r="C96" s="11" t="str">
        <f t="shared" si="1"/>
        <v>Developed Only</v>
      </c>
    </row>
    <row r="97" spans="1:3" x14ac:dyDescent="0.2">
      <c r="A97" s="2" t="s">
        <v>394</v>
      </c>
      <c r="B97" s="11" t="s">
        <v>939</v>
      </c>
      <c r="C97" s="11" t="str">
        <f t="shared" si="1"/>
        <v>Developed Only</v>
      </c>
    </row>
    <row r="98" spans="1:3" x14ac:dyDescent="0.2">
      <c r="A98" s="2" t="s">
        <v>398</v>
      </c>
      <c r="B98" s="11" t="s">
        <v>939</v>
      </c>
      <c r="C98" s="11" t="str">
        <f t="shared" si="1"/>
        <v>Developed Only</v>
      </c>
    </row>
    <row r="99" spans="1:3" x14ac:dyDescent="0.2">
      <c r="A99" s="2" t="s">
        <v>406</v>
      </c>
      <c r="B99" s="11" t="s">
        <v>939</v>
      </c>
      <c r="C99" s="11" t="str">
        <f t="shared" si="1"/>
        <v>Developed Only</v>
      </c>
    </row>
    <row r="100" spans="1:3" x14ac:dyDescent="0.2">
      <c r="A100" s="2" t="s">
        <v>409</v>
      </c>
      <c r="B100" s="11" t="s">
        <v>939</v>
      </c>
      <c r="C100" s="11" t="str">
        <f t="shared" si="1"/>
        <v>Developed Only</v>
      </c>
    </row>
    <row r="101" spans="1:3" x14ac:dyDescent="0.2">
      <c r="A101" s="2" t="s">
        <v>413</v>
      </c>
      <c r="B101" s="11" t="s">
        <v>939</v>
      </c>
      <c r="C101" s="11" t="str">
        <f t="shared" si="1"/>
        <v>Developed Only</v>
      </c>
    </row>
    <row r="102" spans="1:3" x14ac:dyDescent="0.2">
      <c r="A102" s="2" t="s">
        <v>417</v>
      </c>
      <c r="B102" s="11" t="s">
        <v>939</v>
      </c>
      <c r="C102" s="11" t="str">
        <f t="shared" si="1"/>
        <v>Developed Only</v>
      </c>
    </row>
    <row r="103" spans="1:3" x14ac:dyDescent="0.2">
      <c r="A103" s="2" t="s">
        <v>421</v>
      </c>
      <c r="B103" s="11" t="s">
        <v>939</v>
      </c>
      <c r="C103" s="11" t="str">
        <f t="shared" si="1"/>
        <v>Developed Only</v>
      </c>
    </row>
    <row r="104" spans="1:3" x14ac:dyDescent="0.2">
      <c r="A104" s="2" t="s">
        <v>425</v>
      </c>
      <c r="B104" s="11" t="s">
        <v>939</v>
      </c>
      <c r="C104" s="11" t="str">
        <f t="shared" si="1"/>
        <v>Developed Only</v>
      </c>
    </row>
    <row r="105" spans="1:3" x14ac:dyDescent="0.2">
      <c r="A105" s="2" t="s">
        <v>428</v>
      </c>
      <c r="B105" s="11" t="s">
        <v>939</v>
      </c>
      <c r="C105" s="11" t="str">
        <f t="shared" si="1"/>
        <v>Developed Only</v>
      </c>
    </row>
    <row r="106" spans="1:3" x14ac:dyDescent="0.2">
      <c r="A106" s="2" t="s">
        <v>435</v>
      </c>
      <c r="B106" s="11" t="s">
        <v>939</v>
      </c>
      <c r="C106" s="11" t="str">
        <f t="shared" si="1"/>
        <v>Developed Only</v>
      </c>
    </row>
    <row r="107" spans="1:3" x14ac:dyDescent="0.2">
      <c r="A107" s="2" t="s">
        <v>440</v>
      </c>
      <c r="B107" s="11" t="s">
        <v>939</v>
      </c>
      <c r="C107" s="11" t="str">
        <f t="shared" si="1"/>
        <v>Developed Only</v>
      </c>
    </row>
    <row r="108" spans="1:3" x14ac:dyDescent="0.2">
      <c r="A108" s="2" t="s">
        <v>444</v>
      </c>
      <c r="B108" s="26" t="s">
        <v>939</v>
      </c>
      <c r="C108" s="11" t="str">
        <f t="shared" si="1"/>
        <v>Developed Only</v>
      </c>
    </row>
    <row r="109" spans="1:3" x14ac:dyDescent="0.2">
      <c r="A109" s="2" t="s">
        <v>444</v>
      </c>
      <c r="B109" s="11" t="s">
        <v>952</v>
      </c>
      <c r="C109" s="11" t="str">
        <f t="shared" si="1"/>
        <v>Developing Only</v>
      </c>
    </row>
    <row r="110" spans="1:3" x14ac:dyDescent="0.2">
      <c r="A110" s="2" t="s">
        <v>449</v>
      </c>
      <c r="B110" s="11" t="s">
        <v>952</v>
      </c>
      <c r="C110" s="11" t="str">
        <f t="shared" si="1"/>
        <v>Developing Only</v>
      </c>
    </row>
    <row r="111" spans="1:3" x14ac:dyDescent="0.2">
      <c r="A111" s="2" t="s">
        <v>452</v>
      </c>
      <c r="B111" s="11" t="s">
        <v>939</v>
      </c>
      <c r="C111" s="11" t="str">
        <f t="shared" si="1"/>
        <v>Developed Only</v>
      </c>
    </row>
    <row r="112" spans="1:3" x14ac:dyDescent="0.2">
      <c r="A112" s="2" t="s">
        <v>456</v>
      </c>
      <c r="B112" s="11" t="s">
        <v>952</v>
      </c>
      <c r="C112" s="11" t="str">
        <f t="shared" si="1"/>
        <v>Developing Only</v>
      </c>
    </row>
    <row r="113" spans="1:3" x14ac:dyDescent="0.2">
      <c r="A113" s="2" t="s">
        <v>459</v>
      </c>
      <c r="B113" s="11" t="s">
        <v>939</v>
      </c>
      <c r="C113" s="11" t="str">
        <f t="shared" si="1"/>
        <v>Developed Only</v>
      </c>
    </row>
    <row r="114" spans="1:3" x14ac:dyDescent="0.2">
      <c r="A114" s="2" t="s">
        <v>460</v>
      </c>
      <c r="B114" s="11" t="s">
        <v>952</v>
      </c>
      <c r="C114" s="11" t="str">
        <f t="shared" si="1"/>
        <v>Developing Only</v>
      </c>
    </row>
    <row r="115" spans="1:3" x14ac:dyDescent="0.2">
      <c r="A115" s="2" t="s">
        <v>464</v>
      </c>
      <c r="B115" s="11" t="s">
        <v>939</v>
      </c>
      <c r="C115" s="11" t="str">
        <f t="shared" si="1"/>
        <v>Developed Only</v>
      </c>
    </row>
    <row r="116" spans="1:3" x14ac:dyDescent="0.2">
      <c r="A116" s="2" t="s">
        <v>467</v>
      </c>
      <c r="B116" s="11" t="s">
        <v>939</v>
      </c>
      <c r="C116" s="11" t="str">
        <f t="shared" si="1"/>
        <v>Developed Only</v>
      </c>
    </row>
    <row r="117" spans="1:3" x14ac:dyDescent="0.2">
      <c r="A117" s="2" t="s">
        <v>470</v>
      </c>
      <c r="B117" s="11" t="s">
        <v>939</v>
      </c>
      <c r="C117" s="11" t="str">
        <f t="shared" si="1"/>
        <v>Developed Only</v>
      </c>
    </row>
    <row r="118" spans="1:3" x14ac:dyDescent="0.2">
      <c r="A118" s="2" t="s">
        <v>474</v>
      </c>
      <c r="B118" s="11" t="s">
        <v>939</v>
      </c>
      <c r="C118" s="11" t="str">
        <f t="shared" si="1"/>
        <v>Developed Only</v>
      </c>
    </row>
    <row r="119" spans="1:3" x14ac:dyDescent="0.2">
      <c r="A119" s="2" t="s">
        <v>477</v>
      </c>
      <c r="B119" s="11" t="s">
        <v>939</v>
      </c>
      <c r="C119" s="11" t="str">
        <f t="shared" si="1"/>
        <v>Developed Only</v>
      </c>
    </row>
    <row r="120" spans="1:3" x14ac:dyDescent="0.2">
      <c r="A120" s="2" t="s">
        <v>480</v>
      </c>
      <c r="B120" s="11" t="s">
        <v>939</v>
      </c>
      <c r="C120" s="11" t="str">
        <f t="shared" si="1"/>
        <v>Developed Only</v>
      </c>
    </row>
    <row r="121" spans="1:3" x14ac:dyDescent="0.2">
      <c r="A121" s="2" t="s">
        <v>484</v>
      </c>
      <c r="B121" s="11" t="s">
        <v>952</v>
      </c>
      <c r="C121" s="11" t="str">
        <f t="shared" si="1"/>
        <v>Developing Only</v>
      </c>
    </row>
    <row r="122" spans="1:3" x14ac:dyDescent="0.2">
      <c r="A122" s="2" t="s">
        <v>493</v>
      </c>
      <c r="B122" s="11" t="s">
        <v>939</v>
      </c>
      <c r="C122" s="11" t="str">
        <f t="shared" si="1"/>
        <v>Developed Only</v>
      </c>
    </row>
    <row r="123" spans="1:3" x14ac:dyDescent="0.2">
      <c r="A123" s="2" t="s">
        <v>497</v>
      </c>
      <c r="B123" s="11" t="s">
        <v>939</v>
      </c>
      <c r="C123" s="11" t="str">
        <f t="shared" si="1"/>
        <v>Developed Only</v>
      </c>
    </row>
    <row r="124" spans="1:3" x14ac:dyDescent="0.2">
      <c r="A124" s="2" t="s">
        <v>497</v>
      </c>
      <c r="B124" s="11" t="s">
        <v>952</v>
      </c>
      <c r="C124" s="11" t="str">
        <f t="shared" si="1"/>
        <v>Developing Only</v>
      </c>
    </row>
    <row r="125" spans="1:3" x14ac:dyDescent="0.2">
      <c r="A125" s="2" t="s">
        <v>508</v>
      </c>
      <c r="B125" s="11" t="s">
        <v>952</v>
      </c>
      <c r="C125" s="11" t="str">
        <f t="shared" si="1"/>
        <v>Developing Only</v>
      </c>
    </row>
    <row r="126" spans="1:3" x14ac:dyDescent="0.2">
      <c r="A126" s="2" t="s">
        <v>512</v>
      </c>
      <c r="B126" s="11" t="s">
        <v>939</v>
      </c>
      <c r="C126" s="11" t="str">
        <f t="shared" si="1"/>
        <v>Developed Only</v>
      </c>
    </row>
    <row r="127" spans="1:3" x14ac:dyDescent="0.2">
      <c r="A127" s="2" t="s">
        <v>518</v>
      </c>
      <c r="B127" s="11" t="s">
        <v>939</v>
      </c>
      <c r="C127" s="11" t="str">
        <f t="shared" si="1"/>
        <v>Developed Only</v>
      </c>
    </row>
    <row r="128" spans="1:3" x14ac:dyDescent="0.2">
      <c r="A128" s="2" t="s">
        <v>519</v>
      </c>
      <c r="B128" s="11" t="s">
        <v>952</v>
      </c>
      <c r="C128" s="11" t="str">
        <f t="shared" si="1"/>
        <v>Developing Only</v>
      </c>
    </row>
    <row r="129" spans="1:3" x14ac:dyDescent="0.2">
      <c r="A129" s="2" t="s">
        <v>526</v>
      </c>
      <c r="B129" s="11" t="s">
        <v>939</v>
      </c>
      <c r="C129" s="11" t="str">
        <f t="shared" si="1"/>
        <v>Developed Only</v>
      </c>
    </row>
    <row r="130" spans="1:3" x14ac:dyDescent="0.2">
      <c r="A130" s="2" t="s">
        <v>530</v>
      </c>
      <c r="B130" s="11" t="s">
        <v>939</v>
      </c>
      <c r="C130" s="11" t="str">
        <f t="shared" ref="C130:C193" si="2">VLOOKUP(B130,$E$2:$F$3,2, FALSE)</f>
        <v>Developed Only</v>
      </c>
    </row>
    <row r="131" spans="1:3" x14ac:dyDescent="0.2">
      <c r="A131" s="2" t="s">
        <v>532</v>
      </c>
      <c r="B131" s="11" t="s">
        <v>939</v>
      </c>
      <c r="C131" s="11" t="str">
        <f t="shared" si="2"/>
        <v>Developed Only</v>
      </c>
    </row>
    <row r="132" spans="1:3" x14ac:dyDescent="0.2">
      <c r="A132" s="2" t="s">
        <v>537</v>
      </c>
      <c r="B132" s="11" t="s">
        <v>952</v>
      </c>
      <c r="C132" s="11" t="str">
        <f t="shared" si="2"/>
        <v>Developing Only</v>
      </c>
    </row>
    <row r="133" spans="1:3" x14ac:dyDescent="0.2">
      <c r="A133" s="2" t="s">
        <v>539</v>
      </c>
      <c r="B133" s="11" t="s">
        <v>952</v>
      </c>
      <c r="C133" s="11" t="str">
        <f t="shared" si="2"/>
        <v>Developing Only</v>
      </c>
    </row>
    <row r="134" spans="1:3" x14ac:dyDescent="0.2">
      <c r="A134" s="2" t="s">
        <v>543</v>
      </c>
      <c r="B134" s="11" t="s">
        <v>939</v>
      </c>
      <c r="C134" s="11" t="str">
        <f t="shared" si="2"/>
        <v>Developed Only</v>
      </c>
    </row>
    <row r="135" spans="1:3" x14ac:dyDescent="0.2">
      <c r="A135" s="2" t="s">
        <v>546</v>
      </c>
      <c r="B135" s="11" t="s">
        <v>939</v>
      </c>
      <c r="C135" s="11" t="str">
        <f t="shared" si="2"/>
        <v>Developed Only</v>
      </c>
    </row>
    <row r="136" spans="1:3" x14ac:dyDescent="0.2">
      <c r="A136" s="2" t="s">
        <v>550</v>
      </c>
      <c r="B136" s="11" t="s">
        <v>939</v>
      </c>
      <c r="C136" s="11" t="str">
        <f t="shared" si="2"/>
        <v>Developed Only</v>
      </c>
    </row>
    <row r="137" spans="1:3" x14ac:dyDescent="0.2">
      <c r="A137" s="2" t="s">
        <v>552</v>
      </c>
      <c r="B137" s="11" t="s">
        <v>939</v>
      </c>
      <c r="C137" s="11" t="str">
        <f t="shared" si="2"/>
        <v>Developed Only</v>
      </c>
    </row>
    <row r="138" spans="1:3" x14ac:dyDescent="0.2">
      <c r="A138" s="2" t="s">
        <v>554</v>
      </c>
      <c r="B138" s="11" t="s">
        <v>939</v>
      </c>
      <c r="C138" s="11" t="str">
        <f t="shared" si="2"/>
        <v>Developed Only</v>
      </c>
    </row>
    <row r="139" spans="1:3" x14ac:dyDescent="0.2">
      <c r="A139" s="2" t="s">
        <v>556</v>
      </c>
      <c r="B139" s="11" t="s">
        <v>939</v>
      </c>
      <c r="C139" s="11" t="str">
        <f t="shared" si="2"/>
        <v>Developed Only</v>
      </c>
    </row>
    <row r="140" spans="1:3" x14ac:dyDescent="0.2">
      <c r="A140" s="2" t="s">
        <v>560</v>
      </c>
      <c r="B140" s="11" t="s">
        <v>939</v>
      </c>
      <c r="C140" s="11" t="str">
        <f t="shared" si="2"/>
        <v>Developed Only</v>
      </c>
    </row>
    <row r="141" spans="1:3" x14ac:dyDescent="0.2">
      <c r="A141" s="2" t="s">
        <v>565</v>
      </c>
      <c r="B141" s="11" t="s">
        <v>952</v>
      </c>
      <c r="C141" s="11" t="str">
        <f t="shared" si="2"/>
        <v>Developing Only</v>
      </c>
    </row>
    <row r="142" spans="1:3" x14ac:dyDescent="0.2">
      <c r="A142" s="2" t="s">
        <v>573</v>
      </c>
      <c r="B142" s="11" t="s">
        <v>939</v>
      </c>
      <c r="C142" s="11" t="str">
        <f t="shared" si="2"/>
        <v>Developed Only</v>
      </c>
    </row>
    <row r="143" spans="1:3" x14ac:dyDescent="0.2">
      <c r="A143" s="2" t="s">
        <v>582</v>
      </c>
      <c r="B143" s="11" t="s">
        <v>939</v>
      </c>
      <c r="C143" s="11" t="str">
        <f t="shared" si="2"/>
        <v>Developed Only</v>
      </c>
    </row>
    <row r="144" spans="1:3" x14ac:dyDescent="0.2">
      <c r="A144" s="2" t="s">
        <v>586</v>
      </c>
      <c r="B144" s="11" t="s">
        <v>939</v>
      </c>
      <c r="C144" s="11" t="str">
        <f t="shared" si="2"/>
        <v>Developed Only</v>
      </c>
    </row>
    <row r="145" spans="1:3" x14ac:dyDescent="0.2">
      <c r="A145" s="2" t="s">
        <v>590</v>
      </c>
      <c r="B145" s="11" t="s">
        <v>952</v>
      </c>
      <c r="C145" s="11" t="str">
        <f t="shared" si="2"/>
        <v>Developing Only</v>
      </c>
    </row>
    <row r="146" spans="1:3" x14ac:dyDescent="0.2">
      <c r="A146" s="2" t="s">
        <v>594</v>
      </c>
      <c r="B146" s="11" t="s">
        <v>939</v>
      </c>
      <c r="C146" s="11" t="str">
        <f t="shared" si="2"/>
        <v>Developed Only</v>
      </c>
    </row>
    <row r="147" spans="1:3" x14ac:dyDescent="0.2">
      <c r="A147" s="2" t="s">
        <v>599</v>
      </c>
      <c r="B147" s="11" t="s">
        <v>939</v>
      </c>
      <c r="C147" s="11" t="str">
        <f t="shared" si="2"/>
        <v>Developed Only</v>
      </c>
    </row>
    <row r="148" spans="1:3" x14ac:dyDescent="0.2">
      <c r="A148" s="2" t="s">
        <v>602</v>
      </c>
      <c r="B148" s="11" t="s">
        <v>939</v>
      </c>
      <c r="C148" s="11" t="str">
        <f t="shared" si="2"/>
        <v>Developed Only</v>
      </c>
    </row>
    <row r="149" spans="1:3" x14ac:dyDescent="0.2">
      <c r="A149" s="2" t="s">
        <v>306</v>
      </c>
      <c r="B149" s="11" t="s">
        <v>939</v>
      </c>
      <c r="C149" s="11" t="str">
        <f t="shared" si="2"/>
        <v>Developed Only</v>
      </c>
    </row>
    <row r="150" spans="1:3" x14ac:dyDescent="0.2">
      <c r="A150" s="2" t="s">
        <v>608</v>
      </c>
      <c r="B150" s="11" t="s">
        <v>952</v>
      </c>
      <c r="C150" s="11" t="str">
        <f t="shared" si="2"/>
        <v>Developing Only</v>
      </c>
    </row>
    <row r="151" spans="1:3" x14ac:dyDescent="0.2">
      <c r="A151" s="2" t="s">
        <v>611</v>
      </c>
      <c r="B151" s="11" t="s">
        <v>952</v>
      </c>
      <c r="C151" s="11" t="str">
        <f t="shared" si="2"/>
        <v>Developing Only</v>
      </c>
    </row>
    <row r="152" spans="1:3" x14ac:dyDescent="0.2">
      <c r="A152" s="2" t="s">
        <v>617</v>
      </c>
      <c r="B152" s="11" t="s">
        <v>939</v>
      </c>
      <c r="C152" s="11" t="str">
        <f t="shared" si="2"/>
        <v>Developed Only</v>
      </c>
    </row>
    <row r="153" spans="1:3" x14ac:dyDescent="0.2">
      <c r="A153" s="2" t="s">
        <v>619</v>
      </c>
      <c r="B153" s="11" t="s">
        <v>952</v>
      </c>
      <c r="C153" s="11" t="str">
        <f t="shared" si="2"/>
        <v>Developing Only</v>
      </c>
    </row>
    <row r="154" spans="1:3" x14ac:dyDescent="0.2">
      <c r="A154" s="2" t="s">
        <v>624</v>
      </c>
      <c r="B154" s="11" t="s">
        <v>952</v>
      </c>
      <c r="C154" s="11" t="str">
        <f t="shared" si="2"/>
        <v>Developing Only</v>
      </c>
    </row>
    <row r="155" spans="1:3" x14ac:dyDescent="0.2">
      <c r="A155" s="2" t="s">
        <v>626</v>
      </c>
      <c r="B155" s="11" t="s">
        <v>952</v>
      </c>
      <c r="C155" s="11" t="str">
        <f t="shared" si="2"/>
        <v>Developing Only</v>
      </c>
    </row>
    <row r="156" spans="1:3" x14ac:dyDescent="0.2">
      <c r="A156" s="2" t="s">
        <v>194</v>
      </c>
      <c r="B156" s="11" t="s">
        <v>939</v>
      </c>
      <c r="C156" s="11" t="str">
        <f t="shared" si="2"/>
        <v>Developed Only</v>
      </c>
    </row>
    <row r="157" spans="1:3" x14ac:dyDescent="0.2">
      <c r="A157" s="2" t="s">
        <v>633</v>
      </c>
      <c r="B157" s="11" t="s">
        <v>939</v>
      </c>
      <c r="C157" s="11" t="str">
        <f t="shared" si="2"/>
        <v>Developed Only</v>
      </c>
    </row>
    <row r="158" spans="1:3" x14ac:dyDescent="0.2">
      <c r="A158" s="2" t="s">
        <v>639</v>
      </c>
      <c r="B158" s="11" t="s">
        <v>939</v>
      </c>
      <c r="C158" s="11" t="str">
        <f t="shared" si="2"/>
        <v>Developed Only</v>
      </c>
    </row>
    <row r="159" spans="1:3" x14ac:dyDescent="0.2">
      <c r="A159" s="2" t="s">
        <v>644</v>
      </c>
      <c r="B159" s="11" t="s">
        <v>939</v>
      </c>
      <c r="C159" s="11" t="str">
        <f t="shared" si="2"/>
        <v>Developed Only</v>
      </c>
    </row>
    <row r="160" spans="1:3" x14ac:dyDescent="0.2">
      <c r="A160" s="2" t="s">
        <v>650</v>
      </c>
      <c r="B160" s="11" t="s">
        <v>939</v>
      </c>
      <c r="C160" s="11" t="str">
        <f t="shared" si="2"/>
        <v>Developed Only</v>
      </c>
    </row>
    <row r="161" spans="1:3" x14ac:dyDescent="0.2">
      <c r="A161" s="2" t="s">
        <v>654</v>
      </c>
      <c r="B161" s="11" t="s">
        <v>939</v>
      </c>
      <c r="C161" s="11" t="str">
        <f t="shared" si="2"/>
        <v>Developed Only</v>
      </c>
    </row>
    <row r="162" spans="1:3" x14ac:dyDescent="0.2">
      <c r="A162" s="2" t="s">
        <v>657</v>
      </c>
      <c r="B162" s="11" t="s">
        <v>939</v>
      </c>
      <c r="C162" s="11" t="str">
        <f t="shared" si="2"/>
        <v>Developed Only</v>
      </c>
    </row>
    <row r="163" spans="1:3" x14ac:dyDescent="0.2">
      <c r="A163" s="2" t="s">
        <v>665</v>
      </c>
      <c r="B163" s="11" t="s">
        <v>939</v>
      </c>
      <c r="C163" s="11" t="str">
        <f t="shared" si="2"/>
        <v>Developed Only</v>
      </c>
    </row>
    <row r="164" spans="1:3" x14ac:dyDescent="0.2">
      <c r="A164" s="2" t="s">
        <v>76</v>
      </c>
      <c r="B164" s="11" t="s">
        <v>939</v>
      </c>
      <c r="C164" s="11" t="str">
        <f t="shared" si="2"/>
        <v>Developed Only</v>
      </c>
    </row>
    <row r="165" spans="1:3" x14ac:dyDescent="0.2">
      <c r="A165" s="2" t="s">
        <v>139</v>
      </c>
      <c r="B165" s="11" t="s">
        <v>952</v>
      </c>
      <c r="C165" s="11" t="str">
        <f t="shared" si="2"/>
        <v>Developing Only</v>
      </c>
    </row>
    <row r="166" spans="1:3" x14ac:dyDescent="0.2">
      <c r="A166" s="2" t="s">
        <v>80</v>
      </c>
      <c r="B166" s="11" t="s">
        <v>939</v>
      </c>
      <c r="C166" s="11" t="str">
        <f t="shared" si="2"/>
        <v>Developed Only</v>
      </c>
    </row>
    <row r="167" spans="1:3" x14ac:dyDescent="0.2">
      <c r="A167" s="2" t="s">
        <v>70</v>
      </c>
      <c r="B167" s="11" t="s">
        <v>939</v>
      </c>
      <c r="C167" s="11" t="str">
        <f t="shared" si="2"/>
        <v>Developed Only</v>
      </c>
    </row>
    <row r="168" spans="1:3" x14ac:dyDescent="0.2">
      <c r="A168" s="2" t="s">
        <v>173</v>
      </c>
      <c r="B168" s="11" t="s">
        <v>939</v>
      </c>
      <c r="C168" s="11" t="str">
        <f t="shared" si="2"/>
        <v>Developed Only</v>
      </c>
    </row>
    <row r="169" spans="1:3" x14ac:dyDescent="0.2">
      <c r="A169" s="2" t="s">
        <v>674</v>
      </c>
      <c r="B169" s="11" t="s">
        <v>952</v>
      </c>
      <c r="C169" s="11" t="str">
        <f t="shared" si="2"/>
        <v>Developing Only</v>
      </c>
    </row>
    <row r="170" spans="1:3" x14ac:dyDescent="0.2">
      <c r="A170" s="2" t="s">
        <v>677</v>
      </c>
      <c r="B170" s="25" t="s">
        <v>939</v>
      </c>
      <c r="C170" s="11" t="str">
        <f t="shared" si="2"/>
        <v>Developed Only</v>
      </c>
    </row>
    <row r="171" spans="1:3" x14ac:dyDescent="0.2">
      <c r="A171" s="2" t="s">
        <v>682</v>
      </c>
      <c r="B171" s="11" t="s">
        <v>939</v>
      </c>
      <c r="C171" s="11" t="str">
        <f t="shared" si="2"/>
        <v>Developed Only</v>
      </c>
    </row>
    <row r="172" spans="1:3" x14ac:dyDescent="0.2">
      <c r="A172" s="2" t="s">
        <v>685</v>
      </c>
      <c r="B172" s="11" t="s">
        <v>939</v>
      </c>
      <c r="C172" s="11" t="str">
        <f t="shared" si="2"/>
        <v>Developed Only</v>
      </c>
    </row>
    <row r="173" spans="1:3" x14ac:dyDescent="0.2">
      <c r="A173" s="2" t="s">
        <v>693</v>
      </c>
      <c r="B173" s="11" t="s">
        <v>939</v>
      </c>
      <c r="C173" s="11" t="str">
        <f t="shared" si="2"/>
        <v>Developed Only</v>
      </c>
    </row>
    <row r="174" spans="1:3" x14ac:dyDescent="0.2">
      <c r="A174" s="2" t="s">
        <v>698</v>
      </c>
      <c r="B174" s="11" t="s">
        <v>952</v>
      </c>
      <c r="C174" s="11" t="str">
        <f t="shared" si="2"/>
        <v>Developing Only</v>
      </c>
    </row>
    <row r="175" spans="1:3" x14ac:dyDescent="0.2">
      <c r="A175" s="2" t="s">
        <v>701</v>
      </c>
      <c r="B175" s="11" t="s">
        <v>952</v>
      </c>
      <c r="C175" s="11" t="str">
        <f t="shared" si="2"/>
        <v>Developing Only</v>
      </c>
    </row>
    <row r="176" spans="1:3" x14ac:dyDescent="0.2">
      <c r="A176" s="2" t="s">
        <v>703</v>
      </c>
      <c r="B176" s="11" t="s">
        <v>939</v>
      </c>
      <c r="C176" s="11" t="str">
        <f t="shared" si="2"/>
        <v>Developed Only</v>
      </c>
    </row>
    <row r="177" spans="1:3" x14ac:dyDescent="0.2">
      <c r="A177" s="2" t="s">
        <v>710</v>
      </c>
      <c r="B177" s="11" t="s">
        <v>952</v>
      </c>
      <c r="C177" s="11" t="str">
        <f t="shared" si="2"/>
        <v>Developing Only</v>
      </c>
    </row>
    <row r="178" spans="1:3" x14ac:dyDescent="0.2">
      <c r="A178" s="2" t="s">
        <v>714</v>
      </c>
      <c r="B178" s="11" t="s">
        <v>939</v>
      </c>
      <c r="C178" s="11" t="str">
        <f t="shared" si="2"/>
        <v>Developed Only</v>
      </c>
    </row>
    <row r="179" spans="1:3" x14ac:dyDescent="0.2">
      <c r="A179" s="2" t="s">
        <v>718</v>
      </c>
      <c r="B179" s="11" t="s">
        <v>939</v>
      </c>
      <c r="C179" s="11" t="str">
        <f t="shared" si="2"/>
        <v>Developed Only</v>
      </c>
    </row>
    <row r="180" spans="1:3" x14ac:dyDescent="0.2">
      <c r="A180" s="2" t="s">
        <v>51</v>
      </c>
      <c r="B180" s="11" t="s">
        <v>952</v>
      </c>
      <c r="C180" s="11" t="str">
        <f t="shared" si="2"/>
        <v>Developing Only</v>
      </c>
    </row>
    <row r="181" spans="1:3" x14ac:dyDescent="0.2">
      <c r="A181" s="2" t="s">
        <v>728</v>
      </c>
      <c r="B181" s="11" t="s">
        <v>939</v>
      </c>
      <c r="C181" s="11" t="str">
        <f t="shared" si="2"/>
        <v>Developed Only</v>
      </c>
    </row>
    <row r="182" spans="1:3" x14ac:dyDescent="0.2">
      <c r="A182" s="2" t="s">
        <v>732</v>
      </c>
      <c r="B182" s="11" t="s">
        <v>939</v>
      </c>
      <c r="C182" s="11" t="str">
        <f t="shared" si="2"/>
        <v>Developed Only</v>
      </c>
    </row>
    <row r="183" spans="1:3" x14ac:dyDescent="0.2">
      <c r="A183" s="2" t="s">
        <v>736</v>
      </c>
      <c r="B183" s="11" t="s">
        <v>939</v>
      </c>
      <c r="C183" s="11" t="str">
        <f t="shared" si="2"/>
        <v>Developed Only</v>
      </c>
    </row>
    <row r="184" spans="1:3" x14ac:dyDescent="0.2">
      <c r="A184" s="2" t="s">
        <v>739</v>
      </c>
      <c r="B184" s="11" t="s">
        <v>952</v>
      </c>
      <c r="C184" s="11" t="str">
        <f t="shared" si="2"/>
        <v>Developing Only</v>
      </c>
    </row>
    <row r="185" spans="1:3" x14ac:dyDescent="0.2">
      <c r="A185" s="2" t="s">
        <v>742</v>
      </c>
      <c r="B185" s="11" t="s">
        <v>952</v>
      </c>
      <c r="C185" s="11" t="str">
        <f t="shared" si="2"/>
        <v>Developing Only</v>
      </c>
    </row>
    <row r="186" spans="1:3" x14ac:dyDescent="0.2">
      <c r="A186" s="2" t="s">
        <v>744</v>
      </c>
      <c r="B186" s="11" t="s">
        <v>952</v>
      </c>
      <c r="C186" s="11" t="str">
        <f t="shared" si="2"/>
        <v>Developing Only</v>
      </c>
    </row>
    <row r="187" spans="1:3" x14ac:dyDescent="0.2">
      <c r="A187" s="2" t="s">
        <v>748</v>
      </c>
      <c r="B187" s="11" t="s">
        <v>952</v>
      </c>
      <c r="C187" s="11" t="str">
        <f t="shared" si="2"/>
        <v>Developing Only</v>
      </c>
    </row>
    <row r="188" spans="1:3" x14ac:dyDescent="0.2">
      <c r="A188" s="2" t="s">
        <v>755</v>
      </c>
      <c r="B188" s="11" t="s">
        <v>952</v>
      </c>
      <c r="C188" s="11" t="str">
        <f t="shared" si="2"/>
        <v>Developing Only</v>
      </c>
    </row>
    <row r="189" spans="1:3" x14ac:dyDescent="0.2">
      <c r="A189" s="2" t="s">
        <v>757</v>
      </c>
      <c r="B189" s="11" t="s">
        <v>952</v>
      </c>
      <c r="C189" s="11" t="str">
        <f t="shared" si="2"/>
        <v>Developing Only</v>
      </c>
    </row>
    <row r="190" spans="1:3" x14ac:dyDescent="0.2">
      <c r="A190" s="2" t="s">
        <v>759</v>
      </c>
      <c r="B190" s="11" t="s">
        <v>939</v>
      </c>
      <c r="C190" s="11" t="str">
        <f t="shared" si="2"/>
        <v>Developed Only</v>
      </c>
    </row>
    <row r="191" spans="1:3" x14ac:dyDescent="0.2">
      <c r="A191" s="2" t="s">
        <v>761</v>
      </c>
      <c r="B191" s="11" t="s">
        <v>939</v>
      </c>
      <c r="C191" s="11" t="str">
        <f t="shared" si="2"/>
        <v>Developed Only</v>
      </c>
    </row>
    <row r="192" spans="1:3" x14ac:dyDescent="0.2">
      <c r="A192" s="2" t="s">
        <v>765</v>
      </c>
      <c r="B192" s="11" t="s">
        <v>939</v>
      </c>
      <c r="C192" s="11" t="str">
        <f t="shared" si="2"/>
        <v>Developed Only</v>
      </c>
    </row>
    <row r="193" spans="1:3" x14ac:dyDescent="0.2">
      <c r="A193" s="2" t="s">
        <v>770</v>
      </c>
      <c r="B193" s="11" t="s">
        <v>939</v>
      </c>
      <c r="C193" s="11" t="str">
        <f t="shared" si="2"/>
        <v>Developed Only</v>
      </c>
    </row>
    <row r="194" spans="1:3" x14ac:dyDescent="0.2">
      <c r="A194" s="2" t="s">
        <v>774</v>
      </c>
      <c r="B194" s="11" t="s">
        <v>939</v>
      </c>
      <c r="C194" s="11" t="str">
        <f t="shared" ref="C194:C235" si="3">VLOOKUP(B194,$E$2:$F$3,2, FALSE)</f>
        <v>Developed Only</v>
      </c>
    </row>
    <row r="195" spans="1:3" x14ac:dyDescent="0.2">
      <c r="A195" s="2" t="s">
        <v>778</v>
      </c>
      <c r="B195" s="11" t="s">
        <v>939</v>
      </c>
      <c r="C195" s="11" t="str">
        <f t="shared" si="3"/>
        <v>Developed Only</v>
      </c>
    </row>
    <row r="196" spans="1:3" x14ac:dyDescent="0.2">
      <c r="A196" s="2" t="s">
        <v>781</v>
      </c>
      <c r="B196" s="11" t="s">
        <v>939</v>
      </c>
      <c r="C196" s="11" t="str">
        <f t="shared" si="3"/>
        <v>Developed Only</v>
      </c>
    </row>
    <row r="197" spans="1:3" x14ac:dyDescent="0.2">
      <c r="A197" s="2" t="s">
        <v>44</v>
      </c>
      <c r="B197" s="11" t="s">
        <v>952</v>
      </c>
      <c r="C197" s="11" t="str">
        <f t="shared" si="3"/>
        <v>Developing Only</v>
      </c>
    </row>
    <row r="198" spans="1:3" x14ac:dyDescent="0.2">
      <c r="A198" s="2" t="s">
        <v>783</v>
      </c>
      <c r="B198" s="11" t="s">
        <v>939</v>
      </c>
      <c r="C198" s="11" t="str">
        <f t="shared" si="3"/>
        <v>Developed Only</v>
      </c>
    </row>
    <row r="199" spans="1:3" x14ac:dyDescent="0.2">
      <c r="A199" s="2" t="s">
        <v>789</v>
      </c>
      <c r="B199" s="11" t="s">
        <v>939</v>
      </c>
      <c r="C199" s="11" t="str">
        <f t="shared" si="3"/>
        <v>Developed Only</v>
      </c>
    </row>
    <row r="200" spans="1:3" x14ac:dyDescent="0.2">
      <c r="A200" s="2" t="s">
        <v>792</v>
      </c>
      <c r="B200" s="11" t="s">
        <v>939</v>
      </c>
      <c r="C200" s="11" t="str">
        <f t="shared" si="3"/>
        <v>Developed Only</v>
      </c>
    </row>
    <row r="201" spans="1:3" x14ac:dyDescent="0.2">
      <c r="A201" s="2" t="s">
        <v>795</v>
      </c>
      <c r="B201" s="11" t="s">
        <v>952</v>
      </c>
      <c r="C201" s="11" t="str">
        <f t="shared" si="3"/>
        <v>Developing Only</v>
      </c>
    </row>
    <row r="202" spans="1:3" x14ac:dyDescent="0.2">
      <c r="A202" s="2" t="s">
        <v>799</v>
      </c>
      <c r="B202" s="11" t="s">
        <v>952</v>
      </c>
      <c r="C202" s="11" t="str">
        <f t="shared" si="3"/>
        <v>Developing Only</v>
      </c>
    </row>
    <row r="203" spans="1:3" x14ac:dyDescent="0.2">
      <c r="A203" s="2" t="s">
        <v>802</v>
      </c>
      <c r="B203" s="11" t="s">
        <v>952</v>
      </c>
      <c r="C203" s="11" t="str">
        <f t="shared" si="3"/>
        <v>Developing Only</v>
      </c>
    </row>
    <row r="204" spans="1:3" x14ac:dyDescent="0.2">
      <c r="A204" s="2" t="s">
        <v>805</v>
      </c>
      <c r="B204" s="11" t="s">
        <v>939</v>
      </c>
      <c r="C204" s="11" t="str">
        <f t="shared" si="3"/>
        <v>Developed Only</v>
      </c>
    </row>
    <row r="205" spans="1:3" x14ac:dyDescent="0.2">
      <c r="A205" s="2" t="s">
        <v>809</v>
      </c>
      <c r="B205" s="11" t="s">
        <v>952</v>
      </c>
      <c r="C205" s="11" t="str">
        <f t="shared" si="3"/>
        <v>Developing Only</v>
      </c>
    </row>
    <row r="206" spans="1:3" x14ac:dyDescent="0.2">
      <c r="A206" s="2" t="s">
        <v>815</v>
      </c>
      <c r="B206" s="26" t="s">
        <v>939</v>
      </c>
      <c r="C206" s="11" t="str">
        <f t="shared" si="3"/>
        <v>Developed Only</v>
      </c>
    </row>
    <row r="207" spans="1:3" x14ac:dyDescent="0.2">
      <c r="A207" s="2" t="s">
        <v>819</v>
      </c>
      <c r="B207" s="11" t="s">
        <v>939</v>
      </c>
      <c r="C207" s="11" t="str">
        <f t="shared" si="3"/>
        <v>Developed Only</v>
      </c>
    </row>
    <row r="208" spans="1:3" x14ac:dyDescent="0.2">
      <c r="A208" s="2" t="s">
        <v>821</v>
      </c>
      <c r="B208" s="11" t="s">
        <v>939</v>
      </c>
      <c r="C208" s="11" t="str">
        <f t="shared" si="3"/>
        <v>Developed Only</v>
      </c>
    </row>
    <row r="209" spans="1:3" x14ac:dyDescent="0.2">
      <c r="A209" s="2" t="s">
        <v>826</v>
      </c>
      <c r="B209" s="11" t="s">
        <v>939</v>
      </c>
      <c r="C209" s="11" t="str">
        <f t="shared" si="3"/>
        <v>Developed Only</v>
      </c>
    </row>
    <row r="210" spans="1:3" x14ac:dyDescent="0.2">
      <c r="A210" s="2" t="s">
        <v>830</v>
      </c>
      <c r="B210" s="11" t="s">
        <v>939</v>
      </c>
      <c r="C210" s="11" t="str">
        <f t="shared" si="3"/>
        <v>Developed Only</v>
      </c>
    </row>
    <row r="211" spans="1:3" x14ac:dyDescent="0.2">
      <c r="A211" s="2" t="s">
        <v>833</v>
      </c>
      <c r="B211" s="11" t="s">
        <v>939</v>
      </c>
      <c r="C211" s="11" t="str">
        <f t="shared" si="3"/>
        <v>Developed Only</v>
      </c>
    </row>
    <row r="212" spans="1:3" x14ac:dyDescent="0.2">
      <c r="A212" s="2" t="s">
        <v>839</v>
      </c>
      <c r="B212" s="11" t="s">
        <v>939</v>
      </c>
      <c r="C212" s="11" t="str">
        <f t="shared" si="3"/>
        <v>Developed Only</v>
      </c>
    </row>
    <row r="213" spans="1:3" x14ac:dyDescent="0.2">
      <c r="A213" s="2" t="s">
        <v>843</v>
      </c>
      <c r="B213" s="11" t="s">
        <v>939</v>
      </c>
      <c r="C213" s="11" t="str">
        <f t="shared" si="3"/>
        <v>Developed Only</v>
      </c>
    </row>
    <row r="214" spans="1:3" x14ac:dyDescent="0.2">
      <c r="A214" s="2" t="s">
        <v>851</v>
      </c>
      <c r="B214" s="11" t="s">
        <v>939</v>
      </c>
      <c r="C214" s="11" t="str">
        <f t="shared" si="3"/>
        <v>Developed Only</v>
      </c>
    </row>
    <row r="215" spans="1:3" x14ac:dyDescent="0.2">
      <c r="A215" s="2" t="s">
        <v>855</v>
      </c>
      <c r="B215" s="11" t="s">
        <v>939</v>
      </c>
      <c r="C215" s="11" t="str">
        <f t="shared" si="3"/>
        <v>Developed Only</v>
      </c>
    </row>
    <row r="216" spans="1:3" x14ac:dyDescent="0.2">
      <c r="A216" s="2" t="s">
        <v>858</v>
      </c>
      <c r="B216" s="11" t="s">
        <v>939</v>
      </c>
      <c r="C216" s="11" t="str">
        <f t="shared" si="3"/>
        <v>Developed Only</v>
      </c>
    </row>
    <row r="217" spans="1:3" x14ac:dyDescent="0.2">
      <c r="A217" s="2" t="s">
        <v>865</v>
      </c>
      <c r="B217" s="11" t="s">
        <v>939</v>
      </c>
      <c r="C217" s="11" t="str">
        <f t="shared" si="3"/>
        <v>Developed Only</v>
      </c>
    </row>
    <row r="218" spans="1:3" x14ac:dyDescent="0.2">
      <c r="A218" s="2" t="s">
        <v>867</v>
      </c>
      <c r="B218" s="11" t="s">
        <v>939</v>
      </c>
      <c r="C218" s="11" t="str">
        <f t="shared" si="3"/>
        <v>Developed Only</v>
      </c>
    </row>
    <row r="219" spans="1:3" x14ac:dyDescent="0.2">
      <c r="A219" s="2" t="s">
        <v>873</v>
      </c>
      <c r="B219" s="11" t="s">
        <v>939</v>
      </c>
      <c r="C219" s="11" t="str">
        <f t="shared" si="3"/>
        <v>Developed Only</v>
      </c>
    </row>
    <row r="220" spans="1:3" x14ac:dyDescent="0.2">
      <c r="A220" s="2" t="s">
        <v>347</v>
      </c>
      <c r="B220" s="11" t="s">
        <v>939</v>
      </c>
      <c r="C220" s="11" t="str">
        <f t="shared" si="3"/>
        <v>Developed Only</v>
      </c>
    </row>
    <row r="221" spans="1:3" x14ac:dyDescent="0.2">
      <c r="A221" s="2" t="s">
        <v>876</v>
      </c>
      <c r="B221" s="11" t="s">
        <v>952</v>
      </c>
      <c r="C221" s="11" t="str">
        <f t="shared" si="3"/>
        <v>Developing Only</v>
      </c>
    </row>
    <row r="222" spans="1:3" x14ac:dyDescent="0.2">
      <c r="A222" s="2" t="s">
        <v>881</v>
      </c>
      <c r="B222" s="11" t="s">
        <v>939</v>
      </c>
      <c r="C222" s="11" t="str">
        <f t="shared" si="3"/>
        <v>Developed Only</v>
      </c>
    </row>
    <row r="223" spans="1:3" x14ac:dyDescent="0.2">
      <c r="A223" s="2" t="s">
        <v>885</v>
      </c>
      <c r="B223" s="11" t="s">
        <v>952</v>
      </c>
      <c r="C223" s="11" t="str">
        <f t="shared" si="3"/>
        <v>Developing Only</v>
      </c>
    </row>
    <row r="224" spans="1:3" x14ac:dyDescent="0.2">
      <c r="A224" s="2" t="s">
        <v>890</v>
      </c>
      <c r="B224" s="11" t="s">
        <v>939</v>
      </c>
      <c r="C224" s="11" t="str">
        <f t="shared" si="3"/>
        <v>Developed Only</v>
      </c>
    </row>
    <row r="225" spans="1:3" x14ac:dyDescent="0.2">
      <c r="A225" s="2" t="s">
        <v>893</v>
      </c>
      <c r="B225" s="11" t="s">
        <v>939</v>
      </c>
      <c r="C225" s="11" t="str">
        <f t="shared" si="3"/>
        <v>Developed Only</v>
      </c>
    </row>
    <row r="226" spans="1:3" x14ac:dyDescent="0.2">
      <c r="A226" s="2" t="s">
        <v>895</v>
      </c>
      <c r="B226" s="11" t="s">
        <v>939</v>
      </c>
      <c r="C226" s="11" t="str">
        <f t="shared" si="3"/>
        <v>Developed Only</v>
      </c>
    </row>
    <row r="227" spans="1:3" x14ac:dyDescent="0.2">
      <c r="A227" s="2" t="s">
        <v>899</v>
      </c>
      <c r="B227" s="11" t="s">
        <v>939</v>
      </c>
      <c r="C227" s="11" t="str">
        <f t="shared" si="3"/>
        <v>Developed Only</v>
      </c>
    </row>
    <row r="228" spans="1:3" x14ac:dyDescent="0.2">
      <c r="A228" s="2" t="s">
        <v>903</v>
      </c>
      <c r="B228" s="11" t="s">
        <v>952</v>
      </c>
      <c r="C228" s="11" t="str">
        <f t="shared" si="3"/>
        <v>Developing Only</v>
      </c>
    </row>
    <row r="229" spans="1:3" x14ac:dyDescent="0.2">
      <c r="A229" s="2" t="s">
        <v>905</v>
      </c>
      <c r="B229" s="11" t="s">
        <v>939</v>
      </c>
      <c r="C229" s="11" t="str">
        <f t="shared" si="3"/>
        <v>Developed Only</v>
      </c>
    </row>
    <row r="230" spans="1:3" x14ac:dyDescent="0.2">
      <c r="A230" s="2" t="s">
        <v>907</v>
      </c>
      <c r="B230" s="11" t="s">
        <v>939</v>
      </c>
      <c r="C230" s="11" t="str">
        <f t="shared" si="3"/>
        <v>Developed Only</v>
      </c>
    </row>
    <row r="231" spans="1:3" x14ac:dyDescent="0.2">
      <c r="A231" s="2" t="s">
        <v>912</v>
      </c>
      <c r="B231" s="11" t="s">
        <v>939</v>
      </c>
      <c r="C231" s="11" t="str">
        <f t="shared" si="3"/>
        <v>Developed Only</v>
      </c>
    </row>
    <row r="232" spans="1:3" x14ac:dyDescent="0.2">
      <c r="A232" s="2" t="s">
        <v>922</v>
      </c>
      <c r="B232" s="11" t="s">
        <v>939</v>
      </c>
      <c r="C232" s="11" t="str">
        <f t="shared" si="3"/>
        <v>Developed Only</v>
      </c>
    </row>
    <row r="233" spans="1:3" x14ac:dyDescent="0.2">
      <c r="A233" s="2" t="s">
        <v>925</v>
      </c>
      <c r="B233" s="11" t="s">
        <v>939</v>
      </c>
      <c r="C233" s="11" t="str">
        <f t="shared" si="3"/>
        <v>Developed Only</v>
      </c>
    </row>
    <row r="234" spans="1:3" x14ac:dyDescent="0.2">
      <c r="A234" s="2" t="s">
        <v>930</v>
      </c>
      <c r="B234" s="11" t="s">
        <v>939</v>
      </c>
      <c r="C234" s="11" t="str">
        <f t="shared" si="3"/>
        <v>Developed Only</v>
      </c>
    </row>
    <row r="235" spans="1:3" x14ac:dyDescent="0.2">
      <c r="A235" s="2" t="s">
        <v>934</v>
      </c>
      <c r="B235" s="11" t="s">
        <v>939</v>
      </c>
      <c r="C235" s="11" t="str">
        <f t="shared" si="3"/>
        <v>Developed Only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86"/>
  <sheetViews>
    <sheetView workbookViewId="0">
      <selection activeCell="J1" sqref="J1"/>
    </sheetView>
  </sheetViews>
  <sheetFormatPr baseColWidth="10" defaultRowHeight="15" x14ac:dyDescent="0.2"/>
  <cols>
    <col min="1" max="1" width="10.83203125" style="28"/>
    <col min="2" max="2" width="17.6640625" style="28" bestFit="1" customWidth="1"/>
    <col min="3" max="16384" width="10.83203125" style="28"/>
  </cols>
  <sheetData>
    <row r="1" spans="1:10" x14ac:dyDescent="0.2">
      <c r="A1" s="28" t="s">
        <v>0</v>
      </c>
      <c r="B1" s="29" t="s">
        <v>1002</v>
      </c>
      <c r="C1" s="29" t="s">
        <v>1232</v>
      </c>
      <c r="D1" s="29"/>
      <c r="E1" s="28" t="s">
        <v>1204</v>
      </c>
      <c r="F1" s="28" t="s">
        <v>1205</v>
      </c>
      <c r="J1" s="30" t="s">
        <v>1233</v>
      </c>
    </row>
    <row r="2" spans="1:10" x14ac:dyDescent="0.2">
      <c r="A2" s="28" t="s">
        <v>10</v>
      </c>
      <c r="B2" s="29" t="s">
        <v>984</v>
      </c>
      <c r="C2" s="28" t="str">
        <f t="shared" ref="C2:C65" si="0">VLOOKUP(B2,E$2:F$21,2,FALSE)</f>
        <v>Northern Europe</v>
      </c>
      <c r="E2" s="28" t="s">
        <v>962</v>
      </c>
      <c r="F2" s="28" t="s">
        <v>961</v>
      </c>
    </row>
    <row r="3" spans="1:10" x14ac:dyDescent="0.2">
      <c r="A3" s="28" t="s">
        <v>17</v>
      </c>
      <c r="B3" s="29" t="s">
        <v>941</v>
      </c>
      <c r="C3" s="28" t="str">
        <f t="shared" si="0"/>
        <v>Southern Asia</v>
      </c>
      <c r="E3" s="28" t="s">
        <v>945</v>
      </c>
      <c r="F3" s="28" t="s">
        <v>944</v>
      </c>
    </row>
    <row r="4" spans="1:10" x14ac:dyDescent="0.2">
      <c r="A4" s="28" t="s">
        <v>23</v>
      </c>
      <c r="B4" s="29" t="s">
        <v>945</v>
      </c>
      <c r="C4" s="28" t="str">
        <f t="shared" si="0"/>
        <v>Central Africa</v>
      </c>
      <c r="E4" s="28" t="s">
        <v>967</v>
      </c>
      <c r="F4" s="28" t="s">
        <v>968</v>
      </c>
    </row>
    <row r="5" spans="1:10" x14ac:dyDescent="0.2">
      <c r="A5" s="28" t="s">
        <v>29</v>
      </c>
      <c r="B5" s="29" t="s">
        <v>12</v>
      </c>
      <c r="C5" s="28" t="str">
        <f t="shared" si="0"/>
        <v>Caribbean</v>
      </c>
      <c r="E5" s="28" t="s">
        <v>974</v>
      </c>
      <c r="F5" s="28" t="s">
        <v>975</v>
      </c>
    </row>
    <row r="6" spans="1:10" x14ac:dyDescent="0.2">
      <c r="A6" s="28" t="s">
        <v>31</v>
      </c>
      <c r="B6" s="29" t="s">
        <v>974</v>
      </c>
      <c r="C6" s="28" t="str">
        <f t="shared" si="0"/>
        <v>Central Asia</v>
      </c>
      <c r="E6" s="28" t="s">
        <v>12</v>
      </c>
      <c r="F6" s="28" t="s">
        <v>971</v>
      </c>
    </row>
    <row r="7" spans="1:10" x14ac:dyDescent="0.2">
      <c r="A7" s="28" t="s">
        <v>37</v>
      </c>
      <c r="B7" s="29" t="s">
        <v>950</v>
      </c>
      <c r="C7" s="28" t="str">
        <f t="shared" si="0"/>
        <v>Southern Europe</v>
      </c>
      <c r="E7" s="28" t="s">
        <v>955</v>
      </c>
      <c r="F7" s="28" t="s">
        <v>956</v>
      </c>
    </row>
    <row r="8" spans="1:10" x14ac:dyDescent="0.2">
      <c r="A8" s="28" t="s">
        <v>42</v>
      </c>
      <c r="B8" s="29" t="s">
        <v>950</v>
      </c>
      <c r="C8" s="28" t="str">
        <f t="shared" si="0"/>
        <v>Southern Europe</v>
      </c>
      <c r="E8" s="28" t="s">
        <v>977</v>
      </c>
      <c r="F8" s="28" t="s">
        <v>978</v>
      </c>
    </row>
    <row r="9" spans="1:10" x14ac:dyDescent="0.2">
      <c r="A9" s="28" t="s">
        <v>49</v>
      </c>
      <c r="B9" s="29" t="s">
        <v>958</v>
      </c>
      <c r="C9" s="28" t="str">
        <f t="shared" si="0"/>
        <v>Western Asia</v>
      </c>
      <c r="E9" s="28" t="s">
        <v>980</v>
      </c>
      <c r="F9" s="28" t="s">
        <v>979</v>
      </c>
    </row>
    <row r="10" spans="1:10" x14ac:dyDescent="0.2">
      <c r="A10" s="28" t="s">
        <v>59</v>
      </c>
      <c r="B10" s="29" t="s">
        <v>954</v>
      </c>
      <c r="C10" s="28" t="str">
        <f t="shared" si="0"/>
        <v>South America</v>
      </c>
      <c r="E10" s="28" t="s">
        <v>942</v>
      </c>
      <c r="F10" s="28" t="s">
        <v>943</v>
      </c>
    </row>
    <row r="11" spans="1:10" x14ac:dyDescent="0.2">
      <c r="A11" s="28" t="s">
        <v>62</v>
      </c>
      <c r="B11" s="29" t="s">
        <v>958</v>
      </c>
      <c r="C11" s="28" t="str">
        <f t="shared" si="0"/>
        <v>Western Asia</v>
      </c>
      <c r="E11" s="28" t="s">
        <v>963</v>
      </c>
      <c r="F11" s="28" t="s">
        <v>964</v>
      </c>
    </row>
    <row r="12" spans="1:10" x14ac:dyDescent="0.2">
      <c r="A12" s="28" t="s">
        <v>69</v>
      </c>
      <c r="B12" s="29" t="s">
        <v>985</v>
      </c>
      <c r="C12" s="28" t="str">
        <f t="shared" si="0"/>
        <v>Oceania</v>
      </c>
      <c r="E12" s="28" t="s">
        <v>984</v>
      </c>
      <c r="F12" s="28" t="s">
        <v>983</v>
      </c>
    </row>
    <row r="13" spans="1:10" x14ac:dyDescent="0.2">
      <c r="A13" s="28" t="s">
        <v>75</v>
      </c>
      <c r="B13" s="29" t="s">
        <v>942</v>
      </c>
      <c r="C13" s="28" t="str">
        <f t="shared" si="0"/>
        <v>Northern Africa</v>
      </c>
      <c r="E13" s="28" t="s">
        <v>985</v>
      </c>
      <c r="F13" s="28" t="s">
        <v>986</v>
      </c>
    </row>
    <row r="14" spans="1:10" x14ac:dyDescent="0.2">
      <c r="A14" s="28" t="s">
        <v>79</v>
      </c>
      <c r="B14" s="29" t="s">
        <v>955</v>
      </c>
      <c r="C14" s="28" t="str">
        <f t="shared" si="0"/>
        <v>Eastern Africa</v>
      </c>
      <c r="E14" s="28" t="s">
        <v>959</v>
      </c>
      <c r="F14" s="28" t="s">
        <v>960</v>
      </c>
    </row>
    <row r="15" spans="1:10" x14ac:dyDescent="0.2">
      <c r="A15" s="28" t="s">
        <v>83</v>
      </c>
      <c r="B15" s="29" t="s">
        <v>942</v>
      </c>
      <c r="C15" s="28" t="str">
        <f t="shared" si="0"/>
        <v>Northern Africa</v>
      </c>
      <c r="E15" s="28" t="s">
        <v>954</v>
      </c>
      <c r="F15" s="28" t="s">
        <v>953</v>
      </c>
    </row>
    <row r="16" spans="1:10" x14ac:dyDescent="0.2">
      <c r="A16" s="28" t="s">
        <v>87</v>
      </c>
      <c r="B16" s="29" t="s">
        <v>962</v>
      </c>
      <c r="C16" s="28" t="str">
        <f t="shared" si="0"/>
        <v>Australia and New Zealand</v>
      </c>
      <c r="E16" s="28" t="s">
        <v>941</v>
      </c>
      <c r="F16" s="28" t="s">
        <v>940</v>
      </c>
    </row>
    <row r="17" spans="1:6" x14ac:dyDescent="0.2">
      <c r="A17" s="28" t="s">
        <v>91</v>
      </c>
      <c r="B17" s="29" t="s">
        <v>966</v>
      </c>
      <c r="C17" s="28" t="str">
        <f t="shared" si="0"/>
        <v>Western Europe</v>
      </c>
      <c r="E17" s="28" t="s">
        <v>981</v>
      </c>
      <c r="F17" s="28" t="s">
        <v>982</v>
      </c>
    </row>
    <row r="18" spans="1:6" x14ac:dyDescent="0.2">
      <c r="A18" s="28" t="s">
        <v>96</v>
      </c>
      <c r="B18" s="29" t="s">
        <v>958</v>
      </c>
      <c r="C18" s="28" t="str">
        <f t="shared" si="0"/>
        <v>Western Asia</v>
      </c>
      <c r="E18" s="28" t="s">
        <v>950</v>
      </c>
      <c r="F18" s="28" t="s">
        <v>949</v>
      </c>
    </row>
    <row r="19" spans="1:6" x14ac:dyDescent="0.2">
      <c r="A19" s="28" t="s">
        <v>99</v>
      </c>
      <c r="B19" s="29" t="s">
        <v>955</v>
      </c>
      <c r="C19" s="28" t="str">
        <f t="shared" si="0"/>
        <v>Eastern Africa</v>
      </c>
      <c r="E19" s="28" t="s">
        <v>947</v>
      </c>
      <c r="F19" s="28" t="s">
        <v>948</v>
      </c>
    </row>
    <row r="20" spans="1:6" x14ac:dyDescent="0.2">
      <c r="A20" s="28" t="s">
        <v>103</v>
      </c>
      <c r="B20" s="29" t="s">
        <v>954</v>
      </c>
      <c r="C20" s="28" t="str">
        <f t="shared" si="0"/>
        <v>South America</v>
      </c>
      <c r="E20" s="28" t="s">
        <v>958</v>
      </c>
      <c r="F20" s="28" t="s">
        <v>957</v>
      </c>
    </row>
    <row r="21" spans="1:6" x14ac:dyDescent="0.2">
      <c r="A21" s="28" t="s">
        <v>109</v>
      </c>
      <c r="B21" s="29" t="s">
        <v>947</v>
      </c>
      <c r="C21" s="28" t="str">
        <f t="shared" si="0"/>
        <v>Western Africa</v>
      </c>
      <c r="E21" s="28" t="s">
        <v>966</v>
      </c>
      <c r="F21" s="28" t="s">
        <v>965</v>
      </c>
    </row>
    <row r="22" spans="1:6" x14ac:dyDescent="0.2">
      <c r="A22" s="28" t="s">
        <v>112</v>
      </c>
      <c r="B22" s="29" t="s">
        <v>954</v>
      </c>
      <c r="C22" s="28" t="str">
        <f t="shared" si="0"/>
        <v>South America</v>
      </c>
    </row>
    <row r="23" spans="1:6" x14ac:dyDescent="0.2">
      <c r="A23" s="28" t="s">
        <v>114</v>
      </c>
      <c r="B23" s="29" t="s">
        <v>947</v>
      </c>
      <c r="C23" s="28" t="str">
        <f t="shared" si="0"/>
        <v>Western Africa</v>
      </c>
    </row>
    <row r="24" spans="1:6" x14ac:dyDescent="0.2">
      <c r="A24" s="28" t="s">
        <v>120</v>
      </c>
      <c r="B24" s="29" t="s">
        <v>941</v>
      </c>
      <c r="C24" s="28" t="str">
        <f t="shared" si="0"/>
        <v>Southern Asia</v>
      </c>
    </row>
    <row r="25" spans="1:6" x14ac:dyDescent="0.2">
      <c r="A25" s="28" t="s">
        <v>124</v>
      </c>
      <c r="B25" s="29" t="s">
        <v>980</v>
      </c>
      <c r="C25" s="28" t="str">
        <f t="shared" si="0"/>
        <v>Eastern Europe</v>
      </c>
    </row>
    <row r="26" spans="1:6" x14ac:dyDescent="0.2">
      <c r="A26" s="28" t="s">
        <v>130</v>
      </c>
      <c r="B26" s="29" t="s">
        <v>958</v>
      </c>
      <c r="C26" s="28" t="str">
        <f t="shared" si="0"/>
        <v>Western Asia</v>
      </c>
    </row>
    <row r="27" spans="1:6" x14ac:dyDescent="0.2">
      <c r="A27" s="28" t="s">
        <v>134</v>
      </c>
      <c r="B27" s="29" t="s">
        <v>942</v>
      </c>
      <c r="C27" s="28" t="str">
        <f t="shared" si="0"/>
        <v>Northern Africa</v>
      </c>
    </row>
    <row r="28" spans="1:6" x14ac:dyDescent="0.2">
      <c r="A28" s="28" t="s">
        <v>138</v>
      </c>
      <c r="B28" s="29" t="s">
        <v>985</v>
      </c>
      <c r="C28" s="28" t="str">
        <f t="shared" si="0"/>
        <v>Oceania</v>
      </c>
    </row>
    <row r="29" spans="1:6" x14ac:dyDescent="0.2">
      <c r="A29" s="28" t="s">
        <v>143</v>
      </c>
      <c r="B29" s="29" t="s">
        <v>955</v>
      </c>
      <c r="C29" s="28" t="str">
        <f t="shared" si="0"/>
        <v>Eastern Africa</v>
      </c>
    </row>
    <row r="30" spans="1:6" x14ac:dyDescent="0.2">
      <c r="A30" s="28" t="s">
        <v>145</v>
      </c>
      <c r="B30" s="29" t="s">
        <v>980</v>
      </c>
      <c r="C30" s="28" t="str">
        <f t="shared" si="0"/>
        <v>Eastern Europe</v>
      </c>
    </row>
    <row r="31" spans="1:6" x14ac:dyDescent="0.2">
      <c r="A31" s="28" t="s">
        <v>315</v>
      </c>
      <c r="B31" s="29"/>
      <c r="C31" s="28" t="e">
        <f t="shared" si="0"/>
        <v>#N/A</v>
      </c>
    </row>
    <row r="32" spans="1:6" x14ac:dyDescent="0.2">
      <c r="A32" s="28" t="s">
        <v>104</v>
      </c>
      <c r="B32" s="29"/>
      <c r="C32" s="28" t="e">
        <f t="shared" si="0"/>
        <v>#N/A</v>
      </c>
    </row>
    <row r="33" spans="1:3" x14ac:dyDescent="0.2">
      <c r="A33" s="28" t="s">
        <v>151</v>
      </c>
      <c r="B33" s="29" t="s">
        <v>941</v>
      </c>
      <c r="C33" s="28" t="str">
        <f t="shared" si="0"/>
        <v>Southern Asia</v>
      </c>
    </row>
    <row r="34" spans="1:3" x14ac:dyDescent="0.2">
      <c r="A34" s="28" t="s">
        <v>157</v>
      </c>
      <c r="B34" s="29" t="s">
        <v>958</v>
      </c>
      <c r="C34" s="28" t="str">
        <f t="shared" si="0"/>
        <v>Western Asia</v>
      </c>
    </row>
    <row r="35" spans="1:3" x14ac:dyDescent="0.2">
      <c r="A35" s="28" t="s">
        <v>159</v>
      </c>
      <c r="B35" s="29" t="s">
        <v>954</v>
      </c>
      <c r="C35" s="28" t="str">
        <f t="shared" si="0"/>
        <v>South America</v>
      </c>
    </row>
    <row r="36" spans="1:3" x14ac:dyDescent="0.2">
      <c r="A36" s="28" t="s">
        <v>159</v>
      </c>
      <c r="B36" s="29" t="s">
        <v>959</v>
      </c>
      <c r="C36" s="28" t="str">
        <f t="shared" si="0"/>
        <v>Southern Africa</v>
      </c>
    </row>
    <row r="37" spans="1:3" x14ac:dyDescent="0.2">
      <c r="A37" s="28" t="s">
        <v>165</v>
      </c>
      <c r="B37" s="29" t="s">
        <v>945</v>
      </c>
      <c r="C37" s="28" t="str">
        <f t="shared" si="0"/>
        <v>Central Africa</v>
      </c>
    </row>
    <row r="38" spans="1:3" x14ac:dyDescent="0.2">
      <c r="A38" s="28" t="s">
        <v>168</v>
      </c>
      <c r="B38" s="29" t="s">
        <v>955</v>
      </c>
      <c r="C38" s="28" t="str">
        <f t="shared" si="0"/>
        <v>Eastern Africa</v>
      </c>
    </row>
    <row r="39" spans="1:3" x14ac:dyDescent="0.2">
      <c r="A39" s="28" t="s">
        <v>172</v>
      </c>
      <c r="B39" s="29"/>
      <c r="C39" s="28" t="e">
        <f t="shared" si="0"/>
        <v>#N/A</v>
      </c>
    </row>
    <row r="40" spans="1:3" x14ac:dyDescent="0.2">
      <c r="A40" s="28" t="s">
        <v>178</v>
      </c>
      <c r="B40" s="29" t="s">
        <v>963</v>
      </c>
      <c r="C40" s="28" t="str">
        <f t="shared" si="0"/>
        <v>Northern America</v>
      </c>
    </row>
    <row r="41" spans="1:3" x14ac:dyDescent="0.2">
      <c r="A41" s="28" t="s">
        <v>182</v>
      </c>
      <c r="B41" s="29" t="s">
        <v>955</v>
      </c>
      <c r="C41" s="28" t="str">
        <f t="shared" si="0"/>
        <v>Eastern Africa</v>
      </c>
    </row>
    <row r="42" spans="1:3" x14ac:dyDescent="0.2">
      <c r="A42" s="28" t="s">
        <v>184</v>
      </c>
      <c r="B42" s="29" t="s">
        <v>954</v>
      </c>
      <c r="C42" s="28" t="str">
        <f t="shared" si="0"/>
        <v>South America</v>
      </c>
    </row>
    <row r="43" spans="1:3" x14ac:dyDescent="0.2">
      <c r="A43" s="28" t="s">
        <v>188</v>
      </c>
      <c r="B43" s="29"/>
      <c r="C43" s="28" t="e">
        <f t="shared" si="0"/>
        <v>#N/A</v>
      </c>
    </row>
    <row r="44" spans="1:3" x14ac:dyDescent="0.2">
      <c r="A44" s="28" t="s">
        <v>188</v>
      </c>
      <c r="B44" s="29" t="s">
        <v>977</v>
      </c>
      <c r="C44" s="28" t="str">
        <f t="shared" si="0"/>
        <v>Eastern Asia</v>
      </c>
    </row>
    <row r="45" spans="1:3" x14ac:dyDescent="0.2">
      <c r="A45" s="28" t="s">
        <v>193</v>
      </c>
      <c r="B45" s="29" t="s">
        <v>966</v>
      </c>
      <c r="C45" s="28" t="str">
        <f t="shared" si="0"/>
        <v>Western Europe</v>
      </c>
    </row>
    <row r="46" spans="1:3" x14ac:dyDescent="0.2">
      <c r="A46" s="28" t="s">
        <v>198</v>
      </c>
      <c r="B46" s="29"/>
      <c r="C46" s="28" t="e">
        <f t="shared" si="0"/>
        <v>#N/A</v>
      </c>
    </row>
    <row r="47" spans="1:3" x14ac:dyDescent="0.2">
      <c r="A47" s="28" t="s">
        <v>200</v>
      </c>
      <c r="B47" s="29" t="s">
        <v>12</v>
      </c>
      <c r="C47" s="28" t="str">
        <f t="shared" si="0"/>
        <v>Caribbean</v>
      </c>
    </row>
    <row r="48" spans="1:3" x14ac:dyDescent="0.2">
      <c r="A48" s="28" t="s">
        <v>206</v>
      </c>
      <c r="B48" s="29" t="s">
        <v>947</v>
      </c>
      <c r="C48" s="28" t="str">
        <f t="shared" si="0"/>
        <v>Western Africa</v>
      </c>
    </row>
    <row r="49" spans="1:3" x14ac:dyDescent="0.2">
      <c r="A49" s="28" t="s">
        <v>211</v>
      </c>
      <c r="B49" s="29"/>
      <c r="C49" s="28" t="e">
        <f t="shared" si="0"/>
        <v>#N/A</v>
      </c>
    </row>
    <row r="50" spans="1:3" x14ac:dyDescent="0.2">
      <c r="A50" s="28" t="s">
        <v>210</v>
      </c>
      <c r="B50" s="29" t="s">
        <v>945</v>
      </c>
      <c r="C50" s="28" t="str">
        <f t="shared" si="0"/>
        <v>Central Africa</v>
      </c>
    </row>
    <row r="51" spans="1:3" x14ac:dyDescent="0.2">
      <c r="A51" s="28" t="s">
        <v>201</v>
      </c>
      <c r="B51" s="29"/>
      <c r="C51" s="28" t="e">
        <f t="shared" si="0"/>
        <v>#N/A</v>
      </c>
    </row>
    <row r="52" spans="1:3" x14ac:dyDescent="0.2">
      <c r="A52" s="28" t="s">
        <v>216</v>
      </c>
      <c r="B52" s="29" t="s">
        <v>12</v>
      </c>
      <c r="C52" s="28" t="str">
        <f t="shared" si="0"/>
        <v>Caribbean</v>
      </c>
    </row>
    <row r="53" spans="1:3" x14ac:dyDescent="0.2">
      <c r="A53" s="28" t="s">
        <v>216</v>
      </c>
      <c r="B53" s="29"/>
      <c r="C53" s="28" t="e">
        <f t="shared" si="0"/>
        <v>#N/A</v>
      </c>
    </row>
    <row r="54" spans="1:3" x14ac:dyDescent="0.2">
      <c r="A54" s="28" t="s">
        <v>222</v>
      </c>
      <c r="B54" s="29" t="s">
        <v>958</v>
      </c>
      <c r="C54" s="28" t="str">
        <f t="shared" si="0"/>
        <v>Western Asia</v>
      </c>
    </row>
    <row r="55" spans="1:3" x14ac:dyDescent="0.2">
      <c r="A55" s="28" t="s">
        <v>226</v>
      </c>
      <c r="B55" s="29" t="s">
        <v>980</v>
      </c>
      <c r="C55" s="28" t="str">
        <f t="shared" si="0"/>
        <v>Eastern Europe</v>
      </c>
    </row>
    <row r="56" spans="1:3" x14ac:dyDescent="0.2">
      <c r="A56" s="28" t="s">
        <v>226</v>
      </c>
      <c r="B56" s="29"/>
      <c r="C56" s="28" t="e">
        <f t="shared" si="0"/>
        <v>#N/A</v>
      </c>
    </row>
    <row r="57" spans="1:3" x14ac:dyDescent="0.2">
      <c r="A57" s="28" t="s">
        <v>231</v>
      </c>
      <c r="B57" s="29" t="s">
        <v>966</v>
      </c>
      <c r="C57" s="28" t="str">
        <f t="shared" si="0"/>
        <v>Western Europe</v>
      </c>
    </row>
    <row r="58" spans="1:3" x14ac:dyDescent="0.2">
      <c r="A58" s="28" t="s">
        <v>236</v>
      </c>
      <c r="B58" s="29"/>
      <c r="C58" s="28" t="e">
        <f t="shared" si="0"/>
        <v>#N/A</v>
      </c>
    </row>
    <row r="59" spans="1:3" x14ac:dyDescent="0.2">
      <c r="A59" s="28" t="s">
        <v>240</v>
      </c>
      <c r="B59" s="29" t="s">
        <v>955</v>
      </c>
      <c r="C59" s="28" t="str">
        <f t="shared" si="0"/>
        <v>Eastern Africa</v>
      </c>
    </row>
    <row r="60" spans="1:3" x14ac:dyDescent="0.2">
      <c r="A60" s="28" t="s">
        <v>243</v>
      </c>
      <c r="B60" s="29"/>
      <c r="C60" s="28" t="e">
        <f t="shared" si="0"/>
        <v>#N/A</v>
      </c>
    </row>
    <row r="61" spans="1:3" x14ac:dyDescent="0.2">
      <c r="A61" s="28" t="s">
        <v>247</v>
      </c>
      <c r="B61" s="29" t="s">
        <v>955</v>
      </c>
      <c r="C61" s="28" t="str">
        <f t="shared" si="0"/>
        <v>Eastern Africa</v>
      </c>
    </row>
    <row r="62" spans="1:3" x14ac:dyDescent="0.2">
      <c r="A62" s="28" t="s">
        <v>12</v>
      </c>
      <c r="B62" s="29"/>
      <c r="C62" s="28" t="e">
        <f t="shared" si="0"/>
        <v>#N/A</v>
      </c>
    </row>
    <row r="63" spans="1:3" x14ac:dyDescent="0.2">
      <c r="A63" s="28" t="s">
        <v>252</v>
      </c>
      <c r="B63" s="29" t="s">
        <v>980</v>
      </c>
      <c r="C63" s="28" t="str">
        <f t="shared" si="0"/>
        <v>Eastern Europe</v>
      </c>
    </row>
    <row r="64" spans="1:3" x14ac:dyDescent="0.2">
      <c r="A64" s="28" t="s">
        <v>256</v>
      </c>
      <c r="B64" s="29" t="s">
        <v>981</v>
      </c>
      <c r="C64" s="28" t="str">
        <f t="shared" si="0"/>
        <v>South-Eastern Asia</v>
      </c>
    </row>
    <row r="65" spans="1:3" x14ac:dyDescent="0.2">
      <c r="A65" s="28" t="s">
        <v>259</v>
      </c>
      <c r="B65" s="29" t="s">
        <v>985</v>
      </c>
      <c r="C65" s="28" t="str">
        <f t="shared" si="0"/>
        <v>Oceania</v>
      </c>
    </row>
    <row r="66" spans="1:3" x14ac:dyDescent="0.2">
      <c r="A66" s="28" t="s">
        <v>261</v>
      </c>
      <c r="B66" s="29"/>
      <c r="C66" s="28" t="e">
        <f t="shared" ref="C66:C129" si="1">VLOOKUP(B66,E$2:F$21,2,FALSE)</f>
        <v>#N/A</v>
      </c>
    </row>
    <row r="67" spans="1:3" x14ac:dyDescent="0.2">
      <c r="A67" s="28" t="s">
        <v>263</v>
      </c>
      <c r="B67" s="29" t="s">
        <v>984</v>
      </c>
      <c r="C67" s="28" t="str">
        <f t="shared" si="1"/>
        <v>Northern Europe</v>
      </c>
    </row>
    <row r="68" spans="1:3" x14ac:dyDescent="0.2">
      <c r="A68" s="28" t="s">
        <v>265</v>
      </c>
      <c r="B68" s="29" t="s">
        <v>941</v>
      </c>
      <c r="C68" s="28" t="str">
        <f t="shared" si="1"/>
        <v>Southern Asia</v>
      </c>
    </row>
    <row r="69" spans="1:3" x14ac:dyDescent="0.2">
      <c r="A69" s="28" t="s">
        <v>268</v>
      </c>
      <c r="B69" s="29" t="s">
        <v>984</v>
      </c>
      <c r="C69" s="28" t="str">
        <f t="shared" si="1"/>
        <v>Northern Europe</v>
      </c>
    </row>
    <row r="70" spans="1:3" x14ac:dyDescent="0.2">
      <c r="A70" s="28" t="s">
        <v>272</v>
      </c>
      <c r="B70" s="29" t="s">
        <v>941</v>
      </c>
      <c r="C70" s="28" t="str">
        <f t="shared" si="1"/>
        <v>Southern Asia</v>
      </c>
    </row>
    <row r="71" spans="1:3" x14ac:dyDescent="0.2">
      <c r="A71" s="28" t="s">
        <v>276</v>
      </c>
      <c r="B71" s="29" t="s">
        <v>958</v>
      </c>
      <c r="C71" s="28" t="str">
        <f t="shared" si="1"/>
        <v>Western Asia</v>
      </c>
    </row>
    <row r="72" spans="1:3" x14ac:dyDescent="0.2">
      <c r="A72" s="28" t="s">
        <v>279</v>
      </c>
      <c r="B72" s="29" t="s">
        <v>966</v>
      </c>
      <c r="C72" s="28" t="str">
        <f t="shared" si="1"/>
        <v>Western Europe</v>
      </c>
    </row>
    <row r="73" spans="1:3" x14ac:dyDescent="0.2">
      <c r="A73" s="28" t="s">
        <v>283</v>
      </c>
      <c r="B73" s="29" t="s">
        <v>984</v>
      </c>
      <c r="C73" s="28" t="str">
        <f t="shared" si="1"/>
        <v>Northern Europe</v>
      </c>
    </row>
    <row r="74" spans="1:3" x14ac:dyDescent="0.2">
      <c r="A74" s="28" t="s">
        <v>289</v>
      </c>
      <c r="B74" s="29" t="s">
        <v>958</v>
      </c>
      <c r="C74" s="28" t="str">
        <f t="shared" si="1"/>
        <v>Western Asia</v>
      </c>
    </row>
    <row r="75" spans="1:3" x14ac:dyDescent="0.2">
      <c r="A75" s="28" t="s">
        <v>292</v>
      </c>
      <c r="B75" s="29" t="s">
        <v>950</v>
      </c>
      <c r="C75" s="28" t="str">
        <f t="shared" si="1"/>
        <v>Southern Europe</v>
      </c>
    </row>
    <row r="76" spans="1:3" x14ac:dyDescent="0.2">
      <c r="A76" s="28" t="s">
        <v>296</v>
      </c>
      <c r="B76" s="29" t="s">
        <v>12</v>
      </c>
      <c r="C76" s="28" t="str">
        <f t="shared" si="1"/>
        <v>Caribbean</v>
      </c>
    </row>
    <row r="77" spans="1:3" x14ac:dyDescent="0.2">
      <c r="A77" s="28" t="s">
        <v>299</v>
      </c>
      <c r="B77" s="29" t="s">
        <v>958</v>
      </c>
      <c r="C77" s="28" t="str">
        <f t="shared" si="1"/>
        <v>Western Asia</v>
      </c>
    </row>
    <row r="78" spans="1:3" x14ac:dyDescent="0.2">
      <c r="A78" s="28" t="s">
        <v>302</v>
      </c>
      <c r="B78" s="29" t="s">
        <v>977</v>
      </c>
      <c r="C78" s="28" t="str">
        <f t="shared" si="1"/>
        <v>Eastern Asia</v>
      </c>
    </row>
    <row r="79" spans="1:3" x14ac:dyDescent="0.2">
      <c r="A79" s="28" t="s">
        <v>305</v>
      </c>
      <c r="B79" s="29" t="s">
        <v>967</v>
      </c>
      <c r="C79" s="28" t="str">
        <f t="shared" si="1"/>
        <v>Central America</v>
      </c>
    </row>
    <row r="80" spans="1:3" x14ac:dyDescent="0.2">
      <c r="A80" s="28" t="s">
        <v>310</v>
      </c>
      <c r="B80" s="29"/>
      <c r="C80" s="28" t="e">
        <f t="shared" si="1"/>
        <v>#N/A</v>
      </c>
    </row>
    <row r="81" spans="1:3" x14ac:dyDescent="0.2">
      <c r="A81" s="28" t="s">
        <v>314</v>
      </c>
      <c r="B81" s="29" t="s">
        <v>984</v>
      </c>
      <c r="C81" s="28" t="str">
        <f t="shared" si="1"/>
        <v>Northern Europe</v>
      </c>
    </row>
    <row r="82" spans="1:3" x14ac:dyDescent="0.2">
      <c r="A82" s="28" t="s">
        <v>319</v>
      </c>
      <c r="B82" s="29" t="s">
        <v>974</v>
      </c>
      <c r="C82" s="28" t="str">
        <f t="shared" si="1"/>
        <v>Central Asia</v>
      </c>
    </row>
    <row r="83" spans="1:3" x14ac:dyDescent="0.2">
      <c r="A83" s="28" t="s">
        <v>322</v>
      </c>
      <c r="B83" s="29" t="s">
        <v>981</v>
      </c>
      <c r="C83" s="28" t="str">
        <f t="shared" si="1"/>
        <v>South-Eastern Asia</v>
      </c>
    </row>
    <row r="84" spans="1:3" x14ac:dyDescent="0.2">
      <c r="A84" s="28" t="s">
        <v>325</v>
      </c>
      <c r="B84" s="29" t="s">
        <v>955</v>
      </c>
      <c r="C84" s="28" t="str">
        <f t="shared" si="1"/>
        <v>Eastern Africa</v>
      </c>
    </row>
    <row r="85" spans="1:3" x14ac:dyDescent="0.2">
      <c r="A85" s="28" t="s">
        <v>329</v>
      </c>
      <c r="B85" s="29" t="s">
        <v>984</v>
      </c>
      <c r="C85" s="28" t="str">
        <f t="shared" si="1"/>
        <v>Northern Europe</v>
      </c>
    </row>
    <row r="86" spans="1:3" x14ac:dyDescent="0.2">
      <c r="A86" s="28" t="s">
        <v>32</v>
      </c>
      <c r="B86" s="29"/>
      <c r="C86" s="28" t="e">
        <f t="shared" si="1"/>
        <v>#N/A</v>
      </c>
    </row>
    <row r="87" spans="1:3" x14ac:dyDescent="0.2">
      <c r="A87" s="28" t="s">
        <v>331</v>
      </c>
      <c r="B87" s="29" t="s">
        <v>977</v>
      </c>
      <c r="C87" s="28" t="str">
        <f t="shared" si="1"/>
        <v>Eastern Asia</v>
      </c>
    </row>
    <row r="88" spans="1:3" x14ac:dyDescent="0.2">
      <c r="A88" s="28" t="s">
        <v>336</v>
      </c>
      <c r="B88" s="29" t="s">
        <v>980</v>
      </c>
      <c r="C88" s="28" t="str">
        <f t="shared" si="1"/>
        <v>Eastern Europe</v>
      </c>
    </row>
    <row r="89" spans="1:3" x14ac:dyDescent="0.2">
      <c r="A89" s="28" t="s">
        <v>332</v>
      </c>
      <c r="B89" s="29"/>
      <c r="C89" s="28" t="e">
        <f t="shared" si="1"/>
        <v>#N/A</v>
      </c>
    </row>
    <row r="90" spans="1:3" x14ac:dyDescent="0.2">
      <c r="A90" s="28" t="s">
        <v>338</v>
      </c>
      <c r="B90" s="29"/>
      <c r="C90" s="28" t="e">
        <f t="shared" si="1"/>
        <v>#N/A</v>
      </c>
    </row>
    <row r="91" spans="1:3" x14ac:dyDescent="0.2">
      <c r="A91" s="28" t="s">
        <v>342</v>
      </c>
      <c r="B91" s="29" t="s">
        <v>958</v>
      </c>
      <c r="C91" s="28" t="str">
        <f t="shared" si="1"/>
        <v>Western Asia</v>
      </c>
    </row>
    <row r="92" spans="1:3" x14ac:dyDescent="0.2">
      <c r="A92" s="28" t="s">
        <v>345</v>
      </c>
      <c r="B92" s="29"/>
      <c r="C92" s="28" t="e">
        <f t="shared" si="1"/>
        <v>#N/A</v>
      </c>
    </row>
    <row r="93" spans="1:3" x14ac:dyDescent="0.2">
      <c r="A93" s="28" t="s">
        <v>353</v>
      </c>
      <c r="B93" s="29" t="s">
        <v>947</v>
      </c>
      <c r="C93" s="28" t="str">
        <f t="shared" si="1"/>
        <v>Western Africa</v>
      </c>
    </row>
    <row r="94" spans="1:3" x14ac:dyDescent="0.2">
      <c r="A94" s="28" t="s">
        <v>356</v>
      </c>
      <c r="B94" s="29"/>
      <c r="C94" s="28" t="e">
        <f t="shared" si="1"/>
        <v>#N/A</v>
      </c>
    </row>
    <row r="95" spans="1:3" x14ac:dyDescent="0.2">
      <c r="A95" s="28" t="s">
        <v>358</v>
      </c>
      <c r="B95" s="29" t="s">
        <v>942</v>
      </c>
      <c r="C95" s="28" t="str">
        <f t="shared" si="1"/>
        <v>Northern Africa</v>
      </c>
    </row>
    <row r="96" spans="1:3" x14ac:dyDescent="0.2">
      <c r="A96" s="28" t="s">
        <v>361</v>
      </c>
      <c r="B96" s="29"/>
      <c r="C96" s="28" t="e">
        <f t="shared" si="1"/>
        <v>#N/A</v>
      </c>
    </row>
    <row r="97" spans="1:3" x14ac:dyDescent="0.2">
      <c r="A97" s="28" t="s">
        <v>363</v>
      </c>
      <c r="B97" s="29" t="s">
        <v>941</v>
      </c>
      <c r="C97" s="28" t="str">
        <f t="shared" si="1"/>
        <v>Southern Asia</v>
      </c>
    </row>
    <row r="98" spans="1:3" x14ac:dyDescent="0.2">
      <c r="A98" s="28" t="s">
        <v>369</v>
      </c>
      <c r="B98" s="29" t="s">
        <v>945</v>
      </c>
      <c r="C98" s="28" t="str">
        <f t="shared" si="1"/>
        <v>Central Africa</v>
      </c>
    </row>
    <row r="99" spans="1:3" x14ac:dyDescent="0.2">
      <c r="A99" s="28" t="s">
        <v>371</v>
      </c>
      <c r="B99" s="29" t="s">
        <v>959</v>
      </c>
      <c r="C99" s="28" t="str">
        <f t="shared" si="1"/>
        <v>Southern Africa</v>
      </c>
    </row>
    <row r="100" spans="1:3" x14ac:dyDescent="0.2">
      <c r="A100" s="28" t="s">
        <v>375</v>
      </c>
      <c r="B100" s="29" t="s">
        <v>980</v>
      </c>
      <c r="C100" s="28" t="str">
        <f t="shared" si="1"/>
        <v>Eastern Europe</v>
      </c>
    </row>
    <row r="101" spans="1:3" x14ac:dyDescent="0.2">
      <c r="A101" s="28" t="s">
        <v>379</v>
      </c>
      <c r="B101" s="29" t="s">
        <v>955</v>
      </c>
      <c r="C101" s="28" t="str">
        <f t="shared" si="1"/>
        <v>Eastern Africa</v>
      </c>
    </row>
    <row r="102" spans="1:3" x14ac:dyDescent="0.2">
      <c r="A102" s="28" t="s">
        <v>384</v>
      </c>
      <c r="B102" s="29" t="s">
        <v>967</v>
      </c>
      <c r="C102" s="28" t="str">
        <f t="shared" si="1"/>
        <v>Central America</v>
      </c>
    </row>
    <row r="103" spans="1:3" x14ac:dyDescent="0.2">
      <c r="A103" s="28" t="s">
        <v>388</v>
      </c>
      <c r="B103" s="29" t="s">
        <v>958</v>
      </c>
      <c r="C103" s="28" t="str">
        <f t="shared" si="1"/>
        <v>Western Asia</v>
      </c>
    </row>
    <row r="104" spans="1:3" x14ac:dyDescent="0.2">
      <c r="A104" s="28" t="s">
        <v>392</v>
      </c>
      <c r="B104" s="29" t="s">
        <v>947</v>
      </c>
      <c r="C104" s="28" t="str">
        <f t="shared" si="1"/>
        <v>Western Africa</v>
      </c>
    </row>
    <row r="105" spans="1:3" x14ac:dyDescent="0.2">
      <c r="A105" s="28" t="s">
        <v>400</v>
      </c>
      <c r="B105" s="29"/>
      <c r="C105" s="28" t="e">
        <f t="shared" si="1"/>
        <v>#N/A</v>
      </c>
    </row>
    <row r="106" spans="1:3" x14ac:dyDescent="0.2">
      <c r="A106" s="28" t="s">
        <v>394</v>
      </c>
      <c r="B106" s="29" t="s">
        <v>955</v>
      </c>
      <c r="C106" s="28" t="str">
        <f t="shared" si="1"/>
        <v>Eastern Africa</v>
      </c>
    </row>
    <row r="107" spans="1:3" x14ac:dyDescent="0.2">
      <c r="A107" s="28" t="s">
        <v>398</v>
      </c>
      <c r="B107" s="29" t="s">
        <v>981</v>
      </c>
      <c r="C107" s="28" t="str">
        <f t="shared" si="1"/>
        <v>South-Eastern Asia</v>
      </c>
    </row>
    <row r="108" spans="1:3" x14ac:dyDescent="0.2">
      <c r="A108" s="28" t="s">
        <v>404</v>
      </c>
      <c r="B108" s="29"/>
      <c r="C108" s="28" t="e">
        <f t="shared" si="1"/>
        <v>#N/A</v>
      </c>
    </row>
    <row r="109" spans="1:3" x14ac:dyDescent="0.2">
      <c r="A109" s="28" t="s">
        <v>406</v>
      </c>
      <c r="B109" s="29" t="s">
        <v>977</v>
      </c>
      <c r="C109" s="28" t="str">
        <f t="shared" si="1"/>
        <v>Eastern Asia</v>
      </c>
    </row>
    <row r="110" spans="1:3" x14ac:dyDescent="0.2">
      <c r="A110" s="28" t="s">
        <v>409</v>
      </c>
      <c r="B110" s="29" t="s">
        <v>945</v>
      </c>
      <c r="C110" s="28" t="str">
        <f t="shared" si="1"/>
        <v>Central Africa</v>
      </c>
    </row>
    <row r="111" spans="1:3" x14ac:dyDescent="0.2">
      <c r="A111" s="28" t="s">
        <v>411</v>
      </c>
      <c r="B111" s="29"/>
      <c r="C111" s="28" t="e">
        <f t="shared" si="1"/>
        <v>#N/A</v>
      </c>
    </row>
    <row r="112" spans="1:3" x14ac:dyDescent="0.2">
      <c r="A112" s="28" t="s">
        <v>413</v>
      </c>
      <c r="B112" s="29" t="s">
        <v>947</v>
      </c>
      <c r="C112" s="28" t="str">
        <f t="shared" si="1"/>
        <v>Western Africa</v>
      </c>
    </row>
    <row r="113" spans="1:3" x14ac:dyDescent="0.2">
      <c r="A113" s="28" t="s">
        <v>417</v>
      </c>
      <c r="B113" s="29" t="s">
        <v>955</v>
      </c>
      <c r="C113" s="28" t="str">
        <f t="shared" si="1"/>
        <v>Eastern Africa</v>
      </c>
    </row>
    <row r="114" spans="1:3" x14ac:dyDescent="0.2">
      <c r="A114" s="28" t="s">
        <v>421</v>
      </c>
      <c r="B114" s="29" t="s">
        <v>981</v>
      </c>
      <c r="C114" s="28" t="str">
        <f t="shared" si="1"/>
        <v>South-Eastern Asia</v>
      </c>
    </row>
    <row r="115" spans="1:3" x14ac:dyDescent="0.2">
      <c r="A115" s="28" t="s">
        <v>425</v>
      </c>
      <c r="B115" s="29" t="s">
        <v>959</v>
      </c>
      <c r="C115" s="28" t="str">
        <f t="shared" si="1"/>
        <v>Southern Africa</v>
      </c>
    </row>
    <row r="116" spans="1:3" x14ac:dyDescent="0.2">
      <c r="A116" s="28" t="s">
        <v>428</v>
      </c>
      <c r="B116" s="29" t="s">
        <v>947</v>
      </c>
      <c r="C116" s="28" t="str">
        <f t="shared" si="1"/>
        <v>Western Africa</v>
      </c>
    </row>
    <row r="117" spans="1:3" x14ac:dyDescent="0.2">
      <c r="A117" s="28" t="s">
        <v>433</v>
      </c>
      <c r="B117" s="29"/>
      <c r="C117" s="28" t="e">
        <f t="shared" si="1"/>
        <v>#N/A</v>
      </c>
    </row>
    <row r="118" spans="1:3" x14ac:dyDescent="0.2">
      <c r="A118" s="28" t="s">
        <v>435</v>
      </c>
      <c r="B118" s="29" t="s">
        <v>947</v>
      </c>
      <c r="C118" s="28" t="str">
        <f t="shared" si="1"/>
        <v>Western Africa</v>
      </c>
    </row>
    <row r="119" spans="1:3" x14ac:dyDescent="0.2">
      <c r="A119" s="28" t="s">
        <v>438</v>
      </c>
      <c r="B119" s="29"/>
      <c r="C119" s="28" t="e">
        <f t="shared" si="1"/>
        <v>#N/A</v>
      </c>
    </row>
    <row r="120" spans="1:3" x14ac:dyDescent="0.2">
      <c r="A120" s="28" t="s">
        <v>440</v>
      </c>
      <c r="B120" s="29" t="s">
        <v>967</v>
      </c>
      <c r="C120" s="28" t="str">
        <f t="shared" si="1"/>
        <v>Central America</v>
      </c>
    </row>
    <row r="121" spans="1:3" x14ac:dyDescent="0.2">
      <c r="A121" s="28" t="s">
        <v>444</v>
      </c>
      <c r="B121" s="29"/>
      <c r="C121" s="28" t="e">
        <f t="shared" si="1"/>
        <v>#N/A</v>
      </c>
    </row>
    <row r="122" spans="1:3" x14ac:dyDescent="0.2">
      <c r="A122" s="28" t="s">
        <v>444</v>
      </c>
      <c r="B122" s="29" t="s">
        <v>966</v>
      </c>
      <c r="C122" s="28" t="str">
        <f t="shared" si="1"/>
        <v>Western Europe</v>
      </c>
    </row>
    <row r="123" spans="1:3" x14ac:dyDescent="0.2">
      <c r="A123" s="28" t="s">
        <v>449</v>
      </c>
      <c r="B123" s="29" t="s">
        <v>984</v>
      </c>
      <c r="C123" s="28" t="str">
        <f t="shared" si="1"/>
        <v>Northern Europe</v>
      </c>
    </row>
    <row r="124" spans="1:3" x14ac:dyDescent="0.2">
      <c r="A124" s="28" t="s">
        <v>452</v>
      </c>
      <c r="B124" s="29" t="s">
        <v>941</v>
      </c>
      <c r="C124" s="28" t="str">
        <f t="shared" si="1"/>
        <v>Southern Asia</v>
      </c>
    </row>
    <row r="125" spans="1:3" x14ac:dyDescent="0.2">
      <c r="A125" s="28" t="s">
        <v>456</v>
      </c>
      <c r="B125" s="29" t="s">
        <v>962</v>
      </c>
      <c r="C125" s="28" t="str">
        <f t="shared" si="1"/>
        <v>Australia and New Zealand</v>
      </c>
    </row>
    <row r="126" spans="1:3" x14ac:dyDescent="0.2">
      <c r="A126" s="28" t="s">
        <v>459</v>
      </c>
      <c r="B126" s="29" t="s">
        <v>966</v>
      </c>
      <c r="C126" s="28" t="str">
        <f t="shared" si="1"/>
        <v>Western Europe</v>
      </c>
    </row>
    <row r="127" spans="1:3" x14ac:dyDescent="0.2">
      <c r="A127" s="28" t="s">
        <v>460</v>
      </c>
      <c r="B127" s="29"/>
      <c r="C127" s="28" t="e">
        <f t="shared" si="1"/>
        <v>#N/A</v>
      </c>
    </row>
    <row r="128" spans="1:3" x14ac:dyDescent="0.2">
      <c r="A128" s="28" t="s">
        <v>464</v>
      </c>
      <c r="B128" s="29" t="s">
        <v>981</v>
      </c>
      <c r="C128" s="28" t="str">
        <f t="shared" si="1"/>
        <v>South-Eastern Asia</v>
      </c>
    </row>
    <row r="129" spans="1:3" x14ac:dyDescent="0.2">
      <c r="A129" s="28" t="s">
        <v>467</v>
      </c>
      <c r="B129" s="29" t="s">
        <v>941</v>
      </c>
      <c r="C129" s="28" t="str">
        <f t="shared" si="1"/>
        <v>Southern Asia</v>
      </c>
    </row>
    <row r="130" spans="1:3" x14ac:dyDescent="0.2">
      <c r="A130" s="28" t="s">
        <v>470</v>
      </c>
      <c r="B130" s="29" t="s">
        <v>967</v>
      </c>
      <c r="C130" s="28" t="str">
        <f t="shared" ref="C130:C193" si="2">VLOOKUP(B130,E$2:F$21,2,FALSE)</f>
        <v>Central America</v>
      </c>
    </row>
    <row r="131" spans="1:3" x14ac:dyDescent="0.2">
      <c r="A131" s="28" t="s">
        <v>474</v>
      </c>
      <c r="B131" s="29" t="s">
        <v>954</v>
      </c>
      <c r="C131" s="28" t="str">
        <f t="shared" si="2"/>
        <v>South America</v>
      </c>
    </row>
    <row r="132" spans="1:3" x14ac:dyDescent="0.2">
      <c r="A132" s="28" t="s">
        <v>477</v>
      </c>
      <c r="B132" s="29" t="s">
        <v>981</v>
      </c>
      <c r="C132" s="28" t="str">
        <f t="shared" si="2"/>
        <v>South-Eastern Asia</v>
      </c>
    </row>
    <row r="133" spans="1:3" x14ac:dyDescent="0.2">
      <c r="A133" s="28" t="s">
        <v>480</v>
      </c>
      <c r="B133" s="29" t="s">
        <v>985</v>
      </c>
      <c r="C133" s="28" t="str">
        <f t="shared" si="2"/>
        <v>Oceania</v>
      </c>
    </row>
    <row r="134" spans="1:3" x14ac:dyDescent="0.2">
      <c r="A134" s="28" t="s">
        <v>484</v>
      </c>
      <c r="B134" s="29" t="s">
        <v>980</v>
      </c>
      <c r="C134" s="28" t="str">
        <f t="shared" si="2"/>
        <v>Eastern Europe</v>
      </c>
    </row>
    <row r="135" spans="1:3" x14ac:dyDescent="0.2">
      <c r="A135" s="28" t="s">
        <v>490</v>
      </c>
      <c r="B135" s="29"/>
      <c r="C135" s="28" t="e">
        <f t="shared" si="2"/>
        <v>#N/A</v>
      </c>
    </row>
    <row r="136" spans="1:3" x14ac:dyDescent="0.2">
      <c r="A136" s="28" t="s">
        <v>493</v>
      </c>
      <c r="B136" s="29" t="s">
        <v>947</v>
      </c>
      <c r="C136" s="28" t="str">
        <f t="shared" si="2"/>
        <v>Western Africa</v>
      </c>
    </row>
    <row r="137" spans="1:3" x14ac:dyDescent="0.2">
      <c r="A137" s="28" t="s">
        <v>497</v>
      </c>
      <c r="B137" s="29" t="s">
        <v>977</v>
      </c>
      <c r="C137" s="28" t="str">
        <f t="shared" si="2"/>
        <v>Eastern Asia</v>
      </c>
    </row>
    <row r="138" spans="1:3" x14ac:dyDescent="0.2">
      <c r="A138" s="28" t="s">
        <v>497</v>
      </c>
      <c r="B138" s="29"/>
      <c r="C138" s="28" t="e">
        <f t="shared" si="2"/>
        <v>#N/A</v>
      </c>
    </row>
    <row r="139" spans="1:3" x14ac:dyDescent="0.2">
      <c r="A139" s="28" t="s">
        <v>504</v>
      </c>
      <c r="B139" s="29"/>
      <c r="C139" s="28" t="e">
        <f t="shared" si="2"/>
        <v>#N/A</v>
      </c>
    </row>
    <row r="140" spans="1:3" x14ac:dyDescent="0.2">
      <c r="A140" s="28" t="s">
        <v>508</v>
      </c>
      <c r="B140" s="29" t="s">
        <v>950</v>
      </c>
      <c r="C140" s="28" t="str">
        <f t="shared" si="2"/>
        <v>Southern Europe</v>
      </c>
    </row>
    <row r="141" spans="1:3" x14ac:dyDescent="0.2">
      <c r="A141" s="28" t="s">
        <v>508</v>
      </c>
      <c r="B141" s="29"/>
      <c r="C141" s="28" t="e">
        <f t="shared" si="2"/>
        <v>#N/A</v>
      </c>
    </row>
    <row r="142" spans="1:3" x14ac:dyDescent="0.2">
      <c r="A142" s="28" t="s">
        <v>512</v>
      </c>
      <c r="B142" s="29" t="s">
        <v>954</v>
      </c>
      <c r="C142" s="28" t="str">
        <f t="shared" si="2"/>
        <v>South America</v>
      </c>
    </row>
    <row r="143" spans="1:3" x14ac:dyDescent="0.2">
      <c r="A143" s="28" t="s">
        <v>518</v>
      </c>
      <c r="B143" s="29" t="s">
        <v>958</v>
      </c>
      <c r="C143" s="28" t="str">
        <f t="shared" si="2"/>
        <v>Western Asia</v>
      </c>
    </row>
    <row r="144" spans="1:3" x14ac:dyDescent="0.2">
      <c r="A144" s="28" t="s">
        <v>519</v>
      </c>
      <c r="B144" s="29" t="s">
        <v>958</v>
      </c>
      <c r="C144" s="28" t="str">
        <f t="shared" si="2"/>
        <v>Western Asia</v>
      </c>
    </row>
    <row r="145" spans="1:3" x14ac:dyDescent="0.2">
      <c r="A145" s="28" t="s">
        <v>526</v>
      </c>
      <c r="B145" s="29" t="s">
        <v>947</v>
      </c>
      <c r="C145" s="28" t="str">
        <f t="shared" si="2"/>
        <v>Western Africa</v>
      </c>
    </row>
    <row r="146" spans="1:3" x14ac:dyDescent="0.2">
      <c r="A146" s="28" t="s">
        <v>530</v>
      </c>
      <c r="B146" s="29" t="s">
        <v>967</v>
      </c>
      <c r="C146" s="28" t="str">
        <f t="shared" si="2"/>
        <v>Central America</v>
      </c>
    </row>
    <row r="147" spans="1:3" x14ac:dyDescent="0.2">
      <c r="A147" s="28" t="s">
        <v>532</v>
      </c>
      <c r="B147" s="29" t="s">
        <v>980</v>
      </c>
      <c r="C147" s="28" t="str">
        <f t="shared" si="2"/>
        <v>Eastern Europe</v>
      </c>
    </row>
    <row r="148" spans="1:3" x14ac:dyDescent="0.2">
      <c r="A148" s="28" t="s">
        <v>537</v>
      </c>
      <c r="B148" s="29" t="s">
        <v>980</v>
      </c>
      <c r="C148" s="28" t="str">
        <f t="shared" si="2"/>
        <v>Eastern Europe</v>
      </c>
    </row>
    <row r="149" spans="1:3" x14ac:dyDescent="0.2">
      <c r="A149" s="28" t="s">
        <v>539</v>
      </c>
      <c r="B149" s="29" t="s">
        <v>966</v>
      </c>
      <c r="C149" s="28" t="str">
        <f t="shared" si="2"/>
        <v>Western Europe</v>
      </c>
    </row>
    <row r="150" spans="1:3" x14ac:dyDescent="0.2">
      <c r="A150" s="28" t="s">
        <v>543</v>
      </c>
      <c r="B150" s="29" t="s">
        <v>954</v>
      </c>
      <c r="C150" s="28" t="str">
        <f t="shared" si="2"/>
        <v>South America</v>
      </c>
    </row>
    <row r="151" spans="1:3" x14ac:dyDescent="0.2">
      <c r="A151" s="28" t="s">
        <v>546</v>
      </c>
      <c r="B151" s="29" t="s">
        <v>967</v>
      </c>
      <c r="C151" s="28" t="str">
        <f t="shared" si="2"/>
        <v>Central America</v>
      </c>
    </row>
    <row r="152" spans="1:3" x14ac:dyDescent="0.2">
      <c r="A152" s="28" t="s">
        <v>550</v>
      </c>
      <c r="B152" s="29" t="s">
        <v>945</v>
      </c>
      <c r="C152" s="28" t="str">
        <f t="shared" si="2"/>
        <v>Central Africa</v>
      </c>
    </row>
    <row r="153" spans="1:3" x14ac:dyDescent="0.2">
      <c r="A153" s="28" t="s">
        <v>552</v>
      </c>
      <c r="B153" s="29" t="s">
        <v>947</v>
      </c>
      <c r="C153" s="28" t="str">
        <f t="shared" si="2"/>
        <v>Western Africa</v>
      </c>
    </row>
    <row r="154" spans="1:3" x14ac:dyDescent="0.2">
      <c r="A154" s="28" t="s">
        <v>554</v>
      </c>
      <c r="B154" s="29" t="s">
        <v>955</v>
      </c>
      <c r="C154" s="28" t="str">
        <f t="shared" si="2"/>
        <v>Eastern Africa</v>
      </c>
    </row>
    <row r="155" spans="1:3" x14ac:dyDescent="0.2">
      <c r="A155" s="28" t="s">
        <v>556</v>
      </c>
      <c r="B155" s="29" t="s">
        <v>981</v>
      </c>
      <c r="C155" s="28" t="str">
        <f t="shared" si="2"/>
        <v>South-Eastern Asia</v>
      </c>
    </row>
    <row r="156" spans="1:3" x14ac:dyDescent="0.2">
      <c r="A156" s="28" t="s">
        <v>560</v>
      </c>
      <c r="B156" s="29"/>
      <c r="C156" s="28" t="e">
        <f t="shared" si="2"/>
        <v>#N/A</v>
      </c>
    </row>
    <row r="157" spans="1:3" x14ac:dyDescent="0.2">
      <c r="A157" s="28" t="s">
        <v>560</v>
      </c>
      <c r="B157" s="29" t="s">
        <v>955</v>
      </c>
      <c r="C157" s="28" t="str">
        <f t="shared" si="2"/>
        <v>Eastern Africa</v>
      </c>
    </row>
    <row r="158" spans="1:3" x14ac:dyDescent="0.2">
      <c r="A158" s="28" t="s">
        <v>565</v>
      </c>
      <c r="B158" s="29" t="s">
        <v>958</v>
      </c>
      <c r="C158" s="28" t="str">
        <f t="shared" si="2"/>
        <v>Western Asia</v>
      </c>
    </row>
    <row r="159" spans="1:3" x14ac:dyDescent="0.2">
      <c r="A159" s="28" t="s">
        <v>570</v>
      </c>
      <c r="B159" s="29"/>
      <c r="C159" s="28" t="e">
        <f t="shared" si="2"/>
        <v>#N/A</v>
      </c>
    </row>
    <row r="160" spans="1:3" x14ac:dyDescent="0.2">
      <c r="A160" s="28" t="s">
        <v>573</v>
      </c>
      <c r="B160" s="29" t="s">
        <v>942</v>
      </c>
      <c r="C160" s="28" t="str">
        <f t="shared" si="2"/>
        <v>Northern Africa</v>
      </c>
    </row>
    <row r="161" spans="1:3" x14ac:dyDescent="0.2">
      <c r="A161" s="28" t="s">
        <v>578</v>
      </c>
      <c r="B161" s="29"/>
      <c r="C161" s="28" t="e">
        <f t="shared" si="2"/>
        <v>#N/A</v>
      </c>
    </row>
    <row r="162" spans="1:3" x14ac:dyDescent="0.2">
      <c r="A162" s="28" t="s">
        <v>582</v>
      </c>
      <c r="B162" s="29" t="s">
        <v>958</v>
      </c>
      <c r="C162" s="28" t="str">
        <f t="shared" si="2"/>
        <v>Western Asia</v>
      </c>
    </row>
    <row r="163" spans="1:3" x14ac:dyDescent="0.2">
      <c r="A163" s="28" t="s">
        <v>586</v>
      </c>
      <c r="B163" s="29" t="s">
        <v>947</v>
      </c>
      <c r="C163" s="28" t="str">
        <f t="shared" si="2"/>
        <v>Western Africa</v>
      </c>
    </row>
    <row r="164" spans="1:3" x14ac:dyDescent="0.2">
      <c r="A164" s="28" t="s">
        <v>590</v>
      </c>
      <c r="B164" s="29" t="s">
        <v>980</v>
      </c>
      <c r="C164" s="28" t="str">
        <f t="shared" si="2"/>
        <v>Eastern Europe</v>
      </c>
    </row>
    <row r="165" spans="1:3" x14ac:dyDescent="0.2">
      <c r="A165" s="28" t="s">
        <v>594</v>
      </c>
      <c r="B165" s="29" t="s">
        <v>985</v>
      </c>
      <c r="C165" s="28" t="str">
        <f t="shared" si="2"/>
        <v>Oceania</v>
      </c>
    </row>
    <row r="166" spans="1:3" x14ac:dyDescent="0.2">
      <c r="A166" s="28" t="s">
        <v>599</v>
      </c>
      <c r="B166" s="29" t="s">
        <v>959</v>
      </c>
      <c r="C166" s="28" t="str">
        <f t="shared" si="2"/>
        <v>Southern Africa</v>
      </c>
    </row>
    <row r="167" spans="1:3" x14ac:dyDescent="0.2">
      <c r="A167" s="28" t="s">
        <v>602</v>
      </c>
      <c r="B167" s="29" t="s">
        <v>947</v>
      </c>
      <c r="C167" s="28" t="str">
        <f t="shared" si="2"/>
        <v>Western Africa</v>
      </c>
    </row>
    <row r="168" spans="1:3" x14ac:dyDescent="0.2">
      <c r="A168" s="28" t="s">
        <v>606</v>
      </c>
      <c r="B168" s="29"/>
      <c r="C168" s="28" t="e">
        <f t="shared" si="2"/>
        <v>#N/A</v>
      </c>
    </row>
    <row r="169" spans="1:3" x14ac:dyDescent="0.2">
      <c r="A169" s="28" t="s">
        <v>306</v>
      </c>
      <c r="B169" s="29"/>
      <c r="C169" s="28" t="e">
        <f t="shared" si="2"/>
        <v>#N/A</v>
      </c>
    </row>
    <row r="170" spans="1:3" x14ac:dyDescent="0.2">
      <c r="A170" s="28" t="s">
        <v>608</v>
      </c>
      <c r="B170" s="29" t="s">
        <v>950</v>
      </c>
      <c r="C170" s="28" t="str">
        <f t="shared" si="2"/>
        <v>Southern Europe</v>
      </c>
    </row>
    <row r="171" spans="1:3" x14ac:dyDescent="0.2">
      <c r="A171" s="28" t="s">
        <v>611</v>
      </c>
      <c r="B171" s="29" t="s">
        <v>980</v>
      </c>
      <c r="C171" s="28" t="str">
        <f t="shared" si="2"/>
        <v>Eastern Europe</v>
      </c>
    </row>
    <row r="172" spans="1:3" x14ac:dyDescent="0.2">
      <c r="A172" s="28" t="s">
        <v>617</v>
      </c>
      <c r="B172" s="29" t="s">
        <v>947</v>
      </c>
      <c r="C172" s="28" t="str">
        <f t="shared" si="2"/>
        <v>Western Africa</v>
      </c>
    </row>
    <row r="173" spans="1:3" x14ac:dyDescent="0.2">
      <c r="A173" s="28" t="s">
        <v>619</v>
      </c>
      <c r="B173" s="29" t="s">
        <v>945</v>
      </c>
      <c r="C173" s="28" t="str">
        <f t="shared" si="2"/>
        <v>Central Africa</v>
      </c>
    </row>
    <row r="174" spans="1:3" x14ac:dyDescent="0.2">
      <c r="A174" s="28" t="s">
        <v>621</v>
      </c>
      <c r="B174" s="29"/>
      <c r="C174" s="28" t="e">
        <f t="shared" si="2"/>
        <v>#N/A</v>
      </c>
    </row>
    <row r="175" spans="1:3" x14ac:dyDescent="0.2">
      <c r="A175" s="28" t="s">
        <v>624</v>
      </c>
      <c r="B175" s="29" t="s">
        <v>950</v>
      </c>
      <c r="C175" s="28" t="str">
        <f t="shared" si="2"/>
        <v>Southern Europe</v>
      </c>
    </row>
    <row r="176" spans="1:3" x14ac:dyDescent="0.2">
      <c r="A176" s="28" t="s">
        <v>626</v>
      </c>
      <c r="B176" s="29" t="s">
        <v>984</v>
      </c>
      <c r="C176" s="28" t="str">
        <f t="shared" si="2"/>
        <v>Northern Europe</v>
      </c>
    </row>
    <row r="177" spans="1:3" x14ac:dyDescent="0.2">
      <c r="A177" s="28" t="s">
        <v>628</v>
      </c>
      <c r="B177" s="29"/>
      <c r="C177" s="28" t="e">
        <f t="shared" si="2"/>
        <v>#N/A</v>
      </c>
    </row>
    <row r="178" spans="1:3" x14ac:dyDescent="0.2">
      <c r="A178" s="28" t="s">
        <v>194</v>
      </c>
      <c r="B178" s="29" t="s">
        <v>959</v>
      </c>
      <c r="C178" s="28" t="str">
        <f t="shared" si="2"/>
        <v>Southern Africa</v>
      </c>
    </row>
    <row r="179" spans="1:3" x14ac:dyDescent="0.2">
      <c r="A179" s="28" t="s">
        <v>631</v>
      </c>
      <c r="B179" s="29"/>
      <c r="C179" s="28" t="e">
        <f t="shared" si="2"/>
        <v>#N/A</v>
      </c>
    </row>
    <row r="180" spans="1:3" x14ac:dyDescent="0.2">
      <c r="A180" s="28" t="s">
        <v>633</v>
      </c>
      <c r="B180" s="29" t="s">
        <v>958</v>
      </c>
      <c r="C180" s="28" t="str">
        <f t="shared" si="2"/>
        <v>Western Asia</v>
      </c>
    </row>
    <row r="181" spans="1:3" x14ac:dyDescent="0.2">
      <c r="A181" s="28" t="s">
        <v>637</v>
      </c>
      <c r="B181" s="29"/>
      <c r="C181" s="28" t="e">
        <f t="shared" si="2"/>
        <v>#N/A</v>
      </c>
    </row>
    <row r="182" spans="1:3" x14ac:dyDescent="0.2">
      <c r="A182" s="28" t="s">
        <v>639</v>
      </c>
      <c r="B182" s="29" t="s">
        <v>945</v>
      </c>
      <c r="C182" s="28" t="str">
        <f t="shared" si="2"/>
        <v>Central Africa</v>
      </c>
    </row>
    <row r="183" spans="1:3" x14ac:dyDescent="0.2">
      <c r="A183" s="28" t="s">
        <v>644</v>
      </c>
      <c r="B183" s="29" t="s">
        <v>947</v>
      </c>
      <c r="C183" s="28" t="str">
        <f t="shared" si="2"/>
        <v>Western Africa</v>
      </c>
    </row>
    <row r="184" spans="1:3" x14ac:dyDescent="0.2">
      <c r="A184" s="28" t="s">
        <v>647</v>
      </c>
      <c r="B184" s="29"/>
      <c r="C184" s="28" t="e">
        <f t="shared" si="2"/>
        <v>#N/A</v>
      </c>
    </row>
    <row r="185" spans="1:3" x14ac:dyDescent="0.2">
      <c r="A185" s="28" t="s">
        <v>650</v>
      </c>
      <c r="B185" s="29" t="s">
        <v>981</v>
      </c>
      <c r="C185" s="28" t="str">
        <f t="shared" si="2"/>
        <v>South-Eastern Asia</v>
      </c>
    </row>
    <row r="186" spans="1:3" x14ac:dyDescent="0.2">
      <c r="A186" s="28" t="s">
        <v>654</v>
      </c>
      <c r="B186" s="29" t="s">
        <v>974</v>
      </c>
      <c r="C186" s="28" t="str">
        <f t="shared" si="2"/>
        <v>Central Asia</v>
      </c>
    </row>
    <row r="187" spans="1:3" x14ac:dyDescent="0.2">
      <c r="A187" s="28" t="s">
        <v>657</v>
      </c>
      <c r="B187" s="29" t="s">
        <v>974</v>
      </c>
      <c r="C187" s="28" t="str">
        <f t="shared" si="2"/>
        <v>Central Asia</v>
      </c>
    </row>
    <row r="188" spans="1:3" x14ac:dyDescent="0.2">
      <c r="A188" s="28" t="s">
        <v>661</v>
      </c>
      <c r="B188" s="29"/>
      <c r="C188" s="28" t="e">
        <f t="shared" si="2"/>
        <v>#N/A</v>
      </c>
    </row>
    <row r="189" spans="1:3" x14ac:dyDescent="0.2">
      <c r="A189" s="28" t="s">
        <v>665</v>
      </c>
      <c r="B189" s="29" t="s">
        <v>981</v>
      </c>
      <c r="C189" s="28" t="str">
        <f t="shared" si="2"/>
        <v>South-Eastern Asia</v>
      </c>
    </row>
    <row r="190" spans="1:3" x14ac:dyDescent="0.2">
      <c r="A190" s="28" t="s">
        <v>76</v>
      </c>
      <c r="B190" s="29"/>
      <c r="C190" s="28" t="e">
        <f t="shared" si="2"/>
        <v>#N/A</v>
      </c>
    </row>
    <row r="191" spans="1:3" x14ac:dyDescent="0.2">
      <c r="A191" s="28" t="s">
        <v>139</v>
      </c>
      <c r="B191" s="29"/>
      <c r="C191" s="28" t="e">
        <f t="shared" si="2"/>
        <v>#N/A</v>
      </c>
    </row>
    <row r="192" spans="1:3" x14ac:dyDescent="0.2">
      <c r="A192" s="28" t="s">
        <v>80</v>
      </c>
      <c r="B192" s="29"/>
      <c r="C192" s="28" t="e">
        <f t="shared" si="2"/>
        <v>#N/A</v>
      </c>
    </row>
    <row r="193" spans="1:3" x14ac:dyDescent="0.2">
      <c r="A193" s="28" t="s">
        <v>670</v>
      </c>
      <c r="B193" s="29"/>
      <c r="C193" s="28" t="e">
        <f t="shared" si="2"/>
        <v>#N/A</v>
      </c>
    </row>
    <row r="194" spans="1:3" x14ac:dyDescent="0.2">
      <c r="A194" s="28" t="s">
        <v>70</v>
      </c>
      <c r="B194" s="29"/>
      <c r="C194" s="28" t="e">
        <f t="shared" ref="C194:C257" si="3">VLOOKUP(B194,E$2:F$21,2,FALSE)</f>
        <v>#N/A</v>
      </c>
    </row>
    <row r="195" spans="1:3" x14ac:dyDescent="0.2">
      <c r="A195" s="28" t="s">
        <v>173</v>
      </c>
      <c r="B195" s="29"/>
      <c r="C195" s="28" t="e">
        <f t="shared" si="3"/>
        <v>#N/A</v>
      </c>
    </row>
    <row r="196" spans="1:3" x14ac:dyDescent="0.2">
      <c r="A196" s="28" t="s">
        <v>674</v>
      </c>
      <c r="B196" s="29"/>
      <c r="C196" s="28" t="e">
        <f t="shared" si="3"/>
        <v>#N/A</v>
      </c>
    </row>
    <row r="197" spans="1:3" x14ac:dyDescent="0.2">
      <c r="A197" s="28" t="s">
        <v>677</v>
      </c>
      <c r="B197" s="29"/>
      <c r="C197" s="28" t="e">
        <f t="shared" si="3"/>
        <v>#N/A</v>
      </c>
    </row>
    <row r="198" spans="1:3" x14ac:dyDescent="0.2">
      <c r="A198" s="28" t="s">
        <v>680</v>
      </c>
      <c r="B198" s="29"/>
      <c r="C198" s="28" t="e">
        <f t="shared" si="3"/>
        <v>#N/A</v>
      </c>
    </row>
    <row r="199" spans="1:3" x14ac:dyDescent="0.2">
      <c r="A199" s="28" t="s">
        <v>682</v>
      </c>
      <c r="B199" s="29"/>
      <c r="C199" s="28" t="e">
        <f t="shared" si="3"/>
        <v>#N/A</v>
      </c>
    </row>
    <row r="200" spans="1:3" x14ac:dyDescent="0.2">
      <c r="A200" s="28" t="s">
        <v>685</v>
      </c>
      <c r="B200" s="29"/>
      <c r="C200" s="28" t="e">
        <f t="shared" si="3"/>
        <v>#N/A</v>
      </c>
    </row>
    <row r="201" spans="1:3" x14ac:dyDescent="0.2">
      <c r="A201" s="28" t="s">
        <v>689</v>
      </c>
      <c r="B201" s="29"/>
      <c r="C201" s="28" t="e">
        <f t="shared" si="3"/>
        <v>#N/A</v>
      </c>
    </row>
    <row r="202" spans="1:3" x14ac:dyDescent="0.2">
      <c r="A202" s="28" t="s">
        <v>693</v>
      </c>
      <c r="B202" s="29"/>
      <c r="C202" s="28" t="e">
        <f t="shared" si="3"/>
        <v>#N/A</v>
      </c>
    </row>
    <row r="203" spans="1:3" x14ac:dyDescent="0.2">
      <c r="A203" s="28" t="s">
        <v>698</v>
      </c>
      <c r="B203" s="29"/>
      <c r="C203" s="28" t="e">
        <f t="shared" si="3"/>
        <v>#N/A</v>
      </c>
    </row>
    <row r="204" spans="1:3" x14ac:dyDescent="0.2">
      <c r="A204" s="28" t="s">
        <v>701</v>
      </c>
      <c r="B204" s="29" t="s">
        <v>950</v>
      </c>
      <c r="C204" s="28" t="str">
        <f t="shared" si="3"/>
        <v>Southern Europe</v>
      </c>
    </row>
    <row r="205" spans="1:3" x14ac:dyDescent="0.2">
      <c r="A205" s="28" t="s">
        <v>703</v>
      </c>
      <c r="B205" s="29"/>
      <c r="C205" s="28" t="e">
        <f t="shared" si="3"/>
        <v>#N/A</v>
      </c>
    </row>
    <row r="206" spans="1:3" x14ac:dyDescent="0.2">
      <c r="A206" s="28" t="s">
        <v>703</v>
      </c>
      <c r="B206" s="29"/>
      <c r="C206" s="28" t="e">
        <f t="shared" si="3"/>
        <v>#N/A</v>
      </c>
    </row>
    <row r="207" spans="1:3" x14ac:dyDescent="0.2">
      <c r="A207" s="28" t="s">
        <v>710</v>
      </c>
      <c r="B207" s="29"/>
      <c r="C207" s="28" t="e">
        <f t="shared" si="3"/>
        <v>#N/A</v>
      </c>
    </row>
    <row r="208" spans="1:3" x14ac:dyDescent="0.2">
      <c r="A208" s="28" t="s">
        <v>714</v>
      </c>
      <c r="B208" s="29"/>
      <c r="C208" s="28" t="e">
        <f t="shared" si="3"/>
        <v>#N/A</v>
      </c>
    </row>
    <row r="209" spans="1:3" x14ac:dyDescent="0.2">
      <c r="A209" s="28" t="s">
        <v>718</v>
      </c>
      <c r="B209" s="29"/>
      <c r="C209" s="28" t="e">
        <f t="shared" si="3"/>
        <v>#N/A</v>
      </c>
    </row>
    <row r="210" spans="1:3" x14ac:dyDescent="0.2">
      <c r="A210" s="28" t="s">
        <v>718</v>
      </c>
      <c r="B210" s="29"/>
      <c r="C210" s="28" t="e">
        <f t="shared" si="3"/>
        <v>#N/A</v>
      </c>
    </row>
    <row r="211" spans="1:3" x14ac:dyDescent="0.2">
      <c r="A211" s="28" t="s">
        <v>721</v>
      </c>
      <c r="B211" s="29"/>
      <c r="C211" s="28" t="e">
        <f t="shared" si="3"/>
        <v>#N/A</v>
      </c>
    </row>
    <row r="212" spans="1:3" x14ac:dyDescent="0.2">
      <c r="A212" s="28" t="s">
        <v>723</v>
      </c>
      <c r="B212" s="29"/>
      <c r="C212" s="28" t="e">
        <f t="shared" si="3"/>
        <v>#N/A</v>
      </c>
    </row>
    <row r="213" spans="1:3" x14ac:dyDescent="0.2">
      <c r="A213" s="28" t="s">
        <v>51</v>
      </c>
      <c r="B213" s="29"/>
      <c r="C213" s="28" t="e">
        <f t="shared" si="3"/>
        <v>#N/A</v>
      </c>
    </row>
    <row r="214" spans="1:3" x14ac:dyDescent="0.2">
      <c r="A214" s="28" t="s">
        <v>726</v>
      </c>
      <c r="B214" s="29"/>
      <c r="C214" s="28" t="e">
        <f t="shared" si="3"/>
        <v>#N/A</v>
      </c>
    </row>
    <row r="215" spans="1:3" x14ac:dyDescent="0.2">
      <c r="A215" s="28" t="s">
        <v>728</v>
      </c>
      <c r="B215" s="29"/>
      <c r="C215" s="28" t="e">
        <f t="shared" si="3"/>
        <v>#N/A</v>
      </c>
    </row>
    <row r="216" spans="1:3" x14ac:dyDescent="0.2">
      <c r="A216" s="28" t="s">
        <v>732</v>
      </c>
      <c r="B216" s="29"/>
      <c r="C216" s="28" t="e">
        <f t="shared" si="3"/>
        <v>#N/A</v>
      </c>
    </row>
    <row r="217" spans="1:3" x14ac:dyDescent="0.2">
      <c r="A217" s="28" t="s">
        <v>732</v>
      </c>
      <c r="B217" s="29"/>
      <c r="C217" s="28" t="e">
        <f t="shared" si="3"/>
        <v>#N/A</v>
      </c>
    </row>
    <row r="218" spans="1:3" x14ac:dyDescent="0.2">
      <c r="A218" s="28" t="s">
        <v>736</v>
      </c>
      <c r="B218" s="29"/>
      <c r="C218" s="28" t="e">
        <f t="shared" si="3"/>
        <v>#N/A</v>
      </c>
    </row>
    <row r="219" spans="1:3" x14ac:dyDescent="0.2">
      <c r="A219" s="28" t="s">
        <v>739</v>
      </c>
      <c r="B219" s="29"/>
      <c r="C219" s="28" t="e">
        <f t="shared" si="3"/>
        <v>#N/A</v>
      </c>
    </row>
    <row r="220" spans="1:3" x14ac:dyDescent="0.2">
      <c r="A220" s="28" t="s">
        <v>742</v>
      </c>
      <c r="B220" s="29"/>
      <c r="C220" s="28" t="e">
        <f t="shared" si="3"/>
        <v>#N/A</v>
      </c>
    </row>
    <row r="221" spans="1:3" x14ac:dyDescent="0.2">
      <c r="A221" s="28" t="s">
        <v>744</v>
      </c>
      <c r="B221" s="29"/>
      <c r="C221" s="28" t="e">
        <f t="shared" si="3"/>
        <v>#N/A</v>
      </c>
    </row>
    <row r="222" spans="1:3" x14ac:dyDescent="0.2">
      <c r="A222" s="28" t="s">
        <v>748</v>
      </c>
      <c r="B222" s="29"/>
      <c r="C222" s="28" t="e">
        <f t="shared" si="3"/>
        <v>#N/A</v>
      </c>
    </row>
    <row r="223" spans="1:3" x14ac:dyDescent="0.2">
      <c r="A223" s="28" t="s">
        <v>751</v>
      </c>
      <c r="B223" s="29"/>
      <c r="C223" s="28" t="e">
        <f t="shared" si="3"/>
        <v>#N/A</v>
      </c>
    </row>
    <row r="224" spans="1:3" x14ac:dyDescent="0.2">
      <c r="A224" s="28" t="s">
        <v>755</v>
      </c>
      <c r="B224" s="29" t="s">
        <v>954</v>
      </c>
      <c r="C224" s="28" t="str">
        <f t="shared" si="3"/>
        <v>South America</v>
      </c>
    </row>
    <row r="225" spans="1:3" x14ac:dyDescent="0.2">
      <c r="A225" s="28" t="s">
        <v>757</v>
      </c>
      <c r="B225" s="29" t="s">
        <v>963</v>
      </c>
      <c r="C225" s="28" t="str">
        <f t="shared" si="3"/>
        <v>Northern America</v>
      </c>
    </row>
    <row r="226" spans="1:3" x14ac:dyDescent="0.2">
      <c r="A226" s="28" t="s">
        <v>759</v>
      </c>
      <c r="B226" s="29" t="s">
        <v>974</v>
      </c>
      <c r="C226" s="28" t="str">
        <f t="shared" si="3"/>
        <v>Central Asia</v>
      </c>
    </row>
    <row r="227" spans="1:3" x14ac:dyDescent="0.2">
      <c r="A227" s="28" t="s">
        <v>761</v>
      </c>
      <c r="B227" s="29"/>
      <c r="C227" s="28" t="e">
        <f t="shared" si="3"/>
        <v>#N/A</v>
      </c>
    </row>
    <row r="228" spans="1:3" x14ac:dyDescent="0.2">
      <c r="A228" s="28" t="s">
        <v>765</v>
      </c>
      <c r="B228" s="29"/>
      <c r="C228" s="28" t="e">
        <f t="shared" si="3"/>
        <v>#N/A</v>
      </c>
    </row>
    <row r="229" spans="1:3" x14ac:dyDescent="0.2">
      <c r="A229" s="28" t="s">
        <v>765</v>
      </c>
      <c r="B229" s="29"/>
      <c r="C229" s="28" t="e">
        <f t="shared" si="3"/>
        <v>#N/A</v>
      </c>
    </row>
    <row r="230" spans="1:3" x14ac:dyDescent="0.2">
      <c r="A230" s="28" t="s">
        <v>770</v>
      </c>
      <c r="B230" s="29"/>
      <c r="C230" s="28" t="e">
        <f t="shared" si="3"/>
        <v>#N/A</v>
      </c>
    </row>
    <row r="231" spans="1:3" x14ac:dyDescent="0.2">
      <c r="A231" s="28" t="s">
        <v>774</v>
      </c>
      <c r="B231" s="29" t="s">
        <v>941</v>
      </c>
      <c r="C231" s="28" t="str">
        <f t="shared" si="3"/>
        <v>Southern Asia</v>
      </c>
    </row>
    <row r="232" spans="1:3" x14ac:dyDescent="0.2">
      <c r="A232" s="28" t="s">
        <v>778</v>
      </c>
      <c r="B232" s="29"/>
      <c r="C232" s="28" t="e">
        <f t="shared" si="3"/>
        <v>#N/A</v>
      </c>
    </row>
    <row r="233" spans="1:3" x14ac:dyDescent="0.2">
      <c r="A233" s="28" t="s">
        <v>781</v>
      </c>
      <c r="B233" s="29" t="s">
        <v>954</v>
      </c>
      <c r="C233" s="28" t="str">
        <f t="shared" si="3"/>
        <v>South America</v>
      </c>
    </row>
    <row r="234" spans="1:3" x14ac:dyDescent="0.2">
      <c r="A234" s="28" t="s">
        <v>44</v>
      </c>
      <c r="B234" s="29"/>
      <c r="C234" s="28" t="e">
        <f t="shared" si="3"/>
        <v>#N/A</v>
      </c>
    </row>
    <row r="235" spans="1:3" x14ac:dyDescent="0.2">
      <c r="A235" s="28" t="s">
        <v>783</v>
      </c>
      <c r="B235" s="29" t="s">
        <v>955</v>
      </c>
      <c r="C235" s="28" t="str">
        <f t="shared" si="3"/>
        <v>Eastern Africa</v>
      </c>
    </row>
    <row r="236" spans="1:3" x14ac:dyDescent="0.2">
      <c r="A236" s="28" t="s">
        <v>786</v>
      </c>
      <c r="B236" s="29"/>
      <c r="C236" s="28" t="e">
        <f t="shared" si="3"/>
        <v>#N/A</v>
      </c>
    </row>
    <row r="237" spans="1:3" x14ac:dyDescent="0.2">
      <c r="A237" s="28" t="s">
        <v>789</v>
      </c>
      <c r="B237" s="29" t="s">
        <v>981</v>
      </c>
      <c r="C237" s="28" t="str">
        <f t="shared" si="3"/>
        <v>South-Eastern Asia</v>
      </c>
    </row>
    <row r="238" spans="1:3" x14ac:dyDescent="0.2">
      <c r="A238" s="28" t="s">
        <v>792</v>
      </c>
      <c r="B238" s="29" t="s">
        <v>942</v>
      </c>
      <c r="C238" s="28" t="str">
        <f t="shared" si="3"/>
        <v>Northern Africa</v>
      </c>
    </row>
    <row r="239" spans="1:3" x14ac:dyDescent="0.2">
      <c r="A239" s="28" t="s">
        <v>795</v>
      </c>
      <c r="B239" s="29"/>
      <c r="C239" s="28" t="e">
        <f t="shared" si="3"/>
        <v>#N/A</v>
      </c>
    </row>
    <row r="240" spans="1:3" x14ac:dyDescent="0.2">
      <c r="A240" s="28" t="s">
        <v>799</v>
      </c>
      <c r="B240" s="29"/>
      <c r="C240" s="28" t="e">
        <f t="shared" si="3"/>
        <v>#N/A</v>
      </c>
    </row>
    <row r="241" spans="1:3" x14ac:dyDescent="0.2">
      <c r="A241" s="28" t="s">
        <v>802</v>
      </c>
      <c r="B241" s="29"/>
      <c r="C241" s="28" t="e">
        <f t="shared" si="3"/>
        <v>#N/A</v>
      </c>
    </row>
    <row r="242" spans="1:3" x14ac:dyDescent="0.2">
      <c r="A242" s="28" t="s">
        <v>805</v>
      </c>
      <c r="B242" s="29"/>
      <c r="C242" s="28" t="e">
        <f t="shared" si="3"/>
        <v>#N/A</v>
      </c>
    </row>
    <row r="243" spans="1:3" x14ac:dyDescent="0.2">
      <c r="A243" s="28" t="s">
        <v>809</v>
      </c>
      <c r="B243" s="29" t="s">
        <v>963</v>
      </c>
      <c r="C243" s="28" t="str">
        <f t="shared" si="3"/>
        <v>Northern America</v>
      </c>
    </row>
    <row r="244" spans="1:3" x14ac:dyDescent="0.2">
      <c r="A244" s="28" t="s">
        <v>811</v>
      </c>
      <c r="B244" s="29"/>
      <c r="C244" s="28" t="e">
        <f t="shared" si="3"/>
        <v>#N/A</v>
      </c>
    </row>
    <row r="245" spans="1:3" x14ac:dyDescent="0.2">
      <c r="A245" s="28" t="s">
        <v>815</v>
      </c>
      <c r="B245" s="29"/>
      <c r="C245" s="28" t="e">
        <f t="shared" si="3"/>
        <v>#N/A</v>
      </c>
    </row>
    <row r="246" spans="1:3" x14ac:dyDescent="0.2">
      <c r="A246" s="28" t="s">
        <v>815</v>
      </c>
      <c r="B246" s="29"/>
      <c r="C246" s="28" t="e">
        <f t="shared" si="3"/>
        <v>#N/A</v>
      </c>
    </row>
    <row r="247" spans="1:3" x14ac:dyDescent="0.2">
      <c r="A247" s="28" t="s">
        <v>819</v>
      </c>
      <c r="B247" s="29" t="s">
        <v>954</v>
      </c>
      <c r="C247" s="28" t="str">
        <f t="shared" si="3"/>
        <v>South America</v>
      </c>
    </row>
    <row r="248" spans="1:3" x14ac:dyDescent="0.2">
      <c r="A248" s="28" t="s">
        <v>821</v>
      </c>
      <c r="B248" s="29"/>
      <c r="C248" s="28" t="e">
        <f t="shared" si="3"/>
        <v>#N/A</v>
      </c>
    </row>
    <row r="249" spans="1:3" x14ac:dyDescent="0.2">
      <c r="A249" s="28" t="s">
        <v>826</v>
      </c>
      <c r="B249" s="29"/>
      <c r="C249" s="28" t="e">
        <f t="shared" si="3"/>
        <v>#N/A</v>
      </c>
    </row>
    <row r="250" spans="1:3" x14ac:dyDescent="0.2">
      <c r="A250" s="28" t="s">
        <v>830</v>
      </c>
      <c r="B250" s="29"/>
      <c r="C250" s="28" t="e">
        <f t="shared" si="3"/>
        <v>#N/A</v>
      </c>
    </row>
    <row r="251" spans="1:3" x14ac:dyDescent="0.2">
      <c r="A251" s="28" t="s">
        <v>833</v>
      </c>
      <c r="B251" s="29"/>
      <c r="C251" s="28" t="e">
        <f t="shared" si="3"/>
        <v>#N/A</v>
      </c>
    </row>
    <row r="252" spans="1:3" x14ac:dyDescent="0.2">
      <c r="A252" s="28" t="s">
        <v>837</v>
      </c>
      <c r="B252" s="29"/>
      <c r="C252" s="28" t="e">
        <f t="shared" si="3"/>
        <v>#N/A</v>
      </c>
    </row>
    <row r="253" spans="1:3" x14ac:dyDescent="0.2">
      <c r="A253" s="28" t="s">
        <v>839</v>
      </c>
      <c r="B253" s="29"/>
      <c r="C253" s="28" t="e">
        <f t="shared" si="3"/>
        <v>#N/A</v>
      </c>
    </row>
    <row r="254" spans="1:3" x14ac:dyDescent="0.2">
      <c r="A254" s="28" t="s">
        <v>843</v>
      </c>
      <c r="B254" s="29"/>
      <c r="C254" s="28" t="e">
        <f t="shared" si="3"/>
        <v>#N/A</v>
      </c>
    </row>
    <row r="255" spans="1:3" x14ac:dyDescent="0.2">
      <c r="A255" s="28" t="s">
        <v>843</v>
      </c>
      <c r="B255" s="29"/>
      <c r="C255" s="28" t="e">
        <f t="shared" si="3"/>
        <v>#N/A</v>
      </c>
    </row>
    <row r="256" spans="1:3" x14ac:dyDescent="0.2">
      <c r="A256" s="28" t="s">
        <v>848</v>
      </c>
      <c r="B256" s="29"/>
      <c r="C256" s="28" t="e">
        <f t="shared" si="3"/>
        <v>#N/A</v>
      </c>
    </row>
    <row r="257" spans="1:3" x14ac:dyDescent="0.2">
      <c r="A257" s="28" t="s">
        <v>851</v>
      </c>
      <c r="B257" s="29" t="s">
        <v>967</v>
      </c>
      <c r="C257" s="28" t="str">
        <f t="shared" si="3"/>
        <v>Central America</v>
      </c>
    </row>
    <row r="258" spans="1:3" x14ac:dyDescent="0.2">
      <c r="A258" s="28" t="s">
        <v>855</v>
      </c>
      <c r="B258" s="29"/>
      <c r="C258" s="28" t="e">
        <f t="shared" ref="C258:C286" si="4">VLOOKUP(B258,E$2:F$21,2,FALSE)</f>
        <v>#N/A</v>
      </c>
    </row>
    <row r="259" spans="1:3" x14ac:dyDescent="0.2">
      <c r="A259" s="28" t="s">
        <v>858</v>
      </c>
      <c r="B259" s="29"/>
      <c r="C259" s="28" t="e">
        <f t="shared" si="4"/>
        <v>#N/A</v>
      </c>
    </row>
    <row r="260" spans="1:3" x14ac:dyDescent="0.2">
      <c r="A260" s="28" t="s">
        <v>862</v>
      </c>
      <c r="B260" s="29"/>
      <c r="C260" s="28" t="e">
        <f t="shared" si="4"/>
        <v>#N/A</v>
      </c>
    </row>
    <row r="261" spans="1:3" x14ac:dyDescent="0.2">
      <c r="A261" s="28" t="s">
        <v>865</v>
      </c>
      <c r="B261" s="29" t="s">
        <v>954</v>
      </c>
      <c r="C261" s="28" t="str">
        <f t="shared" si="4"/>
        <v>South America</v>
      </c>
    </row>
    <row r="262" spans="1:3" x14ac:dyDescent="0.2">
      <c r="A262" s="28" t="s">
        <v>867</v>
      </c>
      <c r="B262" s="29"/>
      <c r="C262" s="28" t="e">
        <f t="shared" si="4"/>
        <v>#N/A</v>
      </c>
    </row>
    <row r="263" spans="1:3" x14ac:dyDescent="0.2">
      <c r="A263" s="28" t="s">
        <v>867</v>
      </c>
      <c r="B263" s="29"/>
      <c r="C263" s="28" t="e">
        <f t="shared" si="4"/>
        <v>#N/A</v>
      </c>
    </row>
    <row r="264" spans="1:3" x14ac:dyDescent="0.2">
      <c r="A264" s="28" t="s">
        <v>873</v>
      </c>
      <c r="B264" s="29"/>
      <c r="C264" s="28" t="e">
        <f t="shared" si="4"/>
        <v>#N/A</v>
      </c>
    </row>
    <row r="265" spans="1:3" x14ac:dyDescent="0.2">
      <c r="A265" s="28" t="s">
        <v>347</v>
      </c>
      <c r="B265" s="29"/>
      <c r="C265" s="28" t="e">
        <f t="shared" si="4"/>
        <v>#N/A</v>
      </c>
    </row>
    <row r="266" spans="1:3" x14ac:dyDescent="0.2">
      <c r="A266" s="28" t="s">
        <v>876</v>
      </c>
      <c r="B266" s="29"/>
      <c r="C266" s="28" t="e">
        <f t="shared" si="4"/>
        <v>#N/A</v>
      </c>
    </row>
    <row r="267" spans="1:3" x14ac:dyDescent="0.2">
      <c r="A267" s="28" t="s">
        <v>879</v>
      </c>
      <c r="B267" s="29"/>
      <c r="C267" s="28" t="e">
        <f t="shared" si="4"/>
        <v>#N/A</v>
      </c>
    </row>
    <row r="268" spans="1:3" x14ac:dyDescent="0.2">
      <c r="A268" s="28" t="s">
        <v>881</v>
      </c>
      <c r="B268" s="29"/>
      <c r="C268" s="28" t="e">
        <f t="shared" si="4"/>
        <v>#N/A</v>
      </c>
    </row>
    <row r="269" spans="1:3" x14ac:dyDescent="0.2">
      <c r="A269" s="28" t="s">
        <v>885</v>
      </c>
      <c r="B269" s="29"/>
      <c r="C269" s="28" t="e">
        <f t="shared" si="4"/>
        <v>#N/A</v>
      </c>
    </row>
    <row r="270" spans="1:3" x14ac:dyDescent="0.2">
      <c r="A270" s="28" t="s">
        <v>885</v>
      </c>
      <c r="B270" s="29"/>
      <c r="C270" s="28" t="e">
        <f t="shared" si="4"/>
        <v>#N/A</v>
      </c>
    </row>
    <row r="271" spans="1:3" x14ac:dyDescent="0.2">
      <c r="A271" s="28" t="s">
        <v>890</v>
      </c>
      <c r="B271" s="29"/>
      <c r="C271" s="28" t="e">
        <f t="shared" si="4"/>
        <v>#N/A</v>
      </c>
    </row>
    <row r="272" spans="1:3" x14ac:dyDescent="0.2">
      <c r="A272" s="28" t="s">
        <v>893</v>
      </c>
      <c r="B272" s="29" t="s">
        <v>985</v>
      </c>
      <c r="C272" s="28" t="str">
        <f t="shared" si="4"/>
        <v>Oceania</v>
      </c>
    </row>
    <row r="273" spans="1:3" x14ac:dyDescent="0.2">
      <c r="A273" s="28" t="s">
        <v>895</v>
      </c>
      <c r="B273" s="29" t="s">
        <v>967</v>
      </c>
      <c r="C273" s="28" t="str">
        <f t="shared" si="4"/>
        <v>Central America</v>
      </c>
    </row>
    <row r="274" spans="1:3" x14ac:dyDescent="0.2">
      <c r="A274" s="28" t="s">
        <v>899</v>
      </c>
      <c r="B274" s="29"/>
      <c r="C274" s="28" t="e">
        <f t="shared" si="4"/>
        <v>#N/A</v>
      </c>
    </row>
    <row r="275" spans="1:3" x14ac:dyDescent="0.2">
      <c r="A275" s="28" t="s">
        <v>899</v>
      </c>
      <c r="B275" s="29"/>
      <c r="C275" s="28" t="e">
        <f t="shared" si="4"/>
        <v>#N/A</v>
      </c>
    </row>
    <row r="276" spans="1:3" x14ac:dyDescent="0.2">
      <c r="A276" s="28" t="s">
        <v>903</v>
      </c>
      <c r="B276" s="29" t="s">
        <v>950</v>
      </c>
      <c r="C276" s="28" t="str">
        <f t="shared" si="4"/>
        <v>Southern Europe</v>
      </c>
    </row>
    <row r="277" spans="1:3" x14ac:dyDescent="0.2">
      <c r="A277" s="28" t="s">
        <v>905</v>
      </c>
      <c r="B277" s="29" t="s">
        <v>12</v>
      </c>
      <c r="C277" s="28" t="str">
        <f t="shared" si="4"/>
        <v>Caribbean</v>
      </c>
    </row>
    <row r="278" spans="1:3" x14ac:dyDescent="0.2">
      <c r="A278" s="28" t="s">
        <v>907</v>
      </c>
      <c r="B278" s="29"/>
      <c r="C278" s="28" t="e">
        <f t="shared" si="4"/>
        <v>#N/A</v>
      </c>
    </row>
    <row r="279" spans="1:3" x14ac:dyDescent="0.2">
      <c r="A279" s="28" t="s">
        <v>907</v>
      </c>
      <c r="B279" s="29"/>
      <c r="C279" s="28" t="e">
        <f t="shared" si="4"/>
        <v>#N/A</v>
      </c>
    </row>
    <row r="280" spans="1:3" x14ac:dyDescent="0.2">
      <c r="A280" s="28" t="s">
        <v>912</v>
      </c>
      <c r="B280" s="29"/>
      <c r="C280" s="28" t="e">
        <f t="shared" si="4"/>
        <v>#N/A</v>
      </c>
    </row>
    <row r="281" spans="1:3" x14ac:dyDescent="0.2">
      <c r="A281" s="28" t="s">
        <v>916</v>
      </c>
      <c r="B281" s="29"/>
      <c r="C281" s="28" t="e">
        <f t="shared" si="4"/>
        <v>#N/A</v>
      </c>
    </row>
    <row r="282" spans="1:3" x14ac:dyDescent="0.2">
      <c r="A282" s="28" t="s">
        <v>918</v>
      </c>
      <c r="B282" s="29"/>
      <c r="C282" s="28" t="e">
        <f t="shared" si="4"/>
        <v>#N/A</v>
      </c>
    </row>
    <row r="283" spans="1:3" x14ac:dyDescent="0.2">
      <c r="A283" s="28" t="s">
        <v>922</v>
      </c>
      <c r="B283" s="29"/>
      <c r="C283" s="28" t="e">
        <f t="shared" si="4"/>
        <v>#N/A</v>
      </c>
    </row>
    <row r="284" spans="1:3" x14ac:dyDescent="0.2">
      <c r="A284" s="28" t="s">
        <v>925</v>
      </c>
      <c r="B284" s="29"/>
      <c r="C284" s="28" t="e">
        <f t="shared" si="4"/>
        <v>#N/A</v>
      </c>
    </row>
    <row r="285" spans="1:3" x14ac:dyDescent="0.2">
      <c r="A285" s="28" t="s">
        <v>930</v>
      </c>
      <c r="B285" s="29"/>
      <c r="C285" s="28" t="e">
        <f t="shared" si="4"/>
        <v>#N/A</v>
      </c>
    </row>
    <row r="286" spans="1:3" x14ac:dyDescent="0.2">
      <c r="A286" s="28" t="s">
        <v>934</v>
      </c>
      <c r="C286" s="28" t="e">
        <f t="shared" si="4"/>
        <v>#N/A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95"/>
  <sheetViews>
    <sheetView workbookViewId="0">
      <selection activeCell="G2" sqref="G2"/>
    </sheetView>
  </sheetViews>
  <sheetFormatPr baseColWidth="10" defaultRowHeight="15" x14ac:dyDescent="0.2"/>
  <sheetData>
    <row r="1" spans="1:7" x14ac:dyDescent="0.2">
      <c r="A1" t="s">
        <v>0</v>
      </c>
      <c r="B1" t="s">
        <v>7</v>
      </c>
      <c r="C1" t="s">
        <v>8</v>
      </c>
      <c r="D1" t="s">
        <v>2</v>
      </c>
      <c r="E1" t="s">
        <v>9</v>
      </c>
      <c r="G1" t="s">
        <v>1208</v>
      </c>
    </row>
    <row r="2" spans="1:7" x14ac:dyDescent="0.2">
      <c r="A2" t="s">
        <v>17</v>
      </c>
      <c r="B2">
        <v>4</v>
      </c>
      <c r="C2" t="s">
        <v>17</v>
      </c>
      <c r="D2">
        <v>2</v>
      </c>
      <c r="E2">
        <v>1</v>
      </c>
      <c r="G2" t="s">
        <v>1209</v>
      </c>
    </row>
    <row r="3" spans="1:7" x14ac:dyDescent="0.2">
      <c r="A3" t="s">
        <v>23</v>
      </c>
      <c r="B3">
        <v>24</v>
      </c>
      <c r="C3" t="s">
        <v>24</v>
      </c>
      <c r="D3">
        <v>7</v>
      </c>
      <c r="E3">
        <v>8</v>
      </c>
    </row>
    <row r="4" spans="1:7" x14ac:dyDescent="0.2">
      <c r="A4" t="s">
        <v>37</v>
      </c>
      <c r="B4">
        <v>8</v>
      </c>
      <c r="C4" t="s">
        <v>37</v>
      </c>
      <c r="D4">
        <v>3</v>
      </c>
      <c r="E4">
        <v>3</v>
      </c>
    </row>
    <row r="5" spans="1:7" x14ac:dyDescent="0.2">
      <c r="A5" t="s">
        <v>42</v>
      </c>
      <c r="B5">
        <v>20</v>
      </c>
      <c r="C5" t="s">
        <v>42</v>
      </c>
      <c r="D5">
        <v>6</v>
      </c>
      <c r="E5">
        <v>7</v>
      </c>
    </row>
    <row r="6" spans="1:7" x14ac:dyDescent="0.2">
      <c r="A6" t="s">
        <v>49</v>
      </c>
      <c r="B6">
        <v>784</v>
      </c>
      <c r="C6" t="s">
        <v>58</v>
      </c>
      <c r="D6">
        <v>225</v>
      </c>
      <c r="E6">
        <v>255</v>
      </c>
    </row>
    <row r="7" spans="1:7" x14ac:dyDescent="0.2">
      <c r="A7" t="s">
        <v>59</v>
      </c>
      <c r="B7">
        <v>32</v>
      </c>
      <c r="C7" t="s">
        <v>59</v>
      </c>
      <c r="D7">
        <v>9</v>
      </c>
      <c r="E7">
        <v>12</v>
      </c>
    </row>
    <row r="8" spans="1:7" x14ac:dyDescent="0.2">
      <c r="A8" t="s">
        <v>62</v>
      </c>
      <c r="B8">
        <v>51</v>
      </c>
      <c r="C8" t="s">
        <v>62</v>
      </c>
      <c r="D8">
        <v>1</v>
      </c>
      <c r="E8">
        <v>13</v>
      </c>
    </row>
    <row r="9" spans="1:7" x14ac:dyDescent="0.2">
      <c r="A9" t="s">
        <v>83</v>
      </c>
      <c r="B9">
        <v>28</v>
      </c>
      <c r="C9" t="s">
        <v>86</v>
      </c>
      <c r="D9">
        <v>8</v>
      </c>
      <c r="E9">
        <v>11</v>
      </c>
    </row>
    <row r="10" spans="1:7" x14ac:dyDescent="0.2">
      <c r="A10" t="s">
        <v>87</v>
      </c>
      <c r="B10">
        <v>36</v>
      </c>
      <c r="C10" t="s">
        <v>90</v>
      </c>
      <c r="D10">
        <v>10</v>
      </c>
      <c r="E10">
        <v>17</v>
      </c>
    </row>
    <row r="11" spans="1:7" x14ac:dyDescent="0.2">
      <c r="A11" t="s">
        <v>91</v>
      </c>
      <c r="B11">
        <v>40</v>
      </c>
      <c r="C11" t="s">
        <v>87</v>
      </c>
      <c r="D11">
        <v>11</v>
      </c>
      <c r="E11">
        <v>18</v>
      </c>
    </row>
    <row r="12" spans="1:7" x14ac:dyDescent="0.2">
      <c r="A12" t="s">
        <v>96</v>
      </c>
      <c r="B12">
        <v>31</v>
      </c>
      <c r="C12" t="s">
        <v>96</v>
      </c>
      <c r="D12">
        <v>52</v>
      </c>
      <c r="E12">
        <v>19</v>
      </c>
    </row>
    <row r="13" spans="1:7" x14ac:dyDescent="0.2">
      <c r="A13" t="s">
        <v>99</v>
      </c>
      <c r="B13">
        <v>108</v>
      </c>
      <c r="C13" t="s">
        <v>99</v>
      </c>
      <c r="D13">
        <v>29</v>
      </c>
      <c r="E13">
        <v>43</v>
      </c>
    </row>
    <row r="14" spans="1:7" x14ac:dyDescent="0.2">
      <c r="A14" t="s">
        <v>103</v>
      </c>
      <c r="B14">
        <v>56</v>
      </c>
      <c r="C14" t="s">
        <v>103</v>
      </c>
      <c r="D14">
        <v>255</v>
      </c>
      <c r="E14">
        <v>27</v>
      </c>
    </row>
    <row r="15" spans="1:7" x14ac:dyDescent="0.2">
      <c r="A15" t="s">
        <v>109</v>
      </c>
      <c r="B15">
        <v>204</v>
      </c>
      <c r="C15" t="s">
        <v>109</v>
      </c>
      <c r="D15">
        <v>53</v>
      </c>
      <c r="E15">
        <v>29</v>
      </c>
    </row>
    <row r="16" spans="1:7" x14ac:dyDescent="0.2">
      <c r="A16" t="s">
        <v>114</v>
      </c>
      <c r="B16">
        <v>854</v>
      </c>
      <c r="C16" t="s">
        <v>119</v>
      </c>
      <c r="D16">
        <v>233</v>
      </c>
      <c r="E16">
        <v>42</v>
      </c>
    </row>
    <row r="17" spans="1:5" x14ac:dyDescent="0.2">
      <c r="A17" t="s">
        <v>120</v>
      </c>
      <c r="B17">
        <v>50</v>
      </c>
      <c r="C17" t="s">
        <v>120</v>
      </c>
      <c r="D17">
        <v>16</v>
      </c>
      <c r="E17">
        <v>23</v>
      </c>
    </row>
    <row r="18" spans="1:5" x14ac:dyDescent="0.2">
      <c r="A18" t="s">
        <v>124</v>
      </c>
      <c r="B18">
        <v>100</v>
      </c>
      <c r="C18" t="s">
        <v>129</v>
      </c>
      <c r="D18">
        <v>27</v>
      </c>
      <c r="E18">
        <v>41</v>
      </c>
    </row>
    <row r="19" spans="1:5" x14ac:dyDescent="0.2">
      <c r="A19" t="s">
        <v>130</v>
      </c>
      <c r="B19">
        <v>48</v>
      </c>
      <c r="C19" t="s">
        <v>133</v>
      </c>
      <c r="D19">
        <v>13</v>
      </c>
      <c r="E19">
        <v>21</v>
      </c>
    </row>
    <row r="20" spans="1:5" x14ac:dyDescent="0.2">
      <c r="A20" t="s">
        <v>134</v>
      </c>
      <c r="B20">
        <v>44</v>
      </c>
      <c r="C20" t="s">
        <v>137</v>
      </c>
      <c r="D20">
        <v>12</v>
      </c>
      <c r="E20">
        <v>20</v>
      </c>
    </row>
    <row r="21" spans="1:5" x14ac:dyDescent="0.2">
      <c r="A21" t="s">
        <v>138</v>
      </c>
      <c r="B21">
        <v>70</v>
      </c>
      <c r="C21" t="s">
        <v>138</v>
      </c>
      <c r="D21">
        <v>80</v>
      </c>
      <c r="E21">
        <v>34</v>
      </c>
    </row>
    <row r="22" spans="1:5" x14ac:dyDescent="0.2">
      <c r="A22" t="s">
        <v>145</v>
      </c>
      <c r="B22">
        <v>112</v>
      </c>
      <c r="C22" t="s">
        <v>150</v>
      </c>
      <c r="D22">
        <v>57</v>
      </c>
      <c r="E22">
        <v>26</v>
      </c>
    </row>
    <row r="23" spans="1:5" x14ac:dyDescent="0.2">
      <c r="A23" t="s">
        <v>151</v>
      </c>
      <c r="B23">
        <v>84</v>
      </c>
      <c r="C23" t="s">
        <v>156</v>
      </c>
      <c r="D23">
        <v>23</v>
      </c>
      <c r="E23">
        <v>28</v>
      </c>
    </row>
    <row r="24" spans="1:5" x14ac:dyDescent="0.2">
      <c r="A24" t="s">
        <v>159</v>
      </c>
      <c r="B24">
        <v>68</v>
      </c>
      <c r="C24" t="s">
        <v>159</v>
      </c>
      <c r="D24">
        <v>19</v>
      </c>
      <c r="E24">
        <v>33</v>
      </c>
    </row>
    <row r="25" spans="1:5" x14ac:dyDescent="0.2">
      <c r="A25" t="s">
        <v>165</v>
      </c>
      <c r="B25">
        <v>76</v>
      </c>
      <c r="C25" t="s">
        <v>165</v>
      </c>
      <c r="D25">
        <v>21</v>
      </c>
      <c r="E25">
        <v>37</v>
      </c>
    </row>
    <row r="26" spans="1:5" x14ac:dyDescent="0.2">
      <c r="A26" t="s">
        <v>168</v>
      </c>
      <c r="B26">
        <v>52</v>
      </c>
      <c r="C26" t="s">
        <v>171</v>
      </c>
      <c r="D26">
        <v>14</v>
      </c>
      <c r="E26">
        <v>24</v>
      </c>
    </row>
    <row r="27" spans="1:5" x14ac:dyDescent="0.2">
      <c r="A27" t="s">
        <v>172</v>
      </c>
      <c r="B27">
        <v>96</v>
      </c>
      <c r="C27" t="s">
        <v>177</v>
      </c>
      <c r="D27">
        <v>26</v>
      </c>
      <c r="E27">
        <v>40</v>
      </c>
    </row>
    <row r="28" spans="1:5" x14ac:dyDescent="0.2">
      <c r="A28" t="s">
        <v>178</v>
      </c>
      <c r="B28">
        <v>64</v>
      </c>
      <c r="C28" t="s">
        <v>179</v>
      </c>
      <c r="D28">
        <v>18</v>
      </c>
      <c r="E28">
        <v>31</v>
      </c>
    </row>
    <row r="29" spans="1:5" x14ac:dyDescent="0.2">
      <c r="A29" t="s">
        <v>184</v>
      </c>
      <c r="B29">
        <v>72</v>
      </c>
      <c r="C29" t="s">
        <v>185</v>
      </c>
      <c r="D29">
        <v>20</v>
      </c>
      <c r="E29">
        <v>35</v>
      </c>
    </row>
    <row r="30" spans="1:5" x14ac:dyDescent="0.2">
      <c r="A30" t="s">
        <v>188</v>
      </c>
      <c r="B30">
        <v>140</v>
      </c>
      <c r="C30" t="s">
        <v>188</v>
      </c>
      <c r="D30">
        <v>37</v>
      </c>
      <c r="E30">
        <v>49</v>
      </c>
    </row>
    <row r="31" spans="1:5" x14ac:dyDescent="0.2">
      <c r="A31" t="s">
        <v>193</v>
      </c>
      <c r="B31">
        <v>124</v>
      </c>
      <c r="C31" t="s">
        <v>193</v>
      </c>
      <c r="D31">
        <v>33</v>
      </c>
      <c r="E31">
        <v>46</v>
      </c>
    </row>
    <row r="32" spans="1:5" x14ac:dyDescent="0.2">
      <c r="A32" t="s">
        <v>200</v>
      </c>
      <c r="B32">
        <v>756</v>
      </c>
      <c r="C32" t="s">
        <v>205</v>
      </c>
      <c r="D32">
        <v>211</v>
      </c>
      <c r="E32">
        <v>237</v>
      </c>
    </row>
    <row r="33" spans="1:5" x14ac:dyDescent="0.2">
      <c r="A33" t="s">
        <v>206</v>
      </c>
      <c r="B33">
        <v>152</v>
      </c>
      <c r="C33" t="s">
        <v>209</v>
      </c>
      <c r="D33">
        <v>40</v>
      </c>
      <c r="E33">
        <v>51</v>
      </c>
    </row>
    <row r="34" spans="1:5" x14ac:dyDescent="0.2">
      <c r="A34" t="s">
        <v>210</v>
      </c>
      <c r="B34">
        <v>156</v>
      </c>
      <c r="C34" t="s">
        <v>215</v>
      </c>
      <c r="D34">
        <v>351</v>
      </c>
      <c r="E34">
        <v>53</v>
      </c>
    </row>
    <row r="35" spans="1:5" x14ac:dyDescent="0.2">
      <c r="A35" t="s">
        <v>216</v>
      </c>
      <c r="B35">
        <v>384</v>
      </c>
      <c r="C35" t="s">
        <v>217</v>
      </c>
      <c r="D35">
        <v>107</v>
      </c>
      <c r="E35">
        <v>66</v>
      </c>
    </row>
    <row r="36" spans="1:5" x14ac:dyDescent="0.2">
      <c r="A36" t="s">
        <v>222</v>
      </c>
      <c r="B36">
        <v>120</v>
      </c>
      <c r="C36" t="s">
        <v>222</v>
      </c>
      <c r="D36">
        <v>32</v>
      </c>
      <c r="E36">
        <v>45</v>
      </c>
    </row>
    <row r="37" spans="1:5" x14ac:dyDescent="0.2">
      <c r="A37" t="s">
        <v>226</v>
      </c>
      <c r="B37">
        <v>180</v>
      </c>
      <c r="C37" t="s">
        <v>230</v>
      </c>
      <c r="D37">
        <v>250</v>
      </c>
      <c r="E37">
        <v>68</v>
      </c>
    </row>
    <row r="38" spans="1:5" x14ac:dyDescent="0.2">
      <c r="A38" t="s">
        <v>231</v>
      </c>
      <c r="B38">
        <v>178</v>
      </c>
      <c r="C38" t="s">
        <v>235</v>
      </c>
      <c r="D38">
        <v>46</v>
      </c>
      <c r="E38">
        <v>59</v>
      </c>
    </row>
    <row r="39" spans="1:5" x14ac:dyDescent="0.2">
      <c r="A39" t="s">
        <v>236</v>
      </c>
      <c r="B39">
        <v>184</v>
      </c>
      <c r="C39" t="s">
        <v>239</v>
      </c>
      <c r="D39">
        <v>47</v>
      </c>
      <c r="E39">
        <v>60</v>
      </c>
    </row>
    <row r="40" spans="1:5" x14ac:dyDescent="0.2">
      <c r="A40" t="s">
        <v>240</v>
      </c>
      <c r="B40">
        <v>170</v>
      </c>
      <c r="C40" t="s">
        <v>240</v>
      </c>
      <c r="D40">
        <v>44</v>
      </c>
      <c r="E40">
        <v>57</v>
      </c>
    </row>
    <row r="41" spans="1:5" x14ac:dyDescent="0.2">
      <c r="A41" t="s">
        <v>243</v>
      </c>
      <c r="B41">
        <v>174</v>
      </c>
      <c r="C41" t="s">
        <v>246</v>
      </c>
      <c r="D41">
        <v>45</v>
      </c>
      <c r="E41">
        <v>58</v>
      </c>
    </row>
    <row r="42" spans="1:5" x14ac:dyDescent="0.2">
      <c r="A42" t="s">
        <v>247</v>
      </c>
      <c r="B42">
        <v>132</v>
      </c>
      <c r="C42" t="s">
        <v>251</v>
      </c>
      <c r="D42">
        <v>35</v>
      </c>
      <c r="E42">
        <v>47</v>
      </c>
    </row>
    <row r="43" spans="1:5" x14ac:dyDescent="0.2">
      <c r="A43" t="s">
        <v>252</v>
      </c>
      <c r="B43">
        <v>188</v>
      </c>
      <c r="C43" t="s">
        <v>255</v>
      </c>
      <c r="D43">
        <v>48</v>
      </c>
      <c r="E43">
        <v>61</v>
      </c>
    </row>
    <row r="44" spans="1:5" x14ac:dyDescent="0.2">
      <c r="A44" t="s">
        <v>256</v>
      </c>
      <c r="B44">
        <v>192</v>
      </c>
      <c r="C44" t="s">
        <v>256</v>
      </c>
      <c r="D44">
        <v>49</v>
      </c>
      <c r="E44">
        <v>63</v>
      </c>
    </row>
    <row r="45" spans="1:5" x14ac:dyDescent="0.2">
      <c r="A45" t="s">
        <v>265</v>
      </c>
      <c r="B45">
        <v>196</v>
      </c>
      <c r="C45" t="s">
        <v>265</v>
      </c>
      <c r="D45">
        <v>50</v>
      </c>
      <c r="E45">
        <v>64</v>
      </c>
    </row>
    <row r="46" spans="1:5" x14ac:dyDescent="0.2">
      <c r="A46" t="s">
        <v>268</v>
      </c>
      <c r="B46">
        <v>203</v>
      </c>
      <c r="C46" t="s">
        <v>271</v>
      </c>
      <c r="D46">
        <v>167</v>
      </c>
      <c r="E46">
        <v>65</v>
      </c>
    </row>
    <row r="47" spans="1:5" x14ac:dyDescent="0.2">
      <c r="A47" t="s">
        <v>272</v>
      </c>
      <c r="B47">
        <v>276</v>
      </c>
      <c r="C47" t="s">
        <v>273</v>
      </c>
      <c r="D47">
        <v>79</v>
      </c>
      <c r="E47">
        <v>93</v>
      </c>
    </row>
    <row r="48" spans="1:5" x14ac:dyDescent="0.2">
      <c r="A48" t="s">
        <v>276</v>
      </c>
      <c r="B48">
        <v>262</v>
      </c>
      <c r="C48" t="s">
        <v>276</v>
      </c>
      <c r="D48">
        <v>72</v>
      </c>
      <c r="E48">
        <v>70</v>
      </c>
    </row>
    <row r="49" spans="1:5" x14ac:dyDescent="0.2">
      <c r="A49" t="s">
        <v>279</v>
      </c>
      <c r="B49">
        <v>212</v>
      </c>
      <c r="C49" t="s">
        <v>282</v>
      </c>
      <c r="D49">
        <v>55</v>
      </c>
      <c r="E49">
        <v>71</v>
      </c>
    </row>
    <row r="50" spans="1:5" x14ac:dyDescent="0.2">
      <c r="A50" t="s">
        <v>283</v>
      </c>
      <c r="B50">
        <v>208</v>
      </c>
      <c r="C50" t="s">
        <v>288</v>
      </c>
      <c r="D50">
        <v>54</v>
      </c>
      <c r="E50">
        <v>69</v>
      </c>
    </row>
    <row r="51" spans="1:5" x14ac:dyDescent="0.2">
      <c r="A51" t="s">
        <v>289</v>
      </c>
      <c r="B51">
        <v>214</v>
      </c>
      <c r="C51" t="s">
        <v>289</v>
      </c>
      <c r="D51">
        <v>56</v>
      </c>
      <c r="E51">
        <v>72</v>
      </c>
    </row>
    <row r="52" spans="1:5" x14ac:dyDescent="0.2">
      <c r="A52" t="s">
        <v>292</v>
      </c>
      <c r="B52">
        <v>12</v>
      </c>
      <c r="C52" t="s">
        <v>92</v>
      </c>
      <c r="D52">
        <v>4</v>
      </c>
      <c r="E52">
        <v>4</v>
      </c>
    </row>
    <row r="53" spans="1:5" x14ac:dyDescent="0.2">
      <c r="A53" t="s">
        <v>296</v>
      </c>
      <c r="B53">
        <v>218</v>
      </c>
      <c r="C53" t="s">
        <v>296</v>
      </c>
      <c r="D53">
        <v>58</v>
      </c>
      <c r="E53">
        <v>73</v>
      </c>
    </row>
    <row r="54" spans="1:5" x14ac:dyDescent="0.2">
      <c r="A54" t="s">
        <v>299</v>
      </c>
      <c r="B54">
        <v>818</v>
      </c>
      <c r="C54" t="s">
        <v>299</v>
      </c>
      <c r="D54">
        <v>59</v>
      </c>
      <c r="E54">
        <v>40765</v>
      </c>
    </row>
    <row r="55" spans="1:5" x14ac:dyDescent="0.2">
      <c r="A55" t="s">
        <v>302</v>
      </c>
      <c r="B55">
        <v>232</v>
      </c>
      <c r="C55" t="s">
        <v>302</v>
      </c>
      <c r="D55">
        <v>178</v>
      </c>
      <c r="E55">
        <v>77</v>
      </c>
    </row>
    <row r="56" spans="1:5" x14ac:dyDescent="0.2">
      <c r="A56" t="s">
        <v>310</v>
      </c>
      <c r="B56">
        <v>724</v>
      </c>
      <c r="C56" t="s">
        <v>313</v>
      </c>
      <c r="D56">
        <v>203</v>
      </c>
      <c r="E56">
        <v>229</v>
      </c>
    </row>
    <row r="57" spans="1:5" x14ac:dyDescent="0.2">
      <c r="A57" t="s">
        <v>314</v>
      </c>
      <c r="B57">
        <v>233</v>
      </c>
      <c r="C57" t="s">
        <v>314</v>
      </c>
      <c r="D57">
        <v>63</v>
      </c>
      <c r="E57">
        <v>78</v>
      </c>
    </row>
    <row r="58" spans="1:5" x14ac:dyDescent="0.2">
      <c r="A58" t="s">
        <v>319</v>
      </c>
      <c r="B58">
        <v>231</v>
      </c>
      <c r="C58" t="s">
        <v>319</v>
      </c>
      <c r="D58">
        <v>238</v>
      </c>
      <c r="E58">
        <v>79</v>
      </c>
    </row>
    <row r="59" spans="1:5" x14ac:dyDescent="0.2">
      <c r="A59" t="s">
        <v>322</v>
      </c>
      <c r="B59">
        <v>246</v>
      </c>
      <c r="C59" t="s">
        <v>322</v>
      </c>
      <c r="D59">
        <v>67</v>
      </c>
      <c r="E59">
        <v>84</v>
      </c>
    </row>
    <row r="60" spans="1:5" x14ac:dyDescent="0.2">
      <c r="A60" t="s">
        <v>325</v>
      </c>
      <c r="B60">
        <v>242</v>
      </c>
      <c r="C60" t="s">
        <v>328</v>
      </c>
      <c r="D60">
        <v>66</v>
      </c>
      <c r="E60">
        <v>83</v>
      </c>
    </row>
    <row r="61" spans="1:5" x14ac:dyDescent="0.2">
      <c r="A61" t="s">
        <v>331</v>
      </c>
      <c r="B61">
        <v>250</v>
      </c>
      <c r="C61" t="s">
        <v>331</v>
      </c>
      <c r="D61">
        <v>68</v>
      </c>
      <c r="E61">
        <v>85</v>
      </c>
    </row>
    <row r="62" spans="1:5" x14ac:dyDescent="0.2">
      <c r="A62" t="s">
        <v>338</v>
      </c>
      <c r="B62">
        <v>583</v>
      </c>
      <c r="C62" t="s">
        <v>341</v>
      </c>
      <c r="D62">
        <v>145</v>
      </c>
      <c r="E62">
        <v>163</v>
      </c>
    </row>
    <row r="63" spans="1:5" x14ac:dyDescent="0.2">
      <c r="A63" t="s">
        <v>342</v>
      </c>
      <c r="B63">
        <v>266</v>
      </c>
      <c r="C63" t="s">
        <v>342</v>
      </c>
      <c r="D63">
        <v>74</v>
      </c>
      <c r="E63">
        <v>89</v>
      </c>
    </row>
    <row r="64" spans="1:5" x14ac:dyDescent="0.2">
      <c r="A64" t="s">
        <v>345</v>
      </c>
      <c r="B64">
        <v>826</v>
      </c>
      <c r="C64" t="s">
        <v>352</v>
      </c>
      <c r="D64">
        <v>229</v>
      </c>
      <c r="E64">
        <v>256</v>
      </c>
    </row>
    <row r="65" spans="1:5" x14ac:dyDescent="0.2">
      <c r="A65" t="s">
        <v>353</v>
      </c>
      <c r="B65">
        <v>268</v>
      </c>
      <c r="C65" t="s">
        <v>353</v>
      </c>
      <c r="D65">
        <v>73</v>
      </c>
      <c r="E65">
        <v>92</v>
      </c>
    </row>
    <row r="66" spans="1:5" x14ac:dyDescent="0.2">
      <c r="A66" t="s">
        <v>358</v>
      </c>
      <c r="B66">
        <v>288</v>
      </c>
      <c r="C66" t="s">
        <v>358</v>
      </c>
      <c r="D66">
        <v>81</v>
      </c>
      <c r="E66">
        <v>94</v>
      </c>
    </row>
    <row r="67" spans="1:5" x14ac:dyDescent="0.2">
      <c r="A67" t="s">
        <v>363</v>
      </c>
      <c r="B67">
        <v>324</v>
      </c>
      <c r="C67" t="s">
        <v>368</v>
      </c>
      <c r="D67">
        <v>90</v>
      </c>
      <c r="E67">
        <v>106</v>
      </c>
    </row>
    <row r="68" spans="1:5" x14ac:dyDescent="0.2">
      <c r="A68" t="s">
        <v>371</v>
      </c>
      <c r="B68">
        <v>270</v>
      </c>
      <c r="C68" t="s">
        <v>372</v>
      </c>
      <c r="D68">
        <v>75</v>
      </c>
      <c r="E68">
        <v>90</v>
      </c>
    </row>
    <row r="69" spans="1:5" x14ac:dyDescent="0.2">
      <c r="A69" t="s">
        <v>375</v>
      </c>
      <c r="B69">
        <v>624</v>
      </c>
      <c r="C69" t="s">
        <v>378</v>
      </c>
      <c r="D69">
        <v>175</v>
      </c>
      <c r="E69">
        <v>105</v>
      </c>
    </row>
    <row r="70" spans="1:5" x14ac:dyDescent="0.2">
      <c r="A70" t="s">
        <v>379</v>
      </c>
      <c r="B70">
        <v>226</v>
      </c>
      <c r="C70" t="s">
        <v>380</v>
      </c>
      <c r="D70">
        <v>61</v>
      </c>
      <c r="E70">
        <v>76</v>
      </c>
    </row>
    <row r="71" spans="1:5" x14ac:dyDescent="0.2">
      <c r="A71" t="s">
        <v>384</v>
      </c>
      <c r="B71">
        <v>300</v>
      </c>
      <c r="C71" t="s">
        <v>387</v>
      </c>
      <c r="D71">
        <v>84</v>
      </c>
      <c r="E71">
        <v>97</v>
      </c>
    </row>
    <row r="72" spans="1:5" x14ac:dyDescent="0.2">
      <c r="A72" t="s">
        <v>388</v>
      </c>
      <c r="B72">
        <v>308</v>
      </c>
      <c r="C72" t="s">
        <v>391</v>
      </c>
      <c r="D72">
        <v>86</v>
      </c>
      <c r="E72">
        <v>99</v>
      </c>
    </row>
    <row r="73" spans="1:5" x14ac:dyDescent="0.2">
      <c r="A73" t="s">
        <v>394</v>
      </c>
      <c r="B73">
        <v>320</v>
      </c>
      <c r="C73" t="s">
        <v>397</v>
      </c>
      <c r="D73">
        <v>89</v>
      </c>
      <c r="E73">
        <v>103</v>
      </c>
    </row>
    <row r="74" spans="1:5" x14ac:dyDescent="0.2">
      <c r="A74" t="s">
        <v>406</v>
      </c>
      <c r="B74">
        <v>328</v>
      </c>
      <c r="C74" t="s">
        <v>406</v>
      </c>
      <c r="D74">
        <v>91</v>
      </c>
      <c r="E74">
        <v>107</v>
      </c>
    </row>
    <row r="75" spans="1:5" x14ac:dyDescent="0.2">
      <c r="A75" t="s">
        <v>413</v>
      </c>
      <c r="B75">
        <v>340</v>
      </c>
      <c r="C75" t="s">
        <v>416</v>
      </c>
      <c r="D75">
        <v>95</v>
      </c>
      <c r="E75">
        <v>111</v>
      </c>
    </row>
    <row r="76" spans="1:5" x14ac:dyDescent="0.2">
      <c r="A76" t="s">
        <v>417</v>
      </c>
      <c r="B76">
        <v>191</v>
      </c>
      <c r="C76" t="s">
        <v>420</v>
      </c>
      <c r="D76">
        <v>98</v>
      </c>
      <c r="E76">
        <v>62</v>
      </c>
    </row>
    <row r="77" spans="1:5" x14ac:dyDescent="0.2">
      <c r="A77" t="s">
        <v>421</v>
      </c>
      <c r="B77">
        <v>332</v>
      </c>
      <c r="C77" t="s">
        <v>424</v>
      </c>
      <c r="D77">
        <v>93</v>
      </c>
      <c r="E77">
        <v>108</v>
      </c>
    </row>
    <row r="78" spans="1:5" x14ac:dyDescent="0.2">
      <c r="A78" t="s">
        <v>425</v>
      </c>
      <c r="B78">
        <v>348</v>
      </c>
      <c r="C78" t="s">
        <v>425</v>
      </c>
      <c r="D78">
        <v>97</v>
      </c>
      <c r="E78">
        <v>113</v>
      </c>
    </row>
    <row r="79" spans="1:5" x14ac:dyDescent="0.2">
      <c r="A79" t="s">
        <v>428</v>
      </c>
      <c r="B79">
        <v>360</v>
      </c>
      <c r="C79" t="s">
        <v>432</v>
      </c>
      <c r="D79">
        <v>101</v>
      </c>
      <c r="E79">
        <v>116</v>
      </c>
    </row>
    <row r="80" spans="1:5" x14ac:dyDescent="0.2">
      <c r="A80" t="s">
        <v>435</v>
      </c>
      <c r="B80">
        <v>356</v>
      </c>
      <c r="C80" t="s">
        <v>435</v>
      </c>
      <c r="D80">
        <v>100</v>
      </c>
      <c r="E80">
        <v>115</v>
      </c>
    </row>
    <row r="81" spans="1:5" x14ac:dyDescent="0.2">
      <c r="A81" t="s">
        <v>440</v>
      </c>
      <c r="B81">
        <v>372</v>
      </c>
      <c r="C81" t="s">
        <v>443</v>
      </c>
      <c r="D81">
        <v>104</v>
      </c>
      <c r="E81">
        <v>119</v>
      </c>
    </row>
    <row r="82" spans="1:5" x14ac:dyDescent="0.2">
      <c r="A82" t="s">
        <v>444</v>
      </c>
      <c r="B82">
        <v>364</v>
      </c>
      <c r="C82" t="s">
        <v>448</v>
      </c>
      <c r="D82">
        <v>102</v>
      </c>
      <c r="E82">
        <v>117</v>
      </c>
    </row>
    <row r="83" spans="1:5" x14ac:dyDescent="0.2">
      <c r="A83" t="s">
        <v>449</v>
      </c>
      <c r="B83">
        <v>368</v>
      </c>
      <c r="C83" t="s">
        <v>449</v>
      </c>
      <c r="D83">
        <v>103</v>
      </c>
      <c r="E83">
        <v>118</v>
      </c>
    </row>
    <row r="84" spans="1:5" x14ac:dyDescent="0.2">
      <c r="A84" t="s">
        <v>452</v>
      </c>
      <c r="B84">
        <v>352</v>
      </c>
      <c r="C84" t="s">
        <v>455</v>
      </c>
      <c r="D84">
        <v>99</v>
      </c>
      <c r="E84">
        <v>114</v>
      </c>
    </row>
    <row r="85" spans="1:5" x14ac:dyDescent="0.2">
      <c r="A85" t="s">
        <v>456</v>
      </c>
      <c r="B85">
        <v>376</v>
      </c>
      <c r="C85" t="s">
        <v>456</v>
      </c>
      <c r="D85">
        <v>105</v>
      </c>
      <c r="E85">
        <v>121</v>
      </c>
    </row>
    <row r="86" spans="1:5" x14ac:dyDescent="0.2">
      <c r="A86" t="s">
        <v>459</v>
      </c>
      <c r="B86">
        <v>380</v>
      </c>
      <c r="C86" t="s">
        <v>459</v>
      </c>
      <c r="D86">
        <v>106</v>
      </c>
      <c r="E86">
        <v>122</v>
      </c>
    </row>
    <row r="87" spans="1:5" x14ac:dyDescent="0.2">
      <c r="A87" t="s">
        <v>464</v>
      </c>
      <c r="B87">
        <v>388</v>
      </c>
      <c r="C87" t="s">
        <v>464</v>
      </c>
      <c r="D87">
        <v>109</v>
      </c>
      <c r="E87">
        <v>123</v>
      </c>
    </row>
    <row r="88" spans="1:5" x14ac:dyDescent="0.2">
      <c r="A88" t="s">
        <v>467</v>
      </c>
      <c r="B88">
        <v>400</v>
      </c>
      <c r="C88" t="s">
        <v>467</v>
      </c>
      <c r="D88">
        <v>112</v>
      </c>
      <c r="E88">
        <v>130</v>
      </c>
    </row>
    <row r="89" spans="1:5" x14ac:dyDescent="0.2">
      <c r="A89" t="s">
        <v>470</v>
      </c>
      <c r="B89">
        <v>392</v>
      </c>
      <c r="C89" t="s">
        <v>470</v>
      </c>
      <c r="D89">
        <v>110</v>
      </c>
      <c r="E89">
        <v>126</v>
      </c>
    </row>
    <row r="90" spans="1:5" x14ac:dyDescent="0.2">
      <c r="A90" t="s">
        <v>474</v>
      </c>
      <c r="B90">
        <v>398</v>
      </c>
      <c r="C90" t="s">
        <v>474</v>
      </c>
      <c r="D90">
        <v>108</v>
      </c>
      <c r="E90">
        <v>132</v>
      </c>
    </row>
    <row r="91" spans="1:5" x14ac:dyDescent="0.2">
      <c r="A91" t="s">
        <v>477</v>
      </c>
      <c r="B91">
        <v>404</v>
      </c>
      <c r="C91" t="s">
        <v>477</v>
      </c>
      <c r="D91">
        <v>114</v>
      </c>
      <c r="E91">
        <v>133</v>
      </c>
    </row>
    <row r="92" spans="1:5" x14ac:dyDescent="0.2">
      <c r="A92" t="s">
        <v>480</v>
      </c>
      <c r="B92">
        <v>417</v>
      </c>
      <c r="C92" t="s">
        <v>481</v>
      </c>
      <c r="D92">
        <v>113</v>
      </c>
      <c r="E92">
        <v>138</v>
      </c>
    </row>
    <row r="93" spans="1:5" x14ac:dyDescent="0.2">
      <c r="A93" t="s">
        <v>484</v>
      </c>
      <c r="B93">
        <v>116</v>
      </c>
      <c r="C93" t="s">
        <v>489</v>
      </c>
      <c r="D93">
        <v>115</v>
      </c>
      <c r="E93">
        <v>44</v>
      </c>
    </row>
    <row r="94" spans="1:5" x14ac:dyDescent="0.2">
      <c r="A94" t="s">
        <v>490</v>
      </c>
      <c r="B94">
        <v>296</v>
      </c>
      <c r="C94" t="s">
        <v>490</v>
      </c>
      <c r="D94">
        <v>83</v>
      </c>
      <c r="E94">
        <v>135</v>
      </c>
    </row>
    <row r="95" spans="1:5" x14ac:dyDescent="0.2">
      <c r="A95" t="s">
        <v>493</v>
      </c>
      <c r="B95">
        <v>659</v>
      </c>
      <c r="C95" t="s">
        <v>496</v>
      </c>
      <c r="D95">
        <v>188</v>
      </c>
      <c r="E95">
        <v>208</v>
      </c>
    </row>
    <row r="96" spans="1:5" x14ac:dyDescent="0.2">
      <c r="A96" t="s">
        <v>497</v>
      </c>
      <c r="B96">
        <v>410</v>
      </c>
      <c r="C96" t="s">
        <v>503</v>
      </c>
      <c r="D96">
        <v>117</v>
      </c>
      <c r="E96">
        <v>202</v>
      </c>
    </row>
    <row r="97" spans="1:5" x14ac:dyDescent="0.2">
      <c r="A97" t="s">
        <v>504</v>
      </c>
      <c r="B97">
        <v>414</v>
      </c>
      <c r="C97" t="s">
        <v>507</v>
      </c>
      <c r="D97">
        <v>118</v>
      </c>
      <c r="E97">
        <v>137</v>
      </c>
    </row>
    <row r="98" spans="1:5" x14ac:dyDescent="0.2">
      <c r="A98" t="s">
        <v>508</v>
      </c>
      <c r="B98">
        <v>418</v>
      </c>
      <c r="C98" t="s">
        <v>508</v>
      </c>
      <c r="D98">
        <v>120</v>
      </c>
      <c r="E98">
        <v>139</v>
      </c>
    </row>
    <row r="99" spans="1:5" x14ac:dyDescent="0.2">
      <c r="A99" t="s">
        <v>512</v>
      </c>
      <c r="B99">
        <v>422</v>
      </c>
      <c r="C99" t="s">
        <v>517</v>
      </c>
      <c r="D99">
        <v>121</v>
      </c>
      <c r="E99">
        <v>141</v>
      </c>
    </row>
    <row r="100" spans="1:5" x14ac:dyDescent="0.2">
      <c r="A100" t="s">
        <v>518</v>
      </c>
      <c r="B100">
        <v>430</v>
      </c>
      <c r="C100" t="s">
        <v>523</v>
      </c>
      <c r="D100">
        <v>123</v>
      </c>
      <c r="E100">
        <v>144</v>
      </c>
    </row>
    <row r="101" spans="1:5" x14ac:dyDescent="0.2">
      <c r="A101" t="s">
        <v>519</v>
      </c>
      <c r="B101">
        <v>434</v>
      </c>
      <c r="C101" t="s">
        <v>525</v>
      </c>
      <c r="D101">
        <v>124</v>
      </c>
      <c r="E101">
        <v>145</v>
      </c>
    </row>
    <row r="102" spans="1:5" x14ac:dyDescent="0.2">
      <c r="A102" t="s">
        <v>526</v>
      </c>
      <c r="B102">
        <v>662</v>
      </c>
      <c r="C102" t="s">
        <v>529</v>
      </c>
      <c r="D102">
        <v>189</v>
      </c>
      <c r="E102">
        <v>209</v>
      </c>
    </row>
    <row r="103" spans="1:5" x14ac:dyDescent="0.2">
      <c r="A103" t="s">
        <v>532</v>
      </c>
      <c r="B103">
        <v>144</v>
      </c>
      <c r="C103" t="s">
        <v>533</v>
      </c>
      <c r="D103">
        <v>38</v>
      </c>
      <c r="E103">
        <v>231</v>
      </c>
    </row>
    <row r="104" spans="1:5" x14ac:dyDescent="0.2">
      <c r="A104" t="s">
        <v>537</v>
      </c>
      <c r="B104">
        <v>426</v>
      </c>
      <c r="C104" t="s">
        <v>513</v>
      </c>
      <c r="D104">
        <v>122</v>
      </c>
      <c r="E104">
        <v>142</v>
      </c>
    </row>
    <row r="105" spans="1:5" x14ac:dyDescent="0.2">
      <c r="A105" t="s">
        <v>539</v>
      </c>
      <c r="B105">
        <v>440</v>
      </c>
      <c r="C105" t="s">
        <v>542</v>
      </c>
      <c r="D105">
        <v>126</v>
      </c>
      <c r="E105">
        <v>147</v>
      </c>
    </row>
    <row r="106" spans="1:5" x14ac:dyDescent="0.2">
      <c r="A106" t="s">
        <v>543</v>
      </c>
      <c r="B106">
        <v>442</v>
      </c>
      <c r="C106" t="s">
        <v>543</v>
      </c>
      <c r="D106">
        <v>256</v>
      </c>
      <c r="E106">
        <v>148</v>
      </c>
    </row>
    <row r="107" spans="1:5" x14ac:dyDescent="0.2">
      <c r="A107" t="s">
        <v>546</v>
      </c>
      <c r="B107">
        <v>428</v>
      </c>
      <c r="C107" t="s">
        <v>549</v>
      </c>
      <c r="D107">
        <v>119</v>
      </c>
      <c r="E107">
        <v>140</v>
      </c>
    </row>
    <row r="108" spans="1:5" x14ac:dyDescent="0.2">
      <c r="A108" t="s">
        <v>554</v>
      </c>
      <c r="B108">
        <v>504</v>
      </c>
      <c r="C108" t="s">
        <v>306</v>
      </c>
      <c r="D108">
        <v>143</v>
      </c>
      <c r="E108">
        <v>169</v>
      </c>
    </row>
    <row r="109" spans="1:5" x14ac:dyDescent="0.2">
      <c r="A109" t="s">
        <v>556</v>
      </c>
      <c r="B109">
        <v>492</v>
      </c>
      <c r="C109" t="s">
        <v>559</v>
      </c>
      <c r="D109">
        <v>140</v>
      </c>
      <c r="E109">
        <v>166</v>
      </c>
    </row>
    <row r="110" spans="1:5" x14ac:dyDescent="0.2">
      <c r="A110" t="s">
        <v>560</v>
      </c>
      <c r="B110">
        <v>498</v>
      </c>
      <c r="C110" t="s">
        <v>564</v>
      </c>
      <c r="D110">
        <v>146</v>
      </c>
      <c r="E110">
        <v>165</v>
      </c>
    </row>
    <row r="111" spans="1:5" x14ac:dyDescent="0.2">
      <c r="A111" t="s">
        <v>565</v>
      </c>
      <c r="B111">
        <v>450</v>
      </c>
      <c r="C111" t="s">
        <v>569</v>
      </c>
      <c r="D111">
        <v>129</v>
      </c>
      <c r="E111">
        <v>150</v>
      </c>
    </row>
    <row r="112" spans="1:5" x14ac:dyDescent="0.2">
      <c r="A112" t="s">
        <v>570</v>
      </c>
      <c r="B112">
        <v>462</v>
      </c>
      <c r="C112" t="s">
        <v>570</v>
      </c>
      <c r="D112">
        <v>132</v>
      </c>
      <c r="E112">
        <v>154</v>
      </c>
    </row>
    <row r="113" spans="1:5" x14ac:dyDescent="0.2">
      <c r="A113" t="s">
        <v>573</v>
      </c>
      <c r="B113">
        <v>484</v>
      </c>
      <c r="C113" t="s">
        <v>573</v>
      </c>
      <c r="D113">
        <v>138</v>
      </c>
      <c r="E113">
        <v>162</v>
      </c>
    </row>
    <row r="114" spans="1:5" x14ac:dyDescent="0.2">
      <c r="A114" t="s">
        <v>578</v>
      </c>
      <c r="B114">
        <v>584</v>
      </c>
      <c r="C114" t="s">
        <v>581</v>
      </c>
      <c r="D114">
        <v>127</v>
      </c>
      <c r="E114">
        <v>157</v>
      </c>
    </row>
    <row r="115" spans="1:5" x14ac:dyDescent="0.2">
      <c r="A115" t="s">
        <v>582</v>
      </c>
      <c r="B115">
        <v>807</v>
      </c>
      <c r="C115" t="s">
        <v>582</v>
      </c>
      <c r="D115">
        <v>154</v>
      </c>
      <c r="E115">
        <v>241</v>
      </c>
    </row>
    <row r="116" spans="1:5" x14ac:dyDescent="0.2">
      <c r="A116" t="s">
        <v>586</v>
      </c>
      <c r="B116">
        <v>466</v>
      </c>
      <c r="C116" t="s">
        <v>586</v>
      </c>
      <c r="D116">
        <v>133</v>
      </c>
      <c r="E116">
        <v>155</v>
      </c>
    </row>
    <row r="117" spans="1:5" x14ac:dyDescent="0.2">
      <c r="A117" t="s">
        <v>590</v>
      </c>
      <c r="B117">
        <v>470</v>
      </c>
      <c r="C117" t="s">
        <v>593</v>
      </c>
      <c r="D117">
        <v>134</v>
      </c>
      <c r="E117">
        <v>156</v>
      </c>
    </row>
    <row r="118" spans="1:5" x14ac:dyDescent="0.2">
      <c r="A118" t="s">
        <v>594</v>
      </c>
      <c r="B118">
        <v>104</v>
      </c>
      <c r="C118" t="s">
        <v>598</v>
      </c>
      <c r="D118">
        <v>28</v>
      </c>
      <c r="E118">
        <v>171</v>
      </c>
    </row>
    <row r="119" spans="1:5" x14ac:dyDescent="0.2">
      <c r="A119" t="s">
        <v>599</v>
      </c>
      <c r="B119">
        <v>499</v>
      </c>
      <c r="D119">
        <v>273</v>
      </c>
      <c r="E119">
        <v>2647</v>
      </c>
    </row>
    <row r="120" spans="1:5" x14ac:dyDescent="0.2">
      <c r="A120" t="s">
        <v>602</v>
      </c>
      <c r="B120">
        <v>496</v>
      </c>
      <c r="C120" t="s">
        <v>603</v>
      </c>
      <c r="D120">
        <v>141</v>
      </c>
      <c r="E120">
        <v>167</v>
      </c>
    </row>
    <row r="121" spans="1:5" x14ac:dyDescent="0.2">
      <c r="A121" t="s">
        <v>608</v>
      </c>
      <c r="B121">
        <v>508</v>
      </c>
      <c r="C121" t="s">
        <v>608</v>
      </c>
      <c r="D121">
        <v>144</v>
      </c>
      <c r="E121">
        <v>170</v>
      </c>
    </row>
    <row r="122" spans="1:5" x14ac:dyDescent="0.2">
      <c r="A122" t="s">
        <v>611</v>
      </c>
      <c r="B122">
        <v>478</v>
      </c>
      <c r="C122" t="s">
        <v>616</v>
      </c>
      <c r="D122">
        <v>136</v>
      </c>
      <c r="E122">
        <v>159</v>
      </c>
    </row>
    <row r="123" spans="1:5" x14ac:dyDescent="0.2">
      <c r="A123" t="s">
        <v>621</v>
      </c>
      <c r="B123">
        <v>480</v>
      </c>
      <c r="C123" t="s">
        <v>554</v>
      </c>
      <c r="D123">
        <v>137</v>
      </c>
      <c r="E123">
        <v>160</v>
      </c>
    </row>
    <row r="124" spans="1:5" x14ac:dyDescent="0.2">
      <c r="A124" t="s">
        <v>624</v>
      </c>
      <c r="B124">
        <v>454</v>
      </c>
      <c r="C124" t="s">
        <v>587</v>
      </c>
      <c r="D124">
        <v>130</v>
      </c>
      <c r="E124">
        <v>152</v>
      </c>
    </row>
    <row r="125" spans="1:5" x14ac:dyDescent="0.2">
      <c r="A125" t="s">
        <v>626</v>
      </c>
      <c r="B125">
        <v>458</v>
      </c>
      <c r="C125" t="s">
        <v>574</v>
      </c>
      <c r="D125">
        <v>131</v>
      </c>
      <c r="E125">
        <v>153</v>
      </c>
    </row>
    <row r="126" spans="1:5" x14ac:dyDescent="0.2">
      <c r="A126" t="s">
        <v>194</v>
      </c>
      <c r="B126">
        <v>516</v>
      </c>
      <c r="C126" t="s">
        <v>194</v>
      </c>
      <c r="D126">
        <v>147</v>
      </c>
      <c r="E126">
        <v>172</v>
      </c>
    </row>
    <row r="127" spans="1:5" x14ac:dyDescent="0.2">
      <c r="A127" t="s">
        <v>633</v>
      </c>
      <c r="B127">
        <v>562</v>
      </c>
      <c r="C127" t="s">
        <v>633</v>
      </c>
      <c r="D127">
        <v>158</v>
      </c>
      <c r="E127">
        <v>181</v>
      </c>
    </row>
    <row r="128" spans="1:5" x14ac:dyDescent="0.2">
      <c r="A128" t="s">
        <v>639</v>
      </c>
      <c r="B128">
        <v>566</v>
      </c>
      <c r="C128" t="s">
        <v>643</v>
      </c>
      <c r="D128">
        <v>159</v>
      </c>
      <c r="E128">
        <v>182</v>
      </c>
    </row>
    <row r="129" spans="1:5" x14ac:dyDescent="0.2">
      <c r="A129" t="s">
        <v>644</v>
      </c>
      <c r="B129">
        <v>558</v>
      </c>
      <c r="C129" t="s">
        <v>644</v>
      </c>
      <c r="D129">
        <v>157</v>
      </c>
      <c r="E129">
        <v>180</v>
      </c>
    </row>
    <row r="130" spans="1:5" x14ac:dyDescent="0.2">
      <c r="A130" t="s">
        <v>647</v>
      </c>
      <c r="B130">
        <v>570</v>
      </c>
      <c r="C130" t="s">
        <v>647</v>
      </c>
      <c r="D130">
        <v>160</v>
      </c>
      <c r="E130">
        <v>183</v>
      </c>
    </row>
    <row r="131" spans="1:5" x14ac:dyDescent="0.2">
      <c r="A131" t="s">
        <v>650</v>
      </c>
      <c r="B131">
        <v>528</v>
      </c>
      <c r="C131" t="s">
        <v>651</v>
      </c>
      <c r="D131">
        <v>150</v>
      </c>
      <c r="E131">
        <v>177</v>
      </c>
    </row>
    <row r="132" spans="1:5" x14ac:dyDescent="0.2">
      <c r="A132" t="s">
        <v>654</v>
      </c>
      <c r="B132">
        <v>578</v>
      </c>
      <c r="C132" t="s">
        <v>654</v>
      </c>
      <c r="D132">
        <v>162</v>
      </c>
      <c r="E132">
        <v>186</v>
      </c>
    </row>
    <row r="133" spans="1:5" x14ac:dyDescent="0.2">
      <c r="A133" t="s">
        <v>657</v>
      </c>
      <c r="B133">
        <v>524</v>
      </c>
      <c r="C133" t="s">
        <v>658</v>
      </c>
      <c r="D133">
        <v>149</v>
      </c>
      <c r="E133">
        <v>175</v>
      </c>
    </row>
    <row r="134" spans="1:5" x14ac:dyDescent="0.2">
      <c r="A134" t="s">
        <v>661</v>
      </c>
      <c r="B134">
        <v>520</v>
      </c>
      <c r="C134" t="s">
        <v>664</v>
      </c>
      <c r="D134">
        <v>148</v>
      </c>
      <c r="E134">
        <v>173</v>
      </c>
    </row>
    <row r="135" spans="1:5" x14ac:dyDescent="0.2">
      <c r="A135" t="s">
        <v>665</v>
      </c>
      <c r="B135">
        <v>554</v>
      </c>
      <c r="C135" t="s">
        <v>666</v>
      </c>
      <c r="D135">
        <v>156</v>
      </c>
      <c r="E135">
        <v>179</v>
      </c>
    </row>
    <row r="136" spans="1:5" x14ac:dyDescent="0.2">
      <c r="A136" t="s">
        <v>670</v>
      </c>
      <c r="B136">
        <v>512</v>
      </c>
      <c r="C136" t="s">
        <v>673</v>
      </c>
      <c r="D136">
        <v>221</v>
      </c>
      <c r="E136">
        <v>187</v>
      </c>
    </row>
    <row r="137" spans="1:5" x14ac:dyDescent="0.2">
      <c r="A137" t="s">
        <v>674</v>
      </c>
      <c r="B137">
        <v>586</v>
      </c>
      <c r="C137" t="s">
        <v>674</v>
      </c>
      <c r="D137">
        <v>165</v>
      </c>
      <c r="E137">
        <v>188</v>
      </c>
    </row>
    <row r="138" spans="1:5" x14ac:dyDescent="0.2">
      <c r="A138" t="s">
        <v>677</v>
      </c>
      <c r="B138">
        <v>591</v>
      </c>
      <c r="C138" t="s">
        <v>677</v>
      </c>
      <c r="D138">
        <v>166</v>
      </c>
      <c r="E138">
        <v>191</v>
      </c>
    </row>
    <row r="139" spans="1:5" x14ac:dyDescent="0.2">
      <c r="A139" t="s">
        <v>682</v>
      </c>
      <c r="B139">
        <v>604</v>
      </c>
      <c r="C139" t="s">
        <v>682</v>
      </c>
      <c r="D139">
        <v>170</v>
      </c>
      <c r="E139">
        <v>195</v>
      </c>
    </row>
    <row r="140" spans="1:5" x14ac:dyDescent="0.2">
      <c r="A140" t="s">
        <v>685</v>
      </c>
      <c r="B140">
        <v>608</v>
      </c>
      <c r="C140" t="s">
        <v>686</v>
      </c>
      <c r="D140">
        <v>171</v>
      </c>
      <c r="E140">
        <v>196</v>
      </c>
    </row>
    <row r="141" spans="1:5" x14ac:dyDescent="0.2">
      <c r="A141" t="s">
        <v>689</v>
      </c>
      <c r="B141">
        <v>585</v>
      </c>
      <c r="C141" t="s">
        <v>692</v>
      </c>
      <c r="D141">
        <v>180</v>
      </c>
      <c r="E141">
        <v>189</v>
      </c>
    </row>
    <row r="142" spans="1:5" x14ac:dyDescent="0.2">
      <c r="A142" t="s">
        <v>693</v>
      </c>
      <c r="B142">
        <v>598</v>
      </c>
      <c r="C142" t="s">
        <v>693</v>
      </c>
      <c r="D142">
        <v>168</v>
      </c>
      <c r="E142">
        <v>192</v>
      </c>
    </row>
    <row r="143" spans="1:5" x14ac:dyDescent="0.2">
      <c r="A143" t="s">
        <v>698</v>
      </c>
      <c r="B143">
        <v>616</v>
      </c>
      <c r="C143" t="s">
        <v>698</v>
      </c>
      <c r="D143">
        <v>173</v>
      </c>
      <c r="E143">
        <v>198</v>
      </c>
    </row>
    <row r="144" spans="1:5" x14ac:dyDescent="0.2">
      <c r="A144" t="s">
        <v>703</v>
      </c>
      <c r="B144">
        <v>408</v>
      </c>
      <c r="C144" t="s">
        <v>709</v>
      </c>
      <c r="D144">
        <v>116</v>
      </c>
      <c r="E144">
        <v>67</v>
      </c>
    </row>
    <row r="145" spans="1:5" x14ac:dyDescent="0.2">
      <c r="A145" t="s">
        <v>710</v>
      </c>
      <c r="B145">
        <v>620</v>
      </c>
      <c r="C145" t="s">
        <v>713</v>
      </c>
      <c r="D145">
        <v>174</v>
      </c>
      <c r="E145">
        <v>199</v>
      </c>
    </row>
    <row r="146" spans="1:5" x14ac:dyDescent="0.2">
      <c r="A146" t="s">
        <v>714</v>
      </c>
      <c r="B146">
        <v>600</v>
      </c>
      <c r="C146" t="s">
        <v>717</v>
      </c>
      <c r="D146">
        <v>169</v>
      </c>
      <c r="E146">
        <v>194</v>
      </c>
    </row>
    <row r="147" spans="1:5" x14ac:dyDescent="0.2">
      <c r="A147" t="s">
        <v>723</v>
      </c>
      <c r="B147">
        <v>634</v>
      </c>
      <c r="C147" t="s">
        <v>723</v>
      </c>
      <c r="D147">
        <v>179</v>
      </c>
      <c r="E147">
        <v>201</v>
      </c>
    </row>
    <row r="148" spans="1:5" x14ac:dyDescent="0.2">
      <c r="A148" t="s">
        <v>728</v>
      </c>
      <c r="B148">
        <v>642</v>
      </c>
      <c r="C148" t="s">
        <v>731</v>
      </c>
      <c r="D148">
        <v>183</v>
      </c>
      <c r="E148">
        <v>203</v>
      </c>
    </row>
    <row r="149" spans="1:5" x14ac:dyDescent="0.2">
      <c r="A149" t="s">
        <v>732</v>
      </c>
      <c r="B149">
        <v>643</v>
      </c>
      <c r="C149" t="s">
        <v>732</v>
      </c>
      <c r="D149">
        <v>185</v>
      </c>
      <c r="E149">
        <v>204</v>
      </c>
    </row>
    <row r="150" spans="1:5" x14ac:dyDescent="0.2">
      <c r="A150" t="s">
        <v>736</v>
      </c>
      <c r="B150">
        <v>646</v>
      </c>
      <c r="C150" t="s">
        <v>736</v>
      </c>
      <c r="D150">
        <v>184</v>
      </c>
      <c r="E150">
        <v>205</v>
      </c>
    </row>
    <row r="151" spans="1:5" x14ac:dyDescent="0.2">
      <c r="A151" t="s">
        <v>739</v>
      </c>
      <c r="B151">
        <v>682</v>
      </c>
      <c r="C151" t="s">
        <v>739</v>
      </c>
      <c r="D151">
        <v>194</v>
      </c>
      <c r="E151">
        <v>215</v>
      </c>
    </row>
    <row r="152" spans="1:5" x14ac:dyDescent="0.2">
      <c r="A152" t="s">
        <v>742</v>
      </c>
      <c r="B152">
        <v>729</v>
      </c>
      <c r="C152" t="s">
        <v>743</v>
      </c>
      <c r="D152">
        <v>276</v>
      </c>
      <c r="E152">
        <v>6</v>
      </c>
    </row>
    <row r="153" spans="1:5" x14ac:dyDescent="0.2">
      <c r="A153" t="s">
        <v>748</v>
      </c>
      <c r="B153">
        <v>686</v>
      </c>
      <c r="C153" t="s">
        <v>748</v>
      </c>
      <c r="D153">
        <v>195</v>
      </c>
      <c r="E153">
        <v>217</v>
      </c>
    </row>
    <row r="154" spans="1:5" x14ac:dyDescent="0.2">
      <c r="A154" t="s">
        <v>751</v>
      </c>
      <c r="B154">
        <v>702</v>
      </c>
      <c r="C154" t="s">
        <v>752</v>
      </c>
      <c r="D154">
        <v>200</v>
      </c>
      <c r="E154">
        <v>222</v>
      </c>
    </row>
    <row r="155" spans="1:5" x14ac:dyDescent="0.2">
      <c r="A155" t="s">
        <v>761</v>
      </c>
      <c r="B155">
        <v>90</v>
      </c>
      <c r="C155" t="s">
        <v>764</v>
      </c>
      <c r="D155">
        <v>25</v>
      </c>
      <c r="E155">
        <v>225</v>
      </c>
    </row>
    <row r="156" spans="1:5" x14ac:dyDescent="0.2">
      <c r="A156" t="s">
        <v>765</v>
      </c>
      <c r="B156">
        <v>694</v>
      </c>
      <c r="C156" t="s">
        <v>769</v>
      </c>
      <c r="D156">
        <v>197</v>
      </c>
      <c r="E156">
        <v>221</v>
      </c>
    </row>
    <row r="157" spans="1:5" x14ac:dyDescent="0.2">
      <c r="A157" t="s">
        <v>770</v>
      </c>
      <c r="B157">
        <v>222</v>
      </c>
      <c r="C157" t="s">
        <v>773</v>
      </c>
      <c r="D157">
        <v>60</v>
      </c>
      <c r="E157">
        <v>75</v>
      </c>
    </row>
    <row r="158" spans="1:5" x14ac:dyDescent="0.2">
      <c r="A158" t="s">
        <v>774</v>
      </c>
      <c r="B158">
        <v>674</v>
      </c>
      <c r="C158" t="s">
        <v>777</v>
      </c>
      <c r="D158">
        <v>192</v>
      </c>
      <c r="E158">
        <v>213</v>
      </c>
    </row>
    <row r="159" spans="1:5" x14ac:dyDescent="0.2">
      <c r="A159" t="s">
        <v>778</v>
      </c>
      <c r="B159">
        <v>706</v>
      </c>
      <c r="C159" t="s">
        <v>778</v>
      </c>
      <c r="D159">
        <v>201</v>
      </c>
      <c r="E159">
        <v>226</v>
      </c>
    </row>
    <row r="160" spans="1:5" x14ac:dyDescent="0.2">
      <c r="A160" t="s">
        <v>783</v>
      </c>
      <c r="B160">
        <v>688</v>
      </c>
      <c r="D160">
        <v>272</v>
      </c>
      <c r="E160">
        <v>2648</v>
      </c>
    </row>
    <row r="161" spans="1:5" x14ac:dyDescent="0.2">
      <c r="A161" t="s">
        <v>786</v>
      </c>
      <c r="B161">
        <v>728</v>
      </c>
      <c r="D161">
        <v>277</v>
      </c>
      <c r="E161">
        <v>74</v>
      </c>
    </row>
    <row r="162" spans="1:5" x14ac:dyDescent="0.2">
      <c r="A162" t="s">
        <v>789</v>
      </c>
      <c r="B162">
        <v>678</v>
      </c>
      <c r="C162" t="s">
        <v>789</v>
      </c>
      <c r="D162">
        <v>193</v>
      </c>
      <c r="E162">
        <v>214</v>
      </c>
    </row>
    <row r="163" spans="1:5" x14ac:dyDescent="0.2">
      <c r="A163" t="s">
        <v>792</v>
      </c>
      <c r="B163">
        <v>740</v>
      </c>
      <c r="C163" t="s">
        <v>792</v>
      </c>
      <c r="D163">
        <v>207</v>
      </c>
      <c r="E163">
        <v>233</v>
      </c>
    </row>
    <row r="164" spans="1:5" x14ac:dyDescent="0.2">
      <c r="A164" t="s">
        <v>795</v>
      </c>
      <c r="B164">
        <v>703</v>
      </c>
      <c r="C164" t="s">
        <v>798</v>
      </c>
      <c r="D164">
        <v>199</v>
      </c>
      <c r="E164">
        <v>223</v>
      </c>
    </row>
    <row r="165" spans="1:5" x14ac:dyDescent="0.2">
      <c r="A165" t="s">
        <v>799</v>
      </c>
      <c r="B165">
        <v>705</v>
      </c>
      <c r="C165" t="s">
        <v>799</v>
      </c>
      <c r="D165">
        <v>198</v>
      </c>
      <c r="E165">
        <v>224</v>
      </c>
    </row>
    <row r="166" spans="1:5" x14ac:dyDescent="0.2">
      <c r="A166" t="s">
        <v>802</v>
      </c>
      <c r="B166">
        <v>752</v>
      </c>
      <c r="C166" t="s">
        <v>802</v>
      </c>
      <c r="D166">
        <v>210</v>
      </c>
      <c r="E166">
        <v>236</v>
      </c>
    </row>
    <row r="167" spans="1:5" x14ac:dyDescent="0.2">
      <c r="A167" t="s">
        <v>805</v>
      </c>
      <c r="B167">
        <v>748</v>
      </c>
      <c r="C167" t="s">
        <v>806</v>
      </c>
      <c r="D167">
        <v>209</v>
      </c>
      <c r="E167">
        <v>235</v>
      </c>
    </row>
    <row r="168" spans="1:5" x14ac:dyDescent="0.2">
      <c r="A168" t="s">
        <v>811</v>
      </c>
      <c r="B168">
        <v>690</v>
      </c>
      <c r="C168" t="s">
        <v>814</v>
      </c>
      <c r="D168">
        <v>196</v>
      </c>
      <c r="E168">
        <v>220</v>
      </c>
    </row>
    <row r="169" spans="1:5" x14ac:dyDescent="0.2">
      <c r="A169" t="s">
        <v>815</v>
      </c>
      <c r="B169">
        <v>760</v>
      </c>
      <c r="C169" t="s">
        <v>815</v>
      </c>
      <c r="D169">
        <v>212</v>
      </c>
      <c r="E169">
        <v>238</v>
      </c>
    </row>
    <row r="170" spans="1:5" x14ac:dyDescent="0.2">
      <c r="A170" t="s">
        <v>821</v>
      </c>
      <c r="B170">
        <v>148</v>
      </c>
      <c r="C170" t="s">
        <v>825</v>
      </c>
      <c r="D170">
        <v>39</v>
      </c>
      <c r="E170">
        <v>50</v>
      </c>
    </row>
    <row r="171" spans="1:5" x14ac:dyDescent="0.2">
      <c r="A171" t="s">
        <v>826</v>
      </c>
      <c r="B171">
        <v>768</v>
      </c>
      <c r="C171" t="s">
        <v>827</v>
      </c>
      <c r="D171">
        <v>217</v>
      </c>
      <c r="E171">
        <v>243</v>
      </c>
    </row>
    <row r="172" spans="1:5" x14ac:dyDescent="0.2">
      <c r="A172" t="s">
        <v>830</v>
      </c>
      <c r="B172">
        <v>764</v>
      </c>
      <c r="C172" t="s">
        <v>830</v>
      </c>
      <c r="D172">
        <v>216</v>
      </c>
      <c r="E172">
        <v>240</v>
      </c>
    </row>
    <row r="173" spans="1:5" x14ac:dyDescent="0.2">
      <c r="A173" t="s">
        <v>833</v>
      </c>
      <c r="B173">
        <v>762</v>
      </c>
      <c r="C173" t="s">
        <v>834</v>
      </c>
      <c r="D173">
        <v>208</v>
      </c>
      <c r="E173">
        <v>239</v>
      </c>
    </row>
    <row r="174" spans="1:5" x14ac:dyDescent="0.2">
      <c r="A174" t="s">
        <v>839</v>
      </c>
      <c r="B174">
        <v>795</v>
      </c>
      <c r="C174" t="s">
        <v>842</v>
      </c>
      <c r="D174">
        <v>213</v>
      </c>
      <c r="E174">
        <v>250</v>
      </c>
    </row>
    <row r="175" spans="1:5" x14ac:dyDescent="0.2">
      <c r="A175" t="s">
        <v>843</v>
      </c>
      <c r="B175">
        <v>626</v>
      </c>
      <c r="C175" t="s">
        <v>847</v>
      </c>
      <c r="D175">
        <v>176</v>
      </c>
      <c r="E175">
        <v>242</v>
      </c>
    </row>
    <row r="176" spans="1:5" x14ac:dyDescent="0.2">
      <c r="A176" t="s">
        <v>848</v>
      </c>
      <c r="B176">
        <v>776</v>
      </c>
      <c r="C176" t="s">
        <v>848</v>
      </c>
      <c r="D176">
        <v>219</v>
      </c>
      <c r="E176">
        <v>245</v>
      </c>
    </row>
    <row r="177" spans="1:5" x14ac:dyDescent="0.2">
      <c r="A177" t="s">
        <v>851</v>
      </c>
      <c r="B177">
        <v>780</v>
      </c>
      <c r="C177" t="s">
        <v>854</v>
      </c>
      <c r="D177">
        <v>220</v>
      </c>
      <c r="E177">
        <v>246</v>
      </c>
    </row>
    <row r="178" spans="1:5" x14ac:dyDescent="0.2">
      <c r="A178" t="s">
        <v>855</v>
      </c>
      <c r="B178">
        <v>788</v>
      </c>
      <c r="C178" t="s">
        <v>855</v>
      </c>
      <c r="D178">
        <v>222</v>
      </c>
      <c r="E178">
        <v>248</v>
      </c>
    </row>
    <row r="179" spans="1:5" x14ac:dyDescent="0.2">
      <c r="A179" t="s">
        <v>858</v>
      </c>
      <c r="B179">
        <v>792</v>
      </c>
      <c r="C179" t="s">
        <v>858</v>
      </c>
      <c r="D179">
        <v>223</v>
      </c>
      <c r="E179">
        <v>249</v>
      </c>
    </row>
    <row r="180" spans="1:5" x14ac:dyDescent="0.2">
      <c r="A180" t="s">
        <v>862</v>
      </c>
      <c r="B180">
        <v>798</v>
      </c>
      <c r="C180" t="s">
        <v>862</v>
      </c>
      <c r="D180">
        <v>227</v>
      </c>
      <c r="E180">
        <v>252</v>
      </c>
    </row>
    <row r="181" spans="1:5" x14ac:dyDescent="0.2">
      <c r="A181" t="s">
        <v>867</v>
      </c>
      <c r="B181">
        <v>834</v>
      </c>
      <c r="C181" t="s">
        <v>872</v>
      </c>
      <c r="D181">
        <v>215</v>
      </c>
      <c r="E181">
        <v>257</v>
      </c>
    </row>
    <row r="182" spans="1:5" x14ac:dyDescent="0.2">
      <c r="A182" t="s">
        <v>873</v>
      </c>
      <c r="B182">
        <v>800</v>
      </c>
      <c r="C182" t="s">
        <v>873</v>
      </c>
      <c r="D182">
        <v>226</v>
      </c>
      <c r="E182">
        <v>253</v>
      </c>
    </row>
    <row r="183" spans="1:5" x14ac:dyDescent="0.2">
      <c r="A183" t="s">
        <v>876</v>
      </c>
      <c r="B183">
        <v>804</v>
      </c>
      <c r="C183" t="s">
        <v>876</v>
      </c>
      <c r="D183">
        <v>230</v>
      </c>
      <c r="E183">
        <v>254</v>
      </c>
    </row>
    <row r="184" spans="1:5" x14ac:dyDescent="0.2">
      <c r="A184" t="s">
        <v>881</v>
      </c>
      <c r="B184">
        <v>858</v>
      </c>
      <c r="C184" t="s">
        <v>882</v>
      </c>
      <c r="D184">
        <v>234</v>
      </c>
      <c r="E184">
        <v>260</v>
      </c>
    </row>
    <row r="185" spans="1:5" x14ac:dyDescent="0.2">
      <c r="A185" t="s">
        <v>885</v>
      </c>
      <c r="B185">
        <v>840</v>
      </c>
      <c r="C185" t="s">
        <v>885</v>
      </c>
      <c r="D185">
        <v>231</v>
      </c>
      <c r="E185">
        <v>259</v>
      </c>
    </row>
    <row r="186" spans="1:5" x14ac:dyDescent="0.2">
      <c r="A186" t="s">
        <v>890</v>
      </c>
      <c r="B186">
        <v>860</v>
      </c>
      <c r="C186" t="s">
        <v>890</v>
      </c>
      <c r="D186">
        <v>235</v>
      </c>
      <c r="E186">
        <v>261</v>
      </c>
    </row>
    <row r="187" spans="1:5" x14ac:dyDescent="0.2">
      <c r="A187" t="s">
        <v>895</v>
      </c>
      <c r="B187">
        <v>670</v>
      </c>
      <c r="C187" t="s">
        <v>898</v>
      </c>
      <c r="D187">
        <v>191</v>
      </c>
      <c r="E187">
        <v>211</v>
      </c>
    </row>
    <row r="188" spans="1:5" x14ac:dyDescent="0.2">
      <c r="A188" t="s">
        <v>899</v>
      </c>
      <c r="B188">
        <v>862</v>
      </c>
      <c r="C188" t="s">
        <v>899</v>
      </c>
      <c r="D188">
        <v>236</v>
      </c>
      <c r="E188">
        <v>263</v>
      </c>
    </row>
    <row r="189" spans="1:5" x14ac:dyDescent="0.2">
      <c r="A189" t="s">
        <v>907</v>
      </c>
      <c r="B189">
        <v>704</v>
      </c>
      <c r="C189" t="s">
        <v>908</v>
      </c>
      <c r="D189">
        <v>237</v>
      </c>
      <c r="E189">
        <v>264</v>
      </c>
    </row>
    <row r="190" spans="1:5" x14ac:dyDescent="0.2">
      <c r="A190" t="s">
        <v>912</v>
      </c>
      <c r="B190">
        <v>548</v>
      </c>
      <c r="C190" t="s">
        <v>915</v>
      </c>
      <c r="D190">
        <v>155</v>
      </c>
      <c r="E190">
        <v>262</v>
      </c>
    </row>
    <row r="191" spans="1:5" x14ac:dyDescent="0.2">
      <c r="A191" t="s">
        <v>918</v>
      </c>
      <c r="B191">
        <v>882</v>
      </c>
      <c r="C191" t="s">
        <v>921</v>
      </c>
      <c r="D191">
        <v>244</v>
      </c>
      <c r="E191">
        <v>212</v>
      </c>
    </row>
    <row r="192" spans="1:5" x14ac:dyDescent="0.2">
      <c r="A192" t="s">
        <v>922</v>
      </c>
      <c r="B192">
        <v>887</v>
      </c>
      <c r="C192" t="s">
        <v>922</v>
      </c>
      <c r="D192">
        <v>249</v>
      </c>
      <c r="E192">
        <v>269</v>
      </c>
    </row>
    <row r="193" spans="1:5" x14ac:dyDescent="0.2">
      <c r="A193" t="s">
        <v>925</v>
      </c>
      <c r="B193">
        <v>710</v>
      </c>
      <c r="C193" t="s">
        <v>926</v>
      </c>
      <c r="D193">
        <v>202</v>
      </c>
      <c r="E193">
        <v>227</v>
      </c>
    </row>
    <row r="194" spans="1:5" x14ac:dyDescent="0.2">
      <c r="A194" t="s">
        <v>930</v>
      </c>
      <c r="B194">
        <v>894</v>
      </c>
      <c r="C194" t="s">
        <v>931</v>
      </c>
      <c r="D194">
        <v>251</v>
      </c>
      <c r="E194">
        <v>270</v>
      </c>
    </row>
    <row r="195" spans="1:5" x14ac:dyDescent="0.2">
      <c r="A195" t="s">
        <v>934</v>
      </c>
      <c r="B195">
        <v>716</v>
      </c>
      <c r="C195" t="s">
        <v>935</v>
      </c>
      <c r="D195">
        <v>181</v>
      </c>
      <c r="E195">
        <v>271</v>
      </c>
    </row>
  </sheetData>
  <autoFilter ref="A1:E195" xr:uid="{A058C076-775C-4F4E-8BB0-29B67444CE4B}">
    <sortState ref="A2:E195">
      <sortCondition ref="A1:A195"/>
    </sortState>
  </autoFilter>
  <sortState ref="A2:E195">
    <sortCondition ref="A2:A195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51"/>
  <sheetViews>
    <sheetView workbookViewId="0">
      <selection activeCell="D2" sqref="D2"/>
    </sheetView>
  </sheetViews>
  <sheetFormatPr baseColWidth="10" defaultRowHeight="15" x14ac:dyDescent="0.2"/>
  <cols>
    <col min="1" max="1" width="8.1640625" bestFit="1" customWidth="1"/>
    <col min="2" max="2" width="33.83203125" bestFit="1" customWidth="1"/>
    <col min="3" max="3" width="44.1640625" bestFit="1" customWidth="1"/>
    <col min="4" max="4" width="9" bestFit="1" customWidth="1"/>
  </cols>
  <sheetData>
    <row r="1" spans="1:11" x14ac:dyDescent="0.2">
      <c r="A1" t="s">
        <v>0</v>
      </c>
      <c r="B1" t="s">
        <v>4</v>
      </c>
      <c r="C1" t="s">
        <v>1027</v>
      </c>
      <c r="D1" t="s">
        <v>6</v>
      </c>
    </row>
    <row r="2" spans="1:11" x14ac:dyDescent="0.2">
      <c r="A2" t="s">
        <v>10</v>
      </c>
      <c r="B2" t="s">
        <v>14</v>
      </c>
      <c r="C2" t="e">
        <v>#N/A</v>
      </c>
      <c r="D2" t="e">
        <v>#N/A</v>
      </c>
      <c r="K2" t="e">
        <f>VLOOKUP("ISO!",ISO!$A$2:$C$251,2,FALSE)</f>
        <v>#N/A</v>
      </c>
    </row>
    <row r="3" spans="1:11" x14ac:dyDescent="0.2">
      <c r="A3" t="s">
        <v>17</v>
      </c>
      <c r="B3" t="s">
        <v>19</v>
      </c>
      <c r="C3" t="s">
        <v>21</v>
      </c>
      <c r="D3" t="s">
        <v>22</v>
      </c>
      <c r="K3" t="e">
        <f>VLOOKUP("ISO!",ISO!$A$2:$C$251,2,FALSE)</f>
        <v>#N/A</v>
      </c>
    </row>
    <row r="4" spans="1:11" x14ac:dyDescent="0.2">
      <c r="A4" t="s">
        <v>23</v>
      </c>
      <c r="B4" t="s">
        <v>26</v>
      </c>
      <c r="C4" t="s">
        <v>1030</v>
      </c>
      <c r="D4" t="s">
        <v>28</v>
      </c>
      <c r="K4" t="e">
        <f>VLOOKUP("ISO!",ISO!$A$2:$C$251,2,FALSE)</f>
        <v>#N/A</v>
      </c>
    </row>
    <row r="5" spans="1:11" x14ac:dyDescent="0.2">
      <c r="A5" t="s">
        <v>29</v>
      </c>
      <c r="B5" t="s">
        <v>30</v>
      </c>
      <c r="C5" t="e">
        <v>#N/A</v>
      </c>
      <c r="D5" t="e">
        <v>#N/A</v>
      </c>
    </row>
    <row r="6" spans="1:11" x14ac:dyDescent="0.2">
      <c r="A6" t="s">
        <v>31</v>
      </c>
      <c r="B6" t="s">
        <v>34</v>
      </c>
      <c r="C6" t="e">
        <v>#N/A</v>
      </c>
      <c r="D6" t="e">
        <v>#N/A</v>
      </c>
      <c r="K6" t="s">
        <v>1207</v>
      </c>
    </row>
    <row r="7" spans="1:11" x14ac:dyDescent="0.2">
      <c r="A7" t="s">
        <v>37</v>
      </c>
      <c r="B7" t="s">
        <v>39</v>
      </c>
      <c r="C7" t="s">
        <v>1031</v>
      </c>
      <c r="D7" t="s">
        <v>41</v>
      </c>
    </row>
    <row r="8" spans="1:11" x14ac:dyDescent="0.2">
      <c r="A8" t="s">
        <v>42</v>
      </c>
      <c r="B8" t="s">
        <v>45</v>
      </c>
      <c r="C8" t="s">
        <v>1032</v>
      </c>
      <c r="D8" t="s">
        <v>48</v>
      </c>
    </row>
    <row r="9" spans="1:11" x14ac:dyDescent="0.2">
      <c r="A9" t="s">
        <v>86</v>
      </c>
      <c r="B9" t="s">
        <v>1022</v>
      </c>
      <c r="C9" t="e">
        <v>#N/A</v>
      </c>
      <c r="D9" t="e">
        <v>#N/A</v>
      </c>
    </row>
    <row r="10" spans="1:11" x14ac:dyDescent="0.2">
      <c r="A10" t="s">
        <v>49</v>
      </c>
      <c r="B10" t="s">
        <v>53</v>
      </c>
      <c r="C10" t="s">
        <v>1033</v>
      </c>
      <c r="D10" t="s">
        <v>57</v>
      </c>
    </row>
    <row r="11" spans="1:11" x14ac:dyDescent="0.2">
      <c r="A11" t="s">
        <v>59</v>
      </c>
      <c r="B11" t="s">
        <v>60</v>
      </c>
      <c r="C11" t="s">
        <v>1034</v>
      </c>
      <c r="D11" t="s">
        <v>61</v>
      </c>
    </row>
    <row r="12" spans="1:11" x14ac:dyDescent="0.2">
      <c r="A12" t="s">
        <v>62</v>
      </c>
      <c r="B12" t="s">
        <v>65</v>
      </c>
      <c r="C12" t="s">
        <v>1035</v>
      </c>
      <c r="D12" t="s">
        <v>68</v>
      </c>
    </row>
    <row r="13" spans="1:11" x14ac:dyDescent="0.2">
      <c r="A13" t="s">
        <v>69</v>
      </c>
      <c r="B13" t="s">
        <v>72</v>
      </c>
      <c r="C13" t="e">
        <v>#N/A</v>
      </c>
      <c r="D13" t="e">
        <v>#N/A</v>
      </c>
    </row>
    <row r="14" spans="1:11" x14ac:dyDescent="0.2">
      <c r="A14" t="s">
        <v>75</v>
      </c>
      <c r="B14" t="s">
        <v>77</v>
      </c>
      <c r="C14" t="e">
        <v>#N/A</v>
      </c>
      <c r="D14" t="e">
        <v>#N/A</v>
      </c>
    </row>
    <row r="15" spans="1:11" x14ac:dyDescent="0.2">
      <c r="A15" t="s">
        <v>79</v>
      </c>
      <c r="B15" t="s">
        <v>81</v>
      </c>
      <c r="C15" t="e">
        <v>#N/A</v>
      </c>
      <c r="D15" t="e">
        <v>#N/A</v>
      </c>
    </row>
    <row r="16" spans="1:11" x14ac:dyDescent="0.2">
      <c r="A16" t="s">
        <v>83</v>
      </c>
      <c r="B16" t="s">
        <v>84</v>
      </c>
      <c r="C16" t="s">
        <v>84</v>
      </c>
      <c r="D16" t="s">
        <v>85</v>
      </c>
    </row>
    <row r="17" spans="1:4" x14ac:dyDescent="0.2">
      <c r="A17" t="s">
        <v>87</v>
      </c>
      <c r="B17" t="s">
        <v>88</v>
      </c>
      <c r="C17" t="s">
        <v>88</v>
      </c>
      <c r="D17" t="s">
        <v>89</v>
      </c>
    </row>
    <row r="18" spans="1:4" x14ac:dyDescent="0.2">
      <c r="A18" t="s">
        <v>91</v>
      </c>
      <c r="B18" t="s">
        <v>93</v>
      </c>
      <c r="C18" t="s">
        <v>1036</v>
      </c>
      <c r="D18" t="s">
        <v>95</v>
      </c>
    </row>
    <row r="19" spans="1:4" x14ac:dyDescent="0.2">
      <c r="A19" t="s">
        <v>96</v>
      </c>
      <c r="B19" t="s">
        <v>97</v>
      </c>
      <c r="C19" t="s">
        <v>1037</v>
      </c>
      <c r="D19" t="s">
        <v>98</v>
      </c>
    </row>
    <row r="20" spans="1:4" x14ac:dyDescent="0.2">
      <c r="A20" t="s">
        <v>99</v>
      </c>
      <c r="B20" t="s">
        <v>101</v>
      </c>
      <c r="C20" t="s">
        <v>1038</v>
      </c>
      <c r="D20" t="s">
        <v>102</v>
      </c>
    </row>
    <row r="21" spans="1:4" x14ac:dyDescent="0.2">
      <c r="A21" t="s">
        <v>103</v>
      </c>
      <c r="B21" t="s">
        <v>105</v>
      </c>
      <c r="C21" t="s">
        <v>1039</v>
      </c>
      <c r="D21" t="s">
        <v>108</v>
      </c>
    </row>
    <row r="22" spans="1:4" x14ac:dyDescent="0.2">
      <c r="A22" t="s">
        <v>109</v>
      </c>
      <c r="B22" t="s">
        <v>110</v>
      </c>
      <c r="C22" t="s">
        <v>1040</v>
      </c>
      <c r="D22" t="s">
        <v>111</v>
      </c>
    </row>
    <row r="23" spans="1:4" x14ac:dyDescent="0.2">
      <c r="A23" t="s">
        <v>112</v>
      </c>
      <c r="B23" t="s">
        <v>113</v>
      </c>
      <c r="C23" t="s">
        <v>113</v>
      </c>
      <c r="D23" t="s">
        <v>1203</v>
      </c>
    </row>
    <row r="24" spans="1:4" x14ac:dyDescent="0.2">
      <c r="A24" t="s">
        <v>114</v>
      </c>
      <c r="B24" t="s">
        <v>116</v>
      </c>
      <c r="C24" t="s">
        <v>116</v>
      </c>
      <c r="D24" t="s">
        <v>118</v>
      </c>
    </row>
    <row r="25" spans="1:4" x14ac:dyDescent="0.2">
      <c r="A25" t="s">
        <v>120</v>
      </c>
      <c r="B25" t="s">
        <v>122</v>
      </c>
      <c r="C25" t="s">
        <v>1041</v>
      </c>
      <c r="D25" t="s">
        <v>123</v>
      </c>
    </row>
    <row r="26" spans="1:4" x14ac:dyDescent="0.2">
      <c r="A26" t="s">
        <v>124</v>
      </c>
      <c r="B26" t="s">
        <v>126</v>
      </c>
      <c r="C26" t="s">
        <v>1042</v>
      </c>
      <c r="D26" t="s">
        <v>128</v>
      </c>
    </row>
    <row r="27" spans="1:4" x14ac:dyDescent="0.2">
      <c r="A27" t="s">
        <v>130</v>
      </c>
      <c r="B27" t="s">
        <v>131</v>
      </c>
      <c r="C27" t="s">
        <v>1043</v>
      </c>
      <c r="D27" t="s">
        <v>132</v>
      </c>
    </row>
    <row r="28" spans="1:4" x14ac:dyDescent="0.2">
      <c r="A28" t="s">
        <v>134</v>
      </c>
      <c r="B28" t="s">
        <v>135</v>
      </c>
      <c r="C28" t="s">
        <v>1044</v>
      </c>
      <c r="D28" t="s">
        <v>136</v>
      </c>
    </row>
    <row r="29" spans="1:4" x14ac:dyDescent="0.2">
      <c r="A29" t="s">
        <v>138</v>
      </c>
      <c r="B29" t="s">
        <v>140</v>
      </c>
      <c r="C29" t="s">
        <v>140</v>
      </c>
      <c r="D29" t="s">
        <v>142</v>
      </c>
    </row>
    <row r="30" spans="1:4" x14ac:dyDescent="0.2">
      <c r="A30" t="s">
        <v>143</v>
      </c>
      <c r="B30" t="s">
        <v>144</v>
      </c>
      <c r="C30" t="e">
        <v>#N/A</v>
      </c>
      <c r="D30" t="e">
        <v>#N/A</v>
      </c>
    </row>
    <row r="31" spans="1:4" x14ac:dyDescent="0.2">
      <c r="A31" t="s">
        <v>145</v>
      </c>
      <c r="B31" t="s">
        <v>147</v>
      </c>
      <c r="C31" t="s">
        <v>1045</v>
      </c>
      <c r="D31" t="s">
        <v>149</v>
      </c>
    </row>
    <row r="32" spans="1:4" x14ac:dyDescent="0.2">
      <c r="A32" t="s">
        <v>151</v>
      </c>
      <c r="B32" t="s">
        <v>153</v>
      </c>
      <c r="C32" t="s">
        <v>153</v>
      </c>
      <c r="D32" t="s">
        <v>155</v>
      </c>
    </row>
    <row r="33" spans="1:4" x14ac:dyDescent="0.2">
      <c r="A33" t="s">
        <v>157</v>
      </c>
      <c r="B33" t="s">
        <v>158</v>
      </c>
      <c r="C33" t="e">
        <v>#N/A</v>
      </c>
      <c r="D33" t="e">
        <v>#N/A</v>
      </c>
    </row>
    <row r="34" spans="1:4" x14ac:dyDescent="0.2">
      <c r="A34" t="s">
        <v>159</v>
      </c>
      <c r="B34" t="s">
        <v>161</v>
      </c>
      <c r="C34" t="s">
        <v>1046</v>
      </c>
      <c r="D34" t="s">
        <v>164</v>
      </c>
    </row>
    <row r="35" spans="1:4" x14ac:dyDescent="0.2">
      <c r="A35" t="s">
        <v>165</v>
      </c>
      <c r="B35" t="s">
        <v>166</v>
      </c>
      <c r="C35" t="s">
        <v>1047</v>
      </c>
      <c r="D35" t="s">
        <v>167</v>
      </c>
    </row>
    <row r="36" spans="1:4" x14ac:dyDescent="0.2">
      <c r="A36" t="s">
        <v>168</v>
      </c>
      <c r="B36" t="s">
        <v>169</v>
      </c>
      <c r="C36" t="s">
        <v>169</v>
      </c>
      <c r="D36" t="s">
        <v>170</v>
      </c>
    </row>
    <row r="37" spans="1:4" x14ac:dyDescent="0.2">
      <c r="A37" t="s">
        <v>172</v>
      </c>
      <c r="B37" t="s">
        <v>174</v>
      </c>
      <c r="C37" t="s">
        <v>174</v>
      </c>
      <c r="D37" t="s">
        <v>176</v>
      </c>
    </row>
    <row r="38" spans="1:4" x14ac:dyDescent="0.2">
      <c r="A38" t="s">
        <v>178</v>
      </c>
      <c r="B38" t="s">
        <v>180</v>
      </c>
      <c r="C38" t="s">
        <v>1048</v>
      </c>
      <c r="D38" t="s">
        <v>181</v>
      </c>
    </row>
    <row r="39" spans="1:4" x14ac:dyDescent="0.2">
      <c r="A39" t="s">
        <v>182</v>
      </c>
      <c r="B39" t="s">
        <v>183</v>
      </c>
      <c r="C39" t="e">
        <v>#N/A</v>
      </c>
      <c r="D39" t="e">
        <v>#N/A</v>
      </c>
    </row>
    <row r="40" spans="1:4" x14ac:dyDescent="0.2">
      <c r="A40" t="s">
        <v>184</v>
      </c>
      <c r="B40" t="s">
        <v>186</v>
      </c>
      <c r="C40" t="s">
        <v>1049</v>
      </c>
      <c r="D40" t="s">
        <v>187</v>
      </c>
    </row>
    <row r="41" spans="1:4" x14ac:dyDescent="0.2">
      <c r="A41" t="s">
        <v>188</v>
      </c>
      <c r="B41" t="s">
        <v>190</v>
      </c>
      <c r="C41" t="s">
        <v>1050</v>
      </c>
      <c r="D41" t="s">
        <v>192</v>
      </c>
    </row>
    <row r="42" spans="1:4" x14ac:dyDescent="0.2">
      <c r="A42" t="s">
        <v>193</v>
      </c>
      <c r="B42" t="s">
        <v>195</v>
      </c>
      <c r="C42" t="s">
        <v>195</v>
      </c>
      <c r="D42" t="s">
        <v>197</v>
      </c>
    </row>
    <row r="43" spans="1:4" x14ac:dyDescent="0.2">
      <c r="A43" t="s">
        <v>198</v>
      </c>
      <c r="B43" t="s">
        <v>199</v>
      </c>
      <c r="C43" t="e">
        <v>#N/A</v>
      </c>
      <c r="D43" t="e">
        <v>#N/A</v>
      </c>
    </row>
    <row r="44" spans="1:4" x14ac:dyDescent="0.2">
      <c r="A44" t="s">
        <v>200</v>
      </c>
      <c r="B44" t="s">
        <v>202</v>
      </c>
      <c r="C44" t="s">
        <v>1051</v>
      </c>
      <c r="D44" t="s">
        <v>204</v>
      </c>
    </row>
    <row r="45" spans="1:4" x14ac:dyDescent="0.2">
      <c r="A45" t="s">
        <v>206</v>
      </c>
      <c r="B45" t="s">
        <v>207</v>
      </c>
      <c r="C45" t="s">
        <v>1052</v>
      </c>
      <c r="D45" t="s">
        <v>208</v>
      </c>
    </row>
    <row r="46" spans="1:4" x14ac:dyDescent="0.2">
      <c r="A46" t="s">
        <v>210</v>
      </c>
      <c r="B46" t="s">
        <v>212</v>
      </c>
      <c r="C46" t="s">
        <v>1053</v>
      </c>
      <c r="D46" t="s">
        <v>214</v>
      </c>
    </row>
    <row r="47" spans="1:4" x14ac:dyDescent="0.2">
      <c r="A47" t="s">
        <v>216</v>
      </c>
      <c r="B47" t="s">
        <v>218</v>
      </c>
      <c r="C47" t="s">
        <v>1054</v>
      </c>
      <c r="D47" t="s">
        <v>221</v>
      </c>
    </row>
    <row r="48" spans="1:4" x14ac:dyDescent="0.2">
      <c r="A48" t="s">
        <v>222</v>
      </c>
      <c r="B48" t="s">
        <v>224</v>
      </c>
      <c r="C48" t="s">
        <v>1055</v>
      </c>
      <c r="D48" t="s">
        <v>225</v>
      </c>
    </row>
    <row r="49" spans="1:4" x14ac:dyDescent="0.2">
      <c r="A49" t="s">
        <v>226</v>
      </c>
      <c r="B49" t="s">
        <v>1056</v>
      </c>
      <c r="C49" t="s">
        <v>1057</v>
      </c>
      <c r="D49" t="s">
        <v>229</v>
      </c>
    </row>
    <row r="50" spans="1:4" x14ac:dyDescent="0.2">
      <c r="A50" t="s">
        <v>231</v>
      </c>
      <c r="B50" t="s">
        <v>233</v>
      </c>
      <c r="C50" t="s">
        <v>1058</v>
      </c>
      <c r="D50" t="s">
        <v>234</v>
      </c>
    </row>
    <row r="51" spans="1:4" x14ac:dyDescent="0.2">
      <c r="A51" t="s">
        <v>236</v>
      </c>
      <c r="B51" t="s">
        <v>237</v>
      </c>
      <c r="C51" t="s">
        <v>1059</v>
      </c>
      <c r="D51" t="s">
        <v>238</v>
      </c>
    </row>
    <row r="52" spans="1:4" x14ac:dyDescent="0.2">
      <c r="A52" t="s">
        <v>240</v>
      </c>
      <c r="B52" t="s">
        <v>241</v>
      </c>
      <c r="C52" t="s">
        <v>1060</v>
      </c>
      <c r="D52" t="s">
        <v>242</v>
      </c>
    </row>
    <row r="53" spans="1:4" x14ac:dyDescent="0.2">
      <c r="A53" t="s">
        <v>243</v>
      </c>
      <c r="B53" t="s">
        <v>244</v>
      </c>
      <c r="C53" t="s">
        <v>1061</v>
      </c>
      <c r="D53" t="s">
        <v>245</v>
      </c>
    </row>
    <row r="54" spans="1:4" x14ac:dyDescent="0.2">
      <c r="A54" t="s">
        <v>247</v>
      </c>
      <c r="B54" t="s">
        <v>1023</v>
      </c>
      <c r="C54" t="s">
        <v>249</v>
      </c>
      <c r="D54" t="s">
        <v>250</v>
      </c>
    </row>
    <row r="55" spans="1:4" x14ac:dyDescent="0.2">
      <c r="A55" t="s">
        <v>252</v>
      </c>
      <c r="B55" t="s">
        <v>253</v>
      </c>
      <c r="C55" t="s">
        <v>1062</v>
      </c>
      <c r="D55" t="s">
        <v>254</v>
      </c>
    </row>
    <row r="56" spans="1:4" x14ac:dyDescent="0.2">
      <c r="A56" t="s">
        <v>256</v>
      </c>
      <c r="B56" t="s">
        <v>257</v>
      </c>
      <c r="C56" t="s">
        <v>1063</v>
      </c>
      <c r="D56" t="s">
        <v>258</v>
      </c>
    </row>
    <row r="57" spans="1:4" x14ac:dyDescent="0.2">
      <c r="A57" t="s">
        <v>259</v>
      </c>
      <c r="B57" t="s">
        <v>260</v>
      </c>
      <c r="C57" t="s">
        <v>1198</v>
      </c>
      <c r="D57" t="s">
        <v>1199</v>
      </c>
    </row>
    <row r="58" spans="1:4" x14ac:dyDescent="0.2">
      <c r="A58" t="s">
        <v>261</v>
      </c>
      <c r="B58" t="s">
        <v>262</v>
      </c>
      <c r="C58" t="e">
        <v>#N/A</v>
      </c>
      <c r="D58" t="s">
        <v>1200</v>
      </c>
    </row>
    <row r="59" spans="1:4" x14ac:dyDescent="0.2">
      <c r="A59" t="s">
        <v>263</v>
      </c>
      <c r="B59" t="s">
        <v>264</v>
      </c>
      <c r="C59" t="e">
        <v>#N/A</v>
      </c>
      <c r="D59" t="s">
        <v>1201</v>
      </c>
    </row>
    <row r="60" spans="1:4" x14ac:dyDescent="0.2">
      <c r="A60" t="s">
        <v>265</v>
      </c>
      <c r="B60" t="s">
        <v>266</v>
      </c>
      <c r="C60" t="s">
        <v>1064</v>
      </c>
      <c r="D60" t="s">
        <v>267</v>
      </c>
    </row>
    <row r="61" spans="1:4" x14ac:dyDescent="0.2">
      <c r="A61" t="s">
        <v>268</v>
      </c>
      <c r="B61" t="s">
        <v>269</v>
      </c>
      <c r="C61" t="s">
        <v>1065</v>
      </c>
      <c r="D61" t="s">
        <v>270</v>
      </c>
    </row>
    <row r="62" spans="1:4" x14ac:dyDescent="0.2">
      <c r="A62" t="s">
        <v>272</v>
      </c>
      <c r="B62" t="s">
        <v>274</v>
      </c>
      <c r="C62" t="s">
        <v>1066</v>
      </c>
      <c r="D62" t="s">
        <v>275</v>
      </c>
    </row>
    <row r="63" spans="1:4" x14ac:dyDescent="0.2">
      <c r="A63" t="s">
        <v>276</v>
      </c>
      <c r="B63" t="s">
        <v>277</v>
      </c>
      <c r="C63" t="s">
        <v>1067</v>
      </c>
      <c r="D63" t="s">
        <v>278</v>
      </c>
    </row>
    <row r="64" spans="1:4" x14ac:dyDescent="0.2">
      <c r="A64" t="s">
        <v>279</v>
      </c>
      <c r="B64" t="s">
        <v>280</v>
      </c>
      <c r="C64" t="s">
        <v>1068</v>
      </c>
      <c r="D64" t="s">
        <v>281</v>
      </c>
    </row>
    <row r="65" spans="1:4" x14ac:dyDescent="0.2">
      <c r="A65" t="s">
        <v>283</v>
      </c>
      <c r="B65" t="s">
        <v>285</v>
      </c>
      <c r="C65" t="s">
        <v>1069</v>
      </c>
      <c r="D65" t="s">
        <v>287</v>
      </c>
    </row>
    <row r="66" spans="1:4" x14ac:dyDescent="0.2">
      <c r="A66" t="s">
        <v>289</v>
      </c>
      <c r="B66" t="s">
        <v>290</v>
      </c>
      <c r="C66" t="s">
        <v>1070</v>
      </c>
      <c r="D66" t="s">
        <v>291</v>
      </c>
    </row>
    <row r="67" spans="1:4" x14ac:dyDescent="0.2">
      <c r="A67" t="s">
        <v>292</v>
      </c>
      <c r="B67" t="s">
        <v>94</v>
      </c>
      <c r="C67" t="s">
        <v>1071</v>
      </c>
      <c r="D67" t="s">
        <v>295</v>
      </c>
    </row>
    <row r="68" spans="1:4" x14ac:dyDescent="0.2">
      <c r="A68" t="s">
        <v>296</v>
      </c>
      <c r="B68" t="s">
        <v>297</v>
      </c>
      <c r="C68" t="s">
        <v>1072</v>
      </c>
      <c r="D68" t="s">
        <v>298</v>
      </c>
    </row>
    <row r="69" spans="1:4" x14ac:dyDescent="0.2">
      <c r="A69" t="s">
        <v>299</v>
      </c>
      <c r="B69" t="s">
        <v>300</v>
      </c>
      <c r="C69" t="s">
        <v>1073</v>
      </c>
      <c r="D69" t="s">
        <v>301</v>
      </c>
    </row>
    <row r="70" spans="1:4" x14ac:dyDescent="0.2">
      <c r="A70" t="s">
        <v>302</v>
      </c>
      <c r="B70" t="s">
        <v>303</v>
      </c>
      <c r="C70" t="s">
        <v>1074</v>
      </c>
      <c r="D70" t="s">
        <v>304</v>
      </c>
    </row>
    <row r="71" spans="1:4" x14ac:dyDescent="0.2">
      <c r="A71" t="s">
        <v>305</v>
      </c>
      <c r="B71" t="s">
        <v>307</v>
      </c>
      <c r="C71" t="e">
        <v>#N/A</v>
      </c>
      <c r="D71" t="e">
        <v>#N/A</v>
      </c>
    </row>
    <row r="72" spans="1:4" x14ac:dyDescent="0.2">
      <c r="A72" t="s">
        <v>310</v>
      </c>
      <c r="B72" t="s">
        <v>311</v>
      </c>
      <c r="C72" t="s">
        <v>1075</v>
      </c>
      <c r="D72" t="s">
        <v>312</v>
      </c>
    </row>
    <row r="73" spans="1:4" x14ac:dyDescent="0.2">
      <c r="A73" t="s">
        <v>314</v>
      </c>
      <c r="B73" t="s">
        <v>316</v>
      </c>
      <c r="C73" t="s">
        <v>1076</v>
      </c>
      <c r="D73" t="s">
        <v>318</v>
      </c>
    </row>
    <row r="74" spans="1:4" x14ac:dyDescent="0.2">
      <c r="A74" t="s">
        <v>319</v>
      </c>
      <c r="B74" t="s">
        <v>320</v>
      </c>
      <c r="C74" t="s">
        <v>1077</v>
      </c>
      <c r="D74" t="s">
        <v>321</v>
      </c>
    </row>
    <row r="75" spans="1:4" x14ac:dyDescent="0.2">
      <c r="A75" t="s">
        <v>322</v>
      </c>
      <c r="B75" t="s">
        <v>323</v>
      </c>
      <c r="C75" t="s">
        <v>1078</v>
      </c>
      <c r="D75" t="s">
        <v>324</v>
      </c>
    </row>
    <row r="76" spans="1:4" x14ac:dyDescent="0.2">
      <c r="A76" t="s">
        <v>325</v>
      </c>
      <c r="B76" t="s">
        <v>326</v>
      </c>
      <c r="C76" t="s">
        <v>1079</v>
      </c>
      <c r="D76" t="s">
        <v>327</v>
      </c>
    </row>
    <row r="77" spans="1:4" x14ac:dyDescent="0.2">
      <c r="A77" t="s">
        <v>329</v>
      </c>
      <c r="B77" t="s">
        <v>330</v>
      </c>
      <c r="C77" t="e">
        <v>#N/A</v>
      </c>
      <c r="D77" t="e">
        <v>#N/A</v>
      </c>
    </row>
    <row r="78" spans="1:4" x14ac:dyDescent="0.2">
      <c r="A78" t="s">
        <v>331</v>
      </c>
      <c r="B78" t="s">
        <v>333</v>
      </c>
      <c r="C78" t="s">
        <v>1080</v>
      </c>
      <c r="D78" t="s">
        <v>335</v>
      </c>
    </row>
    <row r="79" spans="1:4" x14ac:dyDescent="0.2">
      <c r="A79" t="s">
        <v>336</v>
      </c>
      <c r="B79" t="s">
        <v>337</v>
      </c>
      <c r="C79" t="e">
        <v>#N/A</v>
      </c>
      <c r="D79" t="e">
        <v>#N/A</v>
      </c>
    </row>
    <row r="80" spans="1:4" x14ac:dyDescent="0.2">
      <c r="A80" t="s">
        <v>338</v>
      </c>
      <c r="B80" t="s">
        <v>339</v>
      </c>
      <c r="C80" t="s">
        <v>1081</v>
      </c>
      <c r="D80" t="s">
        <v>340</v>
      </c>
    </row>
    <row r="81" spans="1:4" x14ac:dyDescent="0.2">
      <c r="A81" t="s">
        <v>342</v>
      </c>
      <c r="B81" t="s">
        <v>343</v>
      </c>
      <c r="C81" t="s">
        <v>1082</v>
      </c>
      <c r="D81" t="s">
        <v>344</v>
      </c>
    </row>
    <row r="82" spans="1:4" x14ac:dyDescent="0.2">
      <c r="A82" t="s">
        <v>345</v>
      </c>
      <c r="B82" t="s">
        <v>348</v>
      </c>
      <c r="C82" t="s">
        <v>1083</v>
      </c>
      <c r="D82" t="s">
        <v>351</v>
      </c>
    </row>
    <row r="83" spans="1:4" x14ac:dyDescent="0.2">
      <c r="A83" t="s">
        <v>353</v>
      </c>
      <c r="B83" t="s">
        <v>354</v>
      </c>
      <c r="C83" t="s">
        <v>354</v>
      </c>
      <c r="D83" t="s">
        <v>355</v>
      </c>
    </row>
    <row r="84" spans="1:4" x14ac:dyDescent="0.2">
      <c r="A84" t="s">
        <v>356</v>
      </c>
      <c r="B84" t="s">
        <v>357</v>
      </c>
      <c r="C84" t="e">
        <v>#N/A</v>
      </c>
      <c r="D84" t="e">
        <v>#N/A</v>
      </c>
    </row>
    <row r="85" spans="1:4" x14ac:dyDescent="0.2">
      <c r="A85" t="s">
        <v>358</v>
      </c>
      <c r="B85" t="s">
        <v>359</v>
      </c>
      <c r="C85" t="s">
        <v>1084</v>
      </c>
      <c r="D85" t="s">
        <v>360</v>
      </c>
    </row>
    <row r="86" spans="1:4" x14ac:dyDescent="0.2">
      <c r="A86" t="s">
        <v>361</v>
      </c>
      <c r="B86" t="s">
        <v>362</v>
      </c>
      <c r="C86" t="e">
        <v>#N/A</v>
      </c>
      <c r="D86" t="e">
        <v>#N/A</v>
      </c>
    </row>
    <row r="87" spans="1:4" x14ac:dyDescent="0.2">
      <c r="A87" t="s">
        <v>363</v>
      </c>
      <c r="B87" t="s">
        <v>365</v>
      </c>
      <c r="C87" t="s">
        <v>1085</v>
      </c>
      <c r="D87" t="s">
        <v>367</v>
      </c>
    </row>
    <row r="88" spans="1:4" x14ac:dyDescent="0.2">
      <c r="A88" t="s">
        <v>369</v>
      </c>
      <c r="B88" t="s">
        <v>370</v>
      </c>
      <c r="C88" t="e">
        <v>#N/A</v>
      </c>
      <c r="D88" t="e">
        <v>#N/A</v>
      </c>
    </row>
    <row r="89" spans="1:4" x14ac:dyDescent="0.2">
      <c r="A89" t="s">
        <v>371</v>
      </c>
      <c r="B89" t="s">
        <v>373</v>
      </c>
      <c r="C89" t="s">
        <v>1086</v>
      </c>
      <c r="D89" t="s">
        <v>374</v>
      </c>
    </row>
    <row r="90" spans="1:4" x14ac:dyDescent="0.2">
      <c r="A90" t="s">
        <v>375</v>
      </c>
      <c r="B90" t="s">
        <v>376</v>
      </c>
      <c r="C90" t="s">
        <v>1087</v>
      </c>
      <c r="D90" t="s">
        <v>377</v>
      </c>
    </row>
    <row r="91" spans="1:4" x14ac:dyDescent="0.2">
      <c r="A91" t="s">
        <v>379</v>
      </c>
      <c r="B91" t="s">
        <v>381</v>
      </c>
      <c r="C91" t="s">
        <v>1088</v>
      </c>
      <c r="D91" t="s">
        <v>383</v>
      </c>
    </row>
    <row r="92" spans="1:4" x14ac:dyDescent="0.2">
      <c r="A92" t="s">
        <v>384</v>
      </c>
      <c r="B92" t="s">
        <v>385</v>
      </c>
      <c r="C92" t="s">
        <v>1089</v>
      </c>
      <c r="D92" t="s">
        <v>386</v>
      </c>
    </row>
    <row r="93" spans="1:4" x14ac:dyDescent="0.2">
      <c r="A93" t="s">
        <v>388</v>
      </c>
      <c r="B93" t="s">
        <v>389</v>
      </c>
      <c r="C93" t="s">
        <v>389</v>
      </c>
      <c r="D93" t="s">
        <v>390</v>
      </c>
    </row>
    <row r="94" spans="1:4" x14ac:dyDescent="0.2">
      <c r="A94" t="s">
        <v>392</v>
      </c>
      <c r="B94" t="s">
        <v>393</v>
      </c>
      <c r="C94" t="e">
        <v>#N/A</v>
      </c>
      <c r="D94" t="e">
        <v>#N/A</v>
      </c>
    </row>
    <row r="95" spans="1:4" x14ac:dyDescent="0.2">
      <c r="A95" t="s">
        <v>394</v>
      </c>
      <c r="B95" t="s">
        <v>395</v>
      </c>
      <c r="C95" t="s">
        <v>1090</v>
      </c>
      <c r="D95" t="s">
        <v>396</v>
      </c>
    </row>
    <row r="96" spans="1:4" x14ac:dyDescent="0.2">
      <c r="A96" t="s">
        <v>398</v>
      </c>
      <c r="B96" t="s">
        <v>401</v>
      </c>
      <c r="C96" t="e">
        <v>#N/A</v>
      </c>
      <c r="D96" t="e">
        <v>#N/A</v>
      </c>
    </row>
    <row r="97" spans="1:4" x14ac:dyDescent="0.2">
      <c r="A97" t="s">
        <v>404</v>
      </c>
      <c r="B97" t="s">
        <v>405</v>
      </c>
      <c r="C97" t="e">
        <v>#N/A</v>
      </c>
      <c r="D97" t="e">
        <v>#N/A</v>
      </c>
    </row>
    <row r="98" spans="1:4" x14ac:dyDescent="0.2">
      <c r="A98" t="s">
        <v>406</v>
      </c>
      <c r="B98" t="s">
        <v>407</v>
      </c>
      <c r="C98" t="s">
        <v>1091</v>
      </c>
      <c r="D98" t="s">
        <v>408</v>
      </c>
    </row>
    <row r="99" spans="1:4" x14ac:dyDescent="0.2">
      <c r="A99" t="s">
        <v>409</v>
      </c>
      <c r="B99" t="s">
        <v>410</v>
      </c>
      <c r="C99" t="e">
        <v>#N/A</v>
      </c>
      <c r="D99" t="e">
        <v>#N/A</v>
      </c>
    </row>
    <row r="100" spans="1:4" x14ac:dyDescent="0.2">
      <c r="A100" t="s">
        <v>411</v>
      </c>
      <c r="B100" t="s">
        <v>412</v>
      </c>
      <c r="C100" t="e">
        <v>#N/A</v>
      </c>
      <c r="D100" t="e">
        <v>#N/A</v>
      </c>
    </row>
    <row r="101" spans="1:4" x14ac:dyDescent="0.2">
      <c r="A101" t="s">
        <v>413</v>
      </c>
      <c r="B101" t="s">
        <v>414</v>
      </c>
      <c r="C101" t="s">
        <v>1092</v>
      </c>
      <c r="D101" t="s">
        <v>415</v>
      </c>
    </row>
    <row r="102" spans="1:4" x14ac:dyDescent="0.2">
      <c r="A102" t="s">
        <v>417</v>
      </c>
      <c r="B102" t="s">
        <v>418</v>
      </c>
      <c r="C102" t="s">
        <v>1093</v>
      </c>
      <c r="D102" t="s">
        <v>419</v>
      </c>
    </row>
    <row r="103" spans="1:4" x14ac:dyDescent="0.2">
      <c r="A103" t="s">
        <v>421</v>
      </c>
      <c r="B103" t="s">
        <v>422</v>
      </c>
      <c r="C103" t="s">
        <v>1094</v>
      </c>
      <c r="D103" t="s">
        <v>423</v>
      </c>
    </row>
    <row r="104" spans="1:4" x14ac:dyDescent="0.2">
      <c r="A104" t="s">
        <v>425</v>
      </c>
      <c r="B104" t="s">
        <v>426</v>
      </c>
      <c r="C104" t="s">
        <v>426</v>
      </c>
      <c r="D104" t="s">
        <v>427</v>
      </c>
    </row>
    <row r="105" spans="1:4" x14ac:dyDescent="0.2">
      <c r="A105" t="s">
        <v>428</v>
      </c>
      <c r="B105" t="s">
        <v>430</v>
      </c>
      <c r="C105" t="s">
        <v>1095</v>
      </c>
      <c r="D105" t="s">
        <v>431</v>
      </c>
    </row>
    <row r="106" spans="1:4" x14ac:dyDescent="0.2">
      <c r="A106" t="s">
        <v>433</v>
      </c>
      <c r="B106" t="s">
        <v>434</v>
      </c>
      <c r="C106" t="e">
        <v>#N/A</v>
      </c>
      <c r="D106" t="e">
        <v>#N/A</v>
      </c>
    </row>
    <row r="107" spans="1:4" x14ac:dyDescent="0.2">
      <c r="A107" t="s">
        <v>435</v>
      </c>
      <c r="B107" t="s">
        <v>436</v>
      </c>
      <c r="C107" t="s">
        <v>1096</v>
      </c>
      <c r="D107" t="s">
        <v>437</v>
      </c>
    </row>
    <row r="108" spans="1:4" x14ac:dyDescent="0.2">
      <c r="A108" t="s">
        <v>438</v>
      </c>
      <c r="B108" t="s">
        <v>439</v>
      </c>
      <c r="C108" t="e">
        <v>#N/A</v>
      </c>
      <c r="D108" t="e">
        <v>#N/A</v>
      </c>
    </row>
    <row r="109" spans="1:4" x14ac:dyDescent="0.2">
      <c r="A109" t="s">
        <v>440</v>
      </c>
      <c r="B109" t="s">
        <v>441</v>
      </c>
      <c r="C109" t="s">
        <v>441</v>
      </c>
      <c r="D109" t="s">
        <v>442</v>
      </c>
    </row>
    <row r="110" spans="1:4" x14ac:dyDescent="0.2">
      <c r="A110" t="s">
        <v>444</v>
      </c>
      <c r="B110" t="s">
        <v>445</v>
      </c>
      <c r="C110" t="s">
        <v>1097</v>
      </c>
      <c r="D110" t="s">
        <v>447</v>
      </c>
    </row>
    <row r="111" spans="1:4" x14ac:dyDescent="0.2">
      <c r="A111" t="s">
        <v>449</v>
      </c>
      <c r="B111" t="s">
        <v>450</v>
      </c>
      <c r="C111" t="s">
        <v>1098</v>
      </c>
      <c r="D111" t="s">
        <v>451</v>
      </c>
    </row>
    <row r="112" spans="1:4" x14ac:dyDescent="0.2">
      <c r="A112" t="s">
        <v>452</v>
      </c>
      <c r="B112" t="s">
        <v>453</v>
      </c>
      <c r="C112" t="s">
        <v>1099</v>
      </c>
      <c r="D112" t="s">
        <v>454</v>
      </c>
    </row>
    <row r="113" spans="1:4" x14ac:dyDescent="0.2">
      <c r="A113" t="s">
        <v>456</v>
      </c>
      <c r="B113" t="s">
        <v>457</v>
      </c>
      <c r="C113" t="s">
        <v>1100</v>
      </c>
      <c r="D113" t="s">
        <v>458</v>
      </c>
    </row>
    <row r="114" spans="1:4" x14ac:dyDescent="0.2">
      <c r="A114" t="s">
        <v>459</v>
      </c>
      <c r="B114" t="s">
        <v>461</v>
      </c>
      <c r="C114" t="s">
        <v>1101</v>
      </c>
      <c r="D114" t="s">
        <v>463</v>
      </c>
    </row>
    <row r="115" spans="1:4" x14ac:dyDescent="0.2">
      <c r="A115" t="s">
        <v>464</v>
      </c>
      <c r="B115" t="s">
        <v>465</v>
      </c>
      <c r="C115" t="s">
        <v>465</v>
      </c>
      <c r="D115" t="s">
        <v>466</v>
      </c>
    </row>
    <row r="116" spans="1:4" x14ac:dyDescent="0.2">
      <c r="A116" t="s">
        <v>1024</v>
      </c>
      <c r="B116" t="s">
        <v>1025</v>
      </c>
      <c r="C116" t="e">
        <v>#N/A</v>
      </c>
      <c r="D116" t="e">
        <v>#N/A</v>
      </c>
    </row>
    <row r="117" spans="1:4" x14ac:dyDescent="0.2">
      <c r="A117" t="s">
        <v>467</v>
      </c>
      <c r="B117" t="s">
        <v>468</v>
      </c>
      <c r="C117" t="s">
        <v>1102</v>
      </c>
      <c r="D117" t="s">
        <v>469</v>
      </c>
    </row>
    <row r="118" spans="1:4" x14ac:dyDescent="0.2">
      <c r="A118" t="s">
        <v>470</v>
      </c>
      <c r="B118" t="s">
        <v>472</v>
      </c>
      <c r="C118" t="s">
        <v>472</v>
      </c>
      <c r="D118" t="s">
        <v>473</v>
      </c>
    </row>
    <row r="119" spans="1:4" x14ac:dyDescent="0.2">
      <c r="A119" t="s">
        <v>474</v>
      </c>
      <c r="B119" t="s">
        <v>475</v>
      </c>
      <c r="C119" t="s">
        <v>1103</v>
      </c>
      <c r="D119" t="s">
        <v>476</v>
      </c>
    </row>
    <row r="120" spans="1:4" x14ac:dyDescent="0.2">
      <c r="A120" t="s">
        <v>477</v>
      </c>
      <c r="B120" t="s">
        <v>478</v>
      </c>
      <c r="C120" t="s">
        <v>1104</v>
      </c>
      <c r="D120" t="s">
        <v>479</v>
      </c>
    </row>
    <row r="121" spans="1:4" x14ac:dyDescent="0.2">
      <c r="A121" t="s">
        <v>480</v>
      </c>
      <c r="B121" t="s">
        <v>482</v>
      </c>
      <c r="C121" t="s">
        <v>1105</v>
      </c>
      <c r="D121" t="s">
        <v>483</v>
      </c>
    </row>
    <row r="122" spans="1:4" x14ac:dyDescent="0.2">
      <c r="A122" t="s">
        <v>484</v>
      </c>
      <c r="B122" t="s">
        <v>486</v>
      </c>
      <c r="C122" t="s">
        <v>1106</v>
      </c>
      <c r="D122" t="s">
        <v>488</v>
      </c>
    </row>
    <row r="123" spans="1:4" x14ac:dyDescent="0.2">
      <c r="A123" t="s">
        <v>490</v>
      </c>
      <c r="B123" t="s">
        <v>491</v>
      </c>
      <c r="C123" t="s">
        <v>1107</v>
      </c>
      <c r="D123" t="s">
        <v>492</v>
      </c>
    </row>
    <row r="124" spans="1:4" x14ac:dyDescent="0.2">
      <c r="A124" t="s">
        <v>493</v>
      </c>
      <c r="B124" t="s">
        <v>494</v>
      </c>
      <c r="C124" t="s">
        <v>494</v>
      </c>
      <c r="D124" t="s">
        <v>495</v>
      </c>
    </row>
    <row r="125" spans="1:4" x14ac:dyDescent="0.2">
      <c r="A125" t="s">
        <v>497</v>
      </c>
      <c r="B125" t="s">
        <v>499</v>
      </c>
      <c r="C125" t="s">
        <v>1108</v>
      </c>
      <c r="D125" t="s">
        <v>502</v>
      </c>
    </row>
    <row r="126" spans="1:4" x14ac:dyDescent="0.2">
      <c r="A126" t="s">
        <v>504</v>
      </c>
      <c r="B126" t="s">
        <v>505</v>
      </c>
      <c r="C126" t="s">
        <v>1109</v>
      </c>
      <c r="D126" t="s">
        <v>506</v>
      </c>
    </row>
    <row r="127" spans="1:4" x14ac:dyDescent="0.2">
      <c r="A127" t="s">
        <v>508</v>
      </c>
      <c r="B127" t="s">
        <v>509</v>
      </c>
      <c r="C127" t="s">
        <v>1110</v>
      </c>
      <c r="D127" t="s">
        <v>511</v>
      </c>
    </row>
    <row r="128" spans="1:4" x14ac:dyDescent="0.2">
      <c r="A128" t="s">
        <v>512</v>
      </c>
      <c r="B128" t="s">
        <v>514</v>
      </c>
      <c r="C128" t="s">
        <v>1111</v>
      </c>
      <c r="D128" t="s">
        <v>516</v>
      </c>
    </row>
    <row r="129" spans="1:4" x14ac:dyDescent="0.2">
      <c r="A129" t="s">
        <v>518</v>
      </c>
      <c r="B129" t="s">
        <v>520</v>
      </c>
      <c r="C129" t="s">
        <v>1112</v>
      </c>
      <c r="D129" t="s">
        <v>522</v>
      </c>
    </row>
    <row r="130" spans="1:4" x14ac:dyDescent="0.2">
      <c r="A130" t="s">
        <v>519</v>
      </c>
      <c r="B130" t="s">
        <v>1026</v>
      </c>
      <c r="C130" t="s">
        <v>521</v>
      </c>
      <c r="D130" t="s">
        <v>524</v>
      </c>
    </row>
    <row r="131" spans="1:4" x14ac:dyDescent="0.2">
      <c r="A131" t="s">
        <v>526</v>
      </c>
      <c r="B131" t="s">
        <v>527</v>
      </c>
      <c r="C131" t="s">
        <v>527</v>
      </c>
      <c r="D131" t="s">
        <v>528</v>
      </c>
    </row>
    <row r="132" spans="1:4" x14ac:dyDescent="0.2">
      <c r="A132" t="s">
        <v>530</v>
      </c>
      <c r="B132" t="s">
        <v>531</v>
      </c>
      <c r="C132" t="e">
        <v>#N/A</v>
      </c>
      <c r="D132" t="e">
        <v>#N/A</v>
      </c>
    </row>
    <row r="133" spans="1:4" x14ac:dyDescent="0.2">
      <c r="A133" t="s">
        <v>532</v>
      </c>
      <c r="B133" t="s">
        <v>534</v>
      </c>
      <c r="C133" t="s">
        <v>1113</v>
      </c>
      <c r="D133" t="s">
        <v>536</v>
      </c>
    </row>
    <row r="134" spans="1:4" x14ac:dyDescent="0.2">
      <c r="A134" t="s">
        <v>537</v>
      </c>
      <c r="B134" t="s">
        <v>515</v>
      </c>
      <c r="C134" t="s">
        <v>1114</v>
      </c>
      <c r="D134" t="s">
        <v>538</v>
      </c>
    </row>
    <row r="135" spans="1:4" x14ac:dyDescent="0.2">
      <c r="A135" t="s">
        <v>539</v>
      </c>
      <c r="B135" t="s">
        <v>540</v>
      </c>
      <c r="C135" t="s">
        <v>1115</v>
      </c>
      <c r="D135" t="s">
        <v>541</v>
      </c>
    </row>
    <row r="136" spans="1:4" x14ac:dyDescent="0.2">
      <c r="A136" t="s">
        <v>543</v>
      </c>
      <c r="B136" t="s">
        <v>544</v>
      </c>
      <c r="C136" t="s">
        <v>1116</v>
      </c>
      <c r="D136" t="s">
        <v>545</v>
      </c>
    </row>
    <row r="137" spans="1:4" x14ac:dyDescent="0.2">
      <c r="A137" t="s">
        <v>546</v>
      </c>
      <c r="B137" t="s">
        <v>547</v>
      </c>
      <c r="C137" t="s">
        <v>1117</v>
      </c>
      <c r="D137" t="s">
        <v>548</v>
      </c>
    </row>
    <row r="138" spans="1:4" x14ac:dyDescent="0.2">
      <c r="A138" t="s">
        <v>550</v>
      </c>
      <c r="B138" t="s">
        <v>551</v>
      </c>
      <c r="C138" t="e">
        <v>#N/A</v>
      </c>
      <c r="D138" t="e">
        <v>#N/A</v>
      </c>
    </row>
    <row r="139" spans="1:4" x14ac:dyDescent="0.2">
      <c r="A139" t="s">
        <v>552</v>
      </c>
      <c r="B139" t="s">
        <v>553</v>
      </c>
      <c r="C139" t="e">
        <v>#N/A</v>
      </c>
      <c r="D139" t="e">
        <v>#N/A</v>
      </c>
    </row>
    <row r="140" spans="1:4" x14ac:dyDescent="0.2">
      <c r="A140" t="s">
        <v>554</v>
      </c>
      <c r="B140" t="s">
        <v>308</v>
      </c>
      <c r="C140" t="s">
        <v>1118</v>
      </c>
      <c r="D140" t="s">
        <v>555</v>
      </c>
    </row>
    <row r="141" spans="1:4" x14ac:dyDescent="0.2">
      <c r="A141" t="s">
        <v>556</v>
      </c>
      <c r="B141" t="s">
        <v>557</v>
      </c>
      <c r="C141" t="s">
        <v>1119</v>
      </c>
      <c r="D141" t="s">
        <v>558</v>
      </c>
    </row>
    <row r="142" spans="1:4" x14ac:dyDescent="0.2">
      <c r="A142" t="s">
        <v>560</v>
      </c>
      <c r="B142" t="s">
        <v>561</v>
      </c>
      <c r="C142" t="s">
        <v>1120</v>
      </c>
      <c r="D142" t="s">
        <v>563</v>
      </c>
    </row>
    <row r="143" spans="1:4" x14ac:dyDescent="0.2">
      <c r="A143" t="s">
        <v>565</v>
      </c>
      <c r="B143" t="s">
        <v>567</v>
      </c>
      <c r="C143" t="s">
        <v>1121</v>
      </c>
      <c r="D143" t="s">
        <v>568</v>
      </c>
    </row>
    <row r="144" spans="1:4" x14ac:dyDescent="0.2">
      <c r="A144" t="s">
        <v>570</v>
      </c>
      <c r="B144" t="s">
        <v>571</v>
      </c>
      <c r="C144" t="s">
        <v>1122</v>
      </c>
      <c r="D144" t="s">
        <v>572</v>
      </c>
    </row>
    <row r="145" spans="1:4" x14ac:dyDescent="0.2">
      <c r="A145" t="s">
        <v>573</v>
      </c>
      <c r="B145" t="s">
        <v>575</v>
      </c>
      <c r="C145" t="s">
        <v>1123</v>
      </c>
      <c r="D145" t="s">
        <v>577</v>
      </c>
    </row>
    <row r="146" spans="1:4" x14ac:dyDescent="0.2">
      <c r="A146" t="s">
        <v>578</v>
      </c>
      <c r="B146" t="s">
        <v>579</v>
      </c>
      <c r="C146" t="s">
        <v>1124</v>
      </c>
      <c r="D146" t="s">
        <v>580</v>
      </c>
    </row>
    <row r="147" spans="1:4" x14ac:dyDescent="0.2">
      <c r="A147" t="s">
        <v>582</v>
      </c>
      <c r="B147" t="s">
        <v>1125</v>
      </c>
      <c r="C147" t="s">
        <v>584</v>
      </c>
      <c r="D147" t="s">
        <v>585</v>
      </c>
    </row>
    <row r="148" spans="1:4" x14ac:dyDescent="0.2">
      <c r="A148" t="s">
        <v>586</v>
      </c>
      <c r="B148" t="s">
        <v>576</v>
      </c>
      <c r="C148" t="s">
        <v>1126</v>
      </c>
      <c r="D148" t="s">
        <v>589</v>
      </c>
    </row>
    <row r="149" spans="1:4" x14ac:dyDescent="0.2">
      <c r="A149" t="s">
        <v>590</v>
      </c>
      <c r="B149" t="s">
        <v>591</v>
      </c>
      <c r="C149" t="s">
        <v>1127</v>
      </c>
      <c r="D149" t="s">
        <v>592</v>
      </c>
    </row>
    <row r="150" spans="1:4" x14ac:dyDescent="0.2">
      <c r="A150" t="s">
        <v>594</v>
      </c>
      <c r="B150" t="s">
        <v>596</v>
      </c>
      <c r="C150" t="s">
        <v>1128</v>
      </c>
      <c r="D150" t="s">
        <v>597</v>
      </c>
    </row>
    <row r="151" spans="1:4" x14ac:dyDescent="0.2">
      <c r="A151" t="s">
        <v>599</v>
      </c>
      <c r="B151" t="s">
        <v>600</v>
      </c>
      <c r="C151" t="s">
        <v>600</v>
      </c>
      <c r="D151" t="s">
        <v>601</v>
      </c>
    </row>
    <row r="152" spans="1:4" x14ac:dyDescent="0.2">
      <c r="A152" t="s">
        <v>602</v>
      </c>
      <c r="B152" t="s">
        <v>604</v>
      </c>
      <c r="C152" t="s">
        <v>604</v>
      </c>
      <c r="D152" t="s">
        <v>605</v>
      </c>
    </row>
    <row r="153" spans="1:4" x14ac:dyDescent="0.2">
      <c r="A153" t="s">
        <v>606</v>
      </c>
      <c r="B153" t="s">
        <v>607</v>
      </c>
      <c r="C153" t="e">
        <v>#N/A</v>
      </c>
      <c r="D153" t="e">
        <v>#N/A</v>
      </c>
    </row>
    <row r="154" spans="1:4" x14ac:dyDescent="0.2">
      <c r="A154" t="s">
        <v>608</v>
      </c>
      <c r="B154" t="s">
        <v>609</v>
      </c>
      <c r="C154" t="s">
        <v>1129</v>
      </c>
      <c r="D154" t="s">
        <v>610</v>
      </c>
    </row>
    <row r="155" spans="1:4" x14ac:dyDescent="0.2">
      <c r="A155" t="s">
        <v>611</v>
      </c>
      <c r="B155" t="s">
        <v>613</v>
      </c>
      <c r="C155" t="s">
        <v>1130</v>
      </c>
      <c r="D155" t="s">
        <v>615</v>
      </c>
    </row>
    <row r="156" spans="1:4" x14ac:dyDescent="0.2">
      <c r="A156" t="s">
        <v>617</v>
      </c>
      <c r="B156" t="s">
        <v>618</v>
      </c>
      <c r="C156" t="e">
        <v>#N/A</v>
      </c>
      <c r="D156" t="e">
        <v>#N/A</v>
      </c>
    </row>
    <row r="157" spans="1:4" x14ac:dyDescent="0.2">
      <c r="A157" t="s">
        <v>619</v>
      </c>
      <c r="B157" t="s">
        <v>620</v>
      </c>
      <c r="C157" t="e">
        <v>#N/A</v>
      </c>
      <c r="D157" t="e">
        <v>#N/A</v>
      </c>
    </row>
    <row r="158" spans="1:4" x14ac:dyDescent="0.2">
      <c r="A158" t="s">
        <v>621</v>
      </c>
      <c r="B158" t="s">
        <v>622</v>
      </c>
      <c r="C158" t="s">
        <v>1131</v>
      </c>
      <c r="D158" t="s">
        <v>623</v>
      </c>
    </row>
    <row r="159" spans="1:4" x14ac:dyDescent="0.2">
      <c r="A159" t="s">
        <v>624</v>
      </c>
      <c r="B159" t="s">
        <v>588</v>
      </c>
      <c r="C159" t="s">
        <v>1132</v>
      </c>
      <c r="D159" t="s">
        <v>625</v>
      </c>
    </row>
    <row r="160" spans="1:4" x14ac:dyDescent="0.2">
      <c r="A160" t="s">
        <v>626</v>
      </c>
      <c r="B160" t="s">
        <v>614</v>
      </c>
      <c r="C160" t="s">
        <v>614</v>
      </c>
      <c r="D160" t="s">
        <v>627</v>
      </c>
    </row>
    <row r="161" spans="1:4" x14ac:dyDescent="0.2">
      <c r="A161" t="s">
        <v>628</v>
      </c>
      <c r="B161" t="s">
        <v>629</v>
      </c>
      <c r="C161" t="e">
        <v>#N/A</v>
      </c>
      <c r="D161" t="e">
        <v>#N/A</v>
      </c>
    </row>
    <row r="162" spans="1:4" x14ac:dyDescent="0.2">
      <c r="A162" t="s">
        <v>194</v>
      </c>
      <c r="B162" t="s">
        <v>630</v>
      </c>
      <c r="C162" t="s">
        <v>1133</v>
      </c>
      <c r="D162" t="s">
        <v>1021</v>
      </c>
    </row>
    <row r="163" spans="1:4" x14ac:dyDescent="0.2">
      <c r="A163" t="s">
        <v>631</v>
      </c>
      <c r="B163" t="s">
        <v>632</v>
      </c>
      <c r="C163" t="e">
        <v>#N/A</v>
      </c>
      <c r="D163" t="e">
        <v>#N/A</v>
      </c>
    </row>
    <row r="164" spans="1:4" x14ac:dyDescent="0.2">
      <c r="A164" t="s">
        <v>633</v>
      </c>
      <c r="B164" t="s">
        <v>635</v>
      </c>
      <c r="C164" t="s">
        <v>1134</v>
      </c>
      <c r="D164" t="s">
        <v>636</v>
      </c>
    </row>
    <row r="165" spans="1:4" x14ac:dyDescent="0.2">
      <c r="A165" t="s">
        <v>637</v>
      </c>
      <c r="B165" t="s">
        <v>638</v>
      </c>
      <c r="C165" t="e">
        <v>#N/A</v>
      </c>
      <c r="D165" t="e">
        <v>#N/A</v>
      </c>
    </row>
    <row r="166" spans="1:4" x14ac:dyDescent="0.2">
      <c r="A166" t="s">
        <v>639</v>
      </c>
      <c r="B166" t="s">
        <v>641</v>
      </c>
      <c r="C166" t="s">
        <v>1135</v>
      </c>
      <c r="D166" t="s">
        <v>642</v>
      </c>
    </row>
    <row r="167" spans="1:4" x14ac:dyDescent="0.2">
      <c r="A167" t="s">
        <v>644</v>
      </c>
      <c r="B167" t="s">
        <v>645</v>
      </c>
      <c r="C167" t="s">
        <v>1136</v>
      </c>
      <c r="D167" t="s">
        <v>646</v>
      </c>
    </row>
    <row r="168" spans="1:4" x14ac:dyDescent="0.2">
      <c r="A168" t="s">
        <v>647</v>
      </c>
      <c r="B168" t="s">
        <v>648</v>
      </c>
      <c r="C168" t="s">
        <v>648</v>
      </c>
      <c r="D168" t="s">
        <v>649</v>
      </c>
    </row>
    <row r="169" spans="1:4" x14ac:dyDescent="0.2">
      <c r="A169" t="s">
        <v>650</v>
      </c>
      <c r="B169" t="s">
        <v>652</v>
      </c>
      <c r="C169" t="s">
        <v>1137</v>
      </c>
      <c r="D169" t="s">
        <v>653</v>
      </c>
    </row>
    <row r="170" spans="1:4" x14ac:dyDescent="0.2">
      <c r="A170" t="s">
        <v>654</v>
      </c>
      <c r="B170" t="s">
        <v>655</v>
      </c>
      <c r="C170" t="s">
        <v>1138</v>
      </c>
      <c r="D170" t="s">
        <v>656</v>
      </c>
    </row>
    <row r="171" spans="1:4" x14ac:dyDescent="0.2">
      <c r="A171" t="s">
        <v>657</v>
      </c>
      <c r="B171" t="s">
        <v>659</v>
      </c>
      <c r="C171" t="s">
        <v>1139</v>
      </c>
      <c r="D171" t="s">
        <v>660</v>
      </c>
    </row>
    <row r="172" spans="1:4" x14ac:dyDescent="0.2">
      <c r="A172" t="s">
        <v>661</v>
      </c>
      <c r="B172" t="s">
        <v>662</v>
      </c>
      <c r="C172" t="s">
        <v>1140</v>
      </c>
      <c r="D172" t="s">
        <v>663</v>
      </c>
    </row>
    <row r="173" spans="1:4" x14ac:dyDescent="0.2">
      <c r="A173" t="s">
        <v>665</v>
      </c>
      <c r="B173" t="s">
        <v>667</v>
      </c>
      <c r="C173" t="s">
        <v>667</v>
      </c>
      <c r="D173" t="s">
        <v>669</v>
      </c>
    </row>
    <row r="174" spans="1:4" x14ac:dyDescent="0.2">
      <c r="A174" t="s">
        <v>670</v>
      </c>
      <c r="B174" t="s">
        <v>671</v>
      </c>
      <c r="C174" t="s">
        <v>1141</v>
      </c>
      <c r="D174" t="s">
        <v>672</v>
      </c>
    </row>
    <row r="175" spans="1:4" x14ac:dyDescent="0.2">
      <c r="A175" t="s">
        <v>674</v>
      </c>
      <c r="B175" t="s">
        <v>675</v>
      </c>
      <c r="C175" t="s">
        <v>1142</v>
      </c>
      <c r="D175" t="s">
        <v>676</v>
      </c>
    </row>
    <row r="176" spans="1:4" x14ac:dyDescent="0.2">
      <c r="A176" t="s">
        <v>677</v>
      </c>
      <c r="B176" t="s">
        <v>678</v>
      </c>
      <c r="C176" t="s">
        <v>1143</v>
      </c>
      <c r="D176" t="s">
        <v>679</v>
      </c>
    </row>
    <row r="177" spans="1:4" x14ac:dyDescent="0.2">
      <c r="A177" t="s">
        <v>680</v>
      </c>
      <c r="B177" t="s">
        <v>681</v>
      </c>
      <c r="C177" t="e">
        <v>#N/A</v>
      </c>
      <c r="D177" t="e">
        <v>#N/A</v>
      </c>
    </row>
    <row r="178" spans="1:4" x14ac:dyDescent="0.2">
      <c r="A178" t="s">
        <v>682</v>
      </c>
      <c r="B178" t="s">
        <v>683</v>
      </c>
      <c r="C178" t="s">
        <v>1144</v>
      </c>
      <c r="D178" t="s">
        <v>684</v>
      </c>
    </row>
    <row r="179" spans="1:4" x14ac:dyDescent="0.2">
      <c r="A179" t="s">
        <v>685</v>
      </c>
      <c r="B179" t="s">
        <v>687</v>
      </c>
      <c r="C179" t="s">
        <v>1145</v>
      </c>
      <c r="D179" t="s">
        <v>688</v>
      </c>
    </row>
    <row r="180" spans="1:4" x14ac:dyDescent="0.2">
      <c r="A180" t="s">
        <v>689</v>
      </c>
      <c r="B180" t="s">
        <v>690</v>
      </c>
      <c r="C180" t="s">
        <v>1146</v>
      </c>
      <c r="D180" t="s">
        <v>691</v>
      </c>
    </row>
    <row r="181" spans="1:4" x14ac:dyDescent="0.2">
      <c r="A181" t="s">
        <v>693</v>
      </c>
      <c r="B181" t="s">
        <v>694</v>
      </c>
      <c r="C181" t="s">
        <v>696</v>
      </c>
      <c r="D181" t="s">
        <v>697</v>
      </c>
    </row>
    <row r="182" spans="1:4" x14ac:dyDescent="0.2">
      <c r="A182" t="s">
        <v>698</v>
      </c>
      <c r="B182" t="s">
        <v>699</v>
      </c>
      <c r="C182" t="s">
        <v>1147</v>
      </c>
      <c r="D182" t="s">
        <v>700</v>
      </c>
    </row>
    <row r="183" spans="1:4" x14ac:dyDescent="0.2">
      <c r="A183" t="s">
        <v>701</v>
      </c>
      <c r="B183" t="s">
        <v>702</v>
      </c>
      <c r="C183" t="e">
        <v>#N/A</v>
      </c>
      <c r="D183" t="e">
        <v>#N/A</v>
      </c>
    </row>
    <row r="184" spans="1:4" x14ac:dyDescent="0.2">
      <c r="A184" t="s">
        <v>703</v>
      </c>
      <c r="B184" t="s">
        <v>705</v>
      </c>
      <c r="C184" t="s">
        <v>1148</v>
      </c>
      <c r="D184" t="s">
        <v>708</v>
      </c>
    </row>
    <row r="185" spans="1:4" x14ac:dyDescent="0.2">
      <c r="A185" t="s">
        <v>710</v>
      </c>
      <c r="B185" t="s">
        <v>711</v>
      </c>
      <c r="C185" t="s">
        <v>1149</v>
      </c>
      <c r="D185" t="s">
        <v>712</v>
      </c>
    </row>
    <row r="186" spans="1:4" x14ac:dyDescent="0.2">
      <c r="A186" t="s">
        <v>714</v>
      </c>
      <c r="B186" t="s">
        <v>715</v>
      </c>
      <c r="C186" t="s">
        <v>1150</v>
      </c>
      <c r="D186" t="s">
        <v>716</v>
      </c>
    </row>
    <row r="187" spans="1:4" x14ac:dyDescent="0.2">
      <c r="A187" t="s">
        <v>718</v>
      </c>
      <c r="B187" t="s">
        <v>1019</v>
      </c>
      <c r="C187" t="s">
        <v>719</v>
      </c>
      <c r="D187" t="s">
        <v>1197</v>
      </c>
    </row>
    <row r="188" spans="1:4" x14ac:dyDescent="0.2">
      <c r="A188" t="s">
        <v>721</v>
      </c>
      <c r="B188" t="s">
        <v>722</v>
      </c>
      <c r="C188" t="e">
        <v>#N/A</v>
      </c>
      <c r="D188" t="e">
        <v>#N/A</v>
      </c>
    </row>
    <row r="189" spans="1:4" x14ac:dyDescent="0.2">
      <c r="A189" t="s">
        <v>723</v>
      </c>
      <c r="B189" t="s">
        <v>724</v>
      </c>
      <c r="C189" t="s">
        <v>1151</v>
      </c>
      <c r="D189" t="s">
        <v>725</v>
      </c>
    </row>
    <row r="190" spans="1:4" x14ac:dyDescent="0.2">
      <c r="A190" t="s">
        <v>726</v>
      </c>
      <c r="B190" t="s">
        <v>727</v>
      </c>
      <c r="C190" t="e">
        <v>#N/A</v>
      </c>
      <c r="D190" t="e">
        <v>#N/A</v>
      </c>
    </row>
    <row r="191" spans="1:4" x14ac:dyDescent="0.2">
      <c r="A191" t="s">
        <v>728</v>
      </c>
      <c r="B191" t="s">
        <v>729</v>
      </c>
      <c r="C191" t="s">
        <v>729</v>
      </c>
      <c r="D191" t="s">
        <v>730</v>
      </c>
    </row>
    <row r="192" spans="1:4" x14ac:dyDescent="0.2">
      <c r="A192" t="s">
        <v>732</v>
      </c>
      <c r="B192" t="s">
        <v>733</v>
      </c>
      <c r="C192" t="s">
        <v>1152</v>
      </c>
      <c r="D192" t="s">
        <v>735</v>
      </c>
    </row>
    <row r="193" spans="1:4" x14ac:dyDescent="0.2">
      <c r="A193" t="s">
        <v>736</v>
      </c>
      <c r="B193" t="s">
        <v>737</v>
      </c>
      <c r="C193" t="s">
        <v>1153</v>
      </c>
      <c r="D193" t="s">
        <v>738</v>
      </c>
    </row>
    <row r="194" spans="1:4" x14ac:dyDescent="0.2">
      <c r="A194" t="s">
        <v>739</v>
      </c>
      <c r="B194" t="s">
        <v>740</v>
      </c>
      <c r="C194" t="s">
        <v>1154</v>
      </c>
      <c r="D194" t="s">
        <v>741</v>
      </c>
    </row>
    <row r="195" spans="1:4" x14ac:dyDescent="0.2">
      <c r="A195" t="s">
        <v>742</v>
      </c>
      <c r="B195" t="s">
        <v>745</v>
      </c>
      <c r="C195" t="s">
        <v>1155</v>
      </c>
      <c r="D195" t="s">
        <v>747</v>
      </c>
    </row>
    <row r="196" spans="1:4" x14ac:dyDescent="0.2">
      <c r="A196" t="s">
        <v>748</v>
      </c>
      <c r="B196" t="s">
        <v>749</v>
      </c>
      <c r="C196" t="s">
        <v>1156</v>
      </c>
      <c r="D196" t="s">
        <v>750</v>
      </c>
    </row>
    <row r="197" spans="1:4" x14ac:dyDescent="0.2">
      <c r="A197" t="s">
        <v>751</v>
      </c>
      <c r="B197" t="s">
        <v>753</v>
      </c>
      <c r="C197" t="s">
        <v>1157</v>
      </c>
      <c r="D197" t="s">
        <v>754</v>
      </c>
    </row>
    <row r="198" spans="1:4" x14ac:dyDescent="0.2">
      <c r="A198" t="s">
        <v>755</v>
      </c>
      <c r="B198" t="s">
        <v>1158</v>
      </c>
      <c r="C198" t="e">
        <v>#N/A</v>
      </c>
      <c r="D198" t="e">
        <v>#N/A</v>
      </c>
    </row>
    <row r="199" spans="1:4" x14ac:dyDescent="0.2">
      <c r="A199" t="s">
        <v>757</v>
      </c>
      <c r="B199" t="s">
        <v>758</v>
      </c>
      <c r="C199" t="e">
        <v>#N/A</v>
      </c>
      <c r="D199" t="e">
        <v>#N/A</v>
      </c>
    </row>
    <row r="200" spans="1:4" x14ac:dyDescent="0.2">
      <c r="A200" t="s">
        <v>759</v>
      </c>
      <c r="B200" t="s">
        <v>760</v>
      </c>
      <c r="C200" t="e">
        <v>#N/A</v>
      </c>
      <c r="D200" t="e">
        <v>#N/A</v>
      </c>
    </row>
    <row r="201" spans="1:4" x14ac:dyDescent="0.2">
      <c r="A201" t="s">
        <v>761</v>
      </c>
      <c r="B201" t="s">
        <v>762</v>
      </c>
      <c r="C201" t="s">
        <v>762</v>
      </c>
      <c r="D201" t="s">
        <v>763</v>
      </c>
    </row>
    <row r="202" spans="1:4" x14ac:dyDescent="0.2">
      <c r="A202" t="s">
        <v>765</v>
      </c>
      <c r="B202" t="s">
        <v>766</v>
      </c>
      <c r="C202" t="s">
        <v>1159</v>
      </c>
      <c r="D202" t="s">
        <v>768</v>
      </c>
    </row>
    <row r="203" spans="1:4" x14ac:dyDescent="0.2">
      <c r="A203" t="s">
        <v>770</v>
      </c>
      <c r="B203" t="s">
        <v>771</v>
      </c>
      <c r="C203" t="s">
        <v>1160</v>
      </c>
      <c r="D203" t="s">
        <v>772</v>
      </c>
    </row>
    <row r="204" spans="1:4" x14ac:dyDescent="0.2">
      <c r="A204" t="s">
        <v>774</v>
      </c>
      <c r="B204" t="s">
        <v>775</v>
      </c>
      <c r="C204" t="s">
        <v>1161</v>
      </c>
      <c r="D204" t="s">
        <v>776</v>
      </c>
    </row>
    <row r="205" spans="1:4" x14ac:dyDescent="0.2">
      <c r="A205" t="s">
        <v>778</v>
      </c>
      <c r="B205" t="s">
        <v>779</v>
      </c>
      <c r="C205" t="s">
        <v>1162</v>
      </c>
      <c r="D205" t="s">
        <v>780</v>
      </c>
    </row>
    <row r="206" spans="1:4" x14ac:dyDescent="0.2">
      <c r="A206" t="s">
        <v>781</v>
      </c>
      <c r="B206" t="s">
        <v>782</v>
      </c>
      <c r="C206" t="e">
        <v>#N/A</v>
      </c>
      <c r="D206" t="e">
        <v>#N/A</v>
      </c>
    </row>
    <row r="207" spans="1:4" x14ac:dyDescent="0.2">
      <c r="A207" t="s">
        <v>783</v>
      </c>
      <c r="B207" t="s">
        <v>784</v>
      </c>
      <c r="C207" t="s">
        <v>1163</v>
      </c>
      <c r="D207" t="s">
        <v>785</v>
      </c>
    </row>
    <row r="208" spans="1:4" s="14" customFormat="1" x14ac:dyDescent="0.2">
      <c r="A208" s="14" t="s">
        <v>786</v>
      </c>
      <c r="B208" s="14" t="s">
        <v>787</v>
      </c>
      <c r="C208" s="14" t="s">
        <v>1195</v>
      </c>
      <c r="D208" s="14" t="s">
        <v>788</v>
      </c>
    </row>
    <row r="209" spans="1:4" x14ac:dyDescent="0.2">
      <c r="A209" t="s">
        <v>789</v>
      </c>
      <c r="B209" t="s">
        <v>790</v>
      </c>
      <c r="C209" t="s">
        <v>1164</v>
      </c>
      <c r="D209" t="s">
        <v>791</v>
      </c>
    </row>
    <row r="210" spans="1:4" x14ac:dyDescent="0.2">
      <c r="A210" t="s">
        <v>792</v>
      </c>
      <c r="B210" t="s">
        <v>793</v>
      </c>
      <c r="C210" t="s">
        <v>1165</v>
      </c>
      <c r="D210" t="s">
        <v>794</v>
      </c>
    </row>
    <row r="211" spans="1:4" x14ac:dyDescent="0.2">
      <c r="A211" t="s">
        <v>795</v>
      </c>
      <c r="B211" t="s">
        <v>796</v>
      </c>
      <c r="C211" t="s">
        <v>1166</v>
      </c>
      <c r="D211" t="s">
        <v>797</v>
      </c>
    </row>
    <row r="212" spans="1:4" x14ac:dyDescent="0.2">
      <c r="A212" t="s">
        <v>799</v>
      </c>
      <c r="B212" t="s">
        <v>800</v>
      </c>
      <c r="C212" t="s">
        <v>1167</v>
      </c>
      <c r="D212" t="s">
        <v>801</v>
      </c>
    </row>
    <row r="213" spans="1:4" x14ac:dyDescent="0.2">
      <c r="A213" t="s">
        <v>802</v>
      </c>
      <c r="B213" t="s">
        <v>803</v>
      </c>
      <c r="C213" t="s">
        <v>1168</v>
      </c>
      <c r="D213" t="s">
        <v>804</v>
      </c>
    </row>
    <row r="214" spans="1:4" x14ac:dyDescent="0.2">
      <c r="A214" t="s">
        <v>805</v>
      </c>
      <c r="B214" t="s">
        <v>807</v>
      </c>
      <c r="C214" t="s">
        <v>1169</v>
      </c>
      <c r="D214" t="s">
        <v>808</v>
      </c>
    </row>
    <row r="215" spans="1:4" x14ac:dyDescent="0.2">
      <c r="A215" t="s">
        <v>811</v>
      </c>
      <c r="B215" t="s">
        <v>812</v>
      </c>
      <c r="C215" t="s">
        <v>1170</v>
      </c>
      <c r="D215" t="s">
        <v>813</v>
      </c>
    </row>
    <row r="216" spans="1:4" x14ac:dyDescent="0.2">
      <c r="A216" t="s">
        <v>815</v>
      </c>
      <c r="B216" t="s">
        <v>816</v>
      </c>
      <c r="C216" t="s">
        <v>1171</v>
      </c>
      <c r="D216" t="s">
        <v>818</v>
      </c>
    </row>
    <row r="217" spans="1:4" x14ac:dyDescent="0.2">
      <c r="A217" t="s">
        <v>809</v>
      </c>
      <c r="B217" t="s">
        <v>810</v>
      </c>
      <c r="D217" t="s">
        <v>1202</v>
      </c>
    </row>
    <row r="218" spans="1:4" x14ac:dyDescent="0.2">
      <c r="A218" t="s">
        <v>819</v>
      </c>
      <c r="B218" t="s">
        <v>820</v>
      </c>
      <c r="C218" t="e">
        <v>#N/A</v>
      </c>
      <c r="D218" t="s">
        <v>1196</v>
      </c>
    </row>
    <row r="219" spans="1:4" x14ac:dyDescent="0.2">
      <c r="A219" t="s">
        <v>821</v>
      </c>
      <c r="B219" t="s">
        <v>823</v>
      </c>
      <c r="C219" t="s">
        <v>1172</v>
      </c>
      <c r="D219" t="s">
        <v>824</v>
      </c>
    </row>
    <row r="220" spans="1:4" x14ac:dyDescent="0.2">
      <c r="A220" t="s">
        <v>826</v>
      </c>
      <c r="B220" t="s">
        <v>828</v>
      </c>
      <c r="C220" t="s">
        <v>1173</v>
      </c>
      <c r="D220" t="s">
        <v>829</v>
      </c>
    </row>
    <row r="221" spans="1:4" x14ac:dyDescent="0.2">
      <c r="A221" t="s">
        <v>830</v>
      </c>
      <c r="B221" t="s">
        <v>831</v>
      </c>
      <c r="C221" t="s">
        <v>1174</v>
      </c>
      <c r="D221" t="s">
        <v>832</v>
      </c>
    </row>
    <row r="222" spans="1:4" x14ac:dyDescent="0.2">
      <c r="A222" t="s">
        <v>833</v>
      </c>
      <c r="B222" t="s">
        <v>835</v>
      </c>
      <c r="C222" t="s">
        <v>1175</v>
      </c>
      <c r="D222" t="s">
        <v>836</v>
      </c>
    </row>
    <row r="223" spans="1:4" x14ac:dyDescent="0.2">
      <c r="A223" t="s">
        <v>837</v>
      </c>
      <c r="B223" t="s">
        <v>838</v>
      </c>
      <c r="C223" t="e">
        <v>#N/A</v>
      </c>
      <c r="D223" t="e">
        <v>#N/A</v>
      </c>
    </row>
    <row r="224" spans="1:4" x14ac:dyDescent="0.2">
      <c r="A224" t="s">
        <v>839</v>
      </c>
      <c r="B224" t="s">
        <v>840</v>
      </c>
      <c r="C224" t="s">
        <v>840</v>
      </c>
      <c r="D224" t="s">
        <v>841</v>
      </c>
    </row>
    <row r="225" spans="1:4" x14ac:dyDescent="0.2">
      <c r="A225" t="s">
        <v>843</v>
      </c>
      <c r="B225" t="s">
        <v>844</v>
      </c>
      <c r="C225" t="s">
        <v>1176</v>
      </c>
      <c r="D225" t="s">
        <v>846</v>
      </c>
    </row>
    <row r="226" spans="1:4" x14ac:dyDescent="0.2">
      <c r="A226" t="s">
        <v>848</v>
      </c>
      <c r="B226" t="s">
        <v>849</v>
      </c>
      <c r="C226" t="s">
        <v>1177</v>
      </c>
      <c r="D226" t="s">
        <v>850</v>
      </c>
    </row>
    <row r="227" spans="1:4" x14ac:dyDescent="0.2">
      <c r="A227" t="s">
        <v>851</v>
      </c>
      <c r="B227" t="s">
        <v>852</v>
      </c>
      <c r="C227" t="s">
        <v>1178</v>
      </c>
      <c r="D227" t="s">
        <v>853</v>
      </c>
    </row>
    <row r="228" spans="1:4" x14ac:dyDescent="0.2">
      <c r="A228" t="s">
        <v>855</v>
      </c>
      <c r="B228" t="s">
        <v>856</v>
      </c>
      <c r="C228" t="s">
        <v>1179</v>
      </c>
      <c r="D228" t="s">
        <v>857</v>
      </c>
    </row>
    <row r="229" spans="1:4" x14ac:dyDescent="0.2">
      <c r="A229" t="s">
        <v>858</v>
      </c>
      <c r="B229" t="s">
        <v>860</v>
      </c>
      <c r="C229" t="s">
        <v>1180</v>
      </c>
      <c r="D229" t="s">
        <v>861</v>
      </c>
    </row>
    <row r="230" spans="1:4" x14ac:dyDescent="0.2">
      <c r="A230" t="s">
        <v>862</v>
      </c>
      <c r="B230" t="s">
        <v>863</v>
      </c>
      <c r="C230" t="s">
        <v>863</v>
      </c>
      <c r="D230" t="s">
        <v>864</v>
      </c>
    </row>
    <row r="231" spans="1:4" x14ac:dyDescent="0.2">
      <c r="A231" t="s">
        <v>865</v>
      </c>
      <c r="B231" t="s">
        <v>866</v>
      </c>
      <c r="C231" t="e">
        <v>#N/A</v>
      </c>
      <c r="D231" t="e">
        <v>#N/A</v>
      </c>
    </row>
    <row r="232" spans="1:4" x14ac:dyDescent="0.2">
      <c r="A232" t="s">
        <v>867</v>
      </c>
      <c r="B232" t="s">
        <v>869</v>
      </c>
      <c r="C232" t="s">
        <v>1181</v>
      </c>
      <c r="D232" t="s">
        <v>871</v>
      </c>
    </row>
    <row r="233" spans="1:4" x14ac:dyDescent="0.2">
      <c r="A233" t="s">
        <v>873</v>
      </c>
      <c r="B233" t="s">
        <v>874</v>
      </c>
      <c r="C233" t="s">
        <v>1182</v>
      </c>
      <c r="D233" t="s">
        <v>875</v>
      </c>
    </row>
    <row r="234" spans="1:4" x14ac:dyDescent="0.2">
      <c r="A234" t="s">
        <v>876</v>
      </c>
      <c r="B234" t="s">
        <v>877</v>
      </c>
      <c r="C234" t="s">
        <v>877</v>
      </c>
      <c r="D234" t="s">
        <v>878</v>
      </c>
    </row>
    <row r="235" spans="1:4" x14ac:dyDescent="0.2">
      <c r="A235" t="s">
        <v>879</v>
      </c>
      <c r="B235" t="s">
        <v>880</v>
      </c>
      <c r="C235" t="e">
        <v>#N/A</v>
      </c>
      <c r="D235" t="e">
        <v>#N/A</v>
      </c>
    </row>
    <row r="236" spans="1:4" x14ac:dyDescent="0.2">
      <c r="A236" t="s">
        <v>881</v>
      </c>
      <c r="B236" t="s">
        <v>883</v>
      </c>
      <c r="C236" t="s">
        <v>1183</v>
      </c>
      <c r="D236" t="s">
        <v>884</v>
      </c>
    </row>
    <row r="237" spans="1:4" x14ac:dyDescent="0.2">
      <c r="A237" t="s">
        <v>885</v>
      </c>
      <c r="B237" t="s">
        <v>887</v>
      </c>
      <c r="C237" t="s">
        <v>1184</v>
      </c>
      <c r="D237" t="s">
        <v>889</v>
      </c>
    </row>
    <row r="238" spans="1:4" x14ac:dyDescent="0.2">
      <c r="A238" t="s">
        <v>890</v>
      </c>
      <c r="B238" t="s">
        <v>891</v>
      </c>
      <c r="C238" t="s">
        <v>1185</v>
      </c>
      <c r="D238" t="s">
        <v>892</v>
      </c>
    </row>
    <row r="239" spans="1:4" x14ac:dyDescent="0.2">
      <c r="A239" t="s">
        <v>893</v>
      </c>
      <c r="B239" t="s">
        <v>894</v>
      </c>
      <c r="C239" t="e">
        <v>#N/A</v>
      </c>
      <c r="D239" t="e">
        <v>#N/A</v>
      </c>
    </row>
    <row r="240" spans="1:4" x14ac:dyDescent="0.2">
      <c r="A240" t="s">
        <v>895</v>
      </c>
      <c r="B240" t="s">
        <v>1186</v>
      </c>
      <c r="C240" t="s">
        <v>1186</v>
      </c>
      <c r="D240" t="s">
        <v>897</v>
      </c>
    </row>
    <row r="241" spans="1:4" x14ac:dyDescent="0.2">
      <c r="A241" t="s">
        <v>899</v>
      </c>
      <c r="B241" t="s">
        <v>900</v>
      </c>
      <c r="C241" t="s">
        <v>1187</v>
      </c>
      <c r="D241" t="s">
        <v>902</v>
      </c>
    </row>
    <row r="242" spans="1:4" x14ac:dyDescent="0.2">
      <c r="A242" t="s">
        <v>903</v>
      </c>
      <c r="B242" t="s">
        <v>904</v>
      </c>
      <c r="C242" t="e">
        <v>#N/A</v>
      </c>
      <c r="D242" t="e">
        <v>#N/A</v>
      </c>
    </row>
    <row r="243" spans="1:4" x14ac:dyDescent="0.2">
      <c r="A243" t="s">
        <v>905</v>
      </c>
      <c r="B243" t="s">
        <v>906</v>
      </c>
      <c r="C243" t="e">
        <v>#N/A</v>
      </c>
      <c r="D243" t="e">
        <v>#N/A</v>
      </c>
    </row>
    <row r="244" spans="1:4" x14ac:dyDescent="0.2">
      <c r="A244" t="s">
        <v>907</v>
      </c>
      <c r="B244" t="s">
        <v>909</v>
      </c>
      <c r="C244" t="s">
        <v>1188</v>
      </c>
      <c r="D244" t="s">
        <v>911</v>
      </c>
    </row>
    <row r="245" spans="1:4" x14ac:dyDescent="0.2">
      <c r="A245" t="s">
        <v>912</v>
      </c>
      <c r="B245" t="s">
        <v>913</v>
      </c>
      <c r="C245" t="s">
        <v>1189</v>
      </c>
      <c r="D245" t="s">
        <v>914</v>
      </c>
    </row>
    <row r="246" spans="1:4" x14ac:dyDescent="0.2">
      <c r="A246" t="s">
        <v>916</v>
      </c>
      <c r="B246" t="s">
        <v>917</v>
      </c>
      <c r="C246" t="e">
        <v>#N/A</v>
      </c>
      <c r="D246" t="e">
        <v>#N/A</v>
      </c>
    </row>
    <row r="247" spans="1:4" x14ac:dyDescent="0.2">
      <c r="A247" t="s">
        <v>918</v>
      </c>
      <c r="B247" t="s">
        <v>919</v>
      </c>
      <c r="C247" t="s">
        <v>1190</v>
      </c>
      <c r="D247" t="s">
        <v>920</v>
      </c>
    </row>
    <row r="248" spans="1:4" x14ac:dyDescent="0.2">
      <c r="A248" t="s">
        <v>922</v>
      </c>
      <c r="B248" t="s">
        <v>923</v>
      </c>
      <c r="C248" t="s">
        <v>1191</v>
      </c>
      <c r="D248" t="s">
        <v>924</v>
      </c>
    </row>
    <row r="249" spans="1:4" x14ac:dyDescent="0.2">
      <c r="A249" t="s">
        <v>925</v>
      </c>
      <c r="B249" t="s">
        <v>927</v>
      </c>
      <c r="C249" t="s">
        <v>1192</v>
      </c>
      <c r="D249" t="s">
        <v>929</v>
      </c>
    </row>
    <row r="250" spans="1:4" x14ac:dyDescent="0.2">
      <c r="A250" t="s">
        <v>930</v>
      </c>
      <c r="B250" t="s">
        <v>932</v>
      </c>
      <c r="C250" t="s">
        <v>1193</v>
      </c>
      <c r="D250" t="s">
        <v>933</v>
      </c>
    </row>
    <row r="251" spans="1:4" x14ac:dyDescent="0.2">
      <c r="A251" t="s">
        <v>934</v>
      </c>
      <c r="B251" t="s">
        <v>936</v>
      </c>
      <c r="C251" t="s">
        <v>1194</v>
      </c>
      <c r="D251" t="s">
        <v>937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E4"/>
  <sheetViews>
    <sheetView workbookViewId="0">
      <selection activeCell="A5" sqref="A5"/>
    </sheetView>
  </sheetViews>
  <sheetFormatPr baseColWidth="10" defaultRowHeight="15" x14ac:dyDescent="0.2"/>
  <cols>
    <col min="1" max="1" width="17.83203125" bestFit="1" customWidth="1"/>
  </cols>
  <sheetData>
    <row r="2" spans="1:5" x14ac:dyDescent="0.2">
      <c r="A2" t="s">
        <v>1028</v>
      </c>
      <c r="B2" t="s">
        <v>1029</v>
      </c>
    </row>
    <row r="4" spans="1:5" x14ac:dyDescent="0.2">
      <c r="A4" t="s">
        <v>1211</v>
      </c>
      <c r="E4" t="s">
        <v>1210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49"/>
  <sheetViews>
    <sheetView workbookViewId="0">
      <selection activeCell="C2" sqref="C2"/>
    </sheetView>
  </sheetViews>
  <sheetFormatPr baseColWidth="10" defaultColWidth="8.83203125" defaultRowHeight="15" x14ac:dyDescent="0.2"/>
  <cols>
    <col min="1" max="1" width="11.5" bestFit="1" customWidth="1"/>
    <col min="2" max="2" width="25.33203125" bestFit="1" customWidth="1"/>
    <col min="3" max="3" width="25.6640625" customWidth="1"/>
  </cols>
  <sheetData>
    <row r="1" spans="1:3" s="6" customFormat="1" x14ac:dyDescent="0.2">
      <c r="A1" s="7" t="s">
        <v>0</v>
      </c>
      <c r="B1" s="8" t="s">
        <v>3</v>
      </c>
      <c r="C1" s="8" t="s">
        <v>5</v>
      </c>
    </row>
    <row r="2" spans="1:3" x14ac:dyDescent="0.2">
      <c r="A2" s="3" t="s">
        <v>10</v>
      </c>
      <c r="B2" s="4" t="s">
        <v>11</v>
      </c>
      <c r="C2" s="4" t="s">
        <v>11</v>
      </c>
    </row>
    <row r="3" spans="1:3" x14ac:dyDescent="0.2">
      <c r="A3" s="3" t="s">
        <v>17</v>
      </c>
      <c r="B3" s="4" t="s">
        <v>17</v>
      </c>
      <c r="C3" s="4" t="s">
        <v>19</v>
      </c>
    </row>
    <row r="4" spans="1:3" x14ac:dyDescent="0.2">
      <c r="A4" s="3" t="s">
        <v>23</v>
      </c>
      <c r="B4" s="4" t="s">
        <v>24</v>
      </c>
      <c r="C4" s="4" t="s">
        <v>26</v>
      </c>
    </row>
    <row r="5" spans="1:3" x14ac:dyDescent="0.2">
      <c r="A5" s="3" t="s">
        <v>29</v>
      </c>
      <c r="B5" s="4" t="s">
        <v>11</v>
      </c>
      <c r="C5" s="4" t="s">
        <v>11</v>
      </c>
    </row>
    <row r="6" spans="1:3" x14ac:dyDescent="0.2">
      <c r="A6" s="3" t="s">
        <v>31</v>
      </c>
      <c r="B6" s="4" t="s">
        <v>11</v>
      </c>
      <c r="C6" s="4" t="s">
        <v>11</v>
      </c>
    </row>
    <row r="7" spans="1:3" x14ac:dyDescent="0.2">
      <c r="A7" s="3" t="s">
        <v>37</v>
      </c>
      <c r="B7" s="4" t="s">
        <v>38</v>
      </c>
      <c r="C7" s="4" t="s">
        <v>40</v>
      </c>
    </row>
    <row r="8" spans="1:3" x14ac:dyDescent="0.2">
      <c r="A8" s="3" t="s">
        <v>42</v>
      </c>
      <c r="B8" s="4" t="s">
        <v>43</v>
      </c>
      <c r="C8" s="4" t="s">
        <v>46</v>
      </c>
    </row>
    <row r="9" spans="1:3" x14ac:dyDescent="0.2">
      <c r="A9" s="3" t="s">
        <v>49</v>
      </c>
      <c r="B9" s="4" t="s">
        <v>50</v>
      </c>
      <c r="C9" s="4" t="s">
        <v>54</v>
      </c>
    </row>
    <row r="10" spans="1:3" x14ac:dyDescent="0.2">
      <c r="A10" s="3" t="s">
        <v>59</v>
      </c>
      <c r="B10" s="4" t="s">
        <v>59</v>
      </c>
      <c r="C10" s="4" t="s">
        <v>60</v>
      </c>
    </row>
    <row r="11" spans="1:3" x14ac:dyDescent="0.2">
      <c r="A11" s="3" t="s">
        <v>62</v>
      </c>
      <c r="B11" s="4" t="s">
        <v>63</v>
      </c>
      <c r="C11" s="4" t="s">
        <v>66</v>
      </c>
    </row>
    <row r="12" spans="1:3" x14ac:dyDescent="0.2">
      <c r="A12" s="3" t="s">
        <v>69</v>
      </c>
      <c r="B12" s="4" t="s">
        <v>11</v>
      </c>
      <c r="C12" s="4" t="s">
        <v>11</v>
      </c>
    </row>
    <row r="13" spans="1:3" x14ac:dyDescent="0.2">
      <c r="A13" s="3" t="s">
        <v>75</v>
      </c>
      <c r="B13" s="4" t="s">
        <v>11</v>
      </c>
      <c r="C13" s="4" t="s">
        <v>11</v>
      </c>
    </row>
    <row r="14" spans="1:3" x14ac:dyDescent="0.2">
      <c r="A14" s="3" t="s">
        <v>79</v>
      </c>
      <c r="B14" s="4" t="s">
        <v>11</v>
      </c>
      <c r="C14" s="4" t="s">
        <v>11</v>
      </c>
    </row>
    <row r="15" spans="1:3" x14ac:dyDescent="0.2">
      <c r="A15" s="3" t="s">
        <v>83</v>
      </c>
      <c r="B15" s="4" t="s">
        <v>11</v>
      </c>
      <c r="C15" s="4" t="s">
        <v>11</v>
      </c>
    </row>
    <row r="16" spans="1:3" x14ac:dyDescent="0.2">
      <c r="A16" s="3" t="s">
        <v>87</v>
      </c>
      <c r="B16" s="4" t="s">
        <v>87</v>
      </c>
      <c r="C16" s="4" t="s">
        <v>88</v>
      </c>
    </row>
    <row r="17" spans="1:3" x14ac:dyDescent="0.2">
      <c r="A17" s="3" t="s">
        <v>91</v>
      </c>
      <c r="B17" s="4" t="s">
        <v>92</v>
      </c>
      <c r="C17" s="4" t="s">
        <v>94</v>
      </c>
    </row>
    <row r="18" spans="1:3" x14ac:dyDescent="0.2">
      <c r="A18" s="3" t="s">
        <v>96</v>
      </c>
      <c r="B18" s="4" t="s">
        <v>63</v>
      </c>
      <c r="C18" s="4" t="s">
        <v>66</v>
      </c>
    </row>
    <row r="19" spans="1:3" x14ac:dyDescent="0.2">
      <c r="A19" s="3" t="s">
        <v>99</v>
      </c>
      <c r="B19" s="4" t="s">
        <v>100</v>
      </c>
      <c r="C19" s="4" t="s">
        <v>101</v>
      </c>
    </row>
    <row r="20" spans="1:3" x14ac:dyDescent="0.2">
      <c r="A20" s="3" t="s">
        <v>103</v>
      </c>
      <c r="B20" s="4" t="s">
        <v>103</v>
      </c>
      <c r="C20" s="4" t="s">
        <v>106</v>
      </c>
    </row>
    <row r="21" spans="1:3" x14ac:dyDescent="0.2">
      <c r="A21" s="3" t="s">
        <v>109</v>
      </c>
      <c r="B21" s="4" t="s">
        <v>109</v>
      </c>
      <c r="C21" s="4" t="s">
        <v>110</v>
      </c>
    </row>
    <row r="22" spans="1:3" x14ac:dyDescent="0.2">
      <c r="A22" s="3" t="s">
        <v>112</v>
      </c>
      <c r="B22" s="4" t="s">
        <v>11</v>
      </c>
      <c r="C22" s="4" t="s">
        <v>11</v>
      </c>
    </row>
    <row r="23" spans="1:3" x14ac:dyDescent="0.2">
      <c r="A23" s="3" t="s">
        <v>114</v>
      </c>
      <c r="B23" s="4" t="s">
        <v>115</v>
      </c>
      <c r="C23" s="4" t="s">
        <v>117</v>
      </c>
    </row>
    <row r="24" spans="1:3" x14ac:dyDescent="0.2">
      <c r="A24" s="3" t="s">
        <v>120</v>
      </c>
      <c r="B24" s="4" t="s">
        <v>121</v>
      </c>
      <c r="C24" s="4" t="s">
        <v>122</v>
      </c>
    </row>
    <row r="25" spans="1:3" x14ac:dyDescent="0.2">
      <c r="A25" s="3" t="s">
        <v>124</v>
      </c>
      <c r="B25" s="4" t="s">
        <v>125</v>
      </c>
      <c r="C25" s="4" t="s">
        <v>127</v>
      </c>
    </row>
    <row r="26" spans="1:3" x14ac:dyDescent="0.2">
      <c r="A26" s="3" t="s">
        <v>130</v>
      </c>
      <c r="B26" s="4" t="s">
        <v>11</v>
      </c>
      <c r="C26" s="4" t="s">
        <v>11</v>
      </c>
    </row>
    <row r="27" spans="1:3" x14ac:dyDescent="0.2">
      <c r="A27" s="3" t="s">
        <v>134</v>
      </c>
      <c r="B27" s="4" t="s">
        <v>11</v>
      </c>
      <c r="C27" s="4" t="s">
        <v>11</v>
      </c>
    </row>
    <row r="28" spans="1:3" x14ac:dyDescent="0.2">
      <c r="A28" s="3" t="s">
        <v>138</v>
      </c>
      <c r="B28" s="4" t="s">
        <v>38</v>
      </c>
      <c r="C28" s="4" t="s">
        <v>40</v>
      </c>
    </row>
    <row r="29" spans="1:3" x14ac:dyDescent="0.2">
      <c r="A29" s="3" t="s">
        <v>143</v>
      </c>
      <c r="B29" s="4" t="s">
        <v>11</v>
      </c>
      <c r="C29" s="4" t="s">
        <v>11</v>
      </c>
    </row>
    <row r="30" spans="1:3" x14ac:dyDescent="0.2">
      <c r="A30" s="3" t="s">
        <v>145</v>
      </c>
      <c r="B30" s="4" t="s">
        <v>146</v>
      </c>
      <c r="C30" s="4" t="s">
        <v>148</v>
      </c>
    </row>
    <row r="31" spans="1:3" x14ac:dyDescent="0.2">
      <c r="A31" s="3" t="s">
        <v>151</v>
      </c>
      <c r="B31" s="4" t="s">
        <v>152</v>
      </c>
      <c r="C31" s="4" t="s">
        <v>154</v>
      </c>
    </row>
    <row r="32" spans="1:3" x14ac:dyDescent="0.2">
      <c r="A32" s="3" t="s">
        <v>157</v>
      </c>
      <c r="B32" s="4" t="s">
        <v>11</v>
      </c>
      <c r="C32" s="4" t="s">
        <v>11</v>
      </c>
    </row>
    <row r="33" spans="1:3" x14ac:dyDescent="0.2">
      <c r="A33" s="3" t="s">
        <v>159</v>
      </c>
      <c r="B33" s="4" t="s">
        <v>160</v>
      </c>
      <c r="C33" s="4" t="s">
        <v>162</v>
      </c>
    </row>
    <row r="34" spans="1:3" x14ac:dyDescent="0.2">
      <c r="A34" s="3" t="s">
        <v>165</v>
      </c>
      <c r="B34" s="4" t="s">
        <v>165</v>
      </c>
      <c r="C34" s="4" t="s">
        <v>166</v>
      </c>
    </row>
    <row r="35" spans="1:3" x14ac:dyDescent="0.2">
      <c r="A35" s="3" t="s">
        <v>168</v>
      </c>
      <c r="B35" s="4" t="s">
        <v>11</v>
      </c>
      <c r="C35" s="4" t="s">
        <v>11</v>
      </c>
    </row>
    <row r="36" spans="1:3" x14ac:dyDescent="0.2">
      <c r="A36" s="3" t="s">
        <v>172</v>
      </c>
      <c r="B36" s="4" t="s">
        <v>11</v>
      </c>
      <c r="C36" s="4" t="s">
        <v>11</v>
      </c>
    </row>
    <row r="37" spans="1:3" x14ac:dyDescent="0.2">
      <c r="A37" s="3" t="s">
        <v>178</v>
      </c>
      <c r="B37" s="4" t="s">
        <v>179</v>
      </c>
      <c r="C37" s="4" t="s">
        <v>180</v>
      </c>
    </row>
    <row r="38" spans="1:3" x14ac:dyDescent="0.2">
      <c r="A38" s="3" t="s">
        <v>182</v>
      </c>
      <c r="B38" s="4" t="s">
        <v>11</v>
      </c>
      <c r="C38" s="4" t="s">
        <v>11</v>
      </c>
    </row>
    <row r="39" spans="1:3" x14ac:dyDescent="0.2">
      <c r="A39" s="3" t="s">
        <v>184</v>
      </c>
      <c r="B39" s="4" t="s">
        <v>185</v>
      </c>
      <c r="C39" s="4" t="s">
        <v>186</v>
      </c>
    </row>
    <row r="40" spans="1:3" x14ac:dyDescent="0.2">
      <c r="A40" s="3" t="s">
        <v>188</v>
      </c>
      <c r="B40" s="4" t="s">
        <v>189</v>
      </c>
      <c r="C40" s="4" t="s">
        <v>191</v>
      </c>
    </row>
    <row r="41" spans="1:3" x14ac:dyDescent="0.2">
      <c r="A41" s="3" t="s">
        <v>193</v>
      </c>
      <c r="B41" s="4" t="s">
        <v>193</v>
      </c>
      <c r="C41" s="4" t="s">
        <v>195</v>
      </c>
    </row>
    <row r="42" spans="1:3" x14ac:dyDescent="0.2">
      <c r="A42" s="3" t="s">
        <v>198</v>
      </c>
      <c r="B42" s="4" t="s">
        <v>11</v>
      </c>
      <c r="C42" s="4" t="s">
        <v>11</v>
      </c>
    </row>
    <row r="43" spans="1:3" x14ac:dyDescent="0.2">
      <c r="A43" s="3" t="s">
        <v>200</v>
      </c>
      <c r="B43" s="4" t="s">
        <v>92</v>
      </c>
      <c r="C43" s="4" t="s">
        <v>94</v>
      </c>
    </row>
    <row r="44" spans="1:3" x14ac:dyDescent="0.2">
      <c r="A44" s="3" t="s">
        <v>206</v>
      </c>
      <c r="B44" s="4" t="s">
        <v>206</v>
      </c>
      <c r="C44" s="4" t="s">
        <v>207</v>
      </c>
    </row>
    <row r="45" spans="1:3" x14ac:dyDescent="0.2">
      <c r="A45" s="3" t="s">
        <v>210</v>
      </c>
      <c r="B45" s="4" t="s">
        <v>210</v>
      </c>
      <c r="C45" s="4" t="s">
        <v>212</v>
      </c>
    </row>
    <row r="46" spans="1:3" x14ac:dyDescent="0.2">
      <c r="A46" s="3" t="s">
        <v>216</v>
      </c>
      <c r="B46" s="4" t="s">
        <v>217</v>
      </c>
      <c r="C46" s="4" t="s">
        <v>219</v>
      </c>
    </row>
    <row r="47" spans="1:3" x14ac:dyDescent="0.2">
      <c r="A47" s="3" t="s">
        <v>222</v>
      </c>
      <c r="B47" s="4" t="s">
        <v>223</v>
      </c>
      <c r="C47" s="4" t="s">
        <v>224</v>
      </c>
    </row>
    <row r="48" spans="1:3" x14ac:dyDescent="0.2">
      <c r="A48" s="3" t="s">
        <v>226</v>
      </c>
      <c r="B48" s="4" t="s">
        <v>227</v>
      </c>
      <c r="C48" s="4" t="s">
        <v>227</v>
      </c>
    </row>
    <row r="49" spans="1:3" x14ac:dyDescent="0.2">
      <c r="A49" s="3" t="s">
        <v>231</v>
      </c>
      <c r="B49" s="4" t="s">
        <v>232</v>
      </c>
      <c r="C49" s="4" t="s">
        <v>233</v>
      </c>
    </row>
    <row r="50" spans="1:3" x14ac:dyDescent="0.2">
      <c r="A50" s="3" t="s">
        <v>236</v>
      </c>
      <c r="B50" s="4" t="s">
        <v>11</v>
      </c>
      <c r="C50" s="4" t="s">
        <v>11</v>
      </c>
    </row>
    <row r="51" spans="1:3" x14ac:dyDescent="0.2">
      <c r="A51" s="3" t="s">
        <v>240</v>
      </c>
      <c r="B51" s="4" t="s">
        <v>240</v>
      </c>
      <c r="C51" s="4" t="s">
        <v>241</v>
      </c>
    </row>
    <row r="52" spans="1:3" x14ac:dyDescent="0.2">
      <c r="A52" s="3" t="s">
        <v>243</v>
      </c>
      <c r="B52" s="4" t="s">
        <v>11</v>
      </c>
      <c r="C52" s="4" t="s">
        <v>11</v>
      </c>
    </row>
    <row r="53" spans="1:3" x14ac:dyDescent="0.2">
      <c r="A53" s="3" t="s">
        <v>247</v>
      </c>
      <c r="B53" s="4" t="s">
        <v>11</v>
      </c>
      <c r="C53" s="4" t="s">
        <v>11</v>
      </c>
    </row>
    <row r="54" spans="1:3" x14ac:dyDescent="0.2">
      <c r="A54" s="3" t="s">
        <v>252</v>
      </c>
      <c r="B54" s="4" t="s">
        <v>152</v>
      </c>
      <c r="C54" s="4" t="s">
        <v>154</v>
      </c>
    </row>
    <row r="55" spans="1:3" x14ac:dyDescent="0.2">
      <c r="A55" s="3" t="s">
        <v>256</v>
      </c>
      <c r="B55" s="4" t="s">
        <v>152</v>
      </c>
      <c r="C55" s="4" t="s">
        <v>154</v>
      </c>
    </row>
    <row r="56" spans="1:3" x14ac:dyDescent="0.2">
      <c r="A56" s="3" t="s">
        <v>259</v>
      </c>
      <c r="B56" s="4" t="s">
        <v>11</v>
      </c>
      <c r="C56" s="4" t="s">
        <v>11</v>
      </c>
    </row>
    <row r="57" spans="1:3" x14ac:dyDescent="0.2">
      <c r="A57" s="3" t="s">
        <v>261</v>
      </c>
      <c r="B57" s="4" t="s">
        <v>11</v>
      </c>
      <c r="C57" s="4" t="s">
        <v>11</v>
      </c>
    </row>
    <row r="58" spans="1:3" x14ac:dyDescent="0.2">
      <c r="A58" s="3" t="s">
        <v>263</v>
      </c>
      <c r="B58" s="4" t="s">
        <v>11</v>
      </c>
      <c r="C58" s="4" t="s">
        <v>11</v>
      </c>
    </row>
    <row r="59" spans="1:3" x14ac:dyDescent="0.2">
      <c r="A59" s="3" t="s">
        <v>265</v>
      </c>
      <c r="B59" s="4" t="s">
        <v>265</v>
      </c>
      <c r="C59" s="4" t="s">
        <v>266</v>
      </c>
    </row>
    <row r="60" spans="1:3" x14ac:dyDescent="0.2">
      <c r="A60" s="3" t="s">
        <v>268</v>
      </c>
      <c r="B60" s="4" t="s">
        <v>125</v>
      </c>
      <c r="C60" s="4" t="s">
        <v>127</v>
      </c>
    </row>
    <row r="61" spans="1:3" x14ac:dyDescent="0.2">
      <c r="A61" s="3" t="s">
        <v>272</v>
      </c>
      <c r="B61" s="4" t="s">
        <v>273</v>
      </c>
      <c r="C61" s="4" t="s">
        <v>274</v>
      </c>
    </row>
    <row r="62" spans="1:3" x14ac:dyDescent="0.2">
      <c r="A62" s="3" t="s">
        <v>276</v>
      </c>
      <c r="B62" s="4" t="s">
        <v>276</v>
      </c>
      <c r="C62" s="4" t="s">
        <v>277</v>
      </c>
    </row>
    <row r="63" spans="1:3" x14ac:dyDescent="0.2">
      <c r="A63" s="3" t="s">
        <v>279</v>
      </c>
      <c r="B63" s="4" t="s">
        <v>11</v>
      </c>
      <c r="C63" s="4" t="s">
        <v>11</v>
      </c>
    </row>
    <row r="64" spans="1:3" x14ac:dyDescent="0.2">
      <c r="A64" s="3" t="s">
        <v>283</v>
      </c>
      <c r="B64" s="4" t="s">
        <v>284</v>
      </c>
      <c r="C64" s="4" t="s">
        <v>286</v>
      </c>
    </row>
    <row r="65" spans="1:3" x14ac:dyDescent="0.2">
      <c r="A65" s="3" t="s">
        <v>289</v>
      </c>
      <c r="B65" s="4" t="s">
        <v>152</v>
      </c>
      <c r="C65" s="4" t="s">
        <v>154</v>
      </c>
    </row>
    <row r="66" spans="1:3" x14ac:dyDescent="0.2">
      <c r="A66" s="3" t="s">
        <v>292</v>
      </c>
      <c r="B66" s="4" t="s">
        <v>293</v>
      </c>
      <c r="C66" s="4" t="s">
        <v>294</v>
      </c>
    </row>
    <row r="67" spans="1:3" x14ac:dyDescent="0.2">
      <c r="A67" s="3" t="s">
        <v>296</v>
      </c>
      <c r="B67" s="4" t="s">
        <v>296</v>
      </c>
      <c r="C67" s="4" t="s">
        <v>297</v>
      </c>
    </row>
    <row r="68" spans="1:3" x14ac:dyDescent="0.2">
      <c r="A68" s="3" t="s">
        <v>299</v>
      </c>
      <c r="B68" s="4" t="s">
        <v>299</v>
      </c>
      <c r="C68" s="4" t="s">
        <v>300</v>
      </c>
    </row>
    <row r="69" spans="1:3" x14ac:dyDescent="0.2">
      <c r="A69" s="3" t="s">
        <v>302</v>
      </c>
      <c r="B69" s="4" t="s">
        <v>302</v>
      </c>
      <c r="C69" s="4" t="s">
        <v>303</v>
      </c>
    </row>
    <row r="70" spans="1:3" x14ac:dyDescent="0.2">
      <c r="A70" s="3" t="s">
        <v>305</v>
      </c>
      <c r="B70" s="4" t="s">
        <v>306</v>
      </c>
      <c r="C70" s="4" t="s">
        <v>308</v>
      </c>
    </row>
    <row r="71" spans="1:3" x14ac:dyDescent="0.2">
      <c r="A71" s="3" t="s">
        <v>310</v>
      </c>
      <c r="B71" s="4" t="s">
        <v>43</v>
      </c>
      <c r="C71" s="4" t="s">
        <v>46</v>
      </c>
    </row>
    <row r="72" spans="1:3" x14ac:dyDescent="0.2">
      <c r="A72" s="3" t="s">
        <v>314</v>
      </c>
      <c r="B72" s="4" t="s">
        <v>146</v>
      </c>
      <c r="C72" s="4" t="s">
        <v>148</v>
      </c>
    </row>
    <row r="73" spans="1:3" x14ac:dyDescent="0.2">
      <c r="A73" s="3" t="s">
        <v>319</v>
      </c>
      <c r="B73" s="4" t="s">
        <v>319</v>
      </c>
      <c r="C73" s="4" t="s">
        <v>320</v>
      </c>
    </row>
    <row r="74" spans="1:3" x14ac:dyDescent="0.2">
      <c r="A74" s="3" t="s">
        <v>322</v>
      </c>
      <c r="B74" s="4" t="s">
        <v>284</v>
      </c>
      <c r="C74" s="4" t="s">
        <v>286</v>
      </c>
    </row>
    <row r="75" spans="1:3" x14ac:dyDescent="0.2">
      <c r="A75" s="3" t="s">
        <v>325</v>
      </c>
      <c r="B75" s="4" t="s">
        <v>11</v>
      </c>
      <c r="C75" s="4" t="s">
        <v>11</v>
      </c>
    </row>
    <row r="76" spans="1:3" x14ac:dyDescent="0.2">
      <c r="A76" s="3" t="s">
        <v>329</v>
      </c>
      <c r="B76" s="4" t="s">
        <v>11</v>
      </c>
      <c r="C76" s="4" t="s">
        <v>11</v>
      </c>
    </row>
    <row r="77" spans="1:3" x14ac:dyDescent="0.2">
      <c r="A77" s="3" t="s">
        <v>331</v>
      </c>
      <c r="B77" s="4" t="s">
        <v>331</v>
      </c>
      <c r="C77" s="4" t="s">
        <v>333</v>
      </c>
    </row>
    <row r="78" spans="1:3" x14ac:dyDescent="0.2">
      <c r="A78" s="3" t="s">
        <v>336</v>
      </c>
      <c r="B78" s="4" t="s">
        <v>11</v>
      </c>
      <c r="C78" s="4" t="s">
        <v>11</v>
      </c>
    </row>
    <row r="79" spans="1:3" x14ac:dyDescent="0.2">
      <c r="A79" s="3" t="s">
        <v>338</v>
      </c>
      <c r="B79" s="4" t="s">
        <v>11</v>
      </c>
      <c r="C79" s="4" t="s">
        <v>11</v>
      </c>
    </row>
    <row r="80" spans="1:3" x14ac:dyDescent="0.2">
      <c r="A80" s="3" t="s">
        <v>342</v>
      </c>
      <c r="B80" s="4" t="s">
        <v>342</v>
      </c>
      <c r="C80" s="4" t="s">
        <v>343</v>
      </c>
    </row>
    <row r="81" spans="1:3" x14ac:dyDescent="0.2">
      <c r="A81" s="3" t="s">
        <v>345</v>
      </c>
      <c r="B81" s="4" t="s">
        <v>346</v>
      </c>
      <c r="C81" s="4" t="s">
        <v>349</v>
      </c>
    </row>
    <row r="82" spans="1:3" x14ac:dyDescent="0.2">
      <c r="A82" s="3" t="s">
        <v>353</v>
      </c>
      <c r="B82" s="4" t="s">
        <v>63</v>
      </c>
      <c r="C82" s="4" t="s">
        <v>66</v>
      </c>
    </row>
    <row r="83" spans="1:3" x14ac:dyDescent="0.2">
      <c r="A83" s="3" t="s">
        <v>356</v>
      </c>
      <c r="B83" s="4" t="s">
        <v>11</v>
      </c>
      <c r="C83" s="4" t="s">
        <v>11</v>
      </c>
    </row>
    <row r="84" spans="1:3" x14ac:dyDescent="0.2">
      <c r="A84" s="3" t="s">
        <v>358</v>
      </c>
      <c r="B84" s="4" t="s">
        <v>358</v>
      </c>
      <c r="C84" s="4" t="s">
        <v>359</v>
      </c>
    </row>
    <row r="85" spans="1:3" x14ac:dyDescent="0.2">
      <c r="A85" s="3" t="s">
        <v>361</v>
      </c>
      <c r="B85" s="4" t="s">
        <v>11</v>
      </c>
      <c r="C85" s="4" t="s">
        <v>11</v>
      </c>
    </row>
    <row r="86" spans="1:3" x14ac:dyDescent="0.2">
      <c r="A86" s="3" t="s">
        <v>363</v>
      </c>
      <c r="B86" s="4" t="s">
        <v>364</v>
      </c>
      <c r="C86" s="4" t="s">
        <v>366</v>
      </c>
    </row>
    <row r="87" spans="1:3" x14ac:dyDescent="0.2">
      <c r="A87" s="3" t="s">
        <v>369</v>
      </c>
      <c r="B87" s="4" t="s">
        <v>11</v>
      </c>
      <c r="C87" s="4" t="s">
        <v>11</v>
      </c>
    </row>
    <row r="88" spans="1:3" x14ac:dyDescent="0.2">
      <c r="A88" s="3" t="s">
        <v>371</v>
      </c>
      <c r="B88" s="4" t="s">
        <v>372</v>
      </c>
      <c r="C88" s="4" t="s">
        <v>373</v>
      </c>
    </row>
    <row r="89" spans="1:3" x14ac:dyDescent="0.2">
      <c r="A89" s="3" t="s">
        <v>375</v>
      </c>
      <c r="B89" s="4" t="s">
        <v>368</v>
      </c>
      <c r="C89" s="4" t="s">
        <v>365</v>
      </c>
    </row>
    <row r="90" spans="1:3" x14ac:dyDescent="0.2">
      <c r="A90" s="3" t="s">
        <v>379</v>
      </c>
      <c r="B90" s="4" t="s">
        <v>380</v>
      </c>
      <c r="C90" s="4" t="s">
        <v>382</v>
      </c>
    </row>
    <row r="91" spans="1:3" x14ac:dyDescent="0.2">
      <c r="A91" s="3" t="s">
        <v>384</v>
      </c>
      <c r="B91" s="4" t="s">
        <v>38</v>
      </c>
      <c r="C91" s="4" t="s">
        <v>40</v>
      </c>
    </row>
    <row r="92" spans="1:3" x14ac:dyDescent="0.2">
      <c r="A92" s="3" t="s">
        <v>388</v>
      </c>
      <c r="B92" s="4" t="s">
        <v>11</v>
      </c>
      <c r="C92" s="4" t="s">
        <v>11</v>
      </c>
    </row>
    <row r="93" spans="1:3" x14ac:dyDescent="0.2">
      <c r="A93" s="3" t="s">
        <v>392</v>
      </c>
      <c r="B93" s="4" t="s">
        <v>11</v>
      </c>
      <c r="C93" s="4" t="s">
        <v>11</v>
      </c>
    </row>
    <row r="94" spans="1:3" x14ac:dyDescent="0.2">
      <c r="A94" s="3" t="s">
        <v>394</v>
      </c>
      <c r="B94" s="4" t="s">
        <v>152</v>
      </c>
      <c r="C94" s="4" t="s">
        <v>154</v>
      </c>
    </row>
    <row r="95" spans="1:3" x14ac:dyDescent="0.2">
      <c r="A95" s="3" t="s">
        <v>398</v>
      </c>
      <c r="B95" s="4" t="s">
        <v>399</v>
      </c>
      <c r="C95" s="4" t="s">
        <v>402</v>
      </c>
    </row>
    <row r="96" spans="1:3" x14ac:dyDescent="0.2">
      <c r="A96" s="3" t="s">
        <v>404</v>
      </c>
      <c r="B96" s="4" t="s">
        <v>11</v>
      </c>
      <c r="C96" s="4" t="s">
        <v>11</v>
      </c>
    </row>
    <row r="97" spans="1:3" x14ac:dyDescent="0.2">
      <c r="A97" s="3" t="s">
        <v>406</v>
      </c>
      <c r="B97" s="4" t="s">
        <v>399</v>
      </c>
      <c r="C97" s="4" t="s">
        <v>402</v>
      </c>
    </row>
    <row r="98" spans="1:3" x14ac:dyDescent="0.2">
      <c r="A98" s="3" t="s">
        <v>409</v>
      </c>
      <c r="B98" s="4" t="s">
        <v>210</v>
      </c>
      <c r="C98" s="4" t="s">
        <v>212</v>
      </c>
    </row>
    <row r="99" spans="1:3" x14ac:dyDescent="0.2">
      <c r="A99" s="3" t="s">
        <v>411</v>
      </c>
      <c r="B99" s="4" t="s">
        <v>11</v>
      </c>
      <c r="C99" s="4" t="s">
        <v>11</v>
      </c>
    </row>
    <row r="100" spans="1:3" x14ac:dyDescent="0.2">
      <c r="A100" s="3" t="s">
        <v>413</v>
      </c>
      <c r="B100" s="4" t="s">
        <v>152</v>
      </c>
      <c r="C100" s="4" t="s">
        <v>154</v>
      </c>
    </row>
    <row r="101" spans="1:3" x14ac:dyDescent="0.2">
      <c r="A101" s="3" t="s">
        <v>417</v>
      </c>
      <c r="B101" s="4" t="s">
        <v>38</v>
      </c>
      <c r="C101" s="4" t="s">
        <v>40</v>
      </c>
    </row>
    <row r="102" spans="1:3" x14ac:dyDescent="0.2">
      <c r="A102" s="3" t="s">
        <v>421</v>
      </c>
      <c r="B102" s="4" t="s">
        <v>152</v>
      </c>
      <c r="C102" s="4" t="s">
        <v>154</v>
      </c>
    </row>
    <row r="103" spans="1:3" x14ac:dyDescent="0.2">
      <c r="A103" s="3" t="s">
        <v>425</v>
      </c>
      <c r="B103" s="4" t="s">
        <v>125</v>
      </c>
      <c r="C103" s="4" t="s">
        <v>127</v>
      </c>
    </row>
    <row r="104" spans="1:3" x14ac:dyDescent="0.2">
      <c r="A104" s="3" t="s">
        <v>428</v>
      </c>
      <c r="B104" s="4" t="s">
        <v>429</v>
      </c>
      <c r="C104" s="4" t="s">
        <v>430</v>
      </c>
    </row>
    <row r="105" spans="1:3" x14ac:dyDescent="0.2">
      <c r="A105" s="3" t="s">
        <v>433</v>
      </c>
      <c r="B105" s="4" t="s">
        <v>11</v>
      </c>
      <c r="C105" s="4" t="s">
        <v>11</v>
      </c>
    </row>
    <row r="106" spans="1:3" x14ac:dyDescent="0.2">
      <c r="A106" s="3" t="s">
        <v>435</v>
      </c>
      <c r="B106" s="4" t="s">
        <v>435</v>
      </c>
      <c r="C106" s="4" t="s">
        <v>436</v>
      </c>
    </row>
    <row r="107" spans="1:3" x14ac:dyDescent="0.2">
      <c r="A107" s="3" t="s">
        <v>438</v>
      </c>
      <c r="B107" s="4" t="s">
        <v>11</v>
      </c>
      <c r="C107" s="4" t="s">
        <v>11</v>
      </c>
    </row>
    <row r="108" spans="1:3" x14ac:dyDescent="0.2">
      <c r="A108" s="3" t="s">
        <v>440</v>
      </c>
      <c r="B108" s="4" t="s">
        <v>346</v>
      </c>
      <c r="C108" s="4" t="s">
        <v>349</v>
      </c>
    </row>
    <row r="109" spans="1:3" x14ac:dyDescent="0.2">
      <c r="A109" s="3" t="s">
        <v>444</v>
      </c>
      <c r="B109" s="4" t="s">
        <v>444</v>
      </c>
      <c r="C109" s="4" t="s">
        <v>446</v>
      </c>
    </row>
    <row r="110" spans="1:3" x14ac:dyDescent="0.2">
      <c r="A110" s="3" t="s">
        <v>449</v>
      </c>
      <c r="B110" s="4" t="s">
        <v>449</v>
      </c>
      <c r="C110" s="4" t="s">
        <v>450</v>
      </c>
    </row>
    <row r="111" spans="1:3" x14ac:dyDescent="0.2">
      <c r="A111" s="3" t="s">
        <v>452</v>
      </c>
      <c r="B111" s="4" t="s">
        <v>284</v>
      </c>
      <c r="C111" s="4" t="s">
        <v>286</v>
      </c>
    </row>
    <row r="112" spans="1:3" x14ac:dyDescent="0.2">
      <c r="A112" s="3" t="s">
        <v>456</v>
      </c>
      <c r="B112" s="4" t="s">
        <v>456</v>
      </c>
      <c r="C112" s="4" t="s">
        <v>457</v>
      </c>
    </row>
    <row r="113" spans="1:3" x14ac:dyDescent="0.2">
      <c r="A113" s="3" t="s">
        <v>459</v>
      </c>
      <c r="B113" s="4" t="s">
        <v>459</v>
      </c>
      <c r="C113" s="4" t="s">
        <v>461</v>
      </c>
    </row>
    <row r="114" spans="1:3" x14ac:dyDescent="0.2">
      <c r="A114" s="3" t="s">
        <v>464</v>
      </c>
      <c r="B114" s="4" t="s">
        <v>11</v>
      </c>
      <c r="C114" s="4" t="s">
        <v>11</v>
      </c>
    </row>
    <row r="115" spans="1:3" x14ac:dyDescent="0.2">
      <c r="A115" s="3" t="s">
        <v>467</v>
      </c>
      <c r="B115" s="4" t="s">
        <v>467</v>
      </c>
      <c r="C115" s="4" t="s">
        <v>468</v>
      </c>
    </row>
    <row r="116" spans="1:3" x14ac:dyDescent="0.2">
      <c r="A116" s="3" t="s">
        <v>470</v>
      </c>
      <c r="B116" s="4" t="s">
        <v>471</v>
      </c>
      <c r="C116" s="4" t="s">
        <v>472</v>
      </c>
    </row>
    <row r="117" spans="1:3" x14ac:dyDescent="0.2">
      <c r="A117" s="3" t="s">
        <v>474</v>
      </c>
      <c r="B117" s="4" t="s">
        <v>474</v>
      </c>
      <c r="C117" s="4" t="s">
        <v>475</v>
      </c>
    </row>
    <row r="118" spans="1:3" x14ac:dyDescent="0.2">
      <c r="A118" s="3" t="s">
        <v>477</v>
      </c>
      <c r="B118" s="4" t="s">
        <v>477</v>
      </c>
      <c r="C118" s="4" t="s">
        <v>478</v>
      </c>
    </row>
    <row r="119" spans="1:3" x14ac:dyDescent="0.2">
      <c r="A119" s="3" t="s">
        <v>480</v>
      </c>
      <c r="B119" s="4" t="s">
        <v>481</v>
      </c>
      <c r="C119" s="4" t="s">
        <v>482</v>
      </c>
    </row>
    <row r="120" spans="1:3" x14ac:dyDescent="0.2">
      <c r="A120" s="3" t="s">
        <v>484</v>
      </c>
      <c r="B120" s="4" t="s">
        <v>485</v>
      </c>
      <c r="C120" s="4" t="s">
        <v>487</v>
      </c>
    </row>
    <row r="121" spans="1:3" x14ac:dyDescent="0.2">
      <c r="A121" s="3" t="s">
        <v>490</v>
      </c>
      <c r="B121" s="4" t="s">
        <v>11</v>
      </c>
      <c r="C121" s="4" t="s">
        <v>11</v>
      </c>
    </row>
    <row r="122" spans="1:3" x14ac:dyDescent="0.2">
      <c r="A122" s="3" t="s">
        <v>493</v>
      </c>
      <c r="B122" s="4" t="s">
        <v>11</v>
      </c>
      <c r="C122" s="4" t="s">
        <v>11</v>
      </c>
    </row>
    <row r="123" spans="1:3" x14ac:dyDescent="0.2">
      <c r="A123" s="3" t="s">
        <v>497</v>
      </c>
      <c r="B123" s="4" t="s">
        <v>498</v>
      </c>
      <c r="C123" s="4" t="s">
        <v>500</v>
      </c>
    </row>
    <row r="124" spans="1:3" x14ac:dyDescent="0.2">
      <c r="A124" s="3" t="s">
        <v>504</v>
      </c>
      <c r="B124" s="4" t="s">
        <v>50</v>
      </c>
      <c r="C124" s="4" t="s">
        <v>54</v>
      </c>
    </row>
    <row r="125" spans="1:3" x14ac:dyDescent="0.2">
      <c r="A125" s="3" t="s">
        <v>508</v>
      </c>
      <c r="B125" s="4" t="s">
        <v>485</v>
      </c>
      <c r="C125" s="4" t="s">
        <v>487</v>
      </c>
    </row>
    <row r="126" spans="1:3" x14ac:dyDescent="0.2">
      <c r="A126" s="3" t="s">
        <v>512</v>
      </c>
      <c r="B126" s="4" t="s">
        <v>513</v>
      </c>
      <c r="C126" s="4" t="s">
        <v>515</v>
      </c>
    </row>
    <row r="127" spans="1:3" x14ac:dyDescent="0.2">
      <c r="A127" s="3" t="s">
        <v>518</v>
      </c>
      <c r="B127" s="4" t="s">
        <v>519</v>
      </c>
      <c r="C127" s="4" t="s">
        <v>521</v>
      </c>
    </row>
    <row r="128" spans="1:3" x14ac:dyDescent="0.2">
      <c r="A128" s="3" t="s">
        <v>519</v>
      </c>
      <c r="B128" s="4" t="s">
        <v>517</v>
      </c>
      <c r="C128" s="4" t="s">
        <v>514</v>
      </c>
    </row>
    <row r="129" spans="1:3" x14ac:dyDescent="0.2">
      <c r="A129" s="3" t="s">
        <v>526</v>
      </c>
      <c r="B129" s="4" t="s">
        <v>11</v>
      </c>
      <c r="C129" s="4" t="s">
        <v>11</v>
      </c>
    </row>
    <row r="130" spans="1:3" x14ac:dyDescent="0.2">
      <c r="A130" s="3" t="s">
        <v>530</v>
      </c>
      <c r="B130" s="4" t="s">
        <v>92</v>
      </c>
      <c r="C130" s="4" t="s">
        <v>94</v>
      </c>
    </row>
    <row r="131" spans="1:3" x14ac:dyDescent="0.2">
      <c r="A131" s="3" t="s">
        <v>532</v>
      </c>
      <c r="B131" s="4" t="s">
        <v>533</v>
      </c>
      <c r="C131" s="4" t="s">
        <v>535</v>
      </c>
    </row>
    <row r="132" spans="1:3" x14ac:dyDescent="0.2">
      <c r="A132" s="3" t="s">
        <v>537</v>
      </c>
      <c r="B132" s="4" t="s">
        <v>525</v>
      </c>
      <c r="C132" s="4" t="s">
        <v>520</v>
      </c>
    </row>
    <row r="133" spans="1:3" x14ac:dyDescent="0.2">
      <c r="A133" s="3" t="s">
        <v>539</v>
      </c>
      <c r="B133" s="4" t="s">
        <v>146</v>
      </c>
      <c r="C133" s="4" t="s">
        <v>148</v>
      </c>
    </row>
    <row r="134" spans="1:3" x14ac:dyDescent="0.2">
      <c r="A134" s="3" t="s">
        <v>543</v>
      </c>
      <c r="B134" s="4" t="s">
        <v>103</v>
      </c>
      <c r="C134" s="4" t="s">
        <v>106</v>
      </c>
    </row>
    <row r="135" spans="1:3" x14ac:dyDescent="0.2">
      <c r="A135" s="3" t="s">
        <v>546</v>
      </c>
      <c r="B135" s="4" t="s">
        <v>146</v>
      </c>
      <c r="C135" s="4" t="s">
        <v>148</v>
      </c>
    </row>
    <row r="136" spans="1:3" x14ac:dyDescent="0.2">
      <c r="A136" s="3" t="s">
        <v>550</v>
      </c>
      <c r="B136" s="4" t="s">
        <v>210</v>
      </c>
      <c r="C136" s="4" t="s">
        <v>212</v>
      </c>
    </row>
    <row r="137" spans="1:3" x14ac:dyDescent="0.2">
      <c r="A137" s="3" t="s">
        <v>552</v>
      </c>
      <c r="B137" s="4" t="s">
        <v>11</v>
      </c>
      <c r="C137" s="4" t="s">
        <v>11</v>
      </c>
    </row>
    <row r="138" spans="1:3" x14ac:dyDescent="0.2">
      <c r="A138" s="3" t="s">
        <v>554</v>
      </c>
      <c r="B138" s="4" t="s">
        <v>306</v>
      </c>
      <c r="C138" s="4" t="s">
        <v>308</v>
      </c>
    </row>
    <row r="139" spans="1:3" x14ac:dyDescent="0.2">
      <c r="A139" s="3" t="s">
        <v>556</v>
      </c>
      <c r="B139" s="4" t="s">
        <v>11</v>
      </c>
      <c r="C139" s="4" t="s">
        <v>11</v>
      </c>
    </row>
    <row r="140" spans="1:3" x14ac:dyDescent="0.2">
      <c r="A140" s="3" t="s">
        <v>560</v>
      </c>
      <c r="B140" s="4" t="s">
        <v>125</v>
      </c>
      <c r="C140" s="4" t="s">
        <v>127</v>
      </c>
    </row>
    <row r="141" spans="1:3" x14ac:dyDescent="0.2">
      <c r="A141" s="3" t="s">
        <v>565</v>
      </c>
      <c r="B141" s="4" t="s">
        <v>566</v>
      </c>
      <c r="C141" s="4" t="s">
        <v>567</v>
      </c>
    </row>
    <row r="142" spans="1:3" x14ac:dyDescent="0.2">
      <c r="A142" s="3" t="s">
        <v>570</v>
      </c>
      <c r="B142" s="4" t="s">
        <v>11</v>
      </c>
      <c r="C142" s="4" t="s">
        <v>11</v>
      </c>
    </row>
    <row r="143" spans="1:3" x14ac:dyDescent="0.2">
      <c r="A143" s="3" t="s">
        <v>573</v>
      </c>
      <c r="B143" s="4" t="s">
        <v>574</v>
      </c>
      <c r="C143" s="4" t="s">
        <v>576</v>
      </c>
    </row>
    <row r="144" spans="1:3" x14ac:dyDescent="0.2">
      <c r="A144" s="3" t="s">
        <v>578</v>
      </c>
      <c r="B144" s="4" t="s">
        <v>11</v>
      </c>
      <c r="C144" s="4" t="s">
        <v>11</v>
      </c>
    </row>
    <row r="145" spans="1:3" x14ac:dyDescent="0.2">
      <c r="A145" s="3" t="s">
        <v>582</v>
      </c>
      <c r="B145" s="4" t="s">
        <v>38</v>
      </c>
      <c r="C145" s="4" t="s">
        <v>40</v>
      </c>
    </row>
    <row r="146" spans="1:3" x14ac:dyDescent="0.2">
      <c r="A146" s="3" t="s">
        <v>586</v>
      </c>
      <c r="B146" s="4" t="s">
        <v>587</v>
      </c>
      <c r="C146" s="4" t="s">
        <v>588</v>
      </c>
    </row>
    <row r="147" spans="1:3" x14ac:dyDescent="0.2">
      <c r="A147" s="3" t="s">
        <v>590</v>
      </c>
      <c r="B147" s="4" t="s">
        <v>11</v>
      </c>
      <c r="C147" s="4" t="s">
        <v>11</v>
      </c>
    </row>
    <row r="148" spans="1:3" x14ac:dyDescent="0.2">
      <c r="A148" s="3" t="s">
        <v>594</v>
      </c>
      <c r="B148" s="4" t="s">
        <v>595</v>
      </c>
      <c r="C148" s="4" t="s">
        <v>596</v>
      </c>
    </row>
    <row r="149" spans="1:3" x14ac:dyDescent="0.2">
      <c r="A149" s="3" t="s">
        <v>599</v>
      </c>
      <c r="B149" s="4" t="s">
        <v>38</v>
      </c>
      <c r="C149" s="4" t="s">
        <v>40</v>
      </c>
    </row>
    <row r="150" spans="1:3" x14ac:dyDescent="0.2">
      <c r="A150" s="3" t="s">
        <v>602</v>
      </c>
      <c r="B150" s="4" t="s">
        <v>603</v>
      </c>
      <c r="C150" s="4" t="s">
        <v>604</v>
      </c>
    </row>
    <row r="151" spans="1:3" x14ac:dyDescent="0.2">
      <c r="A151" s="3" t="s">
        <v>606</v>
      </c>
      <c r="B151" s="4" t="s">
        <v>11</v>
      </c>
      <c r="C151" s="4" t="s">
        <v>11</v>
      </c>
    </row>
    <row r="152" spans="1:3" x14ac:dyDescent="0.2">
      <c r="A152" s="3" t="s">
        <v>608</v>
      </c>
      <c r="B152" s="4" t="s">
        <v>608</v>
      </c>
      <c r="C152" s="4" t="s">
        <v>609</v>
      </c>
    </row>
    <row r="153" spans="1:3" x14ac:dyDescent="0.2">
      <c r="A153" s="3" t="s">
        <v>611</v>
      </c>
      <c r="B153" s="4" t="s">
        <v>612</v>
      </c>
      <c r="C153" s="4" t="s">
        <v>614</v>
      </c>
    </row>
    <row r="154" spans="1:3" x14ac:dyDescent="0.2">
      <c r="A154" s="3" t="s">
        <v>617</v>
      </c>
      <c r="B154" s="4" t="s">
        <v>11</v>
      </c>
      <c r="C154" s="4" t="s">
        <v>11</v>
      </c>
    </row>
    <row r="155" spans="1:3" x14ac:dyDescent="0.2">
      <c r="A155" s="3" t="s">
        <v>619</v>
      </c>
      <c r="B155" s="4" t="s">
        <v>11</v>
      </c>
      <c r="C155" s="4" t="s">
        <v>11</v>
      </c>
    </row>
    <row r="156" spans="1:3" x14ac:dyDescent="0.2">
      <c r="A156" s="3" t="s">
        <v>621</v>
      </c>
      <c r="B156" s="4" t="s">
        <v>11</v>
      </c>
      <c r="C156" s="4" t="s">
        <v>11</v>
      </c>
    </row>
    <row r="157" spans="1:3" x14ac:dyDescent="0.2">
      <c r="A157" s="3" t="s">
        <v>624</v>
      </c>
      <c r="B157" s="4" t="s">
        <v>616</v>
      </c>
      <c r="C157" s="4" t="s">
        <v>613</v>
      </c>
    </row>
    <row r="158" spans="1:3" x14ac:dyDescent="0.2">
      <c r="A158" s="3" t="s">
        <v>626</v>
      </c>
      <c r="B158" s="4" t="s">
        <v>573</v>
      </c>
      <c r="C158" s="4" t="s">
        <v>575</v>
      </c>
    </row>
    <row r="159" spans="1:3" x14ac:dyDescent="0.2">
      <c r="A159" s="3" t="s">
        <v>628</v>
      </c>
      <c r="B159" s="4" t="s">
        <v>11</v>
      </c>
      <c r="C159" s="4" t="s">
        <v>11</v>
      </c>
    </row>
    <row r="160" spans="1:3" x14ac:dyDescent="0.2">
      <c r="A160" s="3" t="s">
        <v>194</v>
      </c>
      <c r="B160" s="4" t="s">
        <v>194</v>
      </c>
      <c r="C160" s="4" t="s">
        <v>630</v>
      </c>
    </row>
    <row r="161" spans="1:3" x14ac:dyDescent="0.2">
      <c r="A161" s="3" t="s">
        <v>631</v>
      </c>
      <c r="B161" s="4" t="s">
        <v>11</v>
      </c>
      <c r="C161" s="4" t="s">
        <v>11</v>
      </c>
    </row>
    <row r="162" spans="1:3" x14ac:dyDescent="0.2">
      <c r="A162" s="3" t="s">
        <v>633</v>
      </c>
      <c r="B162" s="4" t="s">
        <v>634</v>
      </c>
      <c r="C162" s="4" t="s">
        <v>635</v>
      </c>
    </row>
    <row r="163" spans="1:3" x14ac:dyDescent="0.2">
      <c r="A163" s="3" t="s">
        <v>637</v>
      </c>
      <c r="B163" s="4" t="s">
        <v>11</v>
      </c>
      <c r="C163" s="4" t="s">
        <v>11</v>
      </c>
    </row>
    <row r="164" spans="1:3" x14ac:dyDescent="0.2">
      <c r="A164" s="3" t="s">
        <v>639</v>
      </c>
      <c r="B164" s="4" t="s">
        <v>640</v>
      </c>
      <c r="C164" s="4" t="s">
        <v>641</v>
      </c>
    </row>
    <row r="165" spans="1:3" x14ac:dyDescent="0.2">
      <c r="A165" s="3" t="s">
        <v>644</v>
      </c>
      <c r="B165" s="4" t="s">
        <v>152</v>
      </c>
      <c r="C165" s="4" t="s">
        <v>154</v>
      </c>
    </row>
    <row r="166" spans="1:3" x14ac:dyDescent="0.2">
      <c r="A166" s="3" t="s">
        <v>647</v>
      </c>
      <c r="B166" s="4" t="s">
        <v>11</v>
      </c>
      <c r="C166" s="4" t="s">
        <v>11</v>
      </c>
    </row>
    <row r="167" spans="1:3" x14ac:dyDescent="0.2">
      <c r="A167" s="3" t="s">
        <v>650</v>
      </c>
      <c r="B167" s="4" t="s">
        <v>651</v>
      </c>
      <c r="C167" s="4" t="s">
        <v>652</v>
      </c>
    </row>
    <row r="168" spans="1:3" x14ac:dyDescent="0.2">
      <c r="A168" s="3" t="s">
        <v>654</v>
      </c>
      <c r="B168" s="4" t="s">
        <v>284</v>
      </c>
      <c r="C168" s="4" t="s">
        <v>286</v>
      </c>
    </row>
    <row r="169" spans="1:3" x14ac:dyDescent="0.2">
      <c r="A169" s="3" t="s">
        <v>657</v>
      </c>
      <c r="B169" s="4" t="s">
        <v>658</v>
      </c>
      <c r="C169" s="4" t="s">
        <v>659</v>
      </c>
    </row>
    <row r="170" spans="1:3" x14ac:dyDescent="0.2">
      <c r="A170" s="3" t="s">
        <v>661</v>
      </c>
      <c r="B170" s="4" t="s">
        <v>11</v>
      </c>
      <c r="C170" s="4" t="s">
        <v>11</v>
      </c>
    </row>
    <row r="171" spans="1:3" x14ac:dyDescent="0.2">
      <c r="A171" s="3" t="s">
        <v>665</v>
      </c>
      <c r="B171" s="4" t="s">
        <v>666</v>
      </c>
      <c r="C171" s="4" t="s">
        <v>668</v>
      </c>
    </row>
    <row r="172" spans="1:3" x14ac:dyDescent="0.2">
      <c r="A172" s="3" t="s">
        <v>670</v>
      </c>
      <c r="B172" s="4" t="s">
        <v>50</v>
      </c>
      <c r="C172" s="4" t="s">
        <v>54</v>
      </c>
    </row>
    <row r="173" spans="1:3" x14ac:dyDescent="0.2">
      <c r="A173" s="3" t="s">
        <v>674</v>
      </c>
      <c r="B173" s="4" t="s">
        <v>674</v>
      </c>
      <c r="C173" s="4" t="s">
        <v>675</v>
      </c>
    </row>
    <row r="174" spans="1:3" x14ac:dyDescent="0.2">
      <c r="A174" s="3" t="s">
        <v>677</v>
      </c>
      <c r="B174" s="4" t="s">
        <v>152</v>
      </c>
      <c r="C174" s="4" t="s">
        <v>154</v>
      </c>
    </row>
    <row r="175" spans="1:3" x14ac:dyDescent="0.2">
      <c r="A175" s="3" t="s">
        <v>680</v>
      </c>
      <c r="B175" s="4" t="s">
        <v>11</v>
      </c>
      <c r="C175" s="4" t="s">
        <v>11</v>
      </c>
    </row>
    <row r="176" spans="1:3" x14ac:dyDescent="0.2">
      <c r="A176" s="3" t="s">
        <v>682</v>
      </c>
      <c r="B176" s="4" t="s">
        <v>682</v>
      </c>
      <c r="C176" s="4" t="s">
        <v>683</v>
      </c>
    </row>
    <row r="177" spans="1:3" x14ac:dyDescent="0.2">
      <c r="A177" s="3" t="s">
        <v>685</v>
      </c>
      <c r="B177" s="4" t="s">
        <v>686</v>
      </c>
      <c r="C177" s="4" t="s">
        <v>687</v>
      </c>
    </row>
    <row r="178" spans="1:3" x14ac:dyDescent="0.2">
      <c r="A178" s="3" t="s">
        <v>689</v>
      </c>
      <c r="B178" s="4" t="s">
        <v>11</v>
      </c>
      <c r="C178" s="4" t="s">
        <v>11</v>
      </c>
    </row>
    <row r="179" spans="1:3" x14ac:dyDescent="0.2">
      <c r="A179" s="3" t="s">
        <v>693</v>
      </c>
      <c r="B179" s="4" t="s">
        <v>693</v>
      </c>
      <c r="C179" s="4" t="s">
        <v>695</v>
      </c>
    </row>
    <row r="180" spans="1:3" x14ac:dyDescent="0.2">
      <c r="A180" s="3" t="s">
        <v>698</v>
      </c>
      <c r="B180" s="4" t="s">
        <v>698</v>
      </c>
      <c r="C180" s="4" t="s">
        <v>699</v>
      </c>
    </row>
    <row r="181" spans="1:3" x14ac:dyDescent="0.2">
      <c r="A181" s="3" t="s">
        <v>701</v>
      </c>
      <c r="B181" s="4" t="s">
        <v>11</v>
      </c>
      <c r="C181" s="4" t="s">
        <v>11</v>
      </c>
    </row>
    <row r="182" spans="1:3" x14ac:dyDescent="0.2">
      <c r="A182" s="3" t="s">
        <v>703</v>
      </c>
      <c r="B182" s="4" t="s">
        <v>704</v>
      </c>
      <c r="C182" s="4" t="s">
        <v>706</v>
      </c>
    </row>
    <row r="183" spans="1:3" x14ac:dyDescent="0.2">
      <c r="A183" s="3" t="s">
        <v>710</v>
      </c>
      <c r="B183" s="4" t="s">
        <v>43</v>
      </c>
      <c r="C183" s="4" t="s">
        <v>46</v>
      </c>
    </row>
    <row r="184" spans="1:3" x14ac:dyDescent="0.2">
      <c r="A184" s="3" t="s">
        <v>714</v>
      </c>
      <c r="B184" s="4" t="s">
        <v>160</v>
      </c>
      <c r="C184" s="4" t="s">
        <v>162</v>
      </c>
    </row>
    <row r="185" spans="1:3" x14ac:dyDescent="0.2">
      <c r="A185" s="3" t="s">
        <v>718</v>
      </c>
      <c r="B185" s="4" t="s">
        <v>11</v>
      </c>
      <c r="C185" s="4" t="s">
        <v>11</v>
      </c>
    </row>
    <row r="186" spans="1:3" x14ac:dyDescent="0.2">
      <c r="A186" s="3" t="s">
        <v>721</v>
      </c>
      <c r="B186" s="4" t="s">
        <v>11</v>
      </c>
      <c r="C186" s="4" t="s">
        <v>11</v>
      </c>
    </row>
    <row r="187" spans="1:3" x14ac:dyDescent="0.2">
      <c r="A187" s="3" t="s">
        <v>723</v>
      </c>
      <c r="B187" s="4" t="s">
        <v>50</v>
      </c>
      <c r="C187" s="4" t="s">
        <v>54</v>
      </c>
    </row>
    <row r="188" spans="1:3" x14ac:dyDescent="0.2">
      <c r="A188" s="3" t="s">
        <v>726</v>
      </c>
      <c r="B188" s="4" t="s">
        <v>11</v>
      </c>
      <c r="C188" s="4" t="s">
        <v>11</v>
      </c>
    </row>
    <row r="189" spans="1:3" x14ac:dyDescent="0.2">
      <c r="A189" s="3" t="s">
        <v>728</v>
      </c>
      <c r="B189" s="4" t="s">
        <v>125</v>
      </c>
      <c r="C189" s="4" t="s">
        <v>127</v>
      </c>
    </row>
    <row r="190" spans="1:3" x14ac:dyDescent="0.2">
      <c r="A190" s="3" t="s">
        <v>732</v>
      </c>
      <c r="B190" s="4" t="s">
        <v>732</v>
      </c>
      <c r="C190" s="4" t="s">
        <v>734</v>
      </c>
    </row>
    <row r="191" spans="1:3" x14ac:dyDescent="0.2">
      <c r="A191" s="3" t="s">
        <v>736</v>
      </c>
      <c r="B191" s="4" t="s">
        <v>736</v>
      </c>
      <c r="C191" s="4" t="s">
        <v>737</v>
      </c>
    </row>
    <row r="192" spans="1:3" x14ac:dyDescent="0.2">
      <c r="A192" s="3" t="s">
        <v>739</v>
      </c>
      <c r="B192" s="4" t="s">
        <v>50</v>
      </c>
      <c r="C192" s="4" t="s">
        <v>54</v>
      </c>
    </row>
    <row r="193" spans="1:3" x14ac:dyDescent="0.2">
      <c r="A193" s="3" t="s">
        <v>742</v>
      </c>
      <c r="B193" s="4" t="s">
        <v>743</v>
      </c>
      <c r="C193" s="4" t="s">
        <v>745</v>
      </c>
    </row>
    <row r="194" spans="1:3" x14ac:dyDescent="0.2">
      <c r="A194" s="3" t="s">
        <v>748</v>
      </c>
      <c r="B194" s="4" t="s">
        <v>748</v>
      </c>
      <c r="C194" s="4" t="s">
        <v>749</v>
      </c>
    </row>
    <row r="195" spans="1:3" x14ac:dyDescent="0.2">
      <c r="A195" s="3" t="s">
        <v>751</v>
      </c>
      <c r="B195" s="4" t="s">
        <v>752</v>
      </c>
      <c r="C195" s="4" t="s">
        <v>753</v>
      </c>
    </row>
    <row r="196" spans="1:3" x14ac:dyDescent="0.2">
      <c r="A196" s="3" t="s">
        <v>755</v>
      </c>
      <c r="B196" s="4" t="s">
        <v>11</v>
      </c>
      <c r="C196" s="4" t="s">
        <v>11</v>
      </c>
    </row>
    <row r="197" spans="1:3" x14ac:dyDescent="0.2">
      <c r="A197" s="3" t="s">
        <v>757</v>
      </c>
      <c r="B197" s="4" t="s">
        <v>11</v>
      </c>
      <c r="C197" s="4" t="s">
        <v>11</v>
      </c>
    </row>
    <row r="198" spans="1:3" x14ac:dyDescent="0.2">
      <c r="A198" s="3" t="s">
        <v>759</v>
      </c>
      <c r="B198" s="4" t="s">
        <v>11</v>
      </c>
      <c r="C198" s="4" t="s">
        <v>11</v>
      </c>
    </row>
    <row r="199" spans="1:3" x14ac:dyDescent="0.2">
      <c r="A199" s="3" t="s">
        <v>761</v>
      </c>
      <c r="B199" s="4" t="s">
        <v>11</v>
      </c>
      <c r="C199" s="4" t="s">
        <v>11</v>
      </c>
    </row>
    <row r="200" spans="1:3" x14ac:dyDescent="0.2">
      <c r="A200" s="3" t="s">
        <v>765</v>
      </c>
      <c r="B200" s="4" t="s">
        <v>765</v>
      </c>
      <c r="C200" s="4" t="s">
        <v>767</v>
      </c>
    </row>
    <row r="201" spans="1:3" x14ac:dyDescent="0.2">
      <c r="A201" s="3" t="s">
        <v>770</v>
      </c>
      <c r="B201" s="4" t="s">
        <v>152</v>
      </c>
      <c r="C201" s="4" t="s">
        <v>154</v>
      </c>
    </row>
    <row r="202" spans="1:3" x14ac:dyDescent="0.2">
      <c r="A202" s="3" t="s">
        <v>774</v>
      </c>
      <c r="B202" s="4" t="s">
        <v>11</v>
      </c>
      <c r="C202" s="4" t="s">
        <v>11</v>
      </c>
    </row>
    <row r="203" spans="1:3" x14ac:dyDescent="0.2">
      <c r="A203" s="3" t="s">
        <v>778</v>
      </c>
      <c r="B203" s="4" t="s">
        <v>778</v>
      </c>
      <c r="C203" s="4" t="s">
        <v>779</v>
      </c>
    </row>
    <row r="204" spans="1:3" x14ac:dyDescent="0.2">
      <c r="A204" s="3" t="s">
        <v>781</v>
      </c>
      <c r="B204" s="4" t="s">
        <v>11</v>
      </c>
      <c r="C204" s="4" t="s">
        <v>11</v>
      </c>
    </row>
    <row r="205" spans="1:3" x14ac:dyDescent="0.2">
      <c r="A205" s="3" t="s">
        <v>783</v>
      </c>
      <c r="B205" s="4" t="s">
        <v>38</v>
      </c>
      <c r="C205" s="4" t="s">
        <v>40</v>
      </c>
    </row>
    <row r="206" spans="1:3" x14ac:dyDescent="0.2">
      <c r="A206" s="3" t="s">
        <v>786</v>
      </c>
      <c r="B206" s="4" t="s">
        <v>743</v>
      </c>
      <c r="C206" s="4" t="s">
        <v>745</v>
      </c>
    </row>
    <row r="207" spans="1:3" x14ac:dyDescent="0.2">
      <c r="A207" s="3" t="s">
        <v>789</v>
      </c>
      <c r="B207" s="4" t="s">
        <v>11</v>
      </c>
      <c r="C207" s="4" t="s">
        <v>11</v>
      </c>
    </row>
    <row r="208" spans="1:3" x14ac:dyDescent="0.2">
      <c r="A208" s="3" t="s">
        <v>792</v>
      </c>
      <c r="B208" s="4" t="s">
        <v>399</v>
      </c>
      <c r="C208" s="4" t="s">
        <v>402</v>
      </c>
    </row>
    <row r="209" spans="1:3" x14ac:dyDescent="0.2">
      <c r="A209" s="3" t="s">
        <v>795</v>
      </c>
      <c r="B209" s="4" t="s">
        <v>125</v>
      </c>
      <c r="C209" s="4" t="s">
        <v>127</v>
      </c>
    </row>
    <row r="210" spans="1:3" x14ac:dyDescent="0.2">
      <c r="A210" s="3" t="s">
        <v>799</v>
      </c>
      <c r="B210" s="4" t="s">
        <v>38</v>
      </c>
      <c r="C210" s="4" t="s">
        <v>40</v>
      </c>
    </row>
    <row r="211" spans="1:3" x14ac:dyDescent="0.2">
      <c r="A211" s="3" t="s">
        <v>802</v>
      </c>
      <c r="B211" s="4" t="s">
        <v>284</v>
      </c>
      <c r="C211" s="4" t="s">
        <v>286</v>
      </c>
    </row>
    <row r="212" spans="1:3" x14ac:dyDescent="0.2">
      <c r="A212" s="3" t="s">
        <v>805</v>
      </c>
      <c r="B212" s="4" t="s">
        <v>806</v>
      </c>
      <c r="C212" s="4" t="s">
        <v>807</v>
      </c>
    </row>
    <row r="213" spans="1:3" x14ac:dyDescent="0.2">
      <c r="A213" s="3" t="s">
        <v>809</v>
      </c>
      <c r="B213" s="4" t="s">
        <v>11</v>
      </c>
      <c r="C213" s="4" t="s">
        <v>11</v>
      </c>
    </row>
    <row r="214" spans="1:3" x14ac:dyDescent="0.2">
      <c r="A214" s="3" t="s">
        <v>811</v>
      </c>
      <c r="B214" s="4" t="s">
        <v>11</v>
      </c>
      <c r="C214" s="4" t="s">
        <v>11</v>
      </c>
    </row>
    <row r="215" spans="1:3" x14ac:dyDescent="0.2">
      <c r="A215" s="3" t="s">
        <v>815</v>
      </c>
      <c r="B215" s="4" t="s">
        <v>815</v>
      </c>
      <c r="C215" s="4" t="s">
        <v>817</v>
      </c>
    </row>
    <row r="216" spans="1:3" x14ac:dyDescent="0.2">
      <c r="A216" s="3" t="s">
        <v>819</v>
      </c>
      <c r="B216" s="4" t="s">
        <v>11</v>
      </c>
      <c r="C216" s="4" t="s">
        <v>11</v>
      </c>
    </row>
    <row r="217" spans="1:3" x14ac:dyDescent="0.2">
      <c r="A217" s="3" t="s">
        <v>821</v>
      </c>
      <c r="B217" s="4" t="s">
        <v>822</v>
      </c>
      <c r="C217" s="4" t="s">
        <v>823</v>
      </c>
    </row>
    <row r="218" spans="1:3" x14ac:dyDescent="0.2">
      <c r="A218" s="3" t="s">
        <v>826</v>
      </c>
      <c r="B218" s="4" t="s">
        <v>827</v>
      </c>
      <c r="C218" s="4" t="s">
        <v>828</v>
      </c>
    </row>
    <row r="219" spans="1:3" x14ac:dyDescent="0.2">
      <c r="A219" s="3" t="s">
        <v>830</v>
      </c>
      <c r="B219" s="4" t="s">
        <v>830</v>
      </c>
      <c r="C219" s="4" t="s">
        <v>831</v>
      </c>
    </row>
    <row r="220" spans="1:3" x14ac:dyDescent="0.2">
      <c r="A220" s="3" t="s">
        <v>833</v>
      </c>
      <c r="B220" s="4" t="s">
        <v>834</v>
      </c>
      <c r="C220" s="4" t="s">
        <v>835</v>
      </c>
    </row>
    <row r="221" spans="1:3" x14ac:dyDescent="0.2">
      <c r="A221" s="3" t="s">
        <v>837</v>
      </c>
      <c r="B221" s="4" t="s">
        <v>11</v>
      </c>
      <c r="C221" s="4" t="s">
        <v>11</v>
      </c>
    </row>
    <row r="222" spans="1:3" x14ac:dyDescent="0.2">
      <c r="A222" s="3" t="s">
        <v>839</v>
      </c>
      <c r="B222" s="4" t="s">
        <v>839</v>
      </c>
      <c r="C222" s="4" t="s">
        <v>840</v>
      </c>
    </row>
    <row r="223" spans="1:3" x14ac:dyDescent="0.2">
      <c r="A223" s="3" t="s">
        <v>843</v>
      </c>
      <c r="B223" s="4" t="s">
        <v>429</v>
      </c>
      <c r="C223" s="4" t="s">
        <v>430</v>
      </c>
    </row>
    <row r="224" spans="1:3" x14ac:dyDescent="0.2">
      <c r="A224" s="3" t="s">
        <v>848</v>
      </c>
      <c r="B224" s="4" t="s">
        <v>11</v>
      </c>
      <c r="C224" s="4" t="s">
        <v>11</v>
      </c>
    </row>
    <row r="225" spans="1:3" x14ac:dyDescent="0.2">
      <c r="A225" s="3" t="s">
        <v>851</v>
      </c>
      <c r="B225" s="4" t="s">
        <v>11</v>
      </c>
      <c r="C225" s="4" t="s">
        <v>11</v>
      </c>
    </row>
    <row r="226" spans="1:3" x14ac:dyDescent="0.2">
      <c r="A226" s="3" t="s">
        <v>855</v>
      </c>
      <c r="B226" s="4" t="s">
        <v>855</v>
      </c>
      <c r="C226" s="4" t="s">
        <v>856</v>
      </c>
    </row>
    <row r="227" spans="1:3" x14ac:dyDescent="0.2">
      <c r="A227" s="3" t="s">
        <v>858</v>
      </c>
      <c r="B227" s="4" t="s">
        <v>859</v>
      </c>
      <c r="C227" s="4" t="s">
        <v>860</v>
      </c>
    </row>
    <row r="228" spans="1:3" x14ac:dyDescent="0.2">
      <c r="A228" s="3" t="s">
        <v>862</v>
      </c>
      <c r="B228" s="4" t="s">
        <v>11</v>
      </c>
      <c r="C228" s="4" t="s">
        <v>11</v>
      </c>
    </row>
    <row r="229" spans="1:3" x14ac:dyDescent="0.2">
      <c r="A229" s="3" t="s">
        <v>865</v>
      </c>
      <c r="B229" s="4" t="s">
        <v>210</v>
      </c>
      <c r="C229" s="4" t="s">
        <v>212</v>
      </c>
    </row>
    <row r="230" spans="1:3" x14ac:dyDescent="0.2">
      <c r="A230" s="3" t="s">
        <v>867</v>
      </c>
      <c r="B230" s="4" t="s">
        <v>868</v>
      </c>
      <c r="C230" s="4" t="s">
        <v>870</v>
      </c>
    </row>
    <row r="231" spans="1:3" x14ac:dyDescent="0.2">
      <c r="A231" s="3" t="s">
        <v>873</v>
      </c>
      <c r="B231" s="4" t="s">
        <v>873</v>
      </c>
      <c r="C231" s="4" t="s">
        <v>874</v>
      </c>
    </row>
    <row r="232" spans="1:3" x14ac:dyDescent="0.2">
      <c r="A232" s="3" t="s">
        <v>876</v>
      </c>
      <c r="B232" s="4" t="s">
        <v>876</v>
      </c>
      <c r="C232" s="4" t="s">
        <v>877</v>
      </c>
    </row>
    <row r="233" spans="1:3" x14ac:dyDescent="0.2">
      <c r="A233" s="3" t="s">
        <v>879</v>
      </c>
      <c r="B233" s="4" t="s">
        <v>11</v>
      </c>
      <c r="C233" s="4" t="s">
        <v>11</v>
      </c>
    </row>
    <row r="234" spans="1:3" x14ac:dyDescent="0.2">
      <c r="A234" s="3" t="s">
        <v>881</v>
      </c>
      <c r="B234" s="4" t="s">
        <v>882</v>
      </c>
      <c r="C234" s="4" t="s">
        <v>883</v>
      </c>
    </row>
    <row r="235" spans="1:3" x14ac:dyDescent="0.2">
      <c r="A235" s="3" t="s">
        <v>885</v>
      </c>
      <c r="B235" s="4" t="s">
        <v>886</v>
      </c>
      <c r="C235" s="4" t="s">
        <v>888</v>
      </c>
    </row>
    <row r="236" spans="1:3" x14ac:dyDescent="0.2">
      <c r="A236" s="3" t="s">
        <v>890</v>
      </c>
      <c r="B236" s="4" t="s">
        <v>890</v>
      </c>
      <c r="C236" s="4" t="s">
        <v>891</v>
      </c>
    </row>
    <row r="237" spans="1:3" x14ac:dyDescent="0.2">
      <c r="A237" s="3" t="s">
        <v>893</v>
      </c>
      <c r="B237" s="4" t="s">
        <v>459</v>
      </c>
      <c r="C237" s="4" t="s">
        <v>461</v>
      </c>
    </row>
    <row r="238" spans="1:3" x14ac:dyDescent="0.2">
      <c r="A238" s="3" t="s">
        <v>895</v>
      </c>
      <c r="B238" s="4" t="s">
        <v>11</v>
      </c>
      <c r="C238" s="4" t="s">
        <v>11</v>
      </c>
    </row>
    <row r="239" spans="1:3" x14ac:dyDescent="0.2">
      <c r="A239" s="3" t="s">
        <v>899</v>
      </c>
      <c r="B239" s="4" t="s">
        <v>399</v>
      </c>
      <c r="C239" s="4" t="s">
        <v>402</v>
      </c>
    </row>
    <row r="240" spans="1:3" x14ac:dyDescent="0.2">
      <c r="A240" s="3" t="s">
        <v>903</v>
      </c>
      <c r="B240" s="4" t="s">
        <v>11</v>
      </c>
      <c r="C240" s="4" t="s">
        <v>11</v>
      </c>
    </row>
    <row r="241" spans="1:3" x14ac:dyDescent="0.2">
      <c r="A241" s="3" t="s">
        <v>905</v>
      </c>
      <c r="B241" s="4" t="s">
        <v>11</v>
      </c>
      <c r="C241" s="4" t="s">
        <v>11</v>
      </c>
    </row>
    <row r="242" spans="1:3" x14ac:dyDescent="0.2">
      <c r="A242" s="3" t="s">
        <v>907</v>
      </c>
      <c r="B242" s="4" t="s">
        <v>908</v>
      </c>
      <c r="C242" s="4" t="s">
        <v>910</v>
      </c>
    </row>
    <row r="243" spans="1:3" x14ac:dyDescent="0.2">
      <c r="A243" s="3" t="s">
        <v>912</v>
      </c>
      <c r="B243" s="4" t="s">
        <v>11</v>
      </c>
      <c r="C243" s="4" t="s">
        <v>11</v>
      </c>
    </row>
    <row r="244" spans="1:3" x14ac:dyDescent="0.2">
      <c r="A244" s="3" t="s">
        <v>916</v>
      </c>
      <c r="B244" s="4" t="s">
        <v>11</v>
      </c>
      <c r="C244" s="4" t="s">
        <v>11</v>
      </c>
    </row>
    <row r="245" spans="1:3" x14ac:dyDescent="0.2">
      <c r="A245" s="3" t="s">
        <v>918</v>
      </c>
      <c r="B245" s="4" t="s">
        <v>11</v>
      </c>
      <c r="C245" s="4" t="s">
        <v>11</v>
      </c>
    </row>
    <row r="246" spans="1:3" x14ac:dyDescent="0.2">
      <c r="A246" s="3" t="s">
        <v>922</v>
      </c>
      <c r="B246" s="4" t="s">
        <v>50</v>
      </c>
      <c r="C246" s="4" t="s">
        <v>54</v>
      </c>
    </row>
    <row r="247" spans="1:3" x14ac:dyDescent="0.2">
      <c r="A247" s="3" t="s">
        <v>925</v>
      </c>
      <c r="B247" s="4" t="s">
        <v>926</v>
      </c>
      <c r="C247" s="4" t="s">
        <v>928</v>
      </c>
    </row>
    <row r="248" spans="1:3" x14ac:dyDescent="0.2">
      <c r="A248" s="3" t="s">
        <v>930</v>
      </c>
      <c r="B248" s="4" t="s">
        <v>931</v>
      </c>
      <c r="C248" s="4" t="s">
        <v>932</v>
      </c>
    </row>
    <row r="249" spans="1:3" x14ac:dyDescent="0.2">
      <c r="A249" s="9" t="s">
        <v>934</v>
      </c>
      <c r="B249" s="10" t="s">
        <v>935</v>
      </c>
      <c r="C249" s="10" t="s">
        <v>936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249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1.5" bestFit="1" customWidth="1"/>
    <col min="2" max="3" width="12.1640625" customWidth="1"/>
    <col min="4" max="4" width="12" customWidth="1"/>
    <col min="5" max="5" width="35.33203125" customWidth="1"/>
    <col min="6" max="6" width="26.6640625" customWidth="1"/>
    <col min="7" max="7" width="19.6640625" bestFit="1" customWidth="1"/>
    <col min="8" max="8" width="21" bestFit="1" customWidth="1"/>
    <col min="9" max="9" width="17.33203125" bestFit="1" customWidth="1"/>
    <col min="10" max="10" width="19.1640625" bestFit="1" customWidth="1"/>
    <col min="11" max="11" width="35.33203125" bestFit="1" customWidth="1"/>
    <col min="12" max="12" width="35.33203125" customWidth="1"/>
    <col min="14" max="14" width="30.83203125" bestFit="1" customWidth="1"/>
    <col min="19" max="19" width="21" bestFit="1" customWidth="1"/>
  </cols>
  <sheetData>
    <row r="1" spans="1:28" x14ac:dyDescent="0.2">
      <c r="A1" s="7" t="s">
        <v>0</v>
      </c>
      <c r="B1" t="s">
        <v>992</v>
      </c>
      <c r="D1" t="s">
        <v>1001</v>
      </c>
      <c r="E1" t="s">
        <v>1010</v>
      </c>
      <c r="F1" s="8" t="s">
        <v>1007</v>
      </c>
      <c r="G1" t="s">
        <v>1005</v>
      </c>
      <c r="H1" t="s">
        <v>1006</v>
      </c>
      <c r="I1" t="s">
        <v>1002</v>
      </c>
      <c r="J1" t="s">
        <v>1003</v>
      </c>
      <c r="K1" t="s">
        <v>1004</v>
      </c>
      <c r="L1" t="s">
        <v>1009</v>
      </c>
      <c r="N1" t="s">
        <v>987</v>
      </c>
      <c r="O1" t="s">
        <v>1007</v>
      </c>
      <c r="P1" t="s">
        <v>1008</v>
      </c>
      <c r="R1" t="s">
        <v>988</v>
      </c>
      <c r="S1" t="s">
        <v>1002</v>
      </c>
      <c r="T1" t="s">
        <v>1006</v>
      </c>
      <c r="W1" t="s">
        <v>1001</v>
      </c>
      <c r="X1" t="s">
        <v>1005</v>
      </c>
      <c r="Y1" t="s">
        <v>1003</v>
      </c>
      <c r="Z1" t="s">
        <v>1004</v>
      </c>
      <c r="AA1" t="s">
        <v>1009</v>
      </c>
      <c r="AB1" t="s">
        <v>1010</v>
      </c>
    </row>
    <row r="2" spans="1:28" x14ac:dyDescent="0.2">
      <c r="A2" s="3" t="s">
        <v>10</v>
      </c>
      <c r="B2" t="s">
        <v>17</v>
      </c>
      <c r="D2" t="s">
        <v>939</v>
      </c>
      <c r="E2" t="str">
        <f t="shared" ref="E2:E33" si="0">VLOOKUP(L2,$AA$2:$AB$5,2)</f>
        <v>lowInc</v>
      </c>
      <c r="F2" s="4" t="s">
        <v>13</v>
      </c>
      <c r="G2" t="str">
        <f t="shared" ref="G2:G33" si="1">VLOOKUP(D2,$W$2:$X$3,2)</f>
        <v>Developing Only</v>
      </c>
      <c r="H2" t="s">
        <v>940</v>
      </c>
      <c r="I2" t="str">
        <f t="shared" ref="I2:I33" si="2">VLOOKUP(H2,$S$2:$T$21,2)</f>
        <v>SAS</v>
      </c>
      <c r="J2" t="s">
        <v>990</v>
      </c>
      <c r="K2" t="b">
        <f>E1=VLOOKUP(J2,$Y$2:$Z$4,2)</f>
        <v>0</v>
      </c>
      <c r="L2" t="s">
        <v>1015</v>
      </c>
      <c r="O2" t="s">
        <v>939</v>
      </c>
      <c r="P2" t="s">
        <v>951</v>
      </c>
      <c r="S2" t="s">
        <v>961</v>
      </c>
      <c r="T2" s="1" t="s">
        <v>962</v>
      </c>
      <c r="U2">
        <v>1</v>
      </c>
      <c r="W2" t="s">
        <v>952</v>
      </c>
      <c r="X2" t="s">
        <v>989</v>
      </c>
      <c r="Y2" t="s">
        <v>969</v>
      </c>
      <c r="Z2" t="s">
        <v>970</v>
      </c>
      <c r="AA2" t="s">
        <v>1018</v>
      </c>
      <c r="AB2" t="s">
        <v>1013</v>
      </c>
    </row>
    <row r="3" spans="1:28" x14ac:dyDescent="0.2">
      <c r="A3" s="3" t="s">
        <v>17</v>
      </c>
      <c r="B3" t="s">
        <v>23</v>
      </c>
      <c r="D3" t="s">
        <v>939</v>
      </c>
      <c r="E3" t="str">
        <f t="shared" si="0"/>
        <v>upMidInc</v>
      </c>
      <c r="F3" s="4" t="s">
        <v>18</v>
      </c>
      <c r="G3" t="str">
        <f t="shared" si="1"/>
        <v>Developing Only</v>
      </c>
      <c r="H3" t="s">
        <v>944</v>
      </c>
      <c r="I3" t="str">
        <f t="shared" si="2"/>
        <v>CAF</v>
      </c>
      <c r="J3" t="s">
        <v>990</v>
      </c>
      <c r="K3" t="str">
        <f t="shared" ref="K3:K33" si="3">VLOOKUP(J3,$Y$2:$Z$4,2)</f>
        <v>Other</v>
      </c>
      <c r="L3" t="s">
        <v>1016</v>
      </c>
      <c r="O3" t="s">
        <v>71</v>
      </c>
      <c r="P3" t="s">
        <v>74</v>
      </c>
      <c r="S3" t="s">
        <v>971</v>
      </c>
      <c r="T3" s="1" t="s">
        <v>12</v>
      </c>
      <c r="U3">
        <v>2</v>
      </c>
      <c r="W3" t="s">
        <v>939</v>
      </c>
      <c r="X3" t="s">
        <v>951</v>
      </c>
      <c r="Y3" t="s">
        <v>972</v>
      </c>
      <c r="Z3" t="s">
        <v>973</v>
      </c>
      <c r="AA3" t="s">
        <v>1015</v>
      </c>
      <c r="AB3" t="s">
        <v>1011</v>
      </c>
    </row>
    <row r="4" spans="1:28" x14ac:dyDescent="0.2">
      <c r="A4" s="3" t="s">
        <v>23</v>
      </c>
      <c r="B4" t="s">
        <v>37</v>
      </c>
      <c r="D4" t="s">
        <v>939</v>
      </c>
      <c r="E4" t="str">
        <f t="shared" si="0"/>
        <v>upMidInc</v>
      </c>
      <c r="F4" s="4" t="s">
        <v>25</v>
      </c>
      <c r="G4" t="str">
        <f t="shared" si="1"/>
        <v>Developing Only</v>
      </c>
      <c r="H4" t="s">
        <v>949</v>
      </c>
      <c r="I4" t="str">
        <f t="shared" si="2"/>
        <v>SEU</v>
      </c>
      <c r="J4" t="s">
        <v>990</v>
      </c>
      <c r="K4" t="str">
        <f t="shared" si="3"/>
        <v>Other</v>
      </c>
      <c r="L4" t="s">
        <v>1016</v>
      </c>
      <c r="O4" t="s">
        <v>969</v>
      </c>
      <c r="P4" t="s">
        <v>970</v>
      </c>
      <c r="S4" t="s">
        <v>944</v>
      </c>
      <c r="T4" s="1" t="s">
        <v>188</v>
      </c>
      <c r="U4">
        <v>3</v>
      </c>
      <c r="Y4" t="s">
        <v>990</v>
      </c>
      <c r="Z4" t="s">
        <v>991</v>
      </c>
      <c r="AA4" t="s">
        <v>1017</v>
      </c>
      <c r="AB4" t="s">
        <v>1014</v>
      </c>
    </row>
    <row r="5" spans="1:28" x14ac:dyDescent="0.2">
      <c r="A5" s="3" t="s">
        <v>29</v>
      </c>
      <c r="B5" t="s">
        <v>59</v>
      </c>
      <c r="D5" t="s">
        <v>952</v>
      </c>
      <c r="E5" t="str">
        <f t="shared" si="0"/>
        <v>highInc</v>
      </c>
      <c r="F5" s="4" t="s">
        <v>13</v>
      </c>
      <c r="G5" t="str">
        <f t="shared" si="1"/>
        <v>Developed Only</v>
      </c>
      <c r="H5" t="s">
        <v>953</v>
      </c>
      <c r="I5" t="str">
        <f t="shared" si="2"/>
        <v>SAM</v>
      </c>
      <c r="J5" t="s">
        <v>990</v>
      </c>
      <c r="K5" t="str">
        <f t="shared" si="3"/>
        <v>Other</v>
      </c>
      <c r="L5" t="s">
        <v>1018</v>
      </c>
      <c r="O5" t="s">
        <v>33</v>
      </c>
      <c r="P5" t="s">
        <v>36</v>
      </c>
      <c r="S5" t="s">
        <v>968</v>
      </c>
      <c r="T5" s="1" t="s">
        <v>223</v>
      </c>
      <c r="U5">
        <v>4</v>
      </c>
      <c r="AA5" t="s">
        <v>1016</v>
      </c>
      <c r="AB5" t="s">
        <v>1012</v>
      </c>
    </row>
    <row r="6" spans="1:28" x14ac:dyDescent="0.2">
      <c r="A6" s="3" t="s">
        <v>31</v>
      </c>
      <c r="B6" t="s">
        <v>62</v>
      </c>
      <c r="D6" t="s">
        <v>939</v>
      </c>
      <c r="E6" t="str">
        <f t="shared" si="0"/>
        <v>lowMidInc</v>
      </c>
      <c r="F6" s="4" t="s">
        <v>33</v>
      </c>
      <c r="G6" t="str">
        <f t="shared" si="1"/>
        <v>Developing Only</v>
      </c>
      <c r="H6" t="s">
        <v>957</v>
      </c>
      <c r="I6" t="str">
        <f t="shared" si="2"/>
        <v>WAS</v>
      </c>
      <c r="J6" t="s">
        <v>990</v>
      </c>
      <c r="K6" t="str">
        <f t="shared" si="3"/>
        <v>Other</v>
      </c>
      <c r="L6" t="s">
        <v>1017</v>
      </c>
      <c r="O6" t="s">
        <v>64</v>
      </c>
      <c r="P6" t="s">
        <v>67</v>
      </c>
      <c r="S6" t="s">
        <v>975</v>
      </c>
      <c r="T6" s="1" t="s">
        <v>994</v>
      </c>
      <c r="U6">
        <v>5</v>
      </c>
    </row>
    <row r="7" spans="1:28" x14ac:dyDescent="0.2">
      <c r="A7" s="3" t="s">
        <v>37</v>
      </c>
      <c r="B7" t="s">
        <v>87</v>
      </c>
      <c r="D7" t="s">
        <v>952</v>
      </c>
      <c r="E7" t="str">
        <f t="shared" si="0"/>
        <v>highInc</v>
      </c>
      <c r="F7" s="4" t="s">
        <v>33</v>
      </c>
      <c r="G7" t="str">
        <f t="shared" si="1"/>
        <v>Developed Only</v>
      </c>
      <c r="H7" t="s">
        <v>961</v>
      </c>
      <c r="I7" t="str">
        <f t="shared" si="2"/>
        <v>ANZ</v>
      </c>
      <c r="J7" t="s">
        <v>990</v>
      </c>
      <c r="K7" t="str">
        <f t="shared" si="3"/>
        <v>Other</v>
      </c>
      <c r="L7" t="s">
        <v>1018</v>
      </c>
      <c r="O7" t="s">
        <v>13</v>
      </c>
      <c r="P7" t="s">
        <v>16</v>
      </c>
      <c r="S7" t="s">
        <v>956</v>
      </c>
      <c r="T7" s="1" t="s">
        <v>995</v>
      </c>
      <c r="U7">
        <v>6</v>
      </c>
    </row>
    <row r="8" spans="1:28" x14ac:dyDescent="0.2">
      <c r="A8" s="3" t="s">
        <v>42</v>
      </c>
      <c r="B8" t="s">
        <v>91</v>
      </c>
      <c r="D8" t="s">
        <v>952</v>
      </c>
      <c r="E8" t="str">
        <f t="shared" si="0"/>
        <v>highInc</v>
      </c>
      <c r="F8" s="4" t="s">
        <v>33</v>
      </c>
      <c r="G8" t="str">
        <f t="shared" si="1"/>
        <v>Developed Only</v>
      </c>
      <c r="H8" t="s">
        <v>965</v>
      </c>
      <c r="I8" t="str">
        <f t="shared" si="2"/>
        <v>WEU</v>
      </c>
      <c r="J8" t="s">
        <v>990</v>
      </c>
      <c r="K8" t="str">
        <f t="shared" si="3"/>
        <v>Other</v>
      </c>
      <c r="L8" t="s">
        <v>1018</v>
      </c>
      <c r="O8" t="s">
        <v>52</v>
      </c>
      <c r="P8" t="s">
        <v>56</v>
      </c>
      <c r="S8" t="s">
        <v>978</v>
      </c>
      <c r="T8" s="1" t="s">
        <v>996</v>
      </c>
      <c r="U8">
        <v>7</v>
      </c>
    </row>
    <row r="9" spans="1:28" x14ac:dyDescent="0.2">
      <c r="A9" s="3" t="s">
        <v>49</v>
      </c>
      <c r="B9" t="s">
        <v>96</v>
      </c>
      <c r="D9" t="s">
        <v>939</v>
      </c>
      <c r="E9" t="str">
        <f t="shared" si="0"/>
        <v>upMidInc</v>
      </c>
      <c r="F9" s="4" t="s">
        <v>52</v>
      </c>
      <c r="G9" t="str">
        <f t="shared" si="1"/>
        <v>Developing Only</v>
      </c>
      <c r="H9" t="s">
        <v>957</v>
      </c>
      <c r="I9" t="str">
        <f t="shared" si="2"/>
        <v>WAS</v>
      </c>
      <c r="J9" t="s">
        <v>990</v>
      </c>
      <c r="K9" t="str">
        <f t="shared" si="3"/>
        <v>Other</v>
      </c>
      <c r="L9" t="s">
        <v>1016</v>
      </c>
      <c r="O9" t="s">
        <v>972</v>
      </c>
      <c r="P9" t="s">
        <v>973</v>
      </c>
      <c r="S9" t="s">
        <v>979</v>
      </c>
      <c r="T9" s="1" t="s">
        <v>980</v>
      </c>
      <c r="U9">
        <v>8</v>
      </c>
    </row>
    <row r="10" spans="1:28" x14ac:dyDescent="0.2">
      <c r="A10" s="3" t="s">
        <v>59</v>
      </c>
      <c r="B10" t="s">
        <v>99</v>
      </c>
      <c r="D10" t="s">
        <v>939</v>
      </c>
      <c r="E10" t="str">
        <f t="shared" si="0"/>
        <v>lowInc</v>
      </c>
      <c r="F10" s="4" t="s">
        <v>13</v>
      </c>
      <c r="G10" t="str">
        <f t="shared" si="1"/>
        <v>Developing Only</v>
      </c>
      <c r="H10" t="s">
        <v>956</v>
      </c>
      <c r="I10" t="str">
        <f t="shared" si="2"/>
        <v>EAF</v>
      </c>
      <c r="J10" t="s">
        <v>990</v>
      </c>
      <c r="K10" t="str">
        <f t="shared" si="3"/>
        <v>Other</v>
      </c>
      <c r="L10" t="s">
        <v>1015</v>
      </c>
      <c r="O10" t="s">
        <v>194</v>
      </c>
      <c r="P10" t="s">
        <v>196</v>
      </c>
      <c r="S10" t="s">
        <v>943</v>
      </c>
      <c r="T10" s="1" t="s">
        <v>997</v>
      </c>
      <c r="U10">
        <v>9</v>
      </c>
    </row>
    <row r="11" spans="1:28" x14ac:dyDescent="0.2">
      <c r="A11" s="3" t="s">
        <v>62</v>
      </c>
      <c r="B11" t="s">
        <v>109</v>
      </c>
      <c r="D11" t="s">
        <v>939</v>
      </c>
      <c r="E11" t="str">
        <f t="shared" si="0"/>
        <v>lowInc</v>
      </c>
      <c r="F11" s="4" t="s">
        <v>64</v>
      </c>
      <c r="G11" t="str">
        <f t="shared" si="1"/>
        <v>Developing Only</v>
      </c>
      <c r="H11" t="s">
        <v>948</v>
      </c>
      <c r="I11" t="str">
        <f t="shared" si="2"/>
        <v>WAF</v>
      </c>
      <c r="J11" t="s">
        <v>990</v>
      </c>
      <c r="K11" t="str">
        <f t="shared" si="3"/>
        <v>Other</v>
      </c>
      <c r="L11" t="s">
        <v>1015</v>
      </c>
      <c r="O11" t="s">
        <v>18</v>
      </c>
      <c r="P11" t="s">
        <v>20</v>
      </c>
      <c r="S11" t="s">
        <v>964</v>
      </c>
      <c r="T11" s="1" t="s">
        <v>194</v>
      </c>
      <c r="U11">
        <v>10</v>
      </c>
    </row>
    <row r="12" spans="1:28" x14ac:dyDescent="0.2">
      <c r="A12" s="3" t="s">
        <v>69</v>
      </c>
      <c r="B12" t="s">
        <v>114</v>
      </c>
      <c r="D12" t="s">
        <v>939</v>
      </c>
      <c r="E12" t="str">
        <f t="shared" si="0"/>
        <v>lowInc</v>
      </c>
      <c r="F12" s="4" t="s">
        <v>71</v>
      </c>
      <c r="G12" t="str">
        <f t="shared" si="1"/>
        <v>Developing Only</v>
      </c>
      <c r="H12" t="s">
        <v>948</v>
      </c>
      <c r="I12" t="str">
        <f t="shared" si="2"/>
        <v>WAF</v>
      </c>
      <c r="J12" t="s">
        <v>990</v>
      </c>
      <c r="K12" t="str">
        <f t="shared" si="3"/>
        <v>Other</v>
      </c>
      <c r="L12" t="s">
        <v>1015</v>
      </c>
      <c r="O12" t="s">
        <v>25</v>
      </c>
      <c r="P12" t="s">
        <v>946</v>
      </c>
      <c r="S12" t="s">
        <v>983</v>
      </c>
      <c r="T12" s="1" t="s">
        <v>984</v>
      </c>
      <c r="U12">
        <v>11</v>
      </c>
    </row>
    <row r="13" spans="1:28" x14ac:dyDescent="0.2">
      <c r="A13" s="3" t="s">
        <v>75</v>
      </c>
      <c r="B13" t="s">
        <v>120</v>
      </c>
      <c r="D13" t="s">
        <v>939</v>
      </c>
      <c r="E13" t="str">
        <f t="shared" si="0"/>
        <v>lowMidInc</v>
      </c>
      <c r="F13" s="4" t="s">
        <v>25</v>
      </c>
      <c r="G13" t="str">
        <f t="shared" si="1"/>
        <v>Developing Only</v>
      </c>
      <c r="H13" t="s">
        <v>940</v>
      </c>
      <c r="I13" t="str">
        <f t="shared" si="2"/>
        <v>SAS</v>
      </c>
      <c r="J13" t="s">
        <v>990</v>
      </c>
      <c r="K13" t="str">
        <f t="shared" si="3"/>
        <v>Other</v>
      </c>
      <c r="L13" t="s">
        <v>1017</v>
      </c>
      <c r="O13" t="s">
        <v>938</v>
      </c>
      <c r="P13" t="s">
        <v>976</v>
      </c>
      <c r="S13" t="s">
        <v>986</v>
      </c>
      <c r="T13" s="1" t="s">
        <v>985</v>
      </c>
      <c r="U13">
        <v>12</v>
      </c>
    </row>
    <row r="14" spans="1:28" x14ac:dyDescent="0.2">
      <c r="A14" s="3" t="s">
        <v>79</v>
      </c>
      <c r="B14" t="s">
        <v>124</v>
      </c>
      <c r="D14" t="s">
        <v>939</v>
      </c>
      <c r="E14" t="str">
        <f t="shared" si="0"/>
        <v>upMidInc</v>
      </c>
      <c r="F14" s="4" t="s">
        <v>71</v>
      </c>
      <c r="G14" t="str">
        <f t="shared" si="1"/>
        <v>Developing Only</v>
      </c>
      <c r="H14" t="s">
        <v>979</v>
      </c>
      <c r="I14" t="str">
        <f t="shared" si="2"/>
        <v>EEU</v>
      </c>
      <c r="J14" t="s">
        <v>990</v>
      </c>
      <c r="K14" t="str">
        <f t="shared" si="3"/>
        <v>Other</v>
      </c>
      <c r="L14" t="s">
        <v>1016</v>
      </c>
      <c r="S14" t="s">
        <v>953</v>
      </c>
      <c r="T14" s="1" t="s">
        <v>921</v>
      </c>
      <c r="U14">
        <v>13</v>
      </c>
    </row>
    <row r="15" spans="1:28" x14ac:dyDescent="0.2">
      <c r="A15" s="3" t="s">
        <v>83</v>
      </c>
      <c r="B15" t="s">
        <v>145</v>
      </c>
      <c r="D15" t="s">
        <v>939</v>
      </c>
      <c r="E15" t="str">
        <f t="shared" si="0"/>
        <v>upMidInc</v>
      </c>
      <c r="F15" s="4" t="s">
        <v>13</v>
      </c>
      <c r="G15" t="str">
        <f t="shared" si="1"/>
        <v>Developing Only</v>
      </c>
      <c r="H15" t="s">
        <v>979</v>
      </c>
      <c r="I15" t="str">
        <f t="shared" si="2"/>
        <v>EEU</v>
      </c>
      <c r="J15" t="s">
        <v>990</v>
      </c>
      <c r="K15" t="str">
        <f t="shared" si="3"/>
        <v>Other</v>
      </c>
      <c r="L15" t="s">
        <v>1016</v>
      </c>
      <c r="S15" t="s">
        <v>982</v>
      </c>
      <c r="T15" s="1" t="s">
        <v>998</v>
      </c>
      <c r="U15">
        <v>14</v>
      </c>
    </row>
    <row r="16" spans="1:28" x14ac:dyDescent="0.2">
      <c r="A16" s="3" t="s">
        <v>87</v>
      </c>
      <c r="B16" t="s">
        <v>315</v>
      </c>
      <c r="D16" t="s">
        <v>952</v>
      </c>
      <c r="E16" t="str">
        <f t="shared" si="0"/>
        <v>highInc</v>
      </c>
      <c r="F16" s="4" t="s">
        <v>71</v>
      </c>
      <c r="G16" t="str">
        <f t="shared" si="1"/>
        <v>Developed Only</v>
      </c>
      <c r="H16" t="s">
        <v>983</v>
      </c>
      <c r="I16" t="str">
        <f t="shared" si="2"/>
        <v>NEU</v>
      </c>
      <c r="J16" t="s">
        <v>990</v>
      </c>
      <c r="K16" t="str">
        <f t="shared" si="3"/>
        <v>Other</v>
      </c>
      <c r="L16" t="s">
        <v>1018</v>
      </c>
      <c r="S16" t="s">
        <v>960</v>
      </c>
      <c r="T16" s="1" t="s">
        <v>926</v>
      </c>
      <c r="U16">
        <v>15</v>
      </c>
    </row>
    <row r="17" spans="1:21" x14ac:dyDescent="0.2">
      <c r="A17" s="3" t="s">
        <v>91</v>
      </c>
      <c r="B17" t="s">
        <v>104</v>
      </c>
      <c r="D17" t="s">
        <v>952</v>
      </c>
      <c r="E17" t="str">
        <f t="shared" si="0"/>
        <v>highInc</v>
      </c>
      <c r="F17" s="4" t="s">
        <v>33</v>
      </c>
      <c r="G17" t="str">
        <f t="shared" si="1"/>
        <v>Developed Only</v>
      </c>
      <c r="H17" t="s">
        <v>965</v>
      </c>
      <c r="I17" t="str">
        <f t="shared" si="2"/>
        <v>WEU</v>
      </c>
      <c r="J17" t="s">
        <v>990</v>
      </c>
      <c r="K17" t="str">
        <f t="shared" si="3"/>
        <v>Other</v>
      </c>
      <c r="L17" t="s">
        <v>1018</v>
      </c>
      <c r="S17" t="s">
        <v>940</v>
      </c>
      <c r="T17" s="1" t="s">
        <v>18</v>
      </c>
      <c r="U17">
        <v>16</v>
      </c>
    </row>
    <row r="18" spans="1:21" x14ac:dyDescent="0.2">
      <c r="A18" s="3" t="s">
        <v>96</v>
      </c>
      <c r="B18" t="s">
        <v>151</v>
      </c>
      <c r="D18" t="s">
        <v>939</v>
      </c>
      <c r="E18" t="str">
        <f t="shared" si="0"/>
        <v>upMidInc</v>
      </c>
      <c r="F18" s="4" t="s">
        <v>64</v>
      </c>
      <c r="G18" t="str">
        <f t="shared" si="1"/>
        <v>Developing Only</v>
      </c>
      <c r="H18" t="s">
        <v>968</v>
      </c>
      <c r="I18" t="str">
        <f t="shared" si="2"/>
        <v>CAM</v>
      </c>
      <c r="J18" t="s">
        <v>990</v>
      </c>
      <c r="K18" t="str">
        <f t="shared" si="3"/>
        <v>Other</v>
      </c>
      <c r="L18" t="s">
        <v>1016</v>
      </c>
      <c r="S18" t="s">
        <v>949</v>
      </c>
      <c r="T18" s="1" t="s">
        <v>950</v>
      </c>
      <c r="U18">
        <v>17</v>
      </c>
    </row>
    <row r="19" spans="1:21" x14ac:dyDescent="0.2">
      <c r="A19" s="3" t="s">
        <v>99</v>
      </c>
      <c r="B19" t="s">
        <v>159</v>
      </c>
      <c r="D19" t="s">
        <v>939</v>
      </c>
      <c r="E19" t="str">
        <f t="shared" si="0"/>
        <v>lowMidInc</v>
      </c>
      <c r="F19" s="4" t="s">
        <v>25</v>
      </c>
      <c r="G19" t="str">
        <f t="shared" si="1"/>
        <v>Developing Only</v>
      </c>
      <c r="H19" t="s">
        <v>953</v>
      </c>
      <c r="I19" t="str">
        <f t="shared" si="2"/>
        <v>SAM</v>
      </c>
      <c r="J19" t="s">
        <v>990</v>
      </c>
      <c r="K19" t="str">
        <f t="shared" si="3"/>
        <v>Other</v>
      </c>
      <c r="L19" t="s">
        <v>1017</v>
      </c>
      <c r="S19" t="s">
        <v>948</v>
      </c>
      <c r="T19" s="1" t="s">
        <v>999</v>
      </c>
      <c r="U19">
        <v>18</v>
      </c>
    </row>
    <row r="20" spans="1:21" x14ac:dyDescent="0.2">
      <c r="A20" s="3" t="s">
        <v>103</v>
      </c>
      <c r="B20" t="s">
        <v>165</v>
      </c>
      <c r="D20" t="s">
        <v>939</v>
      </c>
      <c r="E20" t="str">
        <f t="shared" si="0"/>
        <v>upMidInc</v>
      </c>
      <c r="F20" s="4" t="s">
        <v>33</v>
      </c>
      <c r="G20" t="str">
        <f t="shared" si="1"/>
        <v>Developing Only</v>
      </c>
      <c r="H20" t="s">
        <v>953</v>
      </c>
      <c r="I20" t="str">
        <f t="shared" si="2"/>
        <v>SAM</v>
      </c>
      <c r="J20" t="s">
        <v>990</v>
      </c>
      <c r="K20" t="str">
        <f t="shared" si="3"/>
        <v>Other</v>
      </c>
      <c r="L20" t="s">
        <v>1016</v>
      </c>
      <c r="S20" t="s">
        <v>957</v>
      </c>
      <c r="T20" s="1" t="s">
        <v>1000</v>
      </c>
      <c r="U20">
        <v>19</v>
      </c>
    </row>
    <row r="21" spans="1:21" x14ac:dyDescent="0.2">
      <c r="A21" s="3" t="s">
        <v>109</v>
      </c>
      <c r="B21" t="s">
        <v>178</v>
      </c>
      <c r="D21" t="s">
        <v>939</v>
      </c>
      <c r="E21" t="str">
        <f t="shared" si="0"/>
        <v>lowMidInc</v>
      </c>
      <c r="F21" s="4" t="s">
        <v>25</v>
      </c>
      <c r="G21" t="str">
        <f t="shared" si="1"/>
        <v>Developing Only</v>
      </c>
      <c r="H21" t="s">
        <v>940</v>
      </c>
      <c r="I21" t="str">
        <f t="shared" si="2"/>
        <v>SAS</v>
      </c>
      <c r="J21" t="s">
        <v>990</v>
      </c>
      <c r="K21" t="str">
        <f t="shared" si="3"/>
        <v>Other</v>
      </c>
      <c r="L21" t="s">
        <v>1017</v>
      </c>
      <c r="S21" t="s">
        <v>965</v>
      </c>
      <c r="T21" s="1" t="s">
        <v>966</v>
      </c>
      <c r="U21">
        <v>20</v>
      </c>
    </row>
    <row r="22" spans="1:21" x14ac:dyDescent="0.2">
      <c r="A22" s="3" t="s">
        <v>112</v>
      </c>
      <c r="B22" t="s">
        <v>184</v>
      </c>
      <c r="D22" t="s">
        <v>939</v>
      </c>
      <c r="E22" t="str">
        <f t="shared" si="0"/>
        <v>upMidInc</v>
      </c>
      <c r="F22" s="4" t="s">
        <v>13</v>
      </c>
      <c r="G22" t="str">
        <f t="shared" si="1"/>
        <v>Developing Only</v>
      </c>
      <c r="H22" t="s">
        <v>960</v>
      </c>
      <c r="I22" t="str">
        <f t="shared" si="2"/>
        <v>SAF</v>
      </c>
      <c r="J22" t="s">
        <v>990</v>
      </c>
      <c r="K22" t="str">
        <f t="shared" si="3"/>
        <v>Other</v>
      </c>
      <c r="L22" t="s">
        <v>1016</v>
      </c>
    </row>
    <row r="23" spans="1:21" x14ac:dyDescent="0.2">
      <c r="A23" s="3" t="s">
        <v>114</v>
      </c>
      <c r="B23" t="s">
        <v>188</v>
      </c>
      <c r="D23" t="s">
        <v>939</v>
      </c>
      <c r="E23" t="str">
        <f t="shared" si="0"/>
        <v>lowInc</v>
      </c>
      <c r="F23" s="4" t="s">
        <v>25</v>
      </c>
      <c r="G23" t="str">
        <f t="shared" si="1"/>
        <v>Developing Only</v>
      </c>
      <c r="H23" t="s">
        <v>944</v>
      </c>
      <c r="I23" t="str">
        <f t="shared" si="2"/>
        <v>CAF</v>
      </c>
      <c r="J23" t="s">
        <v>990</v>
      </c>
      <c r="K23" t="str">
        <f t="shared" si="3"/>
        <v>Other</v>
      </c>
      <c r="L23" t="s">
        <v>1015</v>
      </c>
    </row>
    <row r="24" spans="1:21" x14ac:dyDescent="0.2">
      <c r="A24" s="3" t="s">
        <v>120</v>
      </c>
      <c r="B24" t="s">
        <v>193</v>
      </c>
      <c r="D24" t="s">
        <v>952</v>
      </c>
      <c r="E24" t="str">
        <f t="shared" si="0"/>
        <v>highInc</v>
      </c>
      <c r="F24" s="4" t="s">
        <v>18</v>
      </c>
      <c r="G24" t="str">
        <f t="shared" si="1"/>
        <v>Developed Only</v>
      </c>
      <c r="H24" t="s">
        <v>964</v>
      </c>
      <c r="I24" t="str">
        <f t="shared" si="2"/>
        <v>NAM</v>
      </c>
      <c r="J24" t="s">
        <v>990</v>
      </c>
      <c r="K24" t="str">
        <f t="shared" si="3"/>
        <v>Other</v>
      </c>
      <c r="L24" t="s">
        <v>1018</v>
      </c>
    </row>
    <row r="25" spans="1:21" x14ac:dyDescent="0.2">
      <c r="A25" s="3" t="s">
        <v>124</v>
      </c>
      <c r="B25" t="s">
        <v>206</v>
      </c>
      <c r="D25" t="s">
        <v>952</v>
      </c>
      <c r="E25" t="str">
        <f t="shared" si="0"/>
        <v>highInc</v>
      </c>
      <c r="F25" s="4" t="s">
        <v>33</v>
      </c>
      <c r="G25" t="str">
        <f t="shared" si="1"/>
        <v>Developed Only</v>
      </c>
      <c r="H25" t="s">
        <v>953</v>
      </c>
      <c r="I25" t="str">
        <f t="shared" si="2"/>
        <v>SAM</v>
      </c>
      <c r="J25" t="s">
        <v>990</v>
      </c>
      <c r="K25" t="str">
        <f t="shared" si="3"/>
        <v>Other</v>
      </c>
      <c r="L25" t="s">
        <v>1018</v>
      </c>
    </row>
    <row r="26" spans="1:21" x14ac:dyDescent="0.2">
      <c r="A26" s="3" t="s">
        <v>130</v>
      </c>
      <c r="B26" t="s">
        <v>211</v>
      </c>
      <c r="D26" t="s">
        <v>939</v>
      </c>
      <c r="E26" t="str">
        <f t="shared" si="0"/>
        <v>upMidInc</v>
      </c>
      <c r="F26" s="4" t="s">
        <v>52</v>
      </c>
      <c r="G26" t="str">
        <f t="shared" si="1"/>
        <v>Developing Only</v>
      </c>
      <c r="H26" t="s">
        <v>978</v>
      </c>
      <c r="I26" t="str">
        <f t="shared" si="2"/>
        <v>EAS</v>
      </c>
      <c r="J26" t="s">
        <v>969</v>
      </c>
      <c r="K26" t="str">
        <f t="shared" si="3"/>
        <v>East Asia and Pacific, developing only</v>
      </c>
      <c r="L26" t="s">
        <v>1016</v>
      </c>
    </row>
    <row r="27" spans="1:21" x14ac:dyDescent="0.2">
      <c r="A27" s="3" t="s">
        <v>134</v>
      </c>
      <c r="B27" t="s">
        <v>201</v>
      </c>
      <c r="D27" t="s">
        <v>952</v>
      </c>
      <c r="E27" t="str">
        <f t="shared" si="0"/>
        <v>highInc</v>
      </c>
      <c r="F27" s="4" t="s">
        <v>13</v>
      </c>
      <c r="G27" t="str">
        <f t="shared" si="1"/>
        <v>Developed Only</v>
      </c>
      <c r="H27" t="s">
        <v>965</v>
      </c>
      <c r="I27" t="str">
        <f t="shared" si="2"/>
        <v>WEU</v>
      </c>
      <c r="J27" t="s">
        <v>990</v>
      </c>
      <c r="K27" t="str">
        <f t="shared" si="3"/>
        <v>Other</v>
      </c>
      <c r="L27" t="s">
        <v>1018</v>
      </c>
    </row>
    <row r="28" spans="1:21" x14ac:dyDescent="0.2">
      <c r="A28" s="3" t="s">
        <v>138</v>
      </c>
      <c r="B28" t="s">
        <v>216</v>
      </c>
      <c r="D28" t="s">
        <v>939</v>
      </c>
      <c r="E28" t="str">
        <f t="shared" si="0"/>
        <v>lowMidInc</v>
      </c>
      <c r="F28" s="4" t="s">
        <v>33</v>
      </c>
      <c r="G28" t="str">
        <f t="shared" si="1"/>
        <v>Developing Only</v>
      </c>
      <c r="H28" t="s">
        <v>948</v>
      </c>
      <c r="I28" t="str">
        <f t="shared" si="2"/>
        <v>WAF</v>
      </c>
      <c r="J28" t="s">
        <v>990</v>
      </c>
      <c r="K28" t="str">
        <f t="shared" si="3"/>
        <v>Other</v>
      </c>
      <c r="L28" t="s">
        <v>1017</v>
      </c>
    </row>
    <row r="29" spans="1:21" x14ac:dyDescent="0.2">
      <c r="A29" s="3" t="s">
        <v>143</v>
      </c>
      <c r="B29" t="s">
        <v>222</v>
      </c>
      <c r="D29" t="s">
        <v>939</v>
      </c>
      <c r="E29" t="str">
        <f t="shared" si="0"/>
        <v>lowMidInc</v>
      </c>
      <c r="F29" s="4" t="s">
        <v>13</v>
      </c>
      <c r="G29" t="str">
        <f t="shared" si="1"/>
        <v>Developing Only</v>
      </c>
      <c r="H29" t="s">
        <v>944</v>
      </c>
      <c r="I29" t="str">
        <f t="shared" si="2"/>
        <v>CAF</v>
      </c>
      <c r="J29" t="s">
        <v>990</v>
      </c>
      <c r="K29" t="str">
        <f t="shared" si="3"/>
        <v>Other</v>
      </c>
      <c r="L29" t="s">
        <v>1017</v>
      </c>
    </row>
    <row r="30" spans="1:21" x14ac:dyDescent="0.2">
      <c r="A30" s="3" t="s">
        <v>145</v>
      </c>
      <c r="B30" t="s">
        <v>226</v>
      </c>
      <c r="D30" t="s">
        <v>939</v>
      </c>
      <c r="E30" t="str">
        <f t="shared" si="0"/>
        <v>lowInc</v>
      </c>
      <c r="F30" s="4" t="s">
        <v>64</v>
      </c>
      <c r="G30" t="str">
        <f t="shared" si="1"/>
        <v>Developing Only</v>
      </c>
      <c r="H30" t="s">
        <v>944</v>
      </c>
      <c r="I30" t="str">
        <f t="shared" si="2"/>
        <v>CAF</v>
      </c>
      <c r="J30" t="s">
        <v>990</v>
      </c>
      <c r="K30" t="str">
        <f t="shared" si="3"/>
        <v>Other</v>
      </c>
      <c r="L30" t="s">
        <v>1015</v>
      </c>
    </row>
    <row r="31" spans="1:21" x14ac:dyDescent="0.2">
      <c r="A31" s="3" t="s">
        <v>151</v>
      </c>
      <c r="B31" t="s">
        <v>231</v>
      </c>
      <c r="D31" t="s">
        <v>939</v>
      </c>
      <c r="E31" t="str">
        <f t="shared" si="0"/>
        <v>lowMidInc</v>
      </c>
      <c r="F31" s="4" t="s">
        <v>13</v>
      </c>
      <c r="G31" t="str">
        <f t="shared" si="1"/>
        <v>Developing Only</v>
      </c>
      <c r="H31" t="s">
        <v>944</v>
      </c>
      <c r="I31" t="str">
        <f t="shared" si="2"/>
        <v>CAF</v>
      </c>
      <c r="J31" t="s">
        <v>990</v>
      </c>
      <c r="K31" t="str">
        <f t="shared" si="3"/>
        <v>Other</v>
      </c>
      <c r="L31" t="s">
        <v>1017</v>
      </c>
    </row>
    <row r="32" spans="1:21" x14ac:dyDescent="0.2">
      <c r="A32" s="3" t="s">
        <v>157</v>
      </c>
      <c r="B32" t="s">
        <v>240</v>
      </c>
      <c r="D32" t="s">
        <v>939</v>
      </c>
      <c r="E32" t="str">
        <f t="shared" si="0"/>
        <v>upMidInc</v>
      </c>
      <c r="F32" s="4" t="s">
        <v>25</v>
      </c>
      <c r="G32" t="str">
        <f t="shared" si="1"/>
        <v>Developing Only</v>
      </c>
      <c r="H32" t="s">
        <v>953</v>
      </c>
      <c r="I32" t="str">
        <f t="shared" si="2"/>
        <v>SAM</v>
      </c>
      <c r="J32" t="s">
        <v>990</v>
      </c>
      <c r="K32" t="str">
        <f t="shared" si="3"/>
        <v>Other</v>
      </c>
      <c r="L32" t="s">
        <v>1016</v>
      </c>
    </row>
    <row r="33" spans="1:12" x14ac:dyDescent="0.2">
      <c r="A33" s="3" t="s">
        <v>159</v>
      </c>
      <c r="B33" t="s">
        <v>12</v>
      </c>
      <c r="D33" t="s">
        <v>952</v>
      </c>
      <c r="E33" t="str">
        <f t="shared" si="0"/>
        <v>lowMidInc</v>
      </c>
      <c r="F33" s="4" t="s">
        <v>13</v>
      </c>
      <c r="G33" t="str">
        <f t="shared" si="1"/>
        <v>Developed Only</v>
      </c>
      <c r="H33" t="s">
        <v>971</v>
      </c>
      <c r="I33" t="str">
        <f t="shared" si="2"/>
        <v>CRB</v>
      </c>
      <c r="J33" t="s">
        <v>990</v>
      </c>
      <c r="K33" t="str">
        <f t="shared" si="3"/>
        <v>Other</v>
      </c>
      <c r="L33" t="s">
        <v>1017</v>
      </c>
    </row>
    <row r="34" spans="1:12" x14ac:dyDescent="0.2">
      <c r="A34" s="3" t="s">
        <v>165</v>
      </c>
      <c r="B34" t="s">
        <v>252</v>
      </c>
      <c r="D34" t="s">
        <v>939</v>
      </c>
      <c r="E34" t="str">
        <f t="shared" ref="E34:E65" si="4">VLOOKUP(L34,$AA$2:$AB$5,2)</f>
        <v>upMidInc</v>
      </c>
      <c r="F34" s="4" t="s">
        <v>13</v>
      </c>
      <c r="G34" t="str">
        <f t="shared" ref="G34:G65" si="5">VLOOKUP(D34,$W$2:$X$3,2)</f>
        <v>Developing Only</v>
      </c>
      <c r="H34" t="s">
        <v>968</v>
      </c>
      <c r="I34" t="str">
        <f t="shared" ref="I34:I65" si="6">VLOOKUP(H34,$S$2:$T$21,2)</f>
        <v>CAM</v>
      </c>
      <c r="J34" t="s">
        <v>990</v>
      </c>
      <c r="K34" t="str">
        <f t="shared" ref="K34:K65" si="7">VLOOKUP(J34,$Y$2:$Z$4,2)</f>
        <v>Other</v>
      </c>
      <c r="L34" t="s">
        <v>1016</v>
      </c>
    </row>
    <row r="35" spans="1:12" x14ac:dyDescent="0.2">
      <c r="A35" s="3" t="s">
        <v>168</v>
      </c>
      <c r="B35" t="s">
        <v>256</v>
      </c>
      <c r="D35" t="s">
        <v>939</v>
      </c>
      <c r="E35" t="str">
        <f t="shared" si="4"/>
        <v>upMidInc</v>
      </c>
      <c r="F35" s="4" t="s">
        <v>13</v>
      </c>
      <c r="G35" t="str">
        <f t="shared" si="5"/>
        <v>Developing Only</v>
      </c>
      <c r="H35" t="s">
        <v>971</v>
      </c>
      <c r="I35" t="str">
        <f t="shared" si="6"/>
        <v>CRB</v>
      </c>
      <c r="J35" t="s">
        <v>990</v>
      </c>
      <c r="K35" t="str">
        <f t="shared" si="7"/>
        <v>Other</v>
      </c>
      <c r="L35" t="s">
        <v>1016</v>
      </c>
    </row>
    <row r="36" spans="1:12" x14ac:dyDescent="0.2">
      <c r="A36" s="3" t="s">
        <v>172</v>
      </c>
      <c r="B36" t="s">
        <v>265</v>
      </c>
      <c r="D36" t="s">
        <v>952</v>
      </c>
      <c r="E36" t="str">
        <f t="shared" si="4"/>
        <v>highInc</v>
      </c>
      <c r="F36" s="4" t="s">
        <v>71</v>
      </c>
      <c r="G36" t="str">
        <f t="shared" si="5"/>
        <v>Developed Only</v>
      </c>
      <c r="H36" t="s">
        <v>957</v>
      </c>
      <c r="I36" t="str">
        <f t="shared" si="6"/>
        <v>WAS</v>
      </c>
      <c r="J36" t="s">
        <v>990</v>
      </c>
      <c r="K36" t="str">
        <f t="shared" si="7"/>
        <v>Other</v>
      </c>
      <c r="L36" t="s">
        <v>1018</v>
      </c>
    </row>
    <row r="37" spans="1:12" x14ac:dyDescent="0.2">
      <c r="A37" s="3" t="s">
        <v>178</v>
      </c>
      <c r="B37" t="s">
        <v>268</v>
      </c>
      <c r="D37" t="s">
        <v>952</v>
      </c>
      <c r="E37" t="str">
        <f t="shared" si="4"/>
        <v>highInc</v>
      </c>
      <c r="F37" s="4" t="s">
        <v>18</v>
      </c>
      <c r="G37" t="str">
        <f t="shared" si="5"/>
        <v>Developed Only</v>
      </c>
      <c r="H37" t="s">
        <v>979</v>
      </c>
      <c r="I37" t="str">
        <f t="shared" si="6"/>
        <v>EEU</v>
      </c>
      <c r="J37" t="s">
        <v>990</v>
      </c>
      <c r="K37" t="str">
        <f t="shared" si="7"/>
        <v>Other</v>
      </c>
      <c r="L37" t="s">
        <v>1018</v>
      </c>
    </row>
    <row r="38" spans="1:12" x14ac:dyDescent="0.2">
      <c r="A38" s="3" t="s">
        <v>182</v>
      </c>
      <c r="B38" t="s">
        <v>272</v>
      </c>
      <c r="D38" t="s">
        <v>952</v>
      </c>
      <c r="E38" t="str">
        <f t="shared" si="4"/>
        <v>highInc</v>
      </c>
      <c r="F38" s="4" t="s">
        <v>25</v>
      </c>
      <c r="G38" t="str">
        <f t="shared" si="5"/>
        <v>Developed Only</v>
      </c>
      <c r="H38" t="s">
        <v>965</v>
      </c>
      <c r="I38" t="str">
        <f t="shared" si="6"/>
        <v>WEU</v>
      </c>
      <c r="J38" t="s">
        <v>990</v>
      </c>
      <c r="K38" t="str">
        <f t="shared" si="7"/>
        <v>Other</v>
      </c>
      <c r="L38" t="s">
        <v>1018</v>
      </c>
    </row>
    <row r="39" spans="1:12" x14ac:dyDescent="0.2">
      <c r="A39" s="3" t="s">
        <v>184</v>
      </c>
      <c r="B39" t="s">
        <v>276</v>
      </c>
      <c r="D39" t="s">
        <v>939</v>
      </c>
      <c r="E39" t="str">
        <f t="shared" si="4"/>
        <v>lowMidInc</v>
      </c>
      <c r="F39" s="4" t="s">
        <v>25</v>
      </c>
      <c r="G39" t="str">
        <f t="shared" si="5"/>
        <v>Developing Only</v>
      </c>
      <c r="H39" t="s">
        <v>956</v>
      </c>
      <c r="I39" t="str">
        <f t="shared" si="6"/>
        <v>EAF</v>
      </c>
      <c r="J39" t="s">
        <v>990</v>
      </c>
      <c r="K39" t="str">
        <f t="shared" si="7"/>
        <v>Other</v>
      </c>
      <c r="L39" t="s">
        <v>1017</v>
      </c>
    </row>
    <row r="40" spans="1:12" x14ac:dyDescent="0.2">
      <c r="A40" s="3" t="s">
        <v>188</v>
      </c>
      <c r="B40" t="s">
        <v>283</v>
      </c>
      <c r="D40" t="s">
        <v>952</v>
      </c>
      <c r="E40" t="str">
        <f t="shared" si="4"/>
        <v>highInc</v>
      </c>
      <c r="F40" s="4" t="s">
        <v>25</v>
      </c>
      <c r="G40" t="str">
        <f t="shared" si="5"/>
        <v>Developed Only</v>
      </c>
      <c r="H40" t="s">
        <v>983</v>
      </c>
      <c r="I40" t="str">
        <f t="shared" si="6"/>
        <v>NEU</v>
      </c>
      <c r="J40" t="s">
        <v>990</v>
      </c>
      <c r="K40" t="str">
        <f t="shared" si="7"/>
        <v>Other</v>
      </c>
      <c r="L40" t="s">
        <v>1018</v>
      </c>
    </row>
    <row r="41" spans="1:12" x14ac:dyDescent="0.2">
      <c r="A41" s="3" t="s">
        <v>193</v>
      </c>
      <c r="B41" t="s">
        <v>289</v>
      </c>
      <c r="D41" t="s">
        <v>939</v>
      </c>
      <c r="E41" t="str">
        <f t="shared" si="4"/>
        <v>upMidInc</v>
      </c>
      <c r="F41" s="4" t="s">
        <v>194</v>
      </c>
      <c r="G41" t="str">
        <f t="shared" si="5"/>
        <v>Developing Only</v>
      </c>
      <c r="H41" t="s">
        <v>971</v>
      </c>
      <c r="I41" t="str">
        <f t="shared" si="6"/>
        <v>CRB</v>
      </c>
      <c r="J41" t="s">
        <v>990</v>
      </c>
      <c r="K41" t="str">
        <f t="shared" si="7"/>
        <v>Other</v>
      </c>
      <c r="L41" t="s">
        <v>1016</v>
      </c>
    </row>
    <row r="42" spans="1:12" x14ac:dyDescent="0.2">
      <c r="A42" s="3" t="s">
        <v>198</v>
      </c>
      <c r="B42" t="s">
        <v>292</v>
      </c>
      <c r="D42" t="s">
        <v>939</v>
      </c>
      <c r="E42" t="str">
        <f t="shared" si="4"/>
        <v>upMidInc</v>
      </c>
      <c r="F42" s="4" t="s">
        <v>71</v>
      </c>
      <c r="G42" t="str">
        <f t="shared" si="5"/>
        <v>Developing Only</v>
      </c>
      <c r="H42" t="s">
        <v>943</v>
      </c>
      <c r="I42" t="str">
        <f t="shared" si="6"/>
        <v>NAF</v>
      </c>
      <c r="J42" t="s">
        <v>972</v>
      </c>
      <c r="K42" t="str">
        <f t="shared" si="7"/>
        <v>Middle East and North Africa, developing only</v>
      </c>
      <c r="L42" t="s">
        <v>1016</v>
      </c>
    </row>
    <row r="43" spans="1:12" x14ac:dyDescent="0.2">
      <c r="A43" s="3" t="s">
        <v>200</v>
      </c>
      <c r="B43" t="s">
        <v>296</v>
      </c>
      <c r="D43" t="s">
        <v>939</v>
      </c>
      <c r="E43" t="str">
        <f t="shared" si="4"/>
        <v>upMidInc</v>
      </c>
      <c r="F43" s="4" t="s">
        <v>33</v>
      </c>
      <c r="G43" t="str">
        <f t="shared" si="5"/>
        <v>Developing Only</v>
      </c>
      <c r="H43" t="s">
        <v>953</v>
      </c>
      <c r="I43" t="str">
        <f t="shared" si="6"/>
        <v>SAM</v>
      </c>
      <c r="J43" t="s">
        <v>990</v>
      </c>
      <c r="K43" t="str">
        <f t="shared" si="7"/>
        <v>Other</v>
      </c>
      <c r="L43" t="s">
        <v>1016</v>
      </c>
    </row>
    <row r="44" spans="1:12" x14ac:dyDescent="0.2">
      <c r="A44" s="3" t="s">
        <v>206</v>
      </c>
      <c r="B44" t="s">
        <v>299</v>
      </c>
      <c r="D44" t="s">
        <v>939</v>
      </c>
      <c r="E44" t="str">
        <f t="shared" si="4"/>
        <v>lowMidInc</v>
      </c>
      <c r="F44" s="4" t="s">
        <v>13</v>
      </c>
      <c r="G44" t="str">
        <f t="shared" si="5"/>
        <v>Developing Only</v>
      </c>
      <c r="H44" t="s">
        <v>943</v>
      </c>
      <c r="I44" t="str">
        <f t="shared" si="6"/>
        <v>NAF</v>
      </c>
      <c r="J44" t="s">
        <v>972</v>
      </c>
      <c r="K44" t="str">
        <f t="shared" si="7"/>
        <v>Middle East and North Africa, developing only</v>
      </c>
      <c r="L44" t="s">
        <v>1017</v>
      </c>
    </row>
    <row r="45" spans="1:12" x14ac:dyDescent="0.2">
      <c r="A45" s="3" t="s">
        <v>210</v>
      </c>
      <c r="B45" t="s">
        <v>302</v>
      </c>
      <c r="D45" t="s">
        <v>939</v>
      </c>
      <c r="E45" t="str">
        <f t="shared" si="4"/>
        <v>lowInc</v>
      </c>
      <c r="F45" s="4" t="s">
        <v>71</v>
      </c>
      <c r="G45" t="str">
        <f t="shared" si="5"/>
        <v>Developing Only</v>
      </c>
      <c r="H45" t="s">
        <v>956</v>
      </c>
      <c r="I45" t="str">
        <f t="shared" si="6"/>
        <v>EAF</v>
      </c>
      <c r="J45" t="s">
        <v>990</v>
      </c>
      <c r="K45" t="str">
        <f t="shared" si="7"/>
        <v>Other</v>
      </c>
      <c r="L45" t="s">
        <v>1015</v>
      </c>
    </row>
    <row r="46" spans="1:12" x14ac:dyDescent="0.2">
      <c r="A46" s="3" t="s">
        <v>216</v>
      </c>
      <c r="B46" t="s">
        <v>319</v>
      </c>
      <c r="D46" t="s">
        <v>939</v>
      </c>
      <c r="E46" t="str">
        <f t="shared" si="4"/>
        <v>lowInc</v>
      </c>
      <c r="F46" s="4" t="s">
        <v>25</v>
      </c>
      <c r="G46" t="str">
        <f t="shared" si="5"/>
        <v>Developing Only</v>
      </c>
      <c r="H46" t="s">
        <v>956</v>
      </c>
      <c r="I46" t="str">
        <f t="shared" si="6"/>
        <v>EAF</v>
      </c>
      <c r="J46" t="s">
        <v>990</v>
      </c>
      <c r="K46" t="str">
        <f t="shared" si="7"/>
        <v>Other</v>
      </c>
      <c r="L46" t="s">
        <v>1015</v>
      </c>
    </row>
    <row r="47" spans="1:12" x14ac:dyDescent="0.2">
      <c r="A47" s="3" t="s">
        <v>222</v>
      </c>
      <c r="B47" t="s">
        <v>325</v>
      </c>
      <c r="D47" t="s">
        <v>939</v>
      </c>
      <c r="E47" t="str">
        <f t="shared" si="4"/>
        <v>upMidInc</v>
      </c>
      <c r="F47" s="4" t="s">
        <v>25</v>
      </c>
      <c r="G47" t="str">
        <f t="shared" si="5"/>
        <v>Developing Only</v>
      </c>
      <c r="H47" t="s">
        <v>986</v>
      </c>
      <c r="I47" t="str">
        <f t="shared" si="6"/>
        <v>OCN</v>
      </c>
      <c r="J47" t="s">
        <v>969</v>
      </c>
      <c r="K47" t="str">
        <f t="shared" si="7"/>
        <v>East Asia and Pacific, developing only</v>
      </c>
      <c r="L47" t="s">
        <v>1016</v>
      </c>
    </row>
    <row r="48" spans="1:12" x14ac:dyDescent="0.2">
      <c r="A48" s="3" t="s">
        <v>226</v>
      </c>
      <c r="B48" t="s">
        <v>32</v>
      </c>
      <c r="D48" t="s">
        <v>952</v>
      </c>
      <c r="E48" t="str">
        <f t="shared" si="4"/>
        <v>highInc</v>
      </c>
      <c r="F48" s="4" t="s">
        <v>25</v>
      </c>
      <c r="G48" t="str">
        <f t="shared" si="5"/>
        <v>Developed Only</v>
      </c>
      <c r="H48" t="s">
        <v>983</v>
      </c>
      <c r="I48" t="str">
        <f t="shared" si="6"/>
        <v>NEU</v>
      </c>
      <c r="J48" t="s">
        <v>990</v>
      </c>
      <c r="K48" t="str">
        <f t="shared" si="7"/>
        <v>Other</v>
      </c>
      <c r="L48" t="s">
        <v>1018</v>
      </c>
    </row>
    <row r="49" spans="1:12" x14ac:dyDescent="0.2">
      <c r="A49" s="3" t="s">
        <v>231</v>
      </c>
      <c r="B49" t="s">
        <v>332</v>
      </c>
      <c r="D49" t="s">
        <v>952</v>
      </c>
      <c r="E49" t="str">
        <f t="shared" si="4"/>
        <v>highInc</v>
      </c>
      <c r="F49" s="4" t="s">
        <v>25</v>
      </c>
      <c r="G49" t="str">
        <f t="shared" si="5"/>
        <v>Developed Only</v>
      </c>
      <c r="H49" t="s">
        <v>965</v>
      </c>
      <c r="I49" t="str">
        <f t="shared" si="6"/>
        <v>WEU</v>
      </c>
      <c r="J49" t="s">
        <v>990</v>
      </c>
      <c r="K49" t="str">
        <f t="shared" si="7"/>
        <v>Other</v>
      </c>
      <c r="L49" t="s">
        <v>1018</v>
      </c>
    </row>
    <row r="50" spans="1:12" x14ac:dyDescent="0.2">
      <c r="A50" s="3" t="s">
        <v>236</v>
      </c>
      <c r="B50" t="s">
        <v>342</v>
      </c>
      <c r="D50" t="s">
        <v>939</v>
      </c>
      <c r="E50" t="str">
        <f t="shared" si="4"/>
        <v>upMidInc</v>
      </c>
      <c r="F50" s="4" t="s">
        <v>71</v>
      </c>
      <c r="G50" t="str">
        <f t="shared" si="5"/>
        <v>Developing Only</v>
      </c>
      <c r="H50" t="s">
        <v>944</v>
      </c>
      <c r="I50" t="str">
        <f t="shared" si="6"/>
        <v>CAF</v>
      </c>
      <c r="J50" t="s">
        <v>990</v>
      </c>
      <c r="K50" t="str">
        <f t="shared" si="7"/>
        <v>Other</v>
      </c>
      <c r="L50" t="s">
        <v>1016</v>
      </c>
    </row>
    <row r="51" spans="1:12" x14ac:dyDescent="0.2">
      <c r="A51" s="3" t="s">
        <v>240</v>
      </c>
      <c r="B51" t="s">
        <v>353</v>
      </c>
      <c r="D51" t="s">
        <v>939</v>
      </c>
      <c r="E51" t="str">
        <f t="shared" si="4"/>
        <v>upMidInc</v>
      </c>
      <c r="F51" s="4" t="s">
        <v>13</v>
      </c>
      <c r="G51" t="str">
        <f t="shared" si="5"/>
        <v>Developing Only</v>
      </c>
      <c r="H51" t="s">
        <v>957</v>
      </c>
      <c r="I51" t="str">
        <f t="shared" si="6"/>
        <v>WAS</v>
      </c>
      <c r="J51" t="s">
        <v>990</v>
      </c>
      <c r="K51" t="str">
        <f t="shared" si="7"/>
        <v>Other</v>
      </c>
      <c r="L51" t="s">
        <v>1016</v>
      </c>
    </row>
    <row r="52" spans="1:12" x14ac:dyDescent="0.2">
      <c r="A52" s="3" t="s">
        <v>243</v>
      </c>
      <c r="B52" t="s">
        <v>358</v>
      </c>
      <c r="D52" t="s">
        <v>939</v>
      </c>
      <c r="E52" t="str">
        <f t="shared" si="4"/>
        <v>lowMidInc</v>
      </c>
      <c r="F52" s="4" t="s">
        <v>71</v>
      </c>
      <c r="G52" t="str">
        <f t="shared" si="5"/>
        <v>Developing Only</v>
      </c>
      <c r="H52" t="s">
        <v>948</v>
      </c>
      <c r="I52" t="str">
        <f t="shared" si="6"/>
        <v>WAF</v>
      </c>
      <c r="J52" t="s">
        <v>990</v>
      </c>
      <c r="K52" t="str">
        <f t="shared" si="7"/>
        <v>Other</v>
      </c>
      <c r="L52" t="s">
        <v>1017</v>
      </c>
    </row>
    <row r="53" spans="1:12" x14ac:dyDescent="0.2">
      <c r="A53" s="3" t="s">
        <v>247</v>
      </c>
      <c r="B53" t="s">
        <v>363</v>
      </c>
      <c r="D53" t="s">
        <v>939</v>
      </c>
      <c r="E53" t="str">
        <f t="shared" si="4"/>
        <v>lowInc</v>
      </c>
      <c r="F53" s="4" t="s">
        <v>25</v>
      </c>
      <c r="G53" t="str">
        <f t="shared" si="5"/>
        <v>Developing Only</v>
      </c>
      <c r="H53" t="s">
        <v>948</v>
      </c>
      <c r="I53" t="str">
        <f t="shared" si="6"/>
        <v>WAF</v>
      </c>
      <c r="J53" t="s">
        <v>990</v>
      </c>
      <c r="K53" t="str">
        <f t="shared" si="7"/>
        <v>Other</v>
      </c>
      <c r="L53" t="s">
        <v>1015</v>
      </c>
    </row>
    <row r="54" spans="1:12" x14ac:dyDescent="0.2">
      <c r="A54" s="3" t="s">
        <v>252</v>
      </c>
      <c r="B54" t="s">
        <v>371</v>
      </c>
      <c r="D54" t="s">
        <v>939</v>
      </c>
      <c r="E54" t="str">
        <f t="shared" si="4"/>
        <v>lowInc</v>
      </c>
      <c r="F54" s="4" t="s">
        <v>13</v>
      </c>
      <c r="G54" t="str">
        <f t="shared" si="5"/>
        <v>Developing Only</v>
      </c>
      <c r="H54" t="s">
        <v>948</v>
      </c>
      <c r="I54" t="str">
        <f t="shared" si="6"/>
        <v>WAF</v>
      </c>
      <c r="J54" t="s">
        <v>990</v>
      </c>
      <c r="K54" t="str">
        <f t="shared" si="7"/>
        <v>Other</v>
      </c>
      <c r="L54" t="s">
        <v>1015</v>
      </c>
    </row>
    <row r="55" spans="1:12" x14ac:dyDescent="0.2">
      <c r="A55" s="3" t="s">
        <v>256</v>
      </c>
      <c r="B55" t="s">
        <v>375</v>
      </c>
      <c r="D55" t="s">
        <v>939</v>
      </c>
      <c r="E55" t="str">
        <f t="shared" si="4"/>
        <v>lowInc</v>
      </c>
      <c r="F55" s="4" t="s">
        <v>13</v>
      </c>
      <c r="G55" t="str">
        <f t="shared" si="5"/>
        <v>Developing Only</v>
      </c>
      <c r="H55" t="s">
        <v>948</v>
      </c>
      <c r="I55" t="str">
        <f t="shared" si="6"/>
        <v>WAF</v>
      </c>
      <c r="J55" t="s">
        <v>990</v>
      </c>
      <c r="K55" t="str">
        <f t="shared" si="7"/>
        <v>Other</v>
      </c>
      <c r="L55" t="s">
        <v>1015</v>
      </c>
    </row>
    <row r="56" spans="1:12" x14ac:dyDescent="0.2">
      <c r="A56" s="3" t="s">
        <v>259</v>
      </c>
      <c r="B56" t="s">
        <v>379</v>
      </c>
      <c r="D56" t="s">
        <v>952</v>
      </c>
      <c r="E56" t="str">
        <f t="shared" si="4"/>
        <v>upMidInc</v>
      </c>
      <c r="F56" s="4" t="s">
        <v>13</v>
      </c>
      <c r="G56" t="str">
        <f t="shared" si="5"/>
        <v>Developed Only</v>
      </c>
      <c r="H56" t="s">
        <v>944</v>
      </c>
      <c r="I56" t="str">
        <f t="shared" si="6"/>
        <v>CAF</v>
      </c>
      <c r="J56" t="s">
        <v>990</v>
      </c>
      <c r="K56" t="str">
        <f t="shared" si="7"/>
        <v>Other</v>
      </c>
      <c r="L56" t="s">
        <v>1016</v>
      </c>
    </row>
    <row r="57" spans="1:12" x14ac:dyDescent="0.2">
      <c r="A57" s="3" t="s">
        <v>261</v>
      </c>
      <c r="B57" t="s">
        <v>384</v>
      </c>
      <c r="D57" t="s">
        <v>952</v>
      </c>
      <c r="E57" t="str">
        <f t="shared" si="4"/>
        <v>highInc</v>
      </c>
      <c r="F57" s="4" t="s">
        <v>71</v>
      </c>
      <c r="G57" t="str">
        <f t="shared" si="5"/>
        <v>Developed Only</v>
      </c>
      <c r="H57" t="s">
        <v>949</v>
      </c>
      <c r="I57" t="str">
        <f t="shared" si="6"/>
        <v>SEU</v>
      </c>
      <c r="J57" t="s">
        <v>990</v>
      </c>
      <c r="K57" t="str">
        <f t="shared" si="7"/>
        <v>Other</v>
      </c>
      <c r="L57" t="s">
        <v>1018</v>
      </c>
    </row>
    <row r="58" spans="1:12" x14ac:dyDescent="0.2">
      <c r="A58" s="3" t="s">
        <v>263</v>
      </c>
      <c r="B58" t="s">
        <v>392</v>
      </c>
      <c r="D58" t="s">
        <v>952</v>
      </c>
      <c r="E58" t="str">
        <f t="shared" si="4"/>
        <v>highInc</v>
      </c>
      <c r="F58" s="4" t="s">
        <v>13</v>
      </c>
      <c r="G58" t="str">
        <f t="shared" si="5"/>
        <v>Developed Only</v>
      </c>
      <c r="H58" t="s">
        <v>964</v>
      </c>
      <c r="I58" t="str">
        <f t="shared" si="6"/>
        <v>NAM</v>
      </c>
      <c r="J58" t="s">
        <v>990</v>
      </c>
      <c r="K58" t="str">
        <f t="shared" si="7"/>
        <v>Other</v>
      </c>
      <c r="L58" t="s">
        <v>1018</v>
      </c>
    </row>
    <row r="59" spans="1:12" x14ac:dyDescent="0.2">
      <c r="A59" s="3" t="s">
        <v>265</v>
      </c>
      <c r="B59" t="s">
        <v>400</v>
      </c>
      <c r="D59" t="s">
        <v>939</v>
      </c>
      <c r="E59" t="str">
        <f t="shared" si="4"/>
        <v>lowMidInc</v>
      </c>
      <c r="F59" s="4" t="s">
        <v>33</v>
      </c>
      <c r="G59" t="str">
        <f t="shared" si="5"/>
        <v>Developing Only</v>
      </c>
      <c r="H59" t="s">
        <v>953</v>
      </c>
      <c r="I59" t="str">
        <f t="shared" si="6"/>
        <v>SAM</v>
      </c>
      <c r="J59" t="s">
        <v>990</v>
      </c>
      <c r="K59" t="str">
        <f t="shared" si="7"/>
        <v>Other</v>
      </c>
      <c r="L59" t="s">
        <v>1017</v>
      </c>
    </row>
    <row r="60" spans="1:12" x14ac:dyDescent="0.2">
      <c r="A60" s="3" t="s">
        <v>268</v>
      </c>
      <c r="B60" t="s">
        <v>394</v>
      </c>
      <c r="D60" t="s">
        <v>939</v>
      </c>
      <c r="E60" t="str">
        <f t="shared" si="4"/>
        <v>lowMidInc</v>
      </c>
      <c r="F60" s="4" t="s">
        <v>33</v>
      </c>
      <c r="G60" t="str">
        <f t="shared" si="5"/>
        <v>Developing Only</v>
      </c>
      <c r="H60" t="s">
        <v>968</v>
      </c>
      <c r="I60" t="str">
        <f t="shared" si="6"/>
        <v>CAM</v>
      </c>
      <c r="J60" t="s">
        <v>990</v>
      </c>
      <c r="K60" t="str">
        <f t="shared" si="7"/>
        <v>Other</v>
      </c>
      <c r="L60" t="s">
        <v>1017</v>
      </c>
    </row>
    <row r="61" spans="1:12" x14ac:dyDescent="0.2">
      <c r="A61" s="3" t="s">
        <v>272</v>
      </c>
      <c r="B61" t="s">
        <v>413</v>
      </c>
      <c r="D61" t="s">
        <v>939</v>
      </c>
      <c r="E61" t="str">
        <f t="shared" si="4"/>
        <v>lowMidInc</v>
      </c>
      <c r="F61" s="4" t="s">
        <v>33</v>
      </c>
      <c r="G61" t="str">
        <f t="shared" si="5"/>
        <v>Developing Only</v>
      </c>
      <c r="H61" t="s">
        <v>968</v>
      </c>
      <c r="I61" t="str">
        <f t="shared" si="6"/>
        <v>CAM</v>
      </c>
      <c r="J61" t="s">
        <v>990</v>
      </c>
      <c r="K61" t="str">
        <f t="shared" si="7"/>
        <v>Other</v>
      </c>
      <c r="L61" t="s">
        <v>1017</v>
      </c>
    </row>
    <row r="62" spans="1:12" x14ac:dyDescent="0.2">
      <c r="A62" s="3" t="s">
        <v>276</v>
      </c>
      <c r="B62" t="s">
        <v>417</v>
      </c>
      <c r="D62" t="s">
        <v>952</v>
      </c>
      <c r="E62" t="str">
        <f t="shared" si="4"/>
        <v>highInc</v>
      </c>
      <c r="F62" s="4" t="s">
        <v>25</v>
      </c>
      <c r="G62" t="str">
        <f t="shared" si="5"/>
        <v>Developed Only</v>
      </c>
      <c r="H62" t="s">
        <v>949</v>
      </c>
      <c r="I62" t="str">
        <f t="shared" si="6"/>
        <v>SEU</v>
      </c>
      <c r="J62" t="s">
        <v>990</v>
      </c>
      <c r="K62" t="str">
        <f t="shared" si="7"/>
        <v>Other</v>
      </c>
      <c r="L62" t="s">
        <v>1018</v>
      </c>
    </row>
    <row r="63" spans="1:12" x14ac:dyDescent="0.2">
      <c r="A63" s="3" t="s">
        <v>279</v>
      </c>
      <c r="B63" t="s">
        <v>421</v>
      </c>
      <c r="D63" t="s">
        <v>939</v>
      </c>
      <c r="E63" t="str">
        <f t="shared" si="4"/>
        <v>lowInc</v>
      </c>
      <c r="F63" s="4" t="s">
        <v>13</v>
      </c>
      <c r="G63" t="str">
        <f t="shared" si="5"/>
        <v>Developing Only</v>
      </c>
      <c r="H63" t="s">
        <v>971</v>
      </c>
      <c r="I63" t="str">
        <f t="shared" si="6"/>
        <v>CRB</v>
      </c>
      <c r="J63" t="s">
        <v>990</v>
      </c>
      <c r="K63" t="str">
        <f t="shared" si="7"/>
        <v>Other</v>
      </c>
      <c r="L63" t="s">
        <v>1015</v>
      </c>
    </row>
    <row r="64" spans="1:12" x14ac:dyDescent="0.2">
      <c r="A64" s="3" t="s">
        <v>283</v>
      </c>
      <c r="B64" t="s">
        <v>425</v>
      </c>
      <c r="D64" t="s">
        <v>952</v>
      </c>
      <c r="E64" t="str">
        <f t="shared" si="4"/>
        <v>highInc</v>
      </c>
      <c r="F64" s="4" t="s">
        <v>33</v>
      </c>
      <c r="G64" t="str">
        <f t="shared" si="5"/>
        <v>Developed Only</v>
      </c>
      <c r="H64" t="s">
        <v>979</v>
      </c>
      <c r="I64" t="str">
        <f t="shared" si="6"/>
        <v>EEU</v>
      </c>
      <c r="J64" t="s">
        <v>990</v>
      </c>
      <c r="K64" t="str">
        <f t="shared" si="7"/>
        <v>Other</v>
      </c>
      <c r="L64" t="s">
        <v>1018</v>
      </c>
    </row>
    <row r="65" spans="1:12" x14ac:dyDescent="0.2">
      <c r="A65" s="3" t="s">
        <v>289</v>
      </c>
      <c r="B65" t="s">
        <v>428</v>
      </c>
      <c r="D65" t="s">
        <v>939</v>
      </c>
      <c r="E65" t="str">
        <f t="shared" si="4"/>
        <v>lowMidInc</v>
      </c>
      <c r="F65" s="4" t="s">
        <v>13</v>
      </c>
      <c r="G65" t="str">
        <f t="shared" si="5"/>
        <v>Developing Only</v>
      </c>
      <c r="H65" t="s">
        <v>982</v>
      </c>
      <c r="I65" t="str">
        <f t="shared" si="6"/>
        <v>SEAS</v>
      </c>
      <c r="J65" t="s">
        <v>969</v>
      </c>
      <c r="K65" t="str">
        <f t="shared" si="7"/>
        <v>East Asia and Pacific, developing only</v>
      </c>
      <c r="L65" t="s">
        <v>1017</v>
      </c>
    </row>
    <row r="66" spans="1:12" x14ac:dyDescent="0.2">
      <c r="A66" s="3" t="s">
        <v>292</v>
      </c>
      <c r="B66" t="s">
        <v>435</v>
      </c>
      <c r="D66" t="s">
        <v>939</v>
      </c>
      <c r="E66" t="str">
        <f t="shared" ref="E66:E97" si="8">VLOOKUP(L66,$AA$2:$AB$5,2)</f>
        <v>lowMidInc</v>
      </c>
      <c r="F66" s="4" t="s">
        <v>52</v>
      </c>
      <c r="G66" t="str">
        <f t="shared" ref="G66:G97" si="9">VLOOKUP(D66,$W$2:$X$3,2)</f>
        <v>Developing Only</v>
      </c>
      <c r="H66" t="s">
        <v>940</v>
      </c>
      <c r="I66" t="str">
        <f t="shared" ref="I66:I97" si="10">VLOOKUP(H66,$S$2:$T$21,2)</f>
        <v>SAS</v>
      </c>
      <c r="J66" t="s">
        <v>990</v>
      </c>
      <c r="K66" t="str">
        <f t="shared" ref="K66:K97" si="11">VLOOKUP(J66,$Y$2:$Z$4,2)</f>
        <v>Other</v>
      </c>
      <c r="L66" t="s">
        <v>1017</v>
      </c>
    </row>
    <row r="67" spans="1:12" x14ac:dyDescent="0.2">
      <c r="A67" s="3" t="s">
        <v>296</v>
      </c>
      <c r="B67" t="s">
        <v>440</v>
      </c>
      <c r="D67" t="s">
        <v>952</v>
      </c>
      <c r="E67" t="str">
        <f t="shared" si="8"/>
        <v>highInc</v>
      </c>
      <c r="F67" s="4" t="s">
        <v>13</v>
      </c>
      <c r="G67" t="str">
        <f t="shared" si="9"/>
        <v>Developed Only</v>
      </c>
      <c r="H67" t="s">
        <v>983</v>
      </c>
      <c r="I67" t="str">
        <f t="shared" si="10"/>
        <v>NEU</v>
      </c>
      <c r="J67" t="s">
        <v>990</v>
      </c>
      <c r="K67" t="str">
        <f t="shared" si="11"/>
        <v>Other</v>
      </c>
      <c r="L67" t="s">
        <v>1018</v>
      </c>
    </row>
    <row r="68" spans="1:12" x14ac:dyDescent="0.2">
      <c r="A68" s="3" t="s">
        <v>299</v>
      </c>
      <c r="B68" t="s">
        <v>444</v>
      </c>
      <c r="D68" t="s">
        <v>939</v>
      </c>
      <c r="E68" t="str">
        <f t="shared" si="8"/>
        <v>upMidInc</v>
      </c>
      <c r="F68" s="4" t="s">
        <v>52</v>
      </c>
      <c r="G68" t="str">
        <f t="shared" si="9"/>
        <v>Developing Only</v>
      </c>
      <c r="H68" t="s">
        <v>940</v>
      </c>
      <c r="I68" t="str">
        <f t="shared" si="10"/>
        <v>SAS</v>
      </c>
      <c r="J68" t="s">
        <v>972</v>
      </c>
      <c r="K68" t="str">
        <f t="shared" si="11"/>
        <v>Middle East and North Africa, developing only</v>
      </c>
      <c r="L68" t="s">
        <v>1016</v>
      </c>
    </row>
    <row r="69" spans="1:12" x14ac:dyDescent="0.2">
      <c r="A69" s="3" t="s">
        <v>302</v>
      </c>
      <c r="B69" t="s">
        <v>449</v>
      </c>
      <c r="D69" t="s">
        <v>939</v>
      </c>
      <c r="E69" t="str">
        <f t="shared" si="8"/>
        <v>upMidInc</v>
      </c>
      <c r="F69" s="4" t="s">
        <v>25</v>
      </c>
      <c r="G69" t="str">
        <f t="shared" si="9"/>
        <v>Developing Only</v>
      </c>
      <c r="H69" t="s">
        <v>957</v>
      </c>
      <c r="I69" t="str">
        <f t="shared" si="10"/>
        <v>WAS</v>
      </c>
      <c r="J69" t="s">
        <v>972</v>
      </c>
      <c r="K69" t="str">
        <f t="shared" si="11"/>
        <v>Middle East and North Africa, developing only</v>
      </c>
      <c r="L69" t="s">
        <v>1016</v>
      </c>
    </row>
    <row r="70" spans="1:12" x14ac:dyDescent="0.2">
      <c r="A70" s="3" t="s">
        <v>305</v>
      </c>
      <c r="B70" t="s">
        <v>452</v>
      </c>
      <c r="D70" t="s">
        <v>952</v>
      </c>
      <c r="E70" t="str">
        <f t="shared" si="8"/>
        <v>highInc</v>
      </c>
      <c r="F70" s="4" t="s">
        <v>52</v>
      </c>
      <c r="G70" t="str">
        <f t="shared" si="9"/>
        <v>Developed Only</v>
      </c>
      <c r="H70" t="s">
        <v>983</v>
      </c>
      <c r="I70" t="str">
        <f t="shared" si="10"/>
        <v>NEU</v>
      </c>
      <c r="J70" t="s">
        <v>990</v>
      </c>
      <c r="K70" t="str">
        <f t="shared" si="11"/>
        <v>Other</v>
      </c>
      <c r="L70" t="s">
        <v>1018</v>
      </c>
    </row>
    <row r="71" spans="1:12" x14ac:dyDescent="0.2">
      <c r="A71" s="3" t="s">
        <v>310</v>
      </c>
      <c r="B71" t="s">
        <v>456</v>
      </c>
      <c r="D71" t="s">
        <v>952</v>
      </c>
      <c r="E71" t="str">
        <f t="shared" si="8"/>
        <v>highInc</v>
      </c>
      <c r="F71" s="4" t="s">
        <v>33</v>
      </c>
      <c r="G71" t="str">
        <f t="shared" si="9"/>
        <v>Developed Only</v>
      </c>
      <c r="H71" t="s">
        <v>957</v>
      </c>
      <c r="I71" t="str">
        <f t="shared" si="10"/>
        <v>WAS</v>
      </c>
      <c r="J71" t="s">
        <v>990</v>
      </c>
      <c r="K71" t="str">
        <f t="shared" si="11"/>
        <v>Other</v>
      </c>
      <c r="L71" t="s">
        <v>1018</v>
      </c>
    </row>
    <row r="72" spans="1:12" x14ac:dyDescent="0.2">
      <c r="A72" s="3" t="s">
        <v>314</v>
      </c>
      <c r="B72" t="s">
        <v>460</v>
      </c>
      <c r="D72" t="s">
        <v>952</v>
      </c>
      <c r="E72" t="str">
        <f t="shared" si="8"/>
        <v>highInc</v>
      </c>
      <c r="F72" s="4" t="s">
        <v>33</v>
      </c>
      <c r="G72" t="str">
        <f t="shared" si="9"/>
        <v>Developed Only</v>
      </c>
      <c r="H72" t="s">
        <v>949</v>
      </c>
      <c r="I72" t="str">
        <f t="shared" si="10"/>
        <v>SEU</v>
      </c>
      <c r="J72" t="s">
        <v>990</v>
      </c>
      <c r="K72" t="str">
        <f t="shared" si="11"/>
        <v>Other</v>
      </c>
      <c r="L72" t="s">
        <v>1018</v>
      </c>
    </row>
    <row r="73" spans="1:12" x14ac:dyDescent="0.2">
      <c r="A73" s="3" t="s">
        <v>319</v>
      </c>
      <c r="B73" t="s">
        <v>464</v>
      </c>
      <c r="D73" t="s">
        <v>939</v>
      </c>
      <c r="E73" t="str">
        <f t="shared" si="8"/>
        <v>upMidInc</v>
      </c>
      <c r="F73" s="4" t="s">
        <v>25</v>
      </c>
      <c r="G73" t="str">
        <f t="shared" si="9"/>
        <v>Developing Only</v>
      </c>
      <c r="H73" t="s">
        <v>971</v>
      </c>
      <c r="I73" t="str">
        <f t="shared" si="10"/>
        <v>CRB</v>
      </c>
      <c r="J73" t="s">
        <v>990</v>
      </c>
      <c r="K73" t="str">
        <f t="shared" si="11"/>
        <v>Other</v>
      </c>
      <c r="L73" t="s">
        <v>1016</v>
      </c>
    </row>
    <row r="74" spans="1:12" x14ac:dyDescent="0.2">
      <c r="A74" s="3" t="s">
        <v>322</v>
      </c>
      <c r="B74" t="s">
        <v>467</v>
      </c>
      <c r="D74" t="s">
        <v>939</v>
      </c>
      <c r="E74" t="str">
        <f t="shared" si="8"/>
        <v>upMidInc</v>
      </c>
      <c r="F74" s="4" t="s">
        <v>33</v>
      </c>
      <c r="G74" t="str">
        <f t="shared" si="9"/>
        <v>Developing Only</v>
      </c>
      <c r="H74" t="s">
        <v>957</v>
      </c>
      <c r="I74" t="str">
        <f t="shared" si="10"/>
        <v>WAS</v>
      </c>
      <c r="J74" t="s">
        <v>972</v>
      </c>
      <c r="K74" t="str">
        <f t="shared" si="11"/>
        <v>Middle East and North Africa, developing only</v>
      </c>
      <c r="L74" t="s">
        <v>1016</v>
      </c>
    </row>
    <row r="75" spans="1:12" x14ac:dyDescent="0.2">
      <c r="A75" s="3" t="s">
        <v>325</v>
      </c>
      <c r="B75" t="s">
        <v>470</v>
      </c>
      <c r="D75" t="s">
        <v>952</v>
      </c>
      <c r="E75" t="str">
        <f t="shared" si="8"/>
        <v>highInc</v>
      </c>
      <c r="F75" s="4" t="s">
        <v>71</v>
      </c>
      <c r="G75" t="str">
        <f t="shared" si="9"/>
        <v>Developed Only</v>
      </c>
      <c r="H75" t="s">
        <v>978</v>
      </c>
      <c r="I75" t="str">
        <f t="shared" si="10"/>
        <v>EAS</v>
      </c>
      <c r="J75" t="s">
        <v>990</v>
      </c>
      <c r="K75" t="str">
        <f t="shared" si="11"/>
        <v>Other</v>
      </c>
      <c r="L75" t="s">
        <v>1018</v>
      </c>
    </row>
    <row r="76" spans="1:12" x14ac:dyDescent="0.2">
      <c r="A76" s="3" t="s">
        <v>329</v>
      </c>
      <c r="B76" t="s">
        <v>474</v>
      </c>
      <c r="D76" t="s">
        <v>939</v>
      </c>
      <c r="E76" t="str">
        <f t="shared" si="8"/>
        <v>upMidInc</v>
      </c>
      <c r="F76" s="4" t="s">
        <v>25</v>
      </c>
      <c r="G76" t="str">
        <f t="shared" si="9"/>
        <v>Developing Only</v>
      </c>
      <c r="H76" t="s">
        <v>975</v>
      </c>
      <c r="I76" t="str">
        <f t="shared" si="10"/>
        <v>CAS</v>
      </c>
      <c r="J76" t="s">
        <v>990</v>
      </c>
      <c r="K76" t="str">
        <f t="shared" si="11"/>
        <v>Other</v>
      </c>
      <c r="L76" t="s">
        <v>1016</v>
      </c>
    </row>
    <row r="77" spans="1:12" x14ac:dyDescent="0.2">
      <c r="A77" s="3" t="s">
        <v>331</v>
      </c>
      <c r="B77" t="s">
        <v>477</v>
      </c>
      <c r="D77" t="s">
        <v>939</v>
      </c>
      <c r="E77" t="str">
        <f t="shared" si="8"/>
        <v>lowMidInc</v>
      </c>
      <c r="F77" s="4" t="s">
        <v>33</v>
      </c>
      <c r="G77" t="str">
        <f t="shared" si="9"/>
        <v>Developing Only</v>
      </c>
      <c r="H77" t="s">
        <v>956</v>
      </c>
      <c r="I77" t="str">
        <f t="shared" si="10"/>
        <v>EAF</v>
      </c>
      <c r="J77" t="s">
        <v>990</v>
      </c>
      <c r="K77" t="str">
        <f t="shared" si="11"/>
        <v>Other</v>
      </c>
      <c r="L77" t="s">
        <v>1017</v>
      </c>
    </row>
    <row r="78" spans="1:12" x14ac:dyDescent="0.2">
      <c r="A78" s="3" t="s">
        <v>336</v>
      </c>
      <c r="B78" t="s">
        <v>480</v>
      </c>
      <c r="D78" t="s">
        <v>939</v>
      </c>
      <c r="E78" t="str">
        <f t="shared" si="8"/>
        <v>lowMidInc</v>
      </c>
      <c r="F78" s="4" t="s">
        <v>25</v>
      </c>
      <c r="G78" t="str">
        <f t="shared" si="9"/>
        <v>Developing Only</v>
      </c>
      <c r="H78" t="s">
        <v>975</v>
      </c>
      <c r="I78" t="str">
        <f t="shared" si="10"/>
        <v>CAS</v>
      </c>
      <c r="J78" t="s">
        <v>990</v>
      </c>
      <c r="K78" t="str">
        <f t="shared" si="11"/>
        <v>Other</v>
      </c>
      <c r="L78" t="s">
        <v>1017</v>
      </c>
    </row>
    <row r="79" spans="1:12" x14ac:dyDescent="0.2">
      <c r="A79" s="3" t="s">
        <v>338</v>
      </c>
      <c r="B79" t="s">
        <v>484</v>
      </c>
      <c r="D79" t="s">
        <v>939</v>
      </c>
      <c r="E79" t="str">
        <f t="shared" si="8"/>
        <v>lowMidInc</v>
      </c>
      <c r="F79" s="4" t="s">
        <v>71</v>
      </c>
      <c r="G79" t="str">
        <f t="shared" si="9"/>
        <v>Developing Only</v>
      </c>
      <c r="H79" t="s">
        <v>982</v>
      </c>
      <c r="I79" t="str">
        <f t="shared" si="10"/>
        <v>SEAS</v>
      </c>
      <c r="J79" t="s">
        <v>969</v>
      </c>
      <c r="K79" t="str">
        <f t="shared" si="11"/>
        <v>East Asia and Pacific, developing only</v>
      </c>
      <c r="L79" t="s">
        <v>1017</v>
      </c>
    </row>
    <row r="80" spans="1:12" x14ac:dyDescent="0.2">
      <c r="A80" s="3" t="s">
        <v>342</v>
      </c>
      <c r="B80" t="s">
        <v>497</v>
      </c>
      <c r="D80" t="s">
        <v>952</v>
      </c>
      <c r="E80" t="str">
        <f t="shared" si="8"/>
        <v>highInc</v>
      </c>
      <c r="F80" s="4" t="s">
        <v>25</v>
      </c>
      <c r="G80" t="str">
        <f t="shared" si="9"/>
        <v>Developed Only</v>
      </c>
      <c r="H80" t="s">
        <v>978</v>
      </c>
      <c r="I80" t="str">
        <f t="shared" si="10"/>
        <v>EAS</v>
      </c>
      <c r="J80" t="s">
        <v>990</v>
      </c>
      <c r="K80" t="str">
        <f t="shared" si="11"/>
        <v>Other</v>
      </c>
      <c r="L80" t="s">
        <v>1018</v>
      </c>
    </row>
    <row r="81" spans="1:12" x14ac:dyDescent="0.2">
      <c r="A81" s="3" t="s">
        <v>345</v>
      </c>
      <c r="B81" t="s">
        <v>508</v>
      </c>
      <c r="D81" t="s">
        <v>939</v>
      </c>
      <c r="E81" t="str">
        <f t="shared" si="8"/>
        <v>lowMidInc</v>
      </c>
      <c r="F81" s="4" t="s">
        <v>33</v>
      </c>
      <c r="G81" t="str">
        <f t="shared" si="9"/>
        <v>Developing Only</v>
      </c>
      <c r="H81" t="s">
        <v>982</v>
      </c>
      <c r="I81" t="str">
        <f t="shared" si="10"/>
        <v>SEAS</v>
      </c>
      <c r="J81" t="s">
        <v>969</v>
      </c>
      <c r="K81" t="str">
        <f t="shared" si="11"/>
        <v>East Asia and Pacific, developing only</v>
      </c>
      <c r="L81" t="s">
        <v>1017</v>
      </c>
    </row>
    <row r="82" spans="1:12" x14ac:dyDescent="0.2">
      <c r="A82" s="3" t="s">
        <v>353</v>
      </c>
      <c r="B82" t="s">
        <v>512</v>
      </c>
      <c r="D82" t="s">
        <v>939</v>
      </c>
      <c r="E82" t="str">
        <f t="shared" si="8"/>
        <v>upMidInc</v>
      </c>
      <c r="F82" s="4" t="s">
        <v>64</v>
      </c>
      <c r="G82" t="str">
        <f t="shared" si="9"/>
        <v>Developing Only</v>
      </c>
      <c r="H82" t="s">
        <v>957</v>
      </c>
      <c r="I82" t="str">
        <f t="shared" si="10"/>
        <v>WAS</v>
      </c>
      <c r="J82" t="s">
        <v>972</v>
      </c>
      <c r="K82" t="str">
        <f t="shared" si="11"/>
        <v>Middle East and North Africa, developing only</v>
      </c>
      <c r="L82" t="s">
        <v>1016</v>
      </c>
    </row>
    <row r="83" spans="1:12" x14ac:dyDescent="0.2">
      <c r="A83" s="3" t="s">
        <v>356</v>
      </c>
      <c r="B83" t="s">
        <v>518</v>
      </c>
      <c r="D83" t="s">
        <v>939</v>
      </c>
      <c r="E83" t="str">
        <f t="shared" si="8"/>
        <v>lowInc</v>
      </c>
      <c r="F83" s="4" t="s">
        <v>33</v>
      </c>
      <c r="G83" t="str">
        <f t="shared" si="9"/>
        <v>Developing Only</v>
      </c>
      <c r="H83" t="s">
        <v>948</v>
      </c>
      <c r="I83" t="str">
        <f t="shared" si="10"/>
        <v>WAF</v>
      </c>
      <c r="J83" t="s">
        <v>990</v>
      </c>
      <c r="K83" t="str">
        <f t="shared" si="11"/>
        <v>Other</v>
      </c>
      <c r="L83" t="s">
        <v>1015</v>
      </c>
    </row>
    <row r="84" spans="1:12" x14ac:dyDescent="0.2">
      <c r="A84" s="3" t="s">
        <v>358</v>
      </c>
      <c r="B84" t="s">
        <v>519</v>
      </c>
      <c r="D84" t="s">
        <v>939</v>
      </c>
      <c r="E84" t="str">
        <f t="shared" si="8"/>
        <v>upMidInc</v>
      </c>
      <c r="F84" s="4" t="s">
        <v>25</v>
      </c>
      <c r="G84" t="str">
        <f t="shared" si="9"/>
        <v>Developing Only</v>
      </c>
      <c r="H84" t="s">
        <v>943</v>
      </c>
      <c r="I84" t="str">
        <f t="shared" si="10"/>
        <v>NAF</v>
      </c>
      <c r="J84" t="s">
        <v>972</v>
      </c>
      <c r="K84" t="str">
        <f t="shared" si="11"/>
        <v>Middle East and North Africa, developing only</v>
      </c>
      <c r="L84" t="s">
        <v>1016</v>
      </c>
    </row>
    <row r="85" spans="1:12" x14ac:dyDescent="0.2">
      <c r="A85" s="3" t="s">
        <v>361</v>
      </c>
      <c r="B85" t="s">
        <v>532</v>
      </c>
      <c r="D85" t="s">
        <v>939</v>
      </c>
      <c r="E85" t="str">
        <f t="shared" si="8"/>
        <v>lowMidInc</v>
      </c>
      <c r="F85" s="4" t="s">
        <v>33</v>
      </c>
      <c r="G85" t="str">
        <f t="shared" si="9"/>
        <v>Developing Only</v>
      </c>
      <c r="H85" t="s">
        <v>940</v>
      </c>
      <c r="I85" t="str">
        <f t="shared" si="10"/>
        <v>SAS</v>
      </c>
      <c r="J85" t="s">
        <v>990</v>
      </c>
      <c r="K85" t="str">
        <f t="shared" si="11"/>
        <v>Other</v>
      </c>
      <c r="L85" t="s">
        <v>1017</v>
      </c>
    </row>
    <row r="86" spans="1:12" x14ac:dyDescent="0.2">
      <c r="A86" s="3" t="s">
        <v>363</v>
      </c>
      <c r="B86" t="s">
        <v>537</v>
      </c>
      <c r="D86" t="s">
        <v>939</v>
      </c>
      <c r="E86" t="str">
        <f t="shared" si="8"/>
        <v>lowMidInc</v>
      </c>
      <c r="F86" s="4" t="s">
        <v>25</v>
      </c>
      <c r="G86" t="str">
        <f t="shared" si="9"/>
        <v>Developing Only</v>
      </c>
      <c r="H86" t="s">
        <v>960</v>
      </c>
      <c r="I86" t="str">
        <f t="shared" si="10"/>
        <v>SAF</v>
      </c>
      <c r="J86" t="s">
        <v>990</v>
      </c>
      <c r="K86" t="str">
        <f t="shared" si="11"/>
        <v>Other</v>
      </c>
      <c r="L86" t="s">
        <v>1017</v>
      </c>
    </row>
    <row r="87" spans="1:12" x14ac:dyDescent="0.2">
      <c r="A87" s="3" t="s">
        <v>369</v>
      </c>
      <c r="B87" t="s">
        <v>560</v>
      </c>
      <c r="D87" t="s">
        <v>939</v>
      </c>
      <c r="E87" t="str">
        <f t="shared" si="8"/>
        <v>lowMidInc</v>
      </c>
      <c r="F87" s="4" t="s">
        <v>13</v>
      </c>
      <c r="G87" t="str">
        <f t="shared" si="9"/>
        <v>Developing Only</v>
      </c>
      <c r="H87" t="s">
        <v>979</v>
      </c>
      <c r="I87" t="str">
        <f t="shared" si="10"/>
        <v>EEU</v>
      </c>
      <c r="J87" t="s">
        <v>990</v>
      </c>
      <c r="K87" t="str">
        <f t="shared" si="11"/>
        <v>Other</v>
      </c>
      <c r="L87" t="s">
        <v>1017</v>
      </c>
    </row>
    <row r="88" spans="1:12" x14ac:dyDescent="0.2">
      <c r="A88" s="3" t="s">
        <v>371</v>
      </c>
      <c r="B88" t="s">
        <v>565</v>
      </c>
      <c r="D88" t="s">
        <v>939</v>
      </c>
      <c r="E88" t="str">
        <f t="shared" si="8"/>
        <v>lowInc</v>
      </c>
      <c r="F88" s="4" t="s">
        <v>25</v>
      </c>
      <c r="G88" t="str">
        <f t="shared" si="9"/>
        <v>Developing Only</v>
      </c>
      <c r="H88" t="s">
        <v>956</v>
      </c>
      <c r="I88" t="str">
        <f t="shared" si="10"/>
        <v>EAF</v>
      </c>
      <c r="J88" t="s">
        <v>990</v>
      </c>
      <c r="K88" t="str">
        <f t="shared" si="11"/>
        <v>Other</v>
      </c>
      <c r="L88" t="s">
        <v>1015</v>
      </c>
    </row>
    <row r="89" spans="1:12" x14ac:dyDescent="0.2">
      <c r="A89" s="3" t="s">
        <v>375</v>
      </c>
      <c r="B89" t="s">
        <v>573</v>
      </c>
      <c r="D89" t="s">
        <v>939</v>
      </c>
      <c r="E89" t="str">
        <f t="shared" si="8"/>
        <v>upMidInc</v>
      </c>
      <c r="F89" s="4" t="s">
        <v>25</v>
      </c>
      <c r="G89" t="str">
        <f t="shared" si="9"/>
        <v>Developing Only</v>
      </c>
      <c r="H89" t="s">
        <v>968</v>
      </c>
      <c r="I89" t="str">
        <f t="shared" si="10"/>
        <v>CAM</v>
      </c>
      <c r="J89" t="s">
        <v>990</v>
      </c>
      <c r="K89" t="str">
        <f t="shared" si="11"/>
        <v>Other</v>
      </c>
      <c r="L89" t="s">
        <v>1016</v>
      </c>
    </row>
    <row r="90" spans="1:12" x14ac:dyDescent="0.2">
      <c r="A90" s="3" t="s">
        <v>379</v>
      </c>
      <c r="B90" t="s">
        <v>586</v>
      </c>
      <c r="D90" t="s">
        <v>939</v>
      </c>
      <c r="E90" t="str">
        <f t="shared" si="8"/>
        <v>lowInc</v>
      </c>
      <c r="F90" s="4" t="s">
        <v>25</v>
      </c>
      <c r="G90" t="str">
        <f t="shared" si="9"/>
        <v>Developing Only</v>
      </c>
      <c r="H90" t="s">
        <v>948</v>
      </c>
      <c r="I90" t="str">
        <f t="shared" si="10"/>
        <v>WAF</v>
      </c>
      <c r="J90" t="s">
        <v>990</v>
      </c>
      <c r="K90" t="str">
        <f t="shared" si="11"/>
        <v>Other</v>
      </c>
      <c r="L90" t="s">
        <v>1015</v>
      </c>
    </row>
    <row r="91" spans="1:12" x14ac:dyDescent="0.2">
      <c r="A91" s="3" t="s">
        <v>384</v>
      </c>
      <c r="B91" t="s">
        <v>594</v>
      </c>
      <c r="D91" t="s">
        <v>939</v>
      </c>
      <c r="E91" t="str">
        <f t="shared" si="8"/>
        <v>lowMidInc</v>
      </c>
      <c r="F91" s="4" t="s">
        <v>33</v>
      </c>
      <c r="G91" t="str">
        <f t="shared" si="9"/>
        <v>Developing Only</v>
      </c>
      <c r="H91" t="s">
        <v>982</v>
      </c>
      <c r="I91" t="str">
        <f t="shared" si="10"/>
        <v>SEAS</v>
      </c>
      <c r="J91" t="s">
        <v>969</v>
      </c>
      <c r="K91" t="str">
        <f t="shared" si="11"/>
        <v>East Asia and Pacific, developing only</v>
      </c>
      <c r="L91" t="s">
        <v>1017</v>
      </c>
    </row>
    <row r="92" spans="1:12" x14ac:dyDescent="0.2">
      <c r="A92" s="3" t="s">
        <v>388</v>
      </c>
      <c r="B92" t="s">
        <v>602</v>
      </c>
      <c r="D92" t="s">
        <v>939</v>
      </c>
      <c r="E92" t="str">
        <f t="shared" si="8"/>
        <v>lowMidInc</v>
      </c>
      <c r="F92" s="4" t="s">
        <v>13</v>
      </c>
      <c r="G92" t="str">
        <f t="shared" si="9"/>
        <v>Developing Only</v>
      </c>
      <c r="H92" t="s">
        <v>978</v>
      </c>
      <c r="I92" t="str">
        <f t="shared" si="10"/>
        <v>EAS</v>
      </c>
      <c r="J92" t="s">
        <v>969</v>
      </c>
      <c r="K92" t="str">
        <f t="shared" si="11"/>
        <v>East Asia and Pacific, developing only</v>
      </c>
      <c r="L92" t="s">
        <v>1017</v>
      </c>
    </row>
    <row r="93" spans="1:12" x14ac:dyDescent="0.2">
      <c r="A93" s="3" t="s">
        <v>392</v>
      </c>
      <c r="B93" t="s">
        <v>306</v>
      </c>
      <c r="D93" t="s">
        <v>939</v>
      </c>
      <c r="E93" t="str">
        <f t="shared" si="8"/>
        <v>lowMidInc</v>
      </c>
      <c r="F93" s="4" t="s">
        <v>194</v>
      </c>
      <c r="G93" t="str">
        <f t="shared" si="9"/>
        <v>Developing Only</v>
      </c>
      <c r="H93" t="s">
        <v>943</v>
      </c>
      <c r="I93" t="str">
        <f t="shared" si="10"/>
        <v>NAF</v>
      </c>
      <c r="J93" t="s">
        <v>972</v>
      </c>
      <c r="K93" t="str">
        <f t="shared" si="11"/>
        <v>Middle East and North Africa, developing only</v>
      </c>
      <c r="L93" t="s">
        <v>1017</v>
      </c>
    </row>
    <row r="94" spans="1:12" x14ac:dyDescent="0.2">
      <c r="A94" s="3" t="s">
        <v>394</v>
      </c>
      <c r="B94" t="s">
        <v>608</v>
      </c>
      <c r="D94" t="s">
        <v>939</v>
      </c>
      <c r="E94" t="str">
        <f t="shared" si="8"/>
        <v>lowInc</v>
      </c>
      <c r="F94" s="4" t="s">
        <v>13</v>
      </c>
      <c r="G94" t="str">
        <f t="shared" si="9"/>
        <v>Developing Only</v>
      </c>
      <c r="H94" t="s">
        <v>956</v>
      </c>
      <c r="I94" t="str">
        <f t="shared" si="10"/>
        <v>EAF</v>
      </c>
      <c r="J94" t="s">
        <v>990</v>
      </c>
      <c r="K94" t="str">
        <f t="shared" si="11"/>
        <v>Other</v>
      </c>
      <c r="L94" t="s">
        <v>1015</v>
      </c>
    </row>
    <row r="95" spans="1:12" x14ac:dyDescent="0.2">
      <c r="A95" s="3" t="s">
        <v>398</v>
      </c>
      <c r="B95" t="s">
        <v>611</v>
      </c>
      <c r="D95" t="s">
        <v>939</v>
      </c>
      <c r="E95" t="str">
        <f t="shared" si="8"/>
        <v>lowMidInc</v>
      </c>
      <c r="F95" s="4" t="s">
        <v>13</v>
      </c>
      <c r="G95" t="str">
        <f t="shared" si="9"/>
        <v>Developing Only</v>
      </c>
      <c r="H95" t="s">
        <v>948</v>
      </c>
      <c r="I95" t="str">
        <f t="shared" si="10"/>
        <v>WAF</v>
      </c>
      <c r="J95" t="s">
        <v>972</v>
      </c>
      <c r="K95" t="str">
        <f t="shared" si="11"/>
        <v>Middle East and North Africa, developing only</v>
      </c>
      <c r="L95" t="s">
        <v>1017</v>
      </c>
    </row>
    <row r="96" spans="1:12" x14ac:dyDescent="0.2">
      <c r="A96" s="3" t="s">
        <v>404</v>
      </c>
      <c r="B96" t="s">
        <v>624</v>
      </c>
      <c r="D96" t="s">
        <v>939</v>
      </c>
      <c r="E96" t="str">
        <f t="shared" si="8"/>
        <v>lowInc</v>
      </c>
      <c r="F96" s="4" t="s">
        <v>71</v>
      </c>
      <c r="G96" t="str">
        <f t="shared" si="9"/>
        <v>Developing Only</v>
      </c>
      <c r="H96" t="s">
        <v>956</v>
      </c>
      <c r="I96" t="str">
        <f t="shared" si="10"/>
        <v>EAF</v>
      </c>
      <c r="J96" t="s">
        <v>990</v>
      </c>
      <c r="K96" t="str">
        <f t="shared" si="11"/>
        <v>Other</v>
      </c>
      <c r="L96" t="s">
        <v>1015</v>
      </c>
    </row>
    <row r="97" spans="1:12" x14ac:dyDescent="0.2">
      <c r="A97" s="3" t="s">
        <v>406</v>
      </c>
      <c r="B97" t="s">
        <v>626</v>
      </c>
      <c r="D97" t="s">
        <v>939</v>
      </c>
      <c r="E97" t="str">
        <f t="shared" si="8"/>
        <v>upMidInc</v>
      </c>
      <c r="F97" s="4" t="s">
        <v>13</v>
      </c>
      <c r="G97" t="str">
        <f t="shared" si="9"/>
        <v>Developing Only</v>
      </c>
      <c r="H97" t="s">
        <v>982</v>
      </c>
      <c r="I97" t="str">
        <f t="shared" si="10"/>
        <v>SEAS</v>
      </c>
      <c r="J97" t="s">
        <v>969</v>
      </c>
      <c r="K97" t="str">
        <f t="shared" si="11"/>
        <v>East Asia and Pacific, developing only</v>
      </c>
      <c r="L97" t="s">
        <v>1016</v>
      </c>
    </row>
    <row r="98" spans="1:12" x14ac:dyDescent="0.2">
      <c r="A98" s="3" t="s">
        <v>409</v>
      </c>
      <c r="B98" t="s">
        <v>194</v>
      </c>
      <c r="D98" t="s">
        <v>939</v>
      </c>
      <c r="E98" t="str">
        <f t="shared" ref="E98:E129" si="12">VLOOKUP(L98,$AA$2:$AB$5,2)</f>
        <v>upMidInc</v>
      </c>
      <c r="F98" s="4" t="s">
        <v>71</v>
      </c>
      <c r="G98" t="str">
        <f t="shared" ref="G98:G129" si="13">VLOOKUP(D98,$W$2:$X$3,2)</f>
        <v>Developing Only</v>
      </c>
      <c r="H98" t="s">
        <v>960</v>
      </c>
      <c r="I98" t="str">
        <f t="shared" ref="I98:I129" si="14">VLOOKUP(H98,$S$2:$T$21,2)</f>
        <v>SAF</v>
      </c>
      <c r="J98" t="s">
        <v>990</v>
      </c>
      <c r="K98" t="str">
        <f t="shared" ref="K98:K129" si="15">VLOOKUP(J98,$Y$2:$Z$4,2)</f>
        <v>Other</v>
      </c>
      <c r="L98" t="s">
        <v>1016</v>
      </c>
    </row>
    <row r="99" spans="1:12" x14ac:dyDescent="0.2">
      <c r="A99" s="3" t="s">
        <v>411</v>
      </c>
      <c r="B99" t="s">
        <v>633</v>
      </c>
      <c r="D99" t="s">
        <v>939</v>
      </c>
      <c r="E99" t="str">
        <f t="shared" si="12"/>
        <v>lowInc</v>
      </c>
      <c r="F99" s="4" t="s">
        <v>71</v>
      </c>
      <c r="G99" t="str">
        <f t="shared" si="13"/>
        <v>Developing Only</v>
      </c>
      <c r="H99" t="s">
        <v>948</v>
      </c>
      <c r="I99" t="str">
        <f t="shared" si="14"/>
        <v>WAF</v>
      </c>
      <c r="J99" t="s">
        <v>990</v>
      </c>
      <c r="K99" t="str">
        <f t="shared" si="15"/>
        <v>Other</v>
      </c>
      <c r="L99" t="s">
        <v>1015</v>
      </c>
    </row>
    <row r="100" spans="1:12" x14ac:dyDescent="0.2">
      <c r="A100" s="3" t="s">
        <v>413</v>
      </c>
      <c r="B100" t="s">
        <v>639</v>
      </c>
      <c r="D100" t="s">
        <v>939</v>
      </c>
      <c r="E100" t="str">
        <f t="shared" si="12"/>
        <v>lowMidInc</v>
      </c>
      <c r="F100" s="4" t="s">
        <v>13</v>
      </c>
      <c r="G100" t="str">
        <f t="shared" si="13"/>
        <v>Developing Only</v>
      </c>
      <c r="H100" t="s">
        <v>948</v>
      </c>
      <c r="I100" t="str">
        <f t="shared" si="14"/>
        <v>WAF</v>
      </c>
      <c r="J100" t="s">
        <v>990</v>
      </c>
      <c r="K100" t="str">
        <f t="shared" si="15"/>
        <v>Other</v>
      </c>
      <c r="L100" t="s">
        <v>1017</v>
      </c>
    </row>
    <row r="101" spans="1:12" x14ac:dyDescent="0.2">
      <c r="A101" s="3" t="s">
        <v>417</v>
      </c>
      <c r="B101" t="s">
        <v>644</v>
      </c>
      <c r="D101" t="s">
        <v>939</v>
      </c>
      <c r="E101" t="str">
        <f t="shared" si="12"/>
        <v>lowMidInc</v>
      </c>
      <c r="F101" s="4" t="s">
        <v>33</v>
      </c>
      <c r="G101" t="str">
        <f t="shared" si="13"/>
        <v>Developing Only</v>
      </c>
      <c r="H101" t="s">
        <v>968</v>
      </c>
      <c r="I101" t="str">
        <f t="shared" si="14"/>
        <v>CAM</v>
      </c>
      <c r="J101" t="s">
        <v>990</v>
      </c>
      <c r="K101" t="str">
        <f t="shared" si="15"/>
        <v>Other</v>
      </c>
      <c r="L101" t="s">
        <v>1017</v>
      </c>
    </row>
    <row r="102" spans="1:12" x14ac:dyDescent="0.2">
      <c r="A102" s="3" t="s">
        <v>421</v>
      </c>
      <c r="B102" t="s">
        <v>650</v>
      </c>
      <c r="D102" t="s">
        <v>952</v>
      </c>
      <c r="E102" t="str">
        <f t="shared" si="12"/>
        <v>highInc</v>
      </c>
      <c r="F102" s="4" t="s">
        <v>13</v>
      </c>
      <c r="G102" t="str">
        <f t="shared" si="13"/>
        <v>Developed Only</v>
      </c>
      <c r="H102" t="s">
        <v>965</v>
      </c>
      <c r="I102" t="str">
        <f t="shared" si="14"/>
        <v>WEU</v>
      </c>
      <c r="J102" t="s">
        <v>990</v>
      </c>
      <c r="K102" t="str">
        <f t="shared" si="15"/>
        <v>Other</v>
      </c>
      <c r="L102" t="s">
        <v>1018</v>
      </c>
    </row>
    <row r="103" spans="1:12" x14ac:dyDescent="0.2">
      <c r="A103" s="3" t="s">
        <v>425</v>
      </c>
      <c r="B103" t="s">
        <v>654</v>
      </c>
      <c r="D103" t="s">
        <v>952</v>
      </c>
      <c r="E103" t="str">
        <f t="shared" si="12"/>
        <v>highInc</v>
      </c>
      <c r="F103" s="4" t="s">
        <v>33</v>
      </c>
      <c r="G103" t="str">
        <f t="shared" si="13"/>
        <v>Developed Only</v>
      </c>
      <c r="H103" t="s">
        <v>983</v>
      </c>
      <c r="I103" t="str">
        <f t="shared" si="14"/>
        <v>NEU</v>
      </c>
      <c r="J103" t="s">
        <v>990</v>
      </c>
      <c r="K103" t="str">
        <f t="shared" si="15"/>
        <v>Other</v>
      </c>
      <c r="L103" t="s">
        <v>1018</v>
      </c>
    </row>
    <row r="104" spans="1:12" x14ac:dyDescent="0.2">
      <c r="A104" s="3" t="s">
        <v>428</v>
      </c>
      <c r="B104" t="s">
        <v>657</v>
      </c>
      <c r="D104" t="s">
        <v>939</v>
      </c>
      <c r="E104" t="str">
        <f t="shared" si="12"/>
        <v>lowInc</v>
      </c>
      <c r="F104" s="4" t="s">
        <v>71</v>
      </c>
      <c r="G104" t="str">
        <f t="shared" si="13"/>
        <v>Developing Only</v>
      </c>
      <c r="H104" t="s">
        <v>940</v>
      </c>
      <c r="I104" t="str">
        <f t="shared" si="14"/>
        <v>SAS</v>
      </c>
      <c r="J104" t="s">
        <v>990</v>
      </c>
      <c r="K104" t="str">
        <f t="shared" si="15"/>
        <v>Other</v>
      </c>
      <c r="L104" t="s">
        <v>1015</v>
      </c>
    </row>
    <row r="105" spans="1:12" x14ac:dyDescent="0.2">
      <c r="A105" s="3" t="s">
        <v>433</v>
      </c>
      <c r="B105" t="s">
        <v>665</v>
      </c>
      <c r="D105" t="s">
        <v>952</v>
      </c>
      <c r="E105" t="str">
        <f t="shared" si="12"/>
        <v>highInc</v>
      </c>
      <c r="F105" s="4" t="s">
        <v>33</v>
      </c>
      <c r="G105" t="str">
        <f t="shared" si="13"/>
        <v>Developed Only</v>
      </c>
      <c r="H105" t="s">
        <v>961</v>
      </c>
      <c r="I105" t="str">
        <f t="shared" si="14"/>
        <v>ANZ</v>
      </c>
      <c r="J105" t="s">
        <v>990</v>
      </c>
      <c r="K105" t="str">
        <f t="shared" si="15"/>
        <v>Other</v>
      </c>
      <c r="L105" t="s">
        <v>1018</v>
      </c>
    </row>
    <row r="106" spans="1:12" x14ac:dyDescent="0.2">
      <c r="A106" s="3" t="s">
        <v>435</v>
      </c>
      <c r="B106" t="s">
        <v>76</v>
      </c>
      <c r="D106" t="s">
        <v>939</v>
      </c>
      <c r="E106" t="str">
        <f t="shared" si="12"/>
        <v>lowMidInc</v>
      </c>
      <c r="F106" s="4" t="s">
        <v>18</v>
      </c>
      <c r="G106" t="str">
        <f t="shared" si="13"/>
        <v>Developing Only</v>
      </c>
      <c r="H106" t="s">
        <v>965</v>
      </c>
      <c r="I106" t="str">
        <f t="shared" si="14"/>
        <v>WEU</v>
      </c>
      <c r="J106" t="s">
        <v>990</v>
      </c>
      <c r="K106" t="str">
        <f t="shared" si="15"/>
        <v>Other</v>
      </c>
      <c r="L106" t="s">
        <v>1017</v>
      </c>
    </row>
    <row r="107" spans="1:12" x14ac:dyDescent="0.2">
      <c r="A107" s="3" t="s">
        <v>438</v>
      </c>
      <c r="B107" t="s">
        <v>139</v>
      </c>
      <c r="D107" t="s">
        <v>952</v>
      </c>
      <c r="E107" t="str">
        <f t="shared" si="12"/>
        <v>upMidInc</v>
      </c>
      <c r="F107" s="4" t="s">
        <v>71</v>
      </c>
      <c r="G107" t="str">
        <f t="shared" si="13"/>
        <v>Developed Only</v>
      </c>
      <c r="H107" t="s">
        <v>979</v>
      </c>
      <c r="I107" t="str">
        <f t="shared" si="14"/>
        <v>EEU</v>
      </c>
      <c r="J107" t="s">
        <v>990</v>
      </c>
      <c r="K107" t="str">
        <f t="shared" si="15"/>
        <v>Other</v>
      </c>
      <c r="L107" t="s">
        <v>1016</v>
      </c>
    </row>
    <row r="108" spans="1:12" x14ac:dyDescent="0.2">
      <c r="A108" s="3" t="s">
        <v>440</v>
      </c>
      <c r="B108" t="s">
        <v>80</v>
      </c>
      <c r="D108" t="s">
        <v>939</v>
      </c>
      <c r="E108" t="str">
        <f t="shared" si="12"/>
        <v>upMidInc</v>
      </c>
      <c r="F108" s="4" t="s">
        <v>33</v>
      </c>
      <c r="G108" t="str">
        <f t="shared" si="13"/>
        <v>Developing Only</v>
      </c>
      <c r="H108" t="s">
        <v>940</v>
      </c>
      <c r="I108" t="str">
        <f t="shared" si="14"/>
        <v>SAS</v>
      </c>
      <c r="J108" t="s">
        <v>969</v>
      </c>
      <c r="K108" t="str">
        <f t="shared" si="15"/>
        <v>East Asia and Pacific, developing only</v>
      </c>
      <c r="L108" t="s">
        <v>1016</v>
      </c>
    </row>
    <row r="109" spans="1:12" x14ac:dyDescent="0.2">
      <c r="A109" s="3" t="s">
        <v>444</v>
      </c>
      <c r="B109" t="s">
        <v>70</v>
      </c>
      <c r="D109" t="s">
        <v>939</v>
      </c>
      <c r="E109" t="str">
        <f t="shared" si="12"/>
        <v>upMidInc</v>
      </c>
      <c r="F109" s="4" t="s">
        <v>52</v>
      </c>
      <c r="G109" t="str">
        <f t="shared" si="13"/>
        <v>Developing Only</v>
      </c>
      <c r="H109" t="s">
        <v>986</v>
      </c>
      <c r="I109" t="str">
        <f t="shared" si="14"/>
        <v>OCN</v>
      </c>
      <c r="J109" t="s">
        <v>969</v>
      </c>
      <c r="K109" t="str">
        <f t="shared" si="15"/>
        <v>East Asia and Pacific, developing only</v>
      </c>
      <c r="L109" t="s">
        <v>1016</v>
      </c>
    </row>
    <row r="110" spans="1:12" x14ac:dyDescent="0.2">
      <c r="A110" s="3" t="s">
        <v>449</v>
      </c>
      <c r="B110" t="s">
        <v>173</v>
      </c>
      <c r="D110" t="s">
        <v>939</v>
      </c>
      <c r="E110" t="str">
        <f t="shared" si="12"/>
        <v>highInc</v>
      </c>
      <c r="F110" s="4" t="s">
        <v>52</v>
      </c>
      <c r="G110" t="str">
        <f t="shared" si="13"/>
        <v>Developing Only</v>
      </c>
      <c r="H110" t="s">
        <v>982</v>
      </c>
      <c r="I110" t="str">
        <f t="shared" si="14"/>
        <v>SEAS</v>
      </c>
      <c r="J110" t="s">
        <v>969</v>
      </c>
      <c r="K110" t="str">
        <f t="shared" si="15"/>
        <v>East Asia and Pacific, developing only</v>
      </c>
      <c r="L110" t="s">
        <v>1018</v>
      </c>
    </row>
    <row r="111" spans="1:12" x14ac:dyDescent="0.2">
      <c r="A111" s="3" t="s">
        <v>452</v>
      </c>
      <c r="B111" t="s">
        <v>674</v>
      </c>
      <c r="D111" t="s">
        <v>939</v>
      </c>
      <c r="E111" t="str">
        <f t="shared" si="12"/>
        <v>lowMidInc</v>
      </c>
      <c r="F111" s="4" t="s">
        <v>33</v>
      </c>
      <c r="G111" t="str">
        <f t="shared" si="13"/>
        <v>Developing Only</v>
      </c>
      <c r="H111" t="s">
        <v>940</v>
      </c>
      <c r="I111" t="str">
        <f t="shared" si="14"/>
        <v>SAS</v>
      </c>
      <c r="J111" t="s">
        <v>990</v>
      </c>
      <c r="K111" t="str">
        <f t="shared" si="15"/>
        <v>Other</v>
      </c>
      <c r="L111" t="s">
        <v>1017</v>
      </c>
    </row>
    <row r="112" spans="1:12" x14ac:dyDescent="0.2">
      <c r="A112" s="3" t="s">
        <v>456</v>
      </c>
      <c r="B112" t="s">
        <v>677</v>
      </c>
      <c r="D112" t="s">
        <v>939</v>
      </c>
      <c r="E112" t="str">
        <f t="shared" si="12"/>
        <v>upMidInc</v>
      </c>
      <c r="F112" s="4" t="s">
        <v>52</v>
      </c>
      <c r="G112" t="str">
        <f t="shared" si="13"/>
        <v>Developing Only</v>
      </c>
      <c r="H112" t="s">
        <v>968</v>
      </c>
      <c r="I112" t="str">
        <f t="shared" si="14"/>
        <v>CAM</v>
      </c>
      <c r="J112" t="s">
        <v>990</v>
      </c>
      <c r="K112" t="str">
        <f t="shared" si="15"/>
        <v>Other</v>
      </c>
      <c r="L112" t="s">
        <v>1016</v>
      </c>
    </row>
    <row r="113" spans="1:12" x14ac:dyDescent="0.2">
      <c r="A113" s="3" t="s">
        <v>459</v>
      </c>
      <c r="B113" t="s">
        <v>682</v>
      </c>
      <c r="D113" t="s">
        <v>939</v>
      </c>
      <c r="E113" t="str">
        <f t="shared" si="12"/>
        <v>upMidInc</v>
      </c>
      <c r="F113" s="4" t="s">
        <v>33</v>
      </c>
      <c r="G113" t="str">
        <f t="shared" si="13"/>
        <v>Developing Only</v>
      </c>
      <c r="H113" t="s">
        <v>953</v>
      </c>
      <c r="I113" t="str">
        <f t="shared" si="14"/>
        <v>SAM</v>
      </c>
      <c r="J113" t="s">
        <v>990</v>
      </c>
      <c r="K113" t="str">
        <f t="shared" si="15"/>
        <v>Other</v>
      </c>
      <c r="L113" t="s">
        <v>1016</v>
      </c>
    </row>
    <row r="114" spans="1:12" x14ac:dyDescent="0.2">
      <c r="A114" s="3" t="s">
        <v>464</v>
      </c>
      <c r="B114" t="s">
        <v>685</v>
      </c>
      <c r="D114" t="s">
        <v>939</v>
      </c>
      <c r="E114" t="str">
        <f t="shared" si="12"/>
        <v>lowMidInc</v>
      </c>
      <c r="F114" s="4" t="s">
        <v>13</v>
      </c>
      <c r="G114" t="str">
        <f t="shared" si="13"/>
        <v>Developing Only</v>
      </c>
      <c r="H114" t="s">
        <v>982</v>
      </c>
      <c r="I114" t="str">
        <f t="shared" si="14"/>
        <v>SEAS</v>
      </c>
      <c r="J114" t="s">
        <v>969</v>
      </c>
      <c r="K114" t="str">
        <f t="shared" si="15"/>
        <v>East Asia and Pacific, developing only</v>
      </c>
      <c r="L114" t="s">
        <v>1017</v>
      </c>
    </row>
    <row r="115" spans="1:12" x14ac:dyDescent="0.2">
      <c r="A115" s="3" t="s">
        <v>467</v>
      </c>
      <c r="B115" t="s">
        <v>693</v>
      </c>
      <c r="D115" t="s">
        <v>939</v>
      </c>
      <c r="E115" t="str">
        <f t="shared" si="12"/>
        <v>lowMidInc</v>
      </c>
      <c r="F115" s="4" t="s">
        <v>52</v>
      </c>
      <c r="G115" t="str">
        <f t="shared" si="13"/>
        <v>Developing Only</v>
      </c>
      <c r="H115" t="s">
        <v>986</v>
      </c>
      <c r="I115" t="str">
        <f t="shared" si="14"/>
        <v>OCN</v>
      </c>
      <c r="J115" t="s">
        <v>969</v>
      </c>
      <c r="K115" t="str">
        <f t="shared" si="15"/>
        <v>East Asia and Pacific, developing only</v>
      </c>
      <c r="L115" t="s">
        <v>1017</v>
      </c>
    </row>
    <row r="116" spans="1:12" x14ac:dyDescent="0.2">
      <c r="A116" s="3" t="s">
        <v>470</v>
      </c>
      <c r="B116" t="s">
        <v>698</v>
      </c>
      <c r="D116" t="s">
        <v>952</v>
      </c>
      <c r="E116" t="str">
        <f t="shared" si="12"/>
        <v>highInc</v>
      </c>
      <c r="F116" s="4" t="s">
        <v>71</v>
      </c>
      <c r="G116" t="str">
        <f t="shared" si="13"/>
        <v>Developed Only</v>
      </c>
      <c r="H116" t="s">
        <v>979</v>
      </c>
      <c r="I116" t="str">
        <f t="shared" si="14"/>
        <v>EEU</v>
      </c>
      <c r="J116" t="s">
        <v>990</v>
      </c>
      <c r="K116" t="str">
        <f t="shared" si="15"/>
        <v>Other</v>
      </c>
      <c r="L116" t="s">
        <v>1018</v>
      </c>
    </row>
    <row r="117" spans="1:12" x14ac:dyDescent="0.2">
      <c r="A117" s="3" t="s">
        <v>474</v>
      </c>
      <c r="B117" t="s">
        <v>703</v>
      </c>
      <c r="D117" t="s">
        <v>939</v>
      </c>
      <c r="E117" t="str">
        <f t="shared" si="12"/>
        <v>lowInc</v>
      </c>
      <c r="F117" s="4" t="s">
        <v>64</v>
      </c>
      <c r="G117" t="str">
        <f t="shared" si="13"/>
        <v>Developing Only</v>
      </c>
      <c r="H117" t="s">
        <v>978</v>
      </c>
      <c r="I117" t="str">
        <f t="shared" si="14"/>
        <v>EAS</v>
      </c>
      <c r="J117" t="s">
        <v>969</v>
      </c>
      <c r="K117" t="str">
        <f t="shared" si="15"/>
        <v>East Asia and Pacific, developing only</v>
      </c>
      <c r="L117" t="s">
        <v>1015</v>
      </c>
    </row>
    <row r="118" spans="1:12" x14ac:dyDescent="0.2">
      <c r="A118" s="3" t="s">
        <v>477</v>
      </c>
      <c r="B118" t="s">
        <v>710</v>
      </c>
      <c r="D118" t="s">
        <v>952</v>
      </c>
      <c r="E118" t="str">
        <f t="shared" si="12"/>
        <v>highInc</v>
      </c>
      <c r="F118" s="4" t="s">
        <v>25</v>
      </c>
      <c r="G118" t="str">
        <f t="shared" si="13"/>
        <v>Developed Only</v>
      </c>
      <c r="H118" t="s">
        <v>949</v>
      </c>
      <c r="I118" t="str">
        <f t="shared" si="14"/>
        <v>SEU</v>
      </c>
      <c r="J118" t="s">
        <v>990</v>
      </c>
      <c r="K118" t="str">
        <f t="shared" si="15"/>
        <v>Other</v>
      </c>
      <c r="L118" t="s">
        <v>1018</v>
      </c>
    </row>
    <row r="119" spans="1:12" x14ac:dyDescent="0.2">
      <c r="A119" s="3" t="s">
        <v>480</v>
      </c>
      <c r="B119" t="s">
        <v>714</v>
      </c>
      <c r="D119" t="s">
        <v>939</v>
      </c>
      <c r="E119" t="str">
        <f t="shared" si="12"/>
        <v>upMidInc</v>
      </c>
      <c r="F119" s="4" t="s">
        <v>64</v>
      </c>
      <c r="G119" t="str">
        <f t="shared" si="13"/>
        <v>Developing Only</v>
      </c>
      <c r="H119" t="s">
        <v>953</v>
      </c>
      <c r="I119" t="str">
        <f t="shared" si="14"/>
        <v>SAM</v>
      </c>
      <c r="J119" t="s">
        <v>990</v>
      </c>
      <c r="K119" t="str">
        <f t="shared" si="15"/>
        <v>Other</v>
      </c>
      <c r="L119" t="s">
        <v>1016</v>
      </c>
    </row>
    <row r="120" spans="1:12" x14ac:dyDescent="0.2">
      <c r="A120" s="3" t="s">
        <v>484</v>
      </c>
      <c r="B120" t="s">
        <v>718</v>
      </c>
      <c r="D120" t="s">
        <v>939</v>
      </c>
      <c r="E120" t="str">
        <f t="shared" si="12"/>
        <v>lowMidInc</v>
      </c>
      <c r="F120" s="4" t="s">
        <v>71</v>
      </c>
      <c r="G120" t="str">
        <f t="shared" si="13"/>
        <v>Developing Only</v>
      </c>
      <c r="H120" t="s">
        <v>957</v>
      </c>
      <c r="I120" t="str">
        <f t="shared" si="14"/>
        <v>WAS</v>
      </c>
      <c r="J120" t="s">
        <v>972</v>
      </c>
      <c r="K120" t="str">
        <f t="shared" si="15"/>
        <v>Middle East and North Africa, developing only</v>
      </c>
      <c r="L120" t="s">
        <v>1017</v>
      </c>
    </row>
    <row r="121" spans="1:12" x14ac:dyDescent="0.2">
      <c r="A121" s="3" t="s">
        <v>490</v>
      </c>
      <c r="B121" t="s">
        <v>51</v>
      </c>
      <c r="D121" t="s">
        <v>952</v>
      </c>
      <c r="E121" t="str">
        <f t="shared" si="12"/>
        <v>highInc</v>
      </c>
      <c r="F121" s="4" t="s">
        <v>71</v>
      </c>
      <c r="G121" t="str">
        <f t="shared" si="13"/>
        <v>Developed Only</v>
      </c>
      <c r="H121" t="s">
        <v>957</v>
      </c>
      <c r="I121" t="str">
        <f t="shared" si="14"/>
        <v>WAS</v>
      </c>
      <c r="J121" t="s">
        <v>990</v>
      </c>
      <c r="K121" t="str">
        <f t="shared" si="15"/>
        <v>Other</v>
      </c>
      <c r="L121" t="s">
        <v>1018</v>
      </c>
    </row>
    <row r="122" spans="1:12" x14ac:dyDescent="0.2">
      <c r="A122" s="3" t="s">
        <v>493</v>
      </c>
      <c r="B122" t="s">
        <v>728</v>
      </c>
      <c r="D122" t="s">
        <v>939</v>
      </c>
      <c r="E122" t="str">
        <f t="shared" si="12"/>
        <v>upMidInc</v>
      </c>
      <c r="F122" s="4" t="s">
        <v>13</v>
      </c>
      <c r="G122" t="str">
        <f t="shared" si="13"/>
        <v>Developing Only</v>
      </c>
      <c r="H122" t="s">
        <v>979</v>
      </c>
      <c r="I122" t="str">
        <f t="shared" si="14"/>
        <v>EEU</v>
      </c>
      <c r="J122" t="s">
        <v>990</v>
      </c>
      <c r="K122" t="str">
        <f t="shared" si="15"/>
        <v>Other</v>
      </c>
      <c r="L122" t="s">
        <v>1016</v>
      </c>
    </row>
    <row r="123" spans="1:12" x14ac:dyDescent="0.2">
      <c r="A123" s="3" t="s">
        <v>497</v>
      </c>
      <c r="B123" t="s">
        <v>732</v>
      </c>
      <c r="D123" t="s">
        <v>952</v>
      </c>
      <c r="E123" t="str">
        <f t="shared" si="12"/>
        <v>upMidInc</v>
      </c>
      <c r="F123" s="4" t="s">
        <v>71</v>
      </c>
      <c r="G123" t="str">
        <f t="shared" si="13"/>
        <v>Developed Only</v>
      </c>
      <c r="H123" t="s">
        <v>979</v>
      </c>
      <c r="I123" t="str">
        <f t="shared" si="14"/>
        <v>EEU</v>
      </c>
      <c r="J123" t="s">
        <v>990</v>
      </c>
      <c r="K123" t="str">
        <f t="shared" si="15"/>
        <v>Other</v>
      </c>
      <c r="L123" t="s">
        <v>1016</v>
      </c>
    </row>
    <row r="124" spans="1:12" x14ac:dyDescent="0.2">
      <c r="A124" s="3" t="s">
        <v>504</v>
      </c>
      <c r="B124" t="s">
        <v>736</v>
      </c>
      <c r="D124" t="s">
        <v>939</v>
      </c>
      <c r="E124" t="str">
        <f t="shared" si="12"/>
        <v>lowInc</v>
      </c>
      <c r="F124" s="4" t="s">
        <v>52</v>
      </c>
      <c r="G124" t="str">
        <f t="shared" si="13"/>
        <v>Developing Only</v>
      </c>
      <c r="H124" t="s">
        <v>956</v>
      </c>
      <c r="I124" t="str">
        <f t="shared" si="14"/>
        <v>EAF</v>
      </c>
      <c r="J124" t="s">
        <v>990</v>
      </c>
      <c r="K124" t="str">
        <f t="shared" si="15"/>
        <v>Other</v>
      </c>
      <c r="L124" t="s">
        <v>1015</v>
      </c>
    </row>
    <row r="125" spans="1:12" x14ac:dyDescent="0.2">
      <c r="A125" s="3" t="s">
        <v>508</v>
      </c>
      <c r="B125" t="s">
        <v>739</v>
      </c>
      <c r="D125" t="s">
        <v>952</v>
      </c>
      <c r="E125" t="str">
        <f t="shared" si="12"/>
        <v>highInc</v>
      </c>
      <c r="F125" s="4" t="s">
        <v>71</v>
      </c>
      <c r="G125" t="str">
        <f t="shared" si="13"/>
        <v>Developed Only</v>
      </c>
      <c r="H125" t="s">
        <v>957</v>
      </c>
      <c r="I125" t="str">
        <f t="shared" si="14"/>
        <v>WAS</v>
      </c>
      <c r="J125" t="s">
        <v>990</v>
      </c>
      <c r="K125" t="str">
        <f t="shared" si="15"/>
        <v>Other</v>
      </c>
      <c r="L125" t="s">
        <v>1018</v>
      </c>
    </row>
    <row r="126" spans="1:12" x14ac:dyDescent="0.2">
      <c r="A126" s="3" t="s">
        <v>512</v>
      </c>
      <c r="B126" t="s">
        <v>742</v>
      </c>
      <c r="D126" t="s">
        <v>939</v>
      </c>
      <c r="E126" t="str">
        <f t="shared" si="12"/>
        <v>lowMidInc</v>
      </c>
      <c r="F126" s="4" t="s">
        <v>52</v>
      </c>
      <c r="G126" t="str">
        <f t="shared" si="13"/>
        <v>Developing Only</v>
      </c>
      <c r="H126" t="s">
        <v>943</v>
      </c>
      <c r="I126" t="str">
        <f t="shared" si="14"/>
        <v>NAF</v>
      </c>
      <c r="J126" t="s">
        <v>990</v>
      </c>
      <c r="K126" t="str">
        <f t="shared" si="15"/>
        <v>Other</v>
      </c>
      <c r="L126" t="s">
        <v>1017</v>
      </c>
    </row>
    <row r="127" spans="1:12" x14ac:dyDescent="0.2">
      <c r="A127" s="3" t="s">
        <v>518</v>
      </c>
      <c r="B127" t="s">
        <v>748</v>
      </c>
      <c r="D127" t="s">
        <v>939</v>
      </c>
      <c r="E127" t="str">
        <f t="shared" si="12"/>
        <v>lowInc</v>
      </c>
      <c r="F127" s="4" t="s">
        <v>25</v>
      </c>
      <c r="G127" t="str">
        <f t="shared" si="13"/>
        <v>Developing Only</v>
      </c>
      <c r="H127" t="s">
        <v>948</v>
      </c>
      <c r="I127" t="str">
        <f t="shared" si="14"/>
        <v>WAF</v>
      </c>
      <c r="J127" t="s">
        <v>990</v>
      </c>
      <c r="K127" t="str">
        <f t="shared" si="15"/>
        <v>Other</v>
      </c>
      <c r="L127" t="s">
        <v>1015</v>
      </c>
    </row>
    <row r="128" spans="1:12" x14ac:dyDescent="0.2">
      <c r="A128" s="3" t="s">
        <v>519</v>
      </c>
      <c r="B128" t="s">
        <v>761</v>
      </c>
      <c r="D128" t="s">
        <v>939</v>
      </c>
      <c r="E128" t="str">
        <f t="shared" si="12"/>
        <v>lowMidInc</v>
      </c>
      <c r="F128" s="4" t="s">
        <v>52</v>
      </c>
      <c r="G128" t="str">
        <f t="shared" si="13"/>
        <v>Developing Only</v>
      </c>
      <c r="H128" t="s">
        <v>986</v>
      </c>
      <c r="I128" t="str">
        <f t="shared" si="14"/>
        <v>OCN</v>
      </c>
      <c r="J128" t="s">
        <v>969</v>
      </c>
      <c r="K128" t="str">
        <f t="shared" si="15"/>
        <v>East Asia and Pacific, developing only</v>
      </c>
      <c r="L128" t="s">
        <v>1017</v>
      </c>
    </row>
    <row r="129" spans="1:12" x14ac:dyDescent="0.2">
      <c r="A129" s="3" t="s">
        <v>526</v>
      </c>
      <c r="B129" t="s">
        <v>765</v>
      </c>
      <c r="D129" t="s">
        <v>939</v>
      </c>
      <c r="E129" t="str">
        <f t="shared" si="12"/>
        <v>lowInc</v>
      </c>
      <c r="F129" s="4" t="s">
        <v>13</v>
      </c>
      <c r="G129" t="str">
        <f t="shared" si="13"/>
        <v>Developing Only</v>
      </c>
      <c r="H129" t="s">
        <v>948</v>
      </c>
      <c r="I129" t="str">
        <f t="shared" si="14"/>
        <v>WAF</v>
      </c>
      <c r="J129" t="s">
        <v>990</v>
      </c>
      <c r="K129" t="str">
        <f t="shared" si="15"/>
        <v>Other</v>
      </c>
      <c r="L129" t="s">
        <v>1015</v>
      </c>
    </row>
    <row r="130" spans="1:12" x14ac:dyDescent="0.2">
      <c r="A130" s="3" t="s">
        <v>530</v>
      </c>
      <c r="B130" t="s">
        <v>770</v>
      </c>
      <c r="D130" t="s">
        <v>939</v>
      </c>
      <c r="E130" t="str">
        <f t="shared" ref="E130:E159" si="16">VLOOKUP(L130,$AA$2:$AB$5,2)</f>
        <v>lowMidInc</v>
      </c>
      <c r="F130" s="4" t="s">
        <v>33</v>
      </c>
      <c r="G130" t="str">
        <f t="shared" ref="G130:G159" si="17">VLOOKUP(D130,$W$2:$X$3,2)</f>
        <v>Developing Only</v>
      </c>
      <c r="H130" t="s">
        <v>968</v>
      </c>
      <c r="I130" t="str">
        <f t="shared" ref="I130:I159" si="18">VLOOKUP(H130,$S$2:$T$21,2)</f>
        <v>CAM</v>
      </c>
      <c r="J130" t="s">
        <v>990</v>
      </c>
      <c r="K130" t="str">
        <f t="shared" ref="K130:K159" si="19">VLOOKUP(J130,$Y$2:$Z$4,2)</f>
        <v>Other</v>
      </c>
      <c r="L130" t="s">
        <v>1017</v>
      </c>
    </row>
    <row r="131" spans="1:12" x14ac:dyDescent="0.2">
      <c r="A131" s="3" t="s">
        <v>532</v>
      </c>
      <c r="B131" t="s">
        <v>778</v>
      </c>
      <c r="D131" t="s">
        <v>939</v>
      </c>
      <c r="E131" t="str">
        <f t="shared" si="16"/>
        <v>lowInc</v>
      </c>
      <c r="F131" s="4" t="s">
        <v>18</v>
      </c>
      <c r="G131" t="str">
        <f t="shared" si="17"/>
        <v>Developing Only</v>
      </c>
      <c r="H131" t="s">
        <v>956</v>
      </c>
      <c r="I131" t="str">
        <f t="shared" si="18"/>
        <v>EAF</v>
      </c>
      <c r="J131" t="s">
        <v>990</v>
      </c>
      <c r="K131" t="str">
        <f t="shared" si="19"/>
        <v>Other</v>
      </c>
      <c r="L131" t="s">
        <v>1015</v>
      </c>
    </row>
    <row r="132" spans="1:12" x14ac:dyDescent="0.2">
      <c r="A132" s="3" t="s">
        <v>537</v>
      </c>
      <c r="B132" t="s">
        <v>44</v>
      </c>
      <c r="D132" t="s">
        <v>952</v>
      </c>
      <c r="E132" t="str">
        <f t="shared" si="16"/>
        <v>highInc</v>
      </c>
      <c r="F132" s="4" t="s">
        <v>25</v>
      </c>
      <c r="G132" t="str">
        <f t="shared" si="17"/>
        <v>Developed Only</v>
      </c>
      <c r="H132" t="s">
        <v>949</v>
      </c>
      <c r="I132" t="str">
        <f t="shared" si="18"/>
        <v>SEU</v>
      </c>
      <c r="J132" t="s">
        <v>990</v>
      </c>
      <c r="K132" t="str">
        <f t="shared" si="19"/>
        <v>Other</v>
      </c>
      <c r="L132" t="s">
        <v>1018</v>
      </c>
    </row>
    <row r="133" spans="1:12" x14ac:dyDescent="0.2">
      <c r="A133" s="3" t="s">
        <v>539</v>
      </c>
      <c r="B133" t="s">
        <v>795</v>
      </c>
      <c r="D133" t="s">
        <v>952</v>
      </c>
      <c r="E133" t="str">
        <f t="shared" si="16"/>
        <v>highInc</v>
      </c>
      <c r="F133" s="4" t="s">
        <v>33</v>
      </c>
      <c r="G133" t="str">
        <f t="shared" si="17"/>
        <v>Developed Only</v>
      </c>
      <c r="H133" t="s">
        <v>979</v>
      </c>
      <c r="I133" t="str">
        <f t="shared" si="18"/>
        <v>EEU</v>
      </c>
      <c r="J133" t="s">
        <v>990</v>
      </c>
      <c r="K133" t="str">
        <f t="shared" si="19"/>
        <v>Other</v>
      </c>
      <c r="L133" t="s">
        <v>1018</v>
      </c>
    </row>
    <row r="134" spans="1:12" x14ac:dyDescent="0.2">
      <c r="A134" s="3" t="s">
        <v>543</v>
      </c>
      <c r="B134" t="s">
        <v>799</v>
      </c>
      <c r="D134" t="s">
        <v>952</v>
      </c>
      <c r="E134" t="str">
        <f t="shared" si="16"/>
        <v>highInc</v>
      </c>
      <c r="F134" s="4" t="s">
        <v>33</v>
      </c>
      <c r="G134" t="str">
        <f t="shared" si="17"/>
        <v>Developed Only</v>
      </c>
      <c r="H134" t="s">
        <v>949</v>
      </c>
      <c r="I134" t="str">
        <f t="shared" si="18"/>
        <v>SEU</v>
      </c>
      <c r="J134" t="s">
        <v>990</v>
      </c>
      <c r="K134" t="str">
        <f t="shared" si="19"/>
        <v>Other</v>
      </c>
      <c r="L134" t="s">
        <v>1018</v>
      </c>
    </row>
    <row r="135" spans="1:12" x14ac:dyDescent="0.2">
      <c r="A135" s="3" t="s">
        <v>546</v>
      </c>
      <c r="B135" t="s">
        <v>802</v>
      </c>
      <c r="D135" t="s">
        <v>952</v>
      </c>
      <c r="E135" t="str">
        <f t="shared" si="16"/>
        <v>highInc</v>
      </c>
      <c r="F135" s="4" t="s">
        <v>33</v>
      </c>
      <c r="G135" t="str">
        <f t="shared" si="17"/>
        <v>Developed Only</v>
      </c>
      <c r="H135" t="s">
        <v>983</v>
      </c>
      <c r="I135" t="str">
        <f t="shared" si="18"/>
        <v>NEU</v>
      </c>
      <c r="J135" t="s">
        <v>990</v>
      </c>
      <c r="K135" t="str">
        <f t="shared" si="19"/>
        <v>Other</v>
      </c>
      <c r="L135" t="s">
        <v>1018</v>
      </c>
    </row>
    <row r="136" spans="1:12" x14ac:dyDescent="0.2">
      <c r="A136" s="3" t="s">
        <v>550</v>
      </c>
      <c r="B136" t="s">
        <v>805</v>
      </c>
      <c r="D136" t="s">
        <v>939</v>
      </c>
      <c r="E136" t="str">
        <f t="shared" si="16"/>
        <v>lowMidInc</v>
      </c>
      <c r="F136" s="4" t="s">
        <v>71</v>
      </c>
      <c r="G136" t="str">
        <f t="shared" si="17"/>
        <v>Developing Only</v>
      </c>
      <c r="H136" t="s">
        <v>960</v>
      </c>
      <c r="I136" t="str">
        <f t="shared" si="18"/>
        <v>SAF</v>
      </c>
      <c r="J136" t="s">
        <v>990</v>
      </c>
      <c r="K136" t="str">
        <f t="shared" si="19"/>
        <v>Other</v>
      </c>
      <c r="L136" t="s">
        <v>1017</v>
      </c>
    </row>
    <row r="137" spans="1:12" x14ac:dyDescent="0.2">
      <c r="A137" s="3" t="s">
        <v>552</v>
      </c>
      <c r="B137" t="s">
        <v>815</v>
      </c>
      <c r="D137" t="s">
        <v>939</v>
      </c>
      <c r="E137" t="str">
        <f t="shared" si="16"/>
        <v>lowMidInc</v>
      </c>
      <c r="F137" s="4" t="s">
        <v>13</v>
      </c>
      <c r="G137" t="str">
        <f t="shared" si="17"/>
        <v>Developing Only</v>
      </c>
      <c r="H137" t="s">
        <v>957</v>
      </c>
      <c r="I137" t="str">
        <f t="shared" si="18"/>
        <v>WAS</v>
      </c>
      <c r="J137" t="s">
        <v>972</v>
      </c>
      <c r="K137" t="str">
        <f t="shared" si="19"/>
        <v>Middle East and North Africa, developing only</v>
      </c>
      <c r="L137" t="s">
        <v>1017</v>
      </c>
    </row>
    <row r="138" spans="1:12" x14ac:dyDescent="0.2">
      <c r="A138" s="3" t="s">
        <v>554</v>
      </c>
      <c r="B138" t="s">
        <v>821</v>
      </c>
      <c r="D138" t="s">
        <v>939</v>
      </c>
      <c r="E138" t="str">
        <f t="shared" si="16"/>
        <v>lowInc</v>
      </c>
      <c r="F138" s="4" t="s">
        <v>52</v>
      </c>
      <c r="G138" t="str">
        <f t="shared" si="17"/>
        <v>Developing Only</v>
      </c>
      <c r="H138" t="s">
        <v>944</v>
      </c>
      <c r="I138" t="str">
        <f t="shared" si="18"/>
        <v>CAF</v>
      </c>
      <c r="J138" t="s">
        <v>990</v>
      </c>
      <c r="K138" t="str">
        <f t="shared" si="19"/>
        <v>Other</v>
      </c>
      <c r="L138" t="s">
        <v>1015</v>
      </c>
    </row>
    <row r="139" spans="1:12" x14ac:dyDescent="0.2">
      <c r="A139" s="3" t="s">
        <v>556</v>
      </c>
      <c r="B139" t="s">
        <v>826</v>
      </c>
      <c r="D139" t="s">
        <v>939</v>
      </c>
      <c r="E139" t="str">
        <f t="shared" si="16"/>
        <v>lowInc</v>
      </c>
      <c r="F139" s="4" t="s">
        <v>33</v>
      </c>
      <c r="G139" t="str">
        <f t="shared" si="17"/>
        <v>Developing Only</v>
      </c>
      <c r="H139" t="s">
        <v>948</v>
      </c>
      <c r="I139" t="str">
        <f t="shared" si="18"/>
        <v>WAF</v>
      </c>
      <c r="J139" t="s">
        <v>990</v>
      </c>
      <c r="K139" t="str">
        <f t="shared" si="19"/>
        <v>Other</v>
      </c>
      <c r="L139" t="s">
        <v>1015</v>
      </c>
    </row>
    <row r="140" spans="1:12" x14ac:dyDescent="0.2">
      <c r="A140" s="3" t="s">
        <v>560</v>
      </c>
      <c r="B140" t="s">
        <v>830</v>
      </c>
      <c r="D140" t="s">
        <v>939</v>
      </c>
      <c r="E140" t="str">
        <f t="shared" si="16"/>
        <v>upMidInc</v>
      </c>
      <c r="F140" s="4" t="s">
        <v>64</v>
      </c>
      <c r="G140" t="str">
        <f t="shared" si="17"/>
        <v>Developing Only</v>
      </c>
      <c r="H140" t="s">
        <v>982</v>
      </c>
      <c r="I140" t="str">
        <f t="shared" si="18"/>
        <v>SEAS</v>
      </c>
      <c r="J140" t="s">
        <v>969</v>
      </c>
      <c r="K140" t="str">
        <f t="shared" si="19"/>
        <v>East Asia and Pacific, developing only</v>
      </c>
      <c r="L140" t="s">
        <v>1016</v>
      </c>
    </row>
    <row r="141" spans="1:12" x14ac:dyDescent="0.2">
      <c r="A141" s="3" t="s">
        <v>565</v>
      </c>
      <c r="B141" t="s">
        <v>833</v>
      </c>
      <c r="D141" t="s">
        <v>939</v>
      </c>
      <c r="E141" t="str">
        <f t="shared" si="16"/>
        <v>lowMidInc</v>
      </c>
      <c r="F141" s="4" t="s">
        <v>25</v>
      </c>
      <c r="G141" t="str">
        <f t="shared" si="17"/>
        <v>Developing Only</v>
      </c>
      <c r="H141" t="s">
        <v>975</v>
      </c>
      <c r="I141" t="str">
        <f t="shared" si="18"/>
        <v>CAS</v>
      </c>
      <c r="J141" t="s">
        <v>990</v>
      </c>
      <c r="K141" t="str">
        <f t="shared" si="19"/>
        <v>Other</v>
      </c>
      <c r="L141" t="s">
        <v>1017</v>
      </c>
    </row>
    <row r="142" spans="1:12" x14ac:dyDescent="0.2">
      <c r="A142" s="3" t="s">
        <v>570</v>
      </c>
      <c r="B142" t="s">
        <v>839</v>
      </c>
      <c r="D142" t="s">
        <v>939</v>
      </c>
      <c r="E142" t="str">
        <f t="shared" si="16"/>
        <v>upMidInc</v>
      </c>
      <c r="F142" s="4" t="s">
        <v>71</v>
      </c>
      <c r="G142" t="str">
        <f t="shared" si="17"/>
        <v>Developing Only</v>
      </c>
      <c r="H142" t="s">
        <v>975</v>
      </c>
      <c r="I142" t="str">
        <f t="shared" si="18"/>
        <v>CAS</v>
      </c>
      <c r="J142" t="s">
        <v>990</v>
      </c>
      <c r="K142" t="str">
        <f t="shared" si="19"/>
        <v>Other</v>
      </c>
      <c r="L142" t="s">
        <v>1016</v>
      </c>
    </row>
    <row r="143" spans="1:12" x14ac:dyDescent="0.2">
      <c r="A143" s="3" t="s">
        <v>573</v>
      </c>
      <c r="B143" t="s">
        <v>843</v>
      </c>
      <c r="D143" t="s">
        <v>939</v>
      </c>
      <c r="E143" t="str">
        <f t="shared" si="16"/>
        <v>lowMidInc</v>
      </c>
      <c r="F143" s="4" t="s">
        <v>13</v>
      </c>
      <c r="G143" t="str">
        <f t="shared" si="17"/>
        <v>Developing Only</v>
      </c>
      <c r="H143" t="s">
        <v>982</v>
      </c>
      <c r="I143" t="str">
        <f t="shared" si="18"/>
        <v>SEAS</v>
      </c>
      <c r="J143" t="s">
        <v>969</v>
      </c>
      <c r="K143" t="str">
        <f t="shared" si="19"/>
        <v>East Asia and Pacific, developing only</v>
      </c>
      <c r="L143" t="s">
        <v>1017</v>
      </c>
    </row>
    <row r="144" spans="1:12" x14ac:dyDescent="0.2">
      <c r="A144" s="3" t="s">
        <v>578</v>
      </c>
      <c r="B144" t="s">
        <v>855</v>
      </c>
      <c r="D144" t="s">
        <v>939</v>
      </c>
      <c r="E144" t="str">
        <f t="shared" si="16"/>
        <v>lowMidInc</v>
      </c>
      <c r="F144" s="4" t="s">
        <v>71</v>
      </c>
      <c r="G144" t="str">
        <f t="shared" si="17"/>
        <v>Developing Only</v>
      </c>
      <c r="H144" t="s">
        <v>943</v>
      </c>
      <c r="I144" t="str">
        <f t="shared" si="18"/>
        <v>NAF</v>
      </c>
      <c r="J144" t="s">
        <v>972</v>
      </c>
      <c r="K144" t="str">
        <f t="shared" si="19"/>
        <v>Middle East and North Africa, developing only</v>
      </c>
      <c r="L144" t="s">
        <v>1017</v>
      </c>
    </row>
    <row r="145" spans="1:12" x14ac:dyDescent="0.2">
      <c r="A145" s="3" t="s">
        <v>582</v>
      </c>
      <c r="B145" t="s">
        <v>858</v>
      </c>
      <c r="D145" t="s">
        <v>939</v>
      </c>
      <c r="E145" t="str">
        <f t="shared" si="16"/>
        <v>upMidInc</v>
      </c>
      <c r="F145" s="4" t="s">
        <v>33</v>
      </c>
      <c r="G145" t="str">
        <f t="shared" si="17"/>
        <v>Developing Only</v>
      </c>
      <c r="H145" t="s">
        <v>957</v>
      </c>
      <c r="I145" t="str">
        <f t="shared" si="18"/>
        <v>WAS</v>
      </c>
      <c r="J145" t="s">
        <v>972</v>
      </c>
      <c r="K145" t="str">
        <f t="shared" si="19"/>
        <v>Middle East and North Africa, developing only</v>
      </c>
      <c r="L145" t="s">
        <v>1016</v>
      </c>
    </row>
    <row r="146" spans="1:12" x14ac:dyDescent="0.2">
      <c r="A146" s="3" t="s">
        <v>586</v>
      </c>
      <c r="B146" t="s">
        <v>867</v>
      </c>
      <c r="D146" t="s">
        <v>939</v>
      </c>
      <c r="E146" t="str">
        <f t="shared" si="16"/>
        <v>lowInc</v>
      </c>
      <c r="F146" s="4" t="s">
        <v>25</v>
      </c>
      <c r="G146" t="str">
        <f t="shared" si="17"/>
        <v>Developing Only</v>
      </c>
      <c r="H146" t="s">
        <v>956</v>
      </c>
      <c r="I146" t="str">
        <f t="shared" si="18"/>
        <v>EAF</v>
      </c>
      <c r="J146" t="s">
        <v>990</v>
      </c>
      <c r="K146" t="str">
        <f t="shared" si="19"/>
        <v>Other</v>
      </c>
      <c r="L146" t="s">
        <v>1015</v>
      </c>
    </row>
    <row r="147" spans="1:12" x14ac:dyDescent="0.2">
      <c r="A147" s="3" t="s">
        <v>590</v>
      </c>
      <c r="B147" t="s">
        <v>873</v>
      </c>
      <c r="D147" t="s">
        <v>939</v>
      </c>
      <c r="E147" t="str">
        <f t="shared" si="16"/>
        <v>lowInc</v>
      </c>
      <c r="F147" s="4" t="s">
        <v>33</v>
      </c>
      <c r="G147" t="str">
        <f t="shared" si="17"/>
        <v>Developing Only</v>
      </c>
      <c r="H147" t="s">
        <v>956</v>
      </c>
      <c r="I147" t="str">
        <f t="shared" si="18"/>
        <v>EAF</v>
      </c>
      <c r="J147" t="s">
        <v>990</v>
      </c>
      <c r="K147" t="str">
        <f t="shared" si="19"/>
        <v>Other</v>
      </c>
      <c r="L147" t="s">
        <v>1015</v>
      </c>
    </row>
    <row r="148" spans="1:12" x14ac:dyDescent="0.2">
      <c r="A148" s="3" t="s">
        <v>594</v>
      </c>
      <c r="B148" t="s">
        <v>347</v>
      </c>
      <c r="D148" t="s">
        <v>952</v>
      </c>
      <c r="E148" t="str">
        <f t="shared" si="16"/>
        <v>highInc</v>
      </c>
      <c r="F148" s="4" t="s">
        <v>71</v>
      </c>
      <c r="G148" t="str">
        <f t="shared" si="17"/>
        <v>Developed Only</v>
      </c>
      <c r="H148" t="s">
        <v>983</v>
      </c>
      <c r="I148" t="str">
        <f t="shared" si="18"/>
        <v>NEU</v>
      </c>
      <c r="J148" t="s">
        <v>990</v>
      </c>
      <c r="K148" t="str">
        <f t="shared" si="19"/>
        <v>Other</v>
      </c>
      <c r="L148" t="s">
        <v>1018</v>
      </c>
    </row>
    <row r="149" spans="1:12" x14ac:dyDescent="0.2">
      <c r="A149" s="3" t="s">
        <v>599</v>
      </c>
      <c r="B149" t="s">
        <v>876</v>
      </c>
      <c r="D149" t="s">
        <v>939</v>
      </c>
      <c r="E149" t="str">
        <f t="shared" si="16"/>
        <v>lowMidInc</v>
      </c>
      <c r="F149" s="4" t="s">
        <v>33</v>
      </c>
      <c r="G149" t="str">
        <f t="shared" si="17"/>
        <v>Developing Only</v>
      </c>
      <c r="H149" t="s">
        <v>979</v>
      </c>
      <c r="I149" t="str">
        <f t="shared" si="18"/>
        <v>EEU</v>
      </c>
      <c r="J149" t="s">
        <v>990</v>
      </c>
      <c r="K149" t="str">
        <f t="shared" si="19"/>
        <v>Other</v>
      </c>
      <c r="L149" t="s">
        <v>1017</v>
      </c>
    </row>
    <row r="150" spans="1:12" x14ac:dyDescent="0.2">
      <c r="A150" s="3" t="s">
        <v>602</v>
      </c>
      <c r="B150" t="s">
        <v>881</v>
      </c>
      <c r="D150" t="s">
        <v>952</v>
      </c>
      <c r="E150" t="str">
        <f t="shared" si="16"/>
        <v>highInc</v>
      </c>
      <c r="F150" s="4" t="s">
        <v>71</v>
      </c>
      <c r="G150" t="str">
        <f t="shared" si="17"/>
        <v>Developed Only</v>
      </c>
      <c r="H150" t="s">
        <v>953</v>
      </c>
      <c r="I150" t="str">
        <f t="shared" si="18"/>
        <v>SAM</v>
      </c>
      <c r="J150" t="s">
        <v>990</v>
      </c>
      <c r="K150" t="str">
        <f t="shared" si="19"/>
        <v>Other</v>
      </c>
      <c r="L150" t="s">
        <v>1018</v>
      </c>
    </row>
    <row r="151" spans="1:12" x14ac:dyDescent="0.2">
      <c r="A151" s="3" t="s">
        <v>606</v>
      </c>
      <c r="B151" t="s">
        <v>885</v>
      </c>
      <c r="D151" t="s">
        <v>952</v>
      </c>
      <c r="E151" t="str">
        <f t="shared" si="16"/>
        <v>highInc</v>
      </c>
      <c r="F151" s="4" t="s">
        <v>71</v>
      </c>
      <c r="G151" t="str">
        <f t="shared" si="17"/>
        <v>Developed Only</v>
      </c>
      <c r="H151" t="s">
        <v>964</v>
      </c>
      <c r="I151" t="str">
        <f t="shared" si="18"/>
        <v>NAM</v>
      </c>
      <c r="J151" t="s">
        <v>990</v>
      </c>
      <c r="K151" t="str">
        <f t="shared" si="19"/>
        <v>Other</v>
      </c>
      <c r="L151" t="s">
        <v>1018</v>
      </c>
    </row>
    <row r="152" spans="1:12" x14ac:dyDescent="0.2">
      <c r="A152" s="3" t="s">
        <v>608</v>
      </c>
      <c r="B152" t="s">
        <v>890</v>
      </c>
      <c r="D152" t="s">
        <v>939</v>
      </c>
      <c r="E152" t="str">
        <f t="shared" si="16"/>
        <v>lowMidInc</v>
      </c>
      <c r="F152" s="4" t="s">
        <v>25</v>
      </c>
      <c r="G152" t="str">
        <f t="shared" si="17"/>
        <v>Developing Only</v>
      </c>
      <c r="H152" t="s">
        <v>975</v>
      </c>
      <c r="I152" t="str">
        <f t="shared" si="18"/>
        <v>CAS</v>
      </c>
      <c r="J152" t="s">
        <v>990</v>
      </c>
      <c r="K152" t="str">
        <f t="shared" si="19"/>
        <v>Other</v>
      </c>
      <c r="L152" t="s">
        <v>1017</v>
      </c>
    </row>
    <row r="153" spans="1:12" x14ac:dyDescent="0.2">
      <c r="A153" s="3" t="s">
        <v>611</v>
      </c>
      <c r="B153" t="s">
        <v>899</v>
      </c>
      <c r="D153" t="s">
        <v>939</v>
      </c>
      <c r="E153" t="str">
        <f t="shared" si="16"/>
        <v>upMidInc</v>
      </c>
      <c r="F153" s="4" t="s">
        <v>52</v>
      </c>
      <c r="G153" t="str">
        <f t="shared" si="17"/>
        <v>Developing Only</v>
      </c>
      <c r="H153" t="s">
        <v>953</v>
      </c>
      <c r="I153" t="str">
        <f t="shared" si="18"/>
        <v>SAM</v>
      </c>
      <c r="J153" t="s">
        <v>990</v>
      </c>
      <c r="K153" t="str">
        <f t="shared" si="19"/>
        <v>Other</v>
      </c>
      <c r="L153" t="s">
        <v>1016</v>
      </c>
    </row>
    <row r="154" spans="1:12" x14ac:dyDescent="0.2">
      <c r="A154" s="3" t="s">
        <v>617</v>
      </c>
      <c r="B154" t="s">
        <v>907</v>
      </c>
      <c r="D154" t="s">
        <v>939</v>
      </c>
      <c r="E154" t="str">
        <f t="shared" si="16"/>
        <v>lowMidInc</v>
      </c>
      <c r="F154" s="4" t="s">
        <v>13</v>
      </c>
      <c r="G154" t="str">
        <f t="shared" si="17"/>
        <v>Developing Only</v>
      </c>
      <c r="H154" t="s">
        <v>982</v>
      </c>
      <c r="I154" t="str">
        <f t="shared" si="18"/>
        <v>SEAS</v>
      </c>
      <c r="J154" t="s">
        <v>969</v>
      </c>
      <c r="K154" t="str">
        <f t="shared" si="19"/>
        <v>East Asia and Pacific, developing only</v>
      </c>
      <c r="L154" t="s">
        <v>1017</v>
      </c>
    </row>
    <row r="155" spans="1:12" x14ac:dyDescent="0.2">
      <c r="A155" s="3" t="s">
        <v>619</v>
      </c>
      <c r="B155" t="s">
        <v>912</v>
      </c>
      <c r="D155" t="s">
        <v>939</v>
      </c>
      <c r="E155" t="str">
        <f t="shared" si="16"/>
        <v>lowMidInc</v>
      </c>
      <c r="F155" s="4" t="s">
        <v>13</v>
      </c>
      <c r="G155" t="str">
        <f t="shared" si="17"/>
        <v>Developing Only</v>
      </c>
      <c r="H155" t="s">
        <v>986</v>
      </c>
      <c r="I155" t="str">
        <f t="shared" si="18"/>
        <v>OCN</v>
      </c>
      <c r="J155" t="s">
        <v>969</v>
      </c>
      <c r="K155" t="str">
        <f t="shared" si="19"/>
        <v>East Asia and Pacific, developing only</v>
      </c>
      <c r="L155" t="s">
        <v>1017</v>
      </c>
    </row>
    <row r="156" spans="1:12" x14ac:dyDescent="0.2">
      <c r="A156" s="3" t="s">
        <v>621</v>
      </c>
      <c r="B156" t="s">
        <v>922</v>
      </c>
      <c r="D156" t="s">
        <v>939</v>
      </c>
      <c r="E156" t="str">
        <f t="shared" si="16"/>
        <v>lowMidInc</v>
      </c>
      <c r="F156" s="4" t="s">
        <v>71</v>
      </c>
      <c r="G156" t="str">
        <f t="shared" si="17"/>
        <v>Developing Only</v>
      </c>
      <c r="H156" t="s">
        <v>957</v>
      </c>
      <c r="I156" t="str">
        <f t="shared" si="18"/>
        <v>WAS</v>
      </c>
      <c r="J156" t="s">
        <v>972</v>
      </c>
      <c r="K156" t="str">
        <f t="shared" si="19"/>
        <v>Middle East and North Africa, developing only</v>
      </c>
      <c r="L156" t="s">
        <v>1017</v>
      </c>
    </row>
    <row r="157" spans="1:12" x14ac:dyDescent="0.2">
      <c r="A157" s="3" t="s">
        <v>624</v>
      </c>
      <c r="B157" t="s">
        <v>925</v>
      </c>
      <c r="D157" t="s">
        <v>939</v>
      </c>
      <c r="E157" t="str">
        <f t="shared" si="16"/>
        <v>upMidInc</v>
      </c>
      <c r="F157" s="4" t="s">
        <v>25</v>
      </c>
      <c r="G157" t="str">
        <f t="shared" si="17"/>
        <v>Developing Only</v>
      </c>
      <c r="H157" t="s">
        <v>960</v>
      </c>
      <c r="I157" t="str">
        <f t="shared" si="18"/>
        <v>SAF</v>
      </c>
      <c r="J157" t="s">
        <v>990</v>
      </c>
      <c r="K157" t="str">
        <f t="shared" si="19"/>
        <v>Other</v>
      </c>
      <c r="L157" t="s">
        <v>1016</v>
      </c>
    </row>
    <row r="158" spans="1:12" x14ac:dyDescent="0.2">
      <c r="A158" s="3" t="s">
        <v>626</v>
      </c>
      <c r="B158" t="s">
        <v>930</v>
      </c>
      <c r="D158" t="s">
        <v>939</v>
      </c>
      <c r="E158" t="str">
        <f t="shared" si="16"/>
        <v>lowMidInc</v>
      </c>
      <c r="F158" s="4" t="s">
        <v>71</v>
      </c>
      <c r="G158" t="str">
        <f t="shared" si="17"/>
        <v>Developing Only</v>
      </c>
      <c r="H158" t="s">
        <v>956</v>
      </c>
      <c r="I158" t="str">
        <f t="shared" si="18"/>
        <v>EAF</v>
      </c>
      <c r="J158" t="s">
        <v>990</v>
      </c>
      <c r="K158" t="str">
        <f t="shared" si="19"/>
        <v>Other</v>
      </c>
      <c r="L158" t="s">
        <v>1017</v>
      </c>
    </row>
    <row r="159" spans="1:12" x14ac:dyDescent="0.2">
      <c r="A159" s="3" t="s">
        <v>628</v>
      </c>
      <c r="B159" t="s">
        <v>934</v>
      </c>
      <c r="D159" t="s">
        <v>939</v>
      </c>
      <c r="E159" t="str">
        <f t="shared" si="16"/>
        <v>lowInc</v>
      </c>
      <c r="F159" s="4" t="s">
        <v>71</v>
      </c>
      <c r="G159" t="str">
        <f t="shared" si="17"/>
        <v>Developing Only</v>
      </c>
      <c r="H159" t="s">
        <v>956</v>
      </c>
      <c r="I159" t="str">
        <f t="shared" si="18"/>
        <v>EAF</v>
      </c>
      <c r="J159" t="s">
        <v>990</v>
      </c>
      <c r="K159" t="str">
        <f t="shared" si="19"/>
        <v>Other</v>
      </c>
      <c r="L159" t="s">
        <v>1015</v>
      </c>
    </row>
    <row r="160" spans="1:12" x14ac:dyDescent="0.2">
      <c r="A160" s="3" t="s">
        <v>194</v>
      </c>
      <c r="F160" s="4" t="s">
        <v>25</v>
      </c>
    </row>
    <row r="161" spans="1:6" x14ac:dyDescent="0.2">
      <c r="A161" s="3" t="s">
        <v>631</v>
      </c>
      <c r="F161" s="4" t="s">
        <v>71</v>
      </c>
    </row>
    <row r="162" spans="1:6" x14ac:dyDescent="0.2">
      <c r="A162" s="3" t="s">
        <v>633</v>
      </c>
      <c r="F162" s="4" t="s">
        <v>25</v>
      </c>
    </row>
    <row r="163" spans="1:6" x14ac:dyDescent="0.2">
      <c r="A163" s="3" t="s">
        <v>637</v>
      </c>
      <c r="F163" s="4" t="s">
        <v>71</v>
      </c>
    </row>
    <row r="164" spans="1:6" x14ac:dyDescent="0.2">
      <c r="A164" s="3" t="s">
        <v>639</v>
      </c>
      <c r="F164" s="4" t="s">
        <v>25</v>
      </c>
    </row>
    <row r="165" spans="1:6" x14ac:dyDescent="0.2">
      <c r="A165" s="3" t="s">
        <v>644</v>
      </c>
      <c r="F165" s="4" t="s">
        <v>13</v>
      </c>
    </row>
    <row r="166" spans="1:6" x14ac:dyDescent="0.2">
      <c r="A166" s="3" t="s">
        <v>647</v>
      </c>
      <c r="F166" s="4" t="s">
        <v>71</v>
      </c>
    </row>
    <row r="167" spans="1:6" x14ac:dyDescent="0.2">
      <c r="A167" s="3" t="s">
        <v>650</v>
      </c>
      <c r="F167" s="4" t="s">
        <v>33</v>
      </c>
    </row>
    <row r="168" spans="1:6" x14ac:dyDescent="0.2">
      <c r="A168" s="3" t="s">
        <v>654</v>
      </c>
      <c r="F168" s="4" t="s">
        <v>33</v>
      </c>
    </row>
    <row r="169" spans="1:6" x14ac:dyDescent="0.2">
      <c r="A169" s="3" t="s">
        <v>657</v>
      </c>
      <c r="F169" s="4" t="s">
        <v>18</v>
      </c>
    </row>
    <row r="170" spans="1:6" x14ac:dyDescent="0.2">
      <c r="A170" s="3" t="s">
        <v>661</v>
      </c>
      <c r="F170" s="4" t="s">
        <v>71</v>
      </c>
    </row>
    <row r="171" spans="1:6" x14ac:dyDescent="0.2">
      <c r="A171" s="3" t="s">
        <v>665</v>
      </c>
      <c r="F171" s="4" t="s">
        <v>71</v>
      </c>
    </row>
    <row r="172" spans="1:6" x14ac:dyDescent="0.2">
      <c r="A172" s="3" t="s">
        <v>670</v>
      </c>
      <c r="F172" s="4" t="s">
        <v>52</v>
      </c>
    </row>
    <row r="173" spans="1:6" x14ac:dyDescent="0.2">
      <c r="A173" s="3" t="s">
        <v>674</v>
      </c>
      <c r="F173" s="4" t="s">
        <v>18</v>
      </c>
    </row>
    <row r="174" spans="1:6" x14ac:dyDescent="0.2">
      <c r="A174" s="3" t="s">
        <v>677</v>
      </c>
      <c r="F174" s="4" t="s">
        <v>13</v>
      </c>
    </row>
    <row r="175" spans="1:6" x14ac:dyDescent="0.2">
      <c r="A175" s="3" t="s">
        <v>680</v>
      </c>
      <c r="F175" s="4" t="s">
        <v>71</v>
      </c>
    </row>
    <row r="176" spans="1:6" x14ac:dyDescent="0.2">
      <c r="A176" s="3" t="s">
        <v>682</v>
      </c>
      <c r="F176" s="4" t="s">
        <v>13</v>
      </c>
    </row>
    <row r="177" spans="1:6" x14ac:dyDescent="0.2">
      <c r="A177" s="3" t="s">
        <v>685</v>
      </c>
      <c r="F177" s="4" t="s">
        <v>71</v>
      </c>
    </row>
    <row r="178" spans="1:6" x14ac:dyDescent="0.2">
      <c r="A178" s="3" t="s">
        <v>689</v>
      </c>
      <c r="F178" s="4" t="s">
        <v>71</v>
      </c>
    </row>
    <row r="179" spans="1:6" x14ac:dyDescent="0.2">
      <c r="A179" s="3" t="s">
        <v>693</v>
      </c>
      <c r="F179" s="4" t="s">
        <v>71</v>
      </c>
    </row>
    <row r="180" spans="1:6" x14ac:dyDescent="0.2">
      <c r="A180" s="3" t="s">
        <v>698</v>
      </c>
      <c r="F180" s="4" t="s">
        <v>33</v>
      </c>
    </row>
    <row r="181" spans="1:6" x14ac:dyDescent="0.2">
      <c r="A181" s="3" t="s">
        <v>701</v>
      </c>
      <c r="F181" s="4" t="s">
        <v>13</v>
      </c>
    </row>
    <row r="182" spans="1:6" x14ac:dyDescent="0.2">
      <c r="A182" s="3" t="s">
        <v>703</v>
      </c>
      <c r="F182" s="4" t="s">
        <v>71</v>
      </c>
    </row>
    <row r="183" spans="1:6" x14ac:dyDescent="0.2">
      <c r="A183" s="3" t="s">
        <v>710</v>
      </c>
      <c r="F183" s="4" t="s">
        <v>33</v>
      </c>
    </row>
    <row r="184" spans="1:6" x14ac:dyDescent="0.2">
      <c r="A184" s="3" t="s">
        <v>714</v>
      </c>
      <c r="F184" s="4" t="s">
        <v>13</v>
      </c>
    </row>
    <row r="185" spans="1:6" x14ac:dyDescent="0.2">
      <c r="A185" s="3" t="s">
        <v>718</v>
      </c>
      <c r="F185" s="4" t="s">
        <v>52</v>
      </c>
    </row>
    <row r="186" spans="1:6" x14ac:dyDescent="0.2">
      <c r="A186" s="3" t="s">
        <v>721</v>
      </c>
      <c r="F186" s="4" t="s">
        <v>71</v>
      </c>
    </row>
    <row r="187" spans="1:6" x14ac:dyDescent="0.2">
      <c r="A187" s="3" t="s">
        <v>723</v>
      </c>
      <c r="F187" s="4" t="s">
        <v>52</v>
      </c>
    </row>
    <row r="188" spans="1:6" x14ac:dyDescent="0.2">
      <c r="A188" s="3" t="s">
        <v>726</v>
      </c>
      <c r="F188" s="4" t="s">
        <v>71</v>
      </c>
    </row>
    <row r="189" spans="1:6" x14ac:dyDescent="0.2">
      <c r="A189" s="3" t="s">
        <v>728</v>
      </c>
      <c r="F189" s="4" t="s">
        <v>33</v>
      </c>
    </row>
    <row r="190" spans="1:6" x14ac:dyDescent="0.2">
      <c r="A190" s="3" t="s">
        <v>732</v>
      </c>
      <c r="F190" s="4" t="s">
        <v>64</v>
      </c>
    </row>
    <row r="191" spans="1:6" x14ac:dyDescent="0.2">
      <c r="A191" s="3" t="s">
        <v>736</v>
      </c>
      <c r="F191" s="4" t="s">
        <v>25</v>
      </c>
    </row>
    <row r="192" spans="1:6" x14ac:dyDescent="0.2">
      <c r="A192" s="3" t="s">
        <v>739</v>
      </c>
      <c r="F192" s="4" t="s">
        <v>52</v>
      </c>
    </row>
    <row r="193" spans="1:6" x14ac:dyDescent="0.2">
      <c r="A193" s="3" t="s">
        <v>742</v>
      </c>
      <c r="F193" s="4" t="s">
        <v>25</v>
      </c>
    </row>
    <row r="194" spans="1:6" x14ac:dyDescent="0.2">
      <c r="A194" s="3" t="s">
        <v>748</v>
      </c>
      <c r="F194" s="4" t="s">
        <v>25</v>
      </c>
    </row>
    <row r="195" spans="1:6" x14ac:dyDescent="0.2">
      <c r="A195" s="3" t="s">
        <v>751</v>
      </c>
      <c r="F195" s="4" t="s">
        <v>71</v>
      </c>
    </row>
    <row r="196" spans="1:6" x14ac:dyDescent="0.2">
      <c r="A196" s="3" t="s">
        <v>755</v>
      </c>
      <c r="F196" s="4" t="s">
        <v>25</v>
      </c>
    </row>
    <row r="197" spans="1:6" x14ac:dyDescent="0.2">
      <c r="A197" s="3" t="s">
        <v>757</v>
      </c>
      <c r="F197" s="4" t="s">
        <v>25</v>
      </c>
    </row>
    <row r="198" spans="1:6" x14ac:dyDescent="0.2">
      <c r="A198" s="3" t="s">
        <v>759</v>
      </c>
      <c r="F198" s="4" t="s">
        <v>25</v>
      </c>
    </row>
    <row r="199" spans="1:6" x14ac:dyDescent="0.2">
      <c r="A199" s="3" t="s">
        <v>761</v>
      </c>
      <c r="F199" s="4" t="s">
        <v>71</v>
      </c>
    </row>
    <row r="200" spans="1:6" x14ac:dyDescent="0.2">
      <c r="A200" s="3" t="s">
        <v>765</v>
      </c>
      <c r="F200" s="4" t="s">
        <v>25</v>
      </c>
    </row>
    <row r="201" spans="1:6" x14ac:dyDescent="0.2">
      <c r="A201" s="3" t="s">
        <v>770</v>
      </c>
      <c r="F201" s="4" t="s">
        <v>13</v>
      </c>
    </row>
    <row r="202" spans="1:6" x14ac:dyDescent="0.2">
      <c r="A202" s="3" t="s">
        <v>774</v>
      </c>
      <c r="F202" s="4" t="s">
        <v>33</v>
      </c>
    </row>
    <row r="203" spans="1:6" x14ac:dyDescent="0.2">
      <c r="A203" s="3" t="s">
        <v>778</v>
      </c>
      <c r="F203" s="4" t="s">
        <v>25</v>
      </c>
    </row>
    <row r="204" spans="1:6" x14ac:dyDescent="0.2">
      <c r="A204" s="3" t="s">
        <v>781</v>
      </c>
      <c r="F204" s="4" t="s">
        <v>25</v>
      </c>
    </row>
    <row r="205" spans="1:6" x14ac:dyDescent="0.2">
      <c r="A205" s="3" t="s">
        <v>783</v>
      </c>
      <c r="F205" s="4" t="s">
        <v>33</v>
      </c>
    </row>
    <row r="206" spans="1:6" x14ac:dyDescent="0.2">
      <c r="A206" s="3" t="s">
        <v>786</v>
      </c>
      <c r="F206" s="4" t="s">
        <v>25</v>
      </c>
    </row>
    <row r="207" spans="1:6" x14ac:dyDescent="0.2">
      <c r="A207" s="3" t="s">
        <v>789</v>
      </c>
      <c r="F207" s="4" t="s">
        <v>25</v>
      </c>
    </row>
    <row r="208" spans="1:6" x14ac:dyDescent="0.2">
      <c r="A208" s="3" t="s">
        <v>792</v>
      </c>
      <c r="F208" s="4" t="s">
        <v>13</v>
      </c>
    </row>
    <row r="209" spans="1:6" x14ac:dyDescent="0.2">
      <c r="A209" s="3" t="s">
        <v>795</v>
      </c>
      <c r="F209" s="4" t="s">
        <v>33</v>
      </c>
    </row>
    <row r="210" spans="1:6" x14ac:dyDescent="0.2">
      <c r="A210" s="3" t="s">
        <v>799</v>
      </c>
      <c r="F210" s="4" t="s">
        <v>33</v>
      </c>
    </row>
    <row r="211" spans="1:6" x14ac:dyDescent="0.2">
      <c r="A211" s="3" t="s">
        <v>802</v>
      </c>
      <c r="F211" s="4" t="s">
        <v>33</v>
      </c>
    </row>
    <row r="212" spans="1:6" x14ac:dyDescent="0.2">
      <c r="A212" s="3" t="s">
        <v>805</v>
      </c>
      <c r="F212" s="4" t="s">
        <v>25</v>
      </c>
    </row>
    <row r="213" spans="1:6" x14ac:dyDescent="0.2">
      <c r="A213" s="3" t="s">
        <v>809</v>
      </c>
      <c r="F213" s="4" t="s">
        <v>13</v>
      </c>
    </row>
    <row r="214" spans="1:6" x14ac:dyDescent="0.2">
      <c r="A214" s="3" t="s">
        <v>811</v>
      </c>
      <c r="F214" s="4" t="s">
        <v>71</v>
      </c>
    </row>
    <row r="215" spans="1:6" x14ac:dyDescent="0.2">
      <c r="A215" s="3" t="s">
        <v>815</v>
      </c>
      <c r="F215" s="4" t="s">
        <v>52</v>
      </c>
    </row>
    <row r="216" spans="1:6" x14ac:dyDescent="0.2">
      <c r="A216" s="3" t="s">
        <v>819</v>
      </c>
      <c r="F216" s="4" t="s">
        <v>13</v>
      </c>
    </row>
    <row r="217" spans="1:6" x14ac:dyDescent="0.2">
      <c r="A217" s="3" t="s">
        <v>821</v>
      </c>
      <c r="F217" s="4" t="s">
        <v>25</v>
      </c>
    </row>
    <row r="218" spans="1:6" x14ac:dyDescent="0.2">
      <c r="A218" s="3" t="s">
        <v>826</v>
      </c>
      <c r="F218" s="4" t="s">
        <v>25</v>
      </c>
    </row>
    <row r="219" spans="1:6" x14ac:dyDescent="0.2">
      <c r="A219" s="3" t="s">
        <v>830</v>
      </c>
      <c r="F219" s="4" t="s">
        <v>71</v>
      </c>
    </row>
    <row r="220" spans="1:6" x14ac:dyDescent="0.2">
      <c r="A220" s="3" t="s">
        <v>833</v>
      </c>
      <c r="F220" s="4" t="s">
        <v>64</v>
      </c>
    </row>
    <row r="221" spans="1:6" x14ac:dyDescent="0.2">
      <c r="A221" s="3" t="s">
        <v>837</v>
      </c>
      <c r="F221" s="4" t="s">
        <v>71</v>
      </c>
    </row>
    <row r="222" spans="1:6" x14ac:dyDescent="0.2">
      <c r="A222" s="3" t="s">
        <v>839</v>
      </c>
      <c r="F222" s="4" t="s">
        <v>64</v>
      </c>
    </row>
    <row r="223" spans="1:6" x14ac:dyDescent="0.2">
      <c r="A223" s="3" t="s">
        <v>843</v>
      </c>
      <c r="F223" s="4" t="s">
        <v>71</v>
      </c>
    </row>
    <row r="224" spans="1:6" x14ac:dyDescent="0.2">
      <c r="A224" s="3" t="s">
        <v>848</v>
      </c>
      <c r="F224" s="4" t="s">
        <v>71</v>
      </c>
    </row>
    <row r="225" spans="1:6" x14ac:dyDescent="0.2">
      <c r="A225" s="3" t="s">
        <v>851</v>
      </c>
      <c r="F225" s="4" t="s">
        <v>13</v>
      </c>
    </row>
    <row r="226" spans="1:6" x14ac:dyDescent="0.2">
      <c r="A226" s="3" t="s">
        <v>855</v>
      </c>
      <c r="F226" s="4" t="s">
        <v>52</v>
      </c>
    </row>
    <row r="227" spans="1:6" x14ac:dyDescent="0.2">
      <c r="A227" s="3" t="s">
        <v>858</v>
      </c>
      <c r="F227" s="4" t="s">
        <v>52</v>
      </c>
    </row>
    <row r="228" spans="1:6" x14ac:dyDescent="0.2">
      <c r="A228" s="3" t="s">
        <v>862</v>
      </c>
      <c r="F228" s="4" t="s">
        <v>71</v>
      </c>
    </row>
    <row r="229" spans="1:6" x14ac:dyDescent="0.2">
      <c r="A229" s="3" t="s">
        <v>865</v>
      </c>
      <c r="F229" s="4" t="s">
        <v>71</v>
      </c>
    </row>
    <row r="230" spans="1:6" x14ac:dyDescent="0.2">
      <c r="A230" s="3" t="s">
        <v>867</v>
      </c>
      <c r="F230" s="4" t="s">
        <v>25</v>
      </c>
    </row>
    <row r="231" spans="1:6" x14ac:dyDescent="0.2">
      <c r="A231" s="3" t="s">
        <v>873</v>
      </c>
      <c r="F231" s="4" t="s">
        <v>25</v>
      </c>
    </row>
    <row r="232" spans="1:6" x14ac:dyDescent="0.2">
      <c r="A232" s="3" t="s">
        <v>876</v>
      </c>
      <c r="F232" s="4" t="s">
        <v>64</v>
      </c>
    </row>
    <row r="233" spans="1:6" x14ac:dyDescent="0.2">
      <c r="A233" s="3" t="s">
        <v>879</v>
      </c>
      <c r="F233" s="4" t="s">
        <v>71</v>
      </c>
    </row>
    <row r="234" spans="1:6" x14ac:dyDescent="0.2">
      <c r="A234" s="3" t="s">
        <v>881</v>
      </c>
      <c r="F234" s="4" t="s">
        <v>13</v>
      </c>
    </row>
    <row r="235" spans="1:6" x14ac:dyDescent="0.2">
      <c r="A235" s="3" t="s">
        <v>885</v>
      </c>
      <c r="F235" s="4" t="s">
        <v>194</v>
      </c>
    </row>
    <row r="236" spans="1:6" x14ac:dyDescent="0.2">
      <c r="A236" s="3" t="s">
        <v>890</v>
      </c>
      <c r="F236" s="4" t="s">
        <v>64</v>
      </c>
    </row>
    <row r="237" spans="1:6" x14ac:dyDescent="0.2">
      <c r="A237" s="3" t="s">
        <v>893</v>
      </c>
      <c r="F237" s="4" t="s">
        <v>33</v>
      </c>
    </row>
    <row r="238" spans="1:6" x14ac:dyDescent="0.2">
      <c r="A238" s="3" t="s">
        <v>895</v>
      </c>
      <c r="F238" s="4" t="s">
        <v>13</v>
      </c>
    </row>
    <row r="239" spans="1:6" x14ac:dyDescent="0.2">
      <c r="A239" s="3" t="s">
        <v>899</v>
      </c>
      <c r="F239" s="4" t="s">
        <v>13</v>
      </c>
    </row>
    <row r="240" spans="1:6" x14ac:dyDescent="0.2">
      <c r="A240" s="3" t="s">
        <v>903</v>
      </c>
      <c r="F240" s="4" t="s">
        <v>13</v>
      </c>
    </row>
    <row r="241" spans="1:6" x14ac:dyDescent="0.2">
      <c r="A241" s="3" t="s">
        <v>905</v>
      </c>
      <c r="F241" s="4" t="s">
        <v>13</v>
      </c>
    </row>
    <row r="242" spans="1:6" x14ac:dyDescent="0.2">
      <c r="A242" s="3" t="s">
        <v>907</v>
      </c>
      <c r="F242" s="4" t="s">
        <v>71</v>
      </c>
    </row>
    <row r="243" spans="1:6" x14ac:dyDescent="0.2">
      <c r="A243" s="3" t="s">
        <v>912</v>
      </c>
      <c r="F243" s="4" t="s">
        <v>71</v>
      </c>
    </row>
    <row r="244" spans="1:6" x14ac:dyDescent="0.2">
      <c r="A244" s="3" t="s">
        <v>916</v>
      </c>
      <c r="F244" s="4" t="s">
        <v>71</v>
      </c>
    </row>
    <row r="245" spans="1:6" x14ac:dyDescent="0.2">
      <c r="A245" s="3" t="s">
        <v>918</v>
      </c>
      <c r="F245" s="4" t="s">
        <v>71</v>
      </c>
    </row>
    <row r="246" spans="1:6" x14ac:dyDescent="0.2">
      <c r="A246" s="3" t="s">
        <v>922</v>
      </c>
      <c r="F246" s="4" t="s">
        <v>52</v>
      </c>
    </row>
    <row r="247" spans="1:6" x14ac:dyDescent="0.2">
      <c r="A247" s="3" t="s">
        <v>925</v>
      </c>
      <c r="F247" s="4" t="s">
        <v>25</v>
      </c>
    </row>
    <row r="248" spans="1:6" x14ac:dyDescent="0.2">
      <c r="A248" s="3" t="s">
        <v>930</v>
      </c>
      <c r="F248" s="4" t="s">
        <v>25</v>
      </c>
    </row>
    <row r="249" spans="1:6" x14ac:dyDescent="0.2">
      <c r="A249" s="9" t="s">
        <v>934</v>
      </c>
      <c r="F249" s="10" t="s">
        <v>25</v>
      </c>
    </row>
  </sheetData>
  <sortState ref="AB2:AB5">
    <sortCondition ref="AB2:AB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18521-6982-4444-AD0C-834F2D2688C4}">
  <dimension ref="A1:F250"/>
  <sheetViews>
    <sheetView workbookViewId="0">
      <selection activeCell="C2" sqref="C2"/>
    </sheetView>
  </sheetViews>
  <sheetFormatPr baseColWidth="10" defaultRowHeight="15" x14ac:dyDescent="0.2"/>
  <cols>
    <col min="2" max="2" width="22.5" bestFit="1" customWidth="1"/>
    <col min="3" max="3" width="20.5" bestFit="1" customWidth="1"/>
  </cols>
  <sheetData>
    <row r="1" spans="1:6" x14ac:dyDescent="0.2">
      <c r="A1" t="s">
        <v>0</v>
      </c>
      <c r="B1" t="s">
        <v>1227</v>
      </c>
      <c r="C1" t="s">
        <v>1231</v>
      </c>
      <c r="E1" t="s">
        <v>1206</v>
      </c>
      <c r="F1" t="s">
        <v>1205</v>
      </c>
    </row>
    <row r="2" spans="1:6" x14ac:dyDescent="0.2">
      <c r="A2" t="s">
        <v>10</v>
      </c>
      <c r="B2" t="s">
        <v>1226</v>
      </c>
      <c r="C2" t="str">
        <f>VLOOKUP(B2,E$2:F$4,2,FALSE)</f>
        <v>Increased investment</v>
      </c>
      <c r="E2" t="s">
        <v>1226</v>
      </c>
      <c r="F2" t="s">
        <v>1229</v>
      </c>
    </row>
    <row r="3" spans="1:6" x14ac:dyDescent="0.2">
      <c r="A3" t="s">
        <v>17</v>
      </c>
      <c r="B3" t="s">
        <v>1226</v>
      </c>
      <c r="C3" t="str">
        <f t="shared" ref="C3:C66" si="0">VLOOKUP(B3,E$2:F$4,2,FALSE)</f>
        <v>Increased investment</v>
      </c>
      <c r="E3" t="s">
        <v>1228</v>
      </c>
      <c r="F3" t="s">
        <v>1230</v>
      </c>
    </row>
    <row r="4" spans="1:6" x14ac:dyDescent="0.2">
      <c r="A4" t="s">
        <v>23</v>
      </c>
      <c r="B4" t="s">
        <v>1226</v>
      </c>
      <c r="C4" t="str">
        <f t="shared" si="0"/>
        <v>Increased investment</v>
      </c>
    </row>
    <row r="5" spans="1:6" x14ac:dyDescent="0.2">
      <c r="A5" t="s">
        <v>29</v>
      </c>
      <c r="B5" t="s">
        <v>1226</v>
      </c>
      <c r="C5" t="str">
        <f t="shared" si="0"/>
        <v>Increased investment</v>
      </c>
    </row>
    <row r="6" spans="1:6" x14ac:dyDescent="0.2">
      <c r="A6" t="s">
        <v>31</v>
      </c>
      <c r="B6" t="s">
        <v>1228</v>
      </c>
      <c r="C6" t="str">
        <f t="shared" si="0"/>
        <v>standard investment</v>
      </c>
    </row>
    <row r="7" spans="1:6" x14ac:dyDescent="0.2">
      <c r="A7" t="s">
        <v>37</v>
      </c>
      <c r="B7" t="s">
        <v>1228</v>
      </c>
      <c r="C7" t="str">
        <f t="shared" si="0"/>
        <v>standard investment</v>
      </c>
    </row>
    <row r="8" spans="1:6" x14ac:dyDescent="0.2">
      <c r="A8" t="s">
        <v>42</v>
      </c>
      <c r="B8" t="s">
        <v>1228</v>
      </c>
      <c r="C8" t="str">
        <f t="shared" si="0"/>
        <v>standard investment</v>
      </c>
    </row>
    <row r="9" spans="1:6" x14ac:dyDescent="0.2">
      <c r="A9" t="s">
        <v>49</v>
      </c>
      <c r="B9" t="s">
        <v>1226</v>
      </c>
      <c r="C9" t="str">
        <f t="shared" si="0"/>
        <v>Increased investment</v>
      </c>
    </row>
    <row r="10" spans="1:6" x14ac:dyDescent="0.2">
      <c r="A10" t="s">
        <v>59</v>
      </c>
      <c r="B10" t="s">
        <v>1228</v>
      </c>
      <c r="C10" t="str">
        <f t="shared" si="0"/>
        <v>standard investment</v>
      </c>
    </row>
    <row r="11" spans="1:6" x14ac:dyDescent="0.2">
      <c r="A11" t="s">
        <v>62</v>
      </c>
      <c r="B11" t="s">
        <v>1226</v>
      </c>
      <c r="C11" t="str">
        <f t="shared" si="0"/>
        <v>Increased investment</v>
      </c>
    </row>
    <row r="12" spans="1:6" x14ac:dyDescent="0.2">
      <c r="A12" t="s">
        <v>69</v>
      </c>
      <c r="B12" t="s">
        <v>1228</v>
      </c>
      <c r="C12" t="str">
        <f t="shared" si="0"/>
        <v>standard investment</v>
      </c>
    </row>
    <row r="13" spans="1:6" x14ac:dyDescent="0.2">
      <c r="A13" t="s">
        <v>75</v>
      </c>
      <c r="B13" t="s">
        <v>1228</v>
      </c>
      <c r="C13" t="str">
        <f t="shared" si="0"/>
        <v>standard investment</v>
      </c>
    </row>
    <row r="14" spans="1:6" x14ac:dyDescent="0.2">
      <c r="A14" t="s">
        <v>79</v>
      </c>
      <c r="B14" t="s">
        <v>1228</v>
      </c>
      <c r="C14" t="str">
        <f t="shared" si="0"/>
        <v>standard investment</v>
      </c>
    </row>
    <row r="15" spans="1:6" x14ac:dyDescent="0.2">
      <c r="A15" t="s">
        <v>83</v>
      </c>
      <c r="B15" t="s">
        <v>1226</v>
      </c>
      <c r="C15" t="str">
        <f t="shared" si="0"/>
        <v>Increased investment</v>
      </c>
    </row>
    <row r="16" spans="1:6" x14ac:dyDescent="0.2">
      <c r="A16" t="s">
        <v>87</v>
      </c>
      <c r="B16" t="s">
        <v>1228</v>
      </c>
      <c r="C16" t="str">
        <f t="shared" si="0"/>
        <v>standard investment</v>
      </c>
    </row>
    <row r="17" spans="1:3" x14ac:dyDescent="0.2">
      <c r="A17" t="s">
        <v>91</v>
      </c>
      <c r="B17" t="s">
        <v>1228</v>
      </c>
      <c r="C17" t="str">
        <f t="shared" si="0"/>
        <v>standard investment</v>
      </c>
    </row>
    <row r="18" spans="1:3" x14ac:dyDescent="0.2">
      <c r="A18" t="s">
        <v>96</v>
      </c>
      <c r="B18" t="s">
        <v>1226</v>
      </c>
      <c r="C18" t="str">
        <f t="shared" si="0"/>
        <v>Increased investment</v>
      </c>
    </row>
    <row r="19" spans="1:3" x14ac:dyDescent="0.2">
      <c r="A19" t="s">
        <v>99</v>
      </c>
      <c r="B19" t="s">
        <v>1226</v>
      </c>
      <c r="C19" t="str">
        <f t="shared" si="0"/>
        <v>Increased investment</v>
      </c>
    </row>
    <row r="20" spans="1:3" x14ac:dyDescent="0.2">
      <c r="A20" t="s">
        <v>103</v>
      </c>
      <c r="B20" t="s">
        <v>1228</v>
      </c>
      <c r="C20" t="str">
        <f t="shared" si="0"/>
        <v>standard investment</v>
      </c>
    </row>
    <row r="21" spans="1:3" x14ac:dyDescent="0.2">
      <c r="A21" t="s">
        <v>109</v>
      </c>
      <c r="B21" t="s">
        <v>1226</v>
      </c>
      <c r="C21" t="str">
        <f t="shared" si="0"/>
        <v>Increased investment</v>
      </c>
    </row>
    <row r="22" spans="1:3" x14ac:dyDescent="0.2">
      <c r="A22" t="s">
        <v>112</v>
      </c>
      <c r="B22" t="s">
        <v>1226</v>
      </c>
      <c r="C22" t="str">
        <f t="shared" si="0"/>
        <v>Increased investment</v>
      </c>
    </row>
    <row r="23" spans="1:3" x14ac:dyDescent="0.2">
      <c r="A23" t="s">
        <v>114</v>
      </c>
      <c r="B23" t="s">
        <v>1226</v>
      </c>
      <c r="C23" t="str">
        <f t="shared" si="0"/>
        <v>Increased investment</v>
      </c>
    </row>
    <row r="24" spans="1:3" x14ac:dyDescent="0.2">
      <c r="A24" t="s">
        <v>120</v>
      </c>
      <c r="B24" t="s">
        <v>1226</v>
      </c>
      <c r="C24" t="str">
        <f t="shared" si="0"/>
        <v>Increased investment</v>
      </c>
    </row>
    <row r="25" spans="1:3" x14ac:dyDescent="0.2">
      <c r="A25" t="s">
        <v>124</v>
      </c>
      <c r="B25" t="s">
        <v>1228</v>
      </c>
      <c r="C25" t="str">
        <f t="shared" si="0"/>
        <v>standard investment</v>
      </c>
    </row>
    <row r="26" spans="1:3" x14ac:dyDescent="0.2">
      <c r="A26" t="s">
        <v>130</v>
      </c>
      <c r="B26" t="s">
        <v>1226</v>
      </c>
      <c r="C26" t="str">
        <f t="shared" si="0"/>
        <v>Increased investment</v>
      </c>
    </row>
    <row r="27" spans="1:3" x14ac:dyDescent="0.2">
      <c r="A27" t="s">
        <v>134</v>
      </c>
      <c r="B27" t="s">
        <v>1226</v>
      </c>
      <c r="C27" t="str">
        <f t="shared" si="0"/>
        <v>Increased investment</v>
      </c>
    </row>
    <row r="28" spans="1:3" x14ac:dyDescent="0.2">
      <c r="A28" t="s">
        <v>138</v>
      </c>
      <c r="B28" t="s">
        <v>1228</v>
      </c>
      <c r="C28" t="str">
        <f t="shared" si="0"/>
        <v>standard investment</v>
      </c>
    </row>
    <row r="29" spans="1:3" x14ac:dyDescent="0.2">
      <c r="A29" t="s">
        <v>143</v>
      </c>
      <c r="B29" t="s">
        <v>1226</v>
      </c>
      <c r="C29" t="str">
        <f t="shared" si="0"/>
        <v>Increased investment</v>
      </c>
    </row>
    <row r="30" spans="1:3" x14ac:dyDescent="0.2">
      <c r="A30" t="s">
        <v>145</v>
      </c>
      <c r="B30" t="s">
        <v>1228</v>
      </c>
      <c r="C30" t="str">
        <f t="shared" si="0"/>
        <v>standard investment</v>
      </c>
    </row>
    <row r="31" spans="1:3" x14ac:dyDescent="0.2">
      <c r="A31" t="s">
        <v>151</v>
      </c>
      <c r="B31" t="s">
        <v>1226</v>
      </c>
      <c r="C31" t="str">
        <f t="shared" si="0"/>
        <v>Increased investment</v>
      </c>
    </row>
    <row r="32" spans="1:3" x14ac:dyDescent="0.2">
      <c r="A32" t="s">
        <v>157</v>
      </c>
      <c r="B32" t="s">
        <v>1228</v>
      </c>
      <c r="C32" t="str">
        <f t="shared" si="0"/>
        <v>standard investment</v>
      </c>
    </row>
    <row r="33" spans="1:3" x14ac:dyDescent="0.2">
      <c r="A33" t="s">
        <v>159</v>
      </c>
      <c r="B33" t="s">
        <v>1226</v>
      </c>
      <c r="C33" t="str">
        <f t="shared" si="0"/>
        <v>Increased investment</v>
      </c>
    </row>
    <row r="34" spans="1:3" x14ac:dyDescent="0.2">
      <c r="A34" t="s">
        <v>165</v>
      </c>
      <c r="B34" t="s">
        <v>1228</v>
      </c>
      <c r="C34" t="str">
        <f t="shared" si="0"/>
        <v>standard investment</v>
      </c>
    </row>
    <row r="35" spans="1:3" x14ac:dyDescent="0.2">
      <c r="A35" t="s">
        <v>168</v>
      </c>
      <c r="B35" t="s">
        <v>1226</v>
      </c>
      <c r="C35" t="str">
        <f t="shared" si="0"/>
        <v>Increased investment</v>
      </c>
    </row>
    <row r="36" spans="1:3" x14ac:dyDescent="0.2">
      <c r="A36" t="s">
        <v>172</v>
      </c>
      <c r="B36" t="s">
        <v>1226</v>
      </c>
      <c r="C36" t="str">
        <f t="shared" si="0"/>
        <v>Increased investment</v>
      </c>
    </row>
    <row r="37" spans="1:3" x14ac:dyDescent="0.2">
      <c r="A37" t="s">
        <v>178</v>
      </c>
      <c r="B37" t="s">
        <v>1226</v>
      </c>
      <c r="C37" t="str">
        <f t="shared" si="0"/>
        <v>Increased investment</v>
      </c>
    </row>
    <row r="38" spans="1:3" x14ac:dyDescent="0.2">
      <c r="A38" t="s">
        <v>182</v>
      </c>
      <c r="B38" t="s">
        <v>1228</v>
      </c>
      <c r="C38" t="str">
        <f t="shared" si="0"/>
        <v>standard investment</v>
      </c>
    </row>
    <row r="39" spans="1:3" x14ac:dyDescent="0.2">
      <c r="A39" t="s">
        <v>184</v>
      </c>
      <c r="B39" t="s">
        <v>1226</v>
      </c>
      <c r="C39" t="str">
        <f t="shared" si="0"/>
        <v>Increased investment</v>
      </c>
    </row>
    <row r="40" spans="1:3" x14ac:dyDescent="0.2">
      <c r="A40" t="s">
        <v>188</v>
      </c>
      <c r="B40" t="s">
        <v>1226</v>
      </c>
      <c r="C40" t="str">
        <f t="shared" si="0"/>
        <v>Increased investment</v>
      </c>
    </row>
    <row r="41" spans="1:3" x14ac:dyDescent="0.2">
      <c r="A41" t="s">
        <v>193</v>
      </c>
      <c r="B41" t="s">
        <v>1228</v>
      </c>
      <c r="C41" t="str">
        <f t="shared" si="0"/>
        <v>standard investment</v>
      </c>
    </row>
    <row r="42" spans="1:3" x14ac:dyDescent="0.2">
      <c r="A42" t="s">
        <v>198</v>
      </c>
      <c r="B42" t="s">
        <v>1228</v>
      </c>
      <c r="C42" t="str">
        <f t="shared" si="0"/>
        <v>standard investment</v>
      </c>
    </row>
    <row r="43" spans="1:3" x14ac:dyDescent="0.2">
      <c r="A43" t="s">
        <v>200</v>
      </c>
      <c r="B43" t="s">
        <v>1228</v>
      </c>
      <c r="C43" t="str">
        <f t="shared" si="0"/>
        <v>standard investment</v>
      </c>
    </row>
    <row r="44" spans="1:3" x14ac:dyDescent="0.2">
      <c r="A44" t="s">
        <v>206</v>
      </c>
      <c r="B44" t="s">
        <v>1228</v>
      </c>
      <c r="C44" t="str">
        <f t="shared" si="0"/>
        <v>standard investment</v>
      </c>
    </row>
    <row r="45" spans="1:3" x14ac:dyDescent="0.2">
      <c r="A45" t="s">
        <v>210</v>
      </c>
      <c r="B45" t="s">
        <v>1228</v>
      </c>
      <c r="C45" t="str">
        <f t="shared" si="0"/>
        <v>standard investment</v>
      </c>
    </row>
    <row r="46" spans="1:3" x14ac:dyDescent="0.2">
      <c r="A46" t="s">
        <v>216</v>
      </c>
      <c r="B46" t="s">
        <v>1226</v>
      </c>
      <c r="C46" t="str">
        <f t="shared" si="0"/>
        <v>Increased investment</v>
      </c>
    </row>
    <row r="47" spans="1:3" x14ac:dyDescent="0.2">
      <c r="A47" t="s">
        <v>222</v>
      </c>
      <c r="B47" t="s">
        <v>1226</v>
      </c>
      <c r="C47" t="str">
        <f t="shared" si="0"/>
        <v>Increased investment</v>
      </c>
    </row>
    <row r="48" spans="1:3" x14ac:dyDescent="0.2">
      <c r="A48" t="s">
        <v>226</v>
      </c>
      <c r="B48" t="s">
        <v>1226</v>
      </c>
      <c r="C48" t="str">
        <f t="shared" si="0"/>
        <v>Increased investment</v>
      </c>
    </row>
    <row r="49" spans="1:3" x14ac:dyDescent="0.2">
      <c r="A49" t="s">
        <v>231</v>
      </c>
      <c r="B49" t="s">
        <v>1226</v>
      </c>
      <c r="C49" t="str">
        <f t="shared" si="0"/>
        <v>Increased investment</v>
      </c>
    </row>
    <row r="50" spans="1:3" x14ac:dyDescent="0.2">
      <c r="A50" t="s">
        <v>236</v>
      </c>
      <c r="B50" t="s">
        <v>1228</v>
      </c>
      <c r="C50" t="str">
        <f t="shared" si="0"/>
        <v>standard investment</v>
      </c>
    </row>
    <row r="51" spans="1:3" x14ac:dyDescent="0.2">
      <c r="A51" t="s">
        <v>240</v>
      </c>
      <c r="B51" t="s">
        <v>1226</v>
      </c>
      <c r="C51" t="str">
        <f t="shared" si="0"/>
        <v>Increased investment</v>
      </c>
    </row>
    <row r="52" spans="1:3" x14ac:dyDescent="0.2">
      <c r="A52" t="s">
        <v>243</v>
      </c>
      <c r="B52" t="s">
        <v>1228</v>
      </c>
      <c r="C52" t="str">
        <f t="shared" si="0"/>
        <v>standard investment</v>
      </c>
    </row>
    <row r="53" spans="1:3" x14ac:dyDescent="0.2">
      <c r="A53" t="s">
        <v>247</v>
      </c>
      <c r="B53" t="s">
        <v>1228</v>
      </c>
      <c r="C53" t="str">
        <f t="shared" si="0"/>
        <v>standard investment</v>
      </c>
    </row>
    <row r="54" spans="1:3" x14ac:dyDescent="0.2">
      <c r="A54" t="s">
        <v>252</v>
      </c>
      <c r="B54" t="s">
        <v>1226</v>
      </c>
      <c r="C54" t="str">
        <f t="shared" si="0"/>
        <v>Increased investment</v>
      </c>
    </row>
    <row r="55" spans="1:3" x14ac:dyDescent="0.2">
      <c r="A55" t="s">
        <v>256</v>
      </c>
      <c r="B55" t="s">
        <v>1226</v>
      </c>
      <c r="C55" t="str">
        <f t="shared" si="0"/>
        <v>Increased investment</v>
      </c>
    </row>
    <row r="56" spans="1:3" x14ac:dyDescent="0.2">
      <c r="A56" t="s">
        <v>259</v>
      </c>
      <c r="B56" t="s">
        <v>1226</v>
      </c>
      <c r="C56" t="str">
        <f t="shared" si="0"/>
        <v>Increased investment</v>
      </c>
    </row>
    <row r="57" spans="1:3" x14ac:dyDescent="0.2">
      <c r="A57" t="s">
        <v>261</v>
      </c>
      <c r="B57" t="s">
        <v>1228</v>
      </c>
      <c r="C57" t="str">
        <f t="shared" si="0"/>
        <v>standard investment</v>
      </c>
    </row>
    <row r="58" spans="1:3" x14ac:dyDescent="0.2">
      <c r="A58" t="s">
        <v>263</v>
      </c>
      <c r="B58" t="s">
        <v>1226</v>
      </c>
      <c r="C58" t="str">
        <f t="shared" si="0"/>
        <v>Increased investment</v>
      </c>
    </row>
    <row r="59" spans="1:3" x14ac:dyDescent="0.2">
      <c r="A59" t="s">
        <v>265</v>
      </c>
      <c r="B59" t="s">
        <v>1228</v>
      </c>
      <c r="C59" t="str">
        <f t="shared" si="0"/>
        <v>standard investment</v>
      </c>
    </row>
    <row r="60" spans="1:3" x14ac:dyDescent="0.2">
      <c r="A60" t="s">
        <v>268</v>
      </c>
      <c r="B60" t="s">
        <v>1228</v>
      </c>
      <c r="C60" t="str">
        <f t="shared" si="0"/>
        <v>standard investment</v>
      </c>
    </row>
    <row r="61" spans="1:3" x14ac:dyDescent="0.2">
      <c r="A61" t="s">
        <v>272</v>
      </c>
      <c r="B61" t="s">
        <v>1228</v>
      </c>
      <c r="C61" t="str">
        <f t="shared" si="0"/>
        <v>standard investment</v>
      </c>
    </row>
    <row r="62" spans="1:3" x14ac:dyDescent="0.2">
      <c r="A62" t="s">
        <v>276</v>
      </c>
      <c r="B62" t="s">
        <v>1226</v>
      </c>
      <c r="C62" t="str">
        <f t="shared" si="0"/>
        <v>Increased investment</v>
      </c>
    </row>
    <row r="63" spans="1:3" x14ac:dyDescent="0.2">
      <c r="A63" t="s">
        <v>279</v>
      </c>
      <c r="B63" t="s">
        <v>1226</v>
      </c>
      <c r="C63" t="str">
        <f t="shared" si="0"/>
        <v>Increased investment</v>
      </c>
    </row>
    <row r="64" spans="1:3" x14ac:dyDescent="0.2">
      <c r="A64" t="s">
        <v>283</v>
      </c>
      <c r="B64" t="s">
        <v>1228</v>
      </c>
      <c r="C64" t="str">
        <f t="shared" si="0"/>
        <v>standard investment</v>
      </c>
    </row>
    <row r="65" spans="1:3" x14ac:dyDescent="0.2">
      <c r="A65" t="s">
        <v>289</v>
      </c>
      <c r="B65" t="s">
        <v>1226</v>
      </c>
      <c r="C65" t="str">
        <f t="shared" si="0"/>
        <v>Increased investment</v>
      </c>
    </row>
    <row r="66" spans="1:3" x14ac:dyDescent="0.2">
      <c r="A66" t="s">
        <v>292</v>
      </c>
      <c r="B66" t="s">
        <v>1226</v>
      </c>
      <c r="C66" t="str">
        <f t="shared" si="0"/>
        <v>Increased investment</v>
      </c>
    </row>
    <row r="67" spans="1:3" x14ac:dyDescent="0.2">
      <c r="A67" t="s">
        <v>296</v>
      </c>
      <c r="B67" t="s">
        <v>1226</v>
      </c>
      <c r="C67" t="str">
        <f t="shared" ref="C67:C130" si="1">VLOOKUP(B67,E$2:F$4,2,FALSE)</f>
        <v>Increased investment</v>
      </c>
    </row>
    <row r="68" spans="1:3" x14ac:dyDescent="0.2">
      <c r="A68" t="s">
        <v>299</v>
      </c>
      <c r="B68" t="s">
        <v>1226</v>
      </c>
      <c r="C68" t="str">
        <f t="shared" si="1"/>
        <v>Increased investment</v>
      </c>
    </row>
    <row r="69" spans="1:3" x14ac:dyDescent="0.2">
      <c r="A69" t="s">
        <v>302</v>
      </c>
      <c r="B69" t="s">
        <v>1226</v>
      </c>
      <c r="C69" t="str">
        <f t="shared" si="1"/>
        <v>Increased investment</v>
      </c>
    </row>
    <row r="70" spans="1:3" x14ac:dyDescent="0.2">
      <c r="A70" t="s">
        <v>305</v>
      </c>
      <c r="B70" t="s">
        <v>1226</v>
      </c>
      <c r="C70" t="str">
        <f t="shared" si="1"/>
        <v>Increased investment</v>
      </c>
    </row>
    <row r="71" spans="1:3" x14ac:dyDescent="0.2">
      <c r="A71" t="s">
        <v>310</v>
      </c>
      <c r="B71" t="s">
        <v>1228</v>
      </c>
      <c r="C71" t="str">
        <f t="shared" si="1"/>
        <v>standard investment</v>
      </c>
    </row>
    <row r="72" spans="1:3" x14ac:dyDescent="0.2">
      <c r="A72" t="s">
        <v>314</v>
      </c>
      <c r="B72" t="s">
        <v>1228</v>
      </c>
      <c r="C72" t="str">
        <f t="shared" si="1"/>
        <v>standard investment</v>
      </c>
    </row>
    <row r="73" spans="1:3" x14ac:dyDescent="0.2">
      <c r="A73" t="s">
        <v>319</v>
      </c>
      <c r="B73" t="s">
        <v>1226</v>
      </c>
      <c r="C73" t="str">
        <f t="shared" si="1"/>
        <v>Increased investment</v>
      </c>
    </row>
    <row r="74" spans="1:3" x14ac:dyDescent="0.2">
      <c r="A74" t="s">
        <v>322</v>
      </c>
      <c r="B74" t="s">
        <v>1228</v>
      </c>
      <c r="C74" t="str">
        <f t="shared" si="1"/>
        <v>standard investment</v>
      </c>
    </row>
    <row r="75" spans="1:3" x14ac:dyDescent="0.2">
      <c r="A75" t="s">
        <v>325</v>
      </c>
      <c r="B75" t="s">
        <v>1226</v>
      </c>
      <c r="C75" t="str">
        <f t="shared" si="1"/>
        <v>Increased investment</v>
      </c>
    </row>
    <row r="76" spans="1:3" x14ac:dyDescent="0.2">
      <c r="A76" t="s">
        <v>329</v>
      </c>
      <c r="B76" t="s">
        <v>1228</v>
      </c>
      <c r="C76" t="str">
        <f t="shared" si="1"/>
        <v>standard investment</v>
      </c>
    </row>
    <row r="77" spans="1:3" x14ac:dyDescent="0.2">
      <c r="A77" t="s">
        <v>331</v>
      </c>
      <c r="B77" t="s">
        <v>1228</v>
      </c>
      <c r="C77" t="str">
        <f t="shared" si="1"/>
        <v>standard investment</v>
      </c>
    </row>
    <row r="78" spans="1:3" x14ac:dyDescent="0.2">
      <c r="A78" t="s">
        <v>336</v>
      </c>
      <c r="B78" t="s">
        <v>1228</v>
      </c>
      <c r="C78" t="str">
        <f t="shared" si="1"/>
        <v>standard investment</v>
      </c>
    </row>
    <row r="79" spans="1:3" x14ac:dyDescent="0.2">
      <c r="A79" t="s">
        <v>338</v>
      </c>
      <c r="B79" t="s">
        <v>1228</v>
      </c>
      <c r="C79" t="str">
        <f t="shared" si="1"/>
        <v>standard investment</v>
      </c>
    </row>
    <row r="80" spans="1:3" x14ac:dyDescent="0.2">
      <c r="A80" t="s">
        <v>342</v>
      </c>
      <c r="B80" t="s">
        <v>1226</v>
      </c>
      <c r="C80" t="str">
        <f t="shared" si="1"/>
        <v>Increased investment</v>
      </c>
    </row>
    <row r="81" spans="1:3" x14ac:dyDescent="0.2">
      <c r="A81" t="s">
        <v>345</v>
      </c>
      <c r="B81" t="s">
        <v>1228</v>
      </c>
      <c r="C81" t="str">
        <f t="shared" si="1"/>
        <v>standard investment</v>
      </c>
    </row>
    <row r="82" spans="1:3" x14ac:dyDescent="0.2">
      <c r="A82" t="s">
        <v>353</v>
      </c>
      <c r="B82" t="s">
        <v>1226</v>
      </c>
      <c r="C82" t="str">
        <f t="shared" si="1"/>
        <v>Increased investment</v>
      </c>
    </row>
    <row r="83" spans="1:3" x14ac:dyDescent="0.2">
      <c r="A83" t="s">
        <v>356</v>
      </c>
      <c r="B83" t="s">
        <v>1228</v>
      </c>
      <c r="C83" t="str">
        <f t="shared" si="1"/>
        <v>standard investment</v>
      </c>
    </row>
    <row r="84" spans="1:3" x14ac:dyDescent="0.2">
      <c r="A84" t="s">
        <v>358</v>
      </c>
      <c r="B84" t="s">
        <v>1226</v>
      </c>
      <c r="C84" t="str">
        <f t="shared" si="1"/>
        <v>Increased investment</v>
      </c>
    </row>
    <row r="85" spans="1:3" x14ac:dyDescent="0.2">
      <c r="A85" t="s">
        <v>361</v>
      </c>
      <c r="B85" t="s">
        <v>1228</v>
      </c>
      <c r="C85" t="str">
        <f t="shared" si="1"/>
        <v>standard investment</v>
      </c>
    </row>
    <row r="86" spans="1:3" x14ac:dyDescent="0.2">
      <c r="A86" t="s">
        <v>363</v>
      </c>
      <c r="B86" t="s">
        <v>1226</v>
      </c>
      <c r="C86" t="str">
        <f t="shared" si="1"/>
        <v>Increased investment</v>
      </c>
    </row>
    <row r="87" spans="1:3" x14ac:dyDescent="0.2">
      <c r="A87" t="s">
        <v>369</v>
      </c>
      <c r="B87" t="s">
        <v>1226</v>
      </c>
      <c r="C87" t="str">
        <f t="shared" si="1"/>
        <v>Increased investment</v>
      </c>
    </row>
    <row r="88" spans="1:3" x14ac:dyDescent="0.2">
      <c r="A88" t="s">
        <v>371</v>
      </c>
      <c r="B88" t="s">
        <v>1226</v>
      </c>
      <c r="C88" t="str">
        <f t="shared" si="1"/>
        <v>Increased investment</v>
      </c>
    </row>
    <row r="89" spans="1:3" x14ac:dyDescent="0.2">
      <c r="A89" t="s">
        <v>375</v>
      </c>
      <c r="B89" t="s">
        <v>1226</v>
      </c>
      <c r="C89" t="str">
        <f t="shared" si="1"/>
        <v>Increased investment</v>
      </c>
    </row>
    <row r="90" spans="1:3" x14ac:dyDescent="0.2">
      <c r="A90" t="s">
        <v>379</v>
      </c>
      <c r="B90" t="s">
        <v>1226</v>
      </c>
      <c r="C90" t="str">
        <f t="shared" si="1"/>
        <v>Increased investment</v>
      </c>
    </row>
    <row r="91" spans="1:3" x14ac:dyDescent="0.2">
      <c r="A91" t="s">
        <v>384</v>
      </c>
      <c r="B91" t="s">
        <v>1228</v>
      </c>
      <c r="C91" t="str">
        <f t="shared" si="1"/>
        <v>standard investment</v>
      </c>
    </row>
    <row r="92" spans="1:3" x14ac:dyDescent="0.2">
      <c r="A92" t="s">
        <v>388</v>
      </c>
      <c r="B92" t="s">
        <v>1226</v>
      </c>
      <c r="C92" t="str">
        <f t="shared" si="1"/>
        <v>Increased investment</v>
      </c>
    </row>
    <row r="93" spans="1:3" x14ac:dyDescent="0.2">
      <c r="A93" t="s">
        <v>392</v>
      </c>
      <c r="B93" t="s">
        <v>1228</v>
      </c>
      <c r="C93" t="str">
        <f t="shared" si="1"/>
        <v>standard investment</v>
      </c>
    </row>
    <row r="94" spans="1:3" x14ac:dyDescent="0.2">
      <c r="A94" t="s">
        <v>394</v>
      </c>
      <c r="B94" t="s">
        <v>1226</v>
      </c>
      <c r="C94" t="str">
        <f t="shared" si="1"/>
        <v>Increased investment</v>
      </c>
    </row>
    <row r="95" spans="1:3" x14ac:dyDescent="0.2">
      <c r="A95" t="s">
        <v>398</v>
      </c>
      <c r="B95" t="s">
        <v>1226</v>
      </c>
      <c r="C95" t="str">
        <f t="shared" si="1"/>
        <v>Increased investment</v>
      </c>
    </row>
    <row r="96" spans="1:3" x14ac:dyDescent="0.2">
      <c r="A96" t="s">
        <v>404</v>
      </c>
      <c r="B96" t="s">
        <v>1228</v>
      </c>
      <c r="C96" t="str">
        <f t="shared" si="1"/>
        <v>standard investment</v>
      </c>
    </row>
    <row r="97" spans="1:3" x14ac:dyDescent="0.2">
      <c r="A97" t="s">
        <v>406</v>
      </c>
      <c r="B97" t="s">
        <v>1226</v>
      </c>
      <c r="C97" t="str">
        <f t="shared" si="1"/>
        <v>Increased investment</v>
      </c>
    </row>
    <row r="98" spans="1:3" x14ac:dyDescent="0.2">
      <c r="A98" t="s">
        <v>409</v>
      </c>
      <c r="B98" t="s">
        <v>1228</v>
      </c>
      <c r="C98" t="str">
        <f t="shared" si="1"/>
        <v>standard investment</v>
      </c>
    </row>
    <row r="99" spans="1:3" x14ac:dyDescent="0.2">
      <c r="A99" t="s">
        <v>411</v>
      </c>
      <c r="B99" t="s">
        <v>1228</v>
      </c>
      <c r="C99" t="str">
        <f t="shared" si="1"/>
        <v>standard investment</v>
      </c>
    </row>
    <row r="100" spans="1:3" x14ac:dyDescent="0.2">
      <c r="A100" t="s">
        <v>413</v>
      </c>
      <c r="B100" t="s">
        <v>1226</v>
      </c>
      <c r="C100" t="str">
        <f t="shared" si="1"/>
        <v>Increased investment</v>
      </c>
    </row>
    <row r="101" spans="1:3" x14ac:dyDescent="0.2">
      <c r="A101" t="s">
        <v>417</v>
      </c>
      <c r="B101" t="s">
        <v>1228</v>
      </c>
      <c r="C101" t="str">
        <f t="shared" si="1"/>
        <v>standard investment</v>
      </c>
    </row>
    <row r="102" spans="1:3" x14ac:dyDescent="0.2">
      <c r="A102" t="s">
        <v>421</v>
      </c>
      <c r="B102" t="s">
        <v>1226</v>
      </c>
      <c r="C102" t="str">
        <f t="shared" si="1"/>
        <v>Increased investment</v>
      </c>
    </row>
    <row r="103" spans="1:3" x14ac:dyDescent="0.2">
      <c r="A103" t="s">
        <v>425</v>
      </c>
      <c r="B103" t="s">
        <v>1228</v>
      </c>
      <c r="C103" t="str">
        <f t="shared" si="1"/>
        <v>standard investment</v>
      </c>
    </row>
    <row r="104" spans="1:3" x14ac:dyDescent="0.2">
      <c r="A104" t="s">
        <v>428</v>
      </c>
      <c r="B104" t="s">
        <v>1226</v>
      </c>
      <c r="C104" t="str">
        <f t="shared" si="1"/>
        <v>Increased investment</v>
      </c>
    </row>
    <row r="105" spans="1:3" x14ac:dyDescent="0.2">
      <c r="A105" t="s">
        <v>433</v>
      </c>
      <c r="B105" t="s">
        <v>1228</v>
      </c>
      <c r="C105" t="str">
        <f t="shared" si="1"/>
        <v>standard investment</v>
      </c>
    </row>
    <row r="106" spans="1:3" x14ac:dyDescent="0.2">
      <c r="A106" t="s">
        <v>435</v>
      </c>
      <c r="B106" t="s">
        <v>1226</v>
      </c>
      <c r="C106" t="str">
        <f t="shared" si="1"/>
        <v>Increased investment</v>
      </c>
    </row>
    <row r="107" spans="1:3" x14ac:dyDescent="0.2">
      <c r="A107" t="s">
        <v>438</v>
      </c>
      <c r="B107" t="s">
        <v>1228</v>
      </c>
      <c r="C107" t="str">
        <f t="shared" si="1"/>
        <v>standard investment</v>
      </c>
    </row>
    <row r="108" spans="1:3" x14ac:dyDescent="0.2">
      <c r="A108" t="s">
        <v>440</v>
      </c>
      <c r="B108" t="s">
        <v>1228</v>
      </c>
      <c r="C108" t="str">
        <f t="shared" si="1"/>
        <v>standard investment</v>
      </c>
    </row>
    <row r="109" spans="1:3" x14ac:dyDescent="0.2">
      <c r="A109" t="s">
        <v>444</v>
      </c>
      <c r="B109" t="s">
        <v>1226</v>
      </c>
      <c r="C109" t="str">
        <f t="shared" si="1"/>
        <v>Increased investment</v>
      </c>
    </row>
    <row r="110" spans="1:3" x14ac:dyDescent="0.2">
      <c r="A110" t="s">
        <v>449</v>
      </c>
      <c r="B110" t="s">
        <v>1226</v>
      </c>
      <c r="C110" t="str">
        <f t="shared" si="1"/>
        <v>Increased investment</v>
      </c>
    </row>
    <row r="111" spans="1:3" x14ac:dyDescent="0.2">
      <c r="A111" t="s">
        <v>452</v>
      </c>
      <c r="B111" t="s">
        <v>1228</v>
      </c>
      <c r="C111" t="str">
        <f t="shared" si="1"/>
        <v>standard investment</v>
      </c>
    </row>
    <row r="112" spans="1:3" x14ac:dyDescent="0.2">
      <c r="A112" t="s">
        <v>456</v>
      </c>
      <c r="B112" t="s">
        <v>1226</v>
      </c>
      <c r="C112" t="str">
        <f t="shared" si="1"/>
        <v>Increased investment</v>
      </c>
    </row>
    <row r="113" spans="1:3" x14ac:dyDescent="0.2">
      <c r="A113" t="s">
        <v>459</v>
      </c>
      <c r="B113" t="s">
        <v>1228</v>
      </c>
      <c r="C113" t="str">
        <f t="shared" si="1"/>
        <v>standard investment</v>
      </c>
    </row>
    <row r="114" spans="1:3" x14ac:dyDescent="0.2">
      <c r="A114" t="s">
        <v>464</v>
      </c>
      <c r="B114" t="s">
        <v>1226</v>
      </c>
      <c r="C114" t="str">
        <f t="shared" si="1"/>
        <v>Increased investment</v>
      </c>
    </row>
    <row r="115" spans="1:3" x14ac:dyDescent="0.2">
      <c r="A115" t="s">
        <v>467</v>
      </c>
      <c r="B115" t="s">
        <v>1226</v>
      </c>
      <c r="C115" t="str">
        <f t="shared" si="1"/>
        <v>Increased investment</v>
      </c>
    </row>
    <row r="116" spans="1:3" x14ac:dyDescent="0.2">
      <c r="A116" t="s">
        <v>470</v>
      </c>
      <c r="B116" t="s">
        <v>1228</v>
      </c>
      <c r="C116" t="str">
        <f t="shared" si="1"/>
        <v>standard investment</v>
      </c>
    </row>
    <row r="117" spans="1:3" x14ac:dyDescent="0.2">
      <c r="A117" t="s">
        <v>474</v>
      </c>
      <c r="B117" t="s">
        <v>1228</v>
      </c>
      <c r="C117" t="str">
        <f t="shared" si="1"/>
        <v>standard investment</v>
      </c>
    </row>
    <row r="118" spans="1:3" x14ac:dyDescent="0.2">
      <c r="A118" t="s">
        <v>477</v>
      </c>
      <c r="B118" t="s">
        <v>1226</v>
      </c>
      <c r="C118" t="str">
        <f t="shared" si="1"/>
        <v>Increased investment</v>
      </c>
    </row>
    <row r="119" spans="1:3" x14ac:dyDescent="0.2">
      <c r="A119" t="s">
        <v>480</v>
      </c>
      <c r="B119" t="s">
        <v>1226</v>
      </c>
      <c r="C119" t="str">
        <f t="shared" si="1"/>
        <v>Increased investment</v>
      </c>
    </row>
    <row r="120" spans="1:3" x14ac:dyDescent="0.2">
      <c r="A120" t="s">
        <v>484</v>
      </c>
      <c r="B120" t="s">
        <v>1226</v>
      </c>
      <c r="C120" t="str">
        <f t="shared" si="1"/>
        <v>Increased investment</v>
      </c>
    </row>
    <row r="121" spans="1:3" x14ac:dyDescent="0.2">
      <c r="A121" t="s">
        <v>490</v>
      </c>
      <c r="B121" t="s">
        <v>1228</v>
      </c>
      <c r="C121" t="str">
        <f t="shared" si="1"/>
        <v>standard investment</v>
      </c>
    </row>
    <row r="122" spans="1:3" x14ac:dyDescent="0.2">
      <c r="A122" t="s">
        <v>493</v>
      </c>
      <c r="B122" t="s">
        <v>1226</v>
      </c>
      <c r="C122" t="str">
        <f t="shared" si="1"/>
        <v>Increased investment</v>
      </c>
    </row>
    <row r="123" spans="1:3" x14ac:dyDescent="0.2">
      <c r="A123" t="s">
        <v>497</v>
      </c>
      <c r="B123" t="s">
        <v>1228</v>
      </c>
      <c r="C123" t="str">
        <f t="shared" si="1"/>
        <v>standard investment</v>
      </c>
    </row>
    <row r="124" spans="1:3" x14ac:dyDescent="0.2">
      <c r="A124" t="s">
        <v>504</v>
      </c>
      <c r="B124" t="s">
        <v>1226</v>
      </c>
      <c r="C124" t="str">
        <f t="shared" si="1"/>
        <v>Increased investment</v>
      </c>
    </row>
    <row r="125" spans="1:3" x14ac:dyDescent="0.2">
      <c r="A125" t="s">
        <v>508</v>
      </c>
      <c r="B125" t="s">
        <v>1226</v>
      </c>
      <c r="C125" t="str">
        <f t="shared" si="1"/>
        <v>Increased investment</v>
      </c>
    </row>
    <row r="126" spans="1:3" x14ac:dyDescent="0.2">
      <c r="A126" t="s">
        <v>512</v>
      </c>
      <c r="B126" t="s">
        <v>1226</v>
      </c>
      <c r="C126" t="str">
        <f t="shared" si="1"/>
        <v>Increased investment</v>
      </c>
    </row>
    <row r="127" spans="1:3" x14ac:dyDescent="0.2">
      <c r="A127" t="s">
        <v>518</v>
      </c>
      <c r="B127" t="s">
        <v>1226</v>
      </c>
      <c r="C127" t="str">
        <f t="shared" si="1"/>
        <v>Increased investment</v>
      </c>
    </row>
    <row r="128" spans="1:3" x14ac:dyDescent="0.2">
      <c r="A128" t="s">
        <v>519</v>
      </c>
      <c r="B128" t="s">
        <v>1226</v>
      </c>
      <c r="C128" t="str">
        <f t="shared" si="1"/>
        <v>Increased investment</v>
      </c>
    </row>
    <row r="129" spans="1:3" x14ac:dyDescent="0.2">
      <c r="A129" t="s">
        <v>526</v>
      </c>
      <c r="B129" t="s">
        <v>1226</v>
      </c>
      <c r="C129" t="str">
        <f t="shared" si="1"/>
        <v>Increased investment</v>
      </c>
    </row>
    <row r="130" spans="1:3" x14ac:dyDescent="0.2">
      <c r="A130" t="s">
        <v>530</v>
      </c>
      <c r="B130" t="s">
        <v>1228</v>
      </c>
      <c r="C130" t="str">
        <f t="shared" si="1"/>
        <v>standard investment</v>
      </c>
    </row>
    <row r="131" spans="1:3" x14ac:dyDescent="0.2">
      <c r="A131" t="s">
        <v>532</v>
      </c>
      <c r="B131" t="s">
        <v>1226</v>
      </c>
      <c r="C131" t="str">
        <f t="shared" ref="C131:C194" si="2">VLOOKUP(B131,E$2:F$4,2,FALSE)</f>
        <v>Increased investment</v>
      </c>
    </row>
    <row r="132" spans="1:3" x14ac:dyDescent="0.2">
      <c r="A132" t="s">
        <v>537</v>
      </c>
      <c r="B132" t="s">
        <v>1226</v>
      </c>
      <c r="C132" t="str">
        <f t="shared" si="2"/>
        <v>Increased investment</v>
      </c>
    </row>
    <row r="133" spans="1:3" x14ac:dyDescent="0.2">
      <c r="A133" t="s">
        <v>539</v>
      </c>
      <c r="B133" t="s">
        <v>1228</v>
      </c>
      <c r="C133" t="str">
        <f t="shared" si="2"/>
        <v>standard investment</v>
      </c>
    </row>
    <row r="134" spans="1:3" x14ac:dyDescent="0.2">
      <c r="A134" t="s">
        <v>543</v>
      </c>
      <c r="B134" t="s">
        <v>1228</v>
      </c>
      <c r="C134" t="str">
        <f t="shared" si="2"/>
        <v>standard investment</v>
      </c>
    </row>
    <row r="135" spans="1:3" x14ac:dyDescent="0.2">
      <c r="A135" t="s">
        <v>546</v>
      </c>
      <c r="B135" t="s">
        <v>1228</v>
      </c>
      <c r="C135" t="str">
        <f t="shared" si="2"/>
        <v>standard investment</v>
      </c>
    </row>
    <row r="136" spans="1:3" x14ac:dyDescent="0.2">
      <c r="A136" t="s">
        <v>550</v>
      </c>
      <c r="B136" t="s">
        <v>1228</v>
      </c>
      <c r="C136" t="str">
        <f t="shared" si="2"/>
        <v>standard investment</v>
      </c>
    </row>
    <row r="137" spans="1:3" x14ac:dyDescent="0.2">
      <c r="A137" t="s">
        <v>552</v>
      </c>
      <c r="B137" t="s">
        <v>1226</v>
      </c>
      <c r="C137" t="str">
        <f t="shared" si="2"/>
        <v>Increased investment</v>
      </c>
    </row>
    <row r="138" spans="1:3" x14ac:dyDescent="0.2">
      <c r="A138" t="s">
        <v>554</v>
      </c>
      <c r="B138" t="s">
        <v>1226</v>
      </c>
      <c r="C138" t="str">
        <f t="shared" si="2"/>
        <v>Increased investment</v>
      </c>
    </row>
    <row r="139" spans="1:3" x14ac:dyDescent="0.2">
      <c r="A139" t="s">
        <v>556</v>
      </c>
      <c r="B139" t="s">
        <v>1228</v>
      </c>
      <c r="C139" t="str">
        <f t="shared" si="2"/>
        <v>standard investment</v>
      </c>
    </row>
    <row r="140" spans="1:3" x14ac:dyDescent="0.2">
      <c r="A140" t="s">
        <v>560</v>
      </c>
      <c r="B140" t="s">
        <v>1228</v>
      </c>
      <c r="C140" t="str">
        <f t="shared" si="2"/>
        <v>standard investment</v>
      </c>
    </row>
    <row r="141" spans="1:3" x14ac:dyDescent="0.2">
      <c r="A141" t="s">
        <v>565</v>
      </c>
      <c r="B141" t="s">
        <v>1226</v>
      </c>
      <c r="C141" t="str">
        <f t="shared" si="2"/>
        <v>Increased investment</v>
      </c>
    </row>
    <row r="142" spans="1:3" x14ac:dyDescent="0.2">
      <c r="A142" t="s">
        <v>570</v>
      </c>
      <c r="B142" t="s">
        <v>1228</v>
      </c>
      <c r="C142" t="str">
        <f t="shared" si="2"/>
        <v>standard investment</v>
      </c>
    </row>
    <row r="143" spans="1:3" x14ac:dyDescent="0.2">
      <c r="A143" t="s">
        <v>573</v>
      </c>
      <c r="B143" t="s">
        <v>1226</v>
      </c>
      <c r="C143" t="str">
        <f t="shared" si="2"/>
        <v>Increased investment</v>
      </c>
    </row>
    <row r="144" spans="1:3" x14ac:dyDescent="0.2">
      <c r="A144" t="s">
        <v>578</v>
      </c>
      <c r="B144" t="s">
        <v>1228</v>
      </c>
      <c r="C144" t="str">
        <f t="shared" si="2"/>
        <v>standard investment</v>
      </c>
    </row>
    <row r="145" spans="1:3" x14ac:dyDescent="0.2">
      <c r="A145" t="s">
        <v>582</v>
      </c>
      <c r="B145" t="s">
        <v>1228</v>
      </c>
      <c r="C145" t="str">
        <f t="shared" si="2"/>
        <v>standard investment</v>
      </c>
    </row>
    <row r="146" spans="1:3" x14ac:dyDescent="0.2">
      <c r="A146" t="s">
        <v>586</v>
      </c>
      <c r="B146" t="s">
        <v>1226</v>
      </c>
      <c r="C146" t="str">
        <f t="shared" si="2"/>
        <v>Increased investment</v>
      </c>
    </row>
    <row r="147" spans="1:3" x14ac:dyDescent="0.2">
      <c r="A147" t="s">
        <v>590</v>
      </c>
      <c r="B147" t="s">
        <v>1228</v>
      </c>
      <c r="C147" t="str">
        <f t="shared" si="2"/>
        <v>standard investment</v>
      </c>
    </row>
    <row r="148" spans="1:3" x14ac:dyDescent="0.2">
      <c r="A148" t="s">
        <v>594</v>
      </c>
      <c r="B148" t="s">
        <v>1226</v>
      </c>
      <c r="C148" t="str">
        <f t="shared" si="2"/>
        <v>Increased investment</v>
      </c>
    </row>
    <row r="149" spans="1:3" x14ac:dyDescent="0.2">
      <c r="A149" t="s">
        <v>599</v>
      </c>
      <c r="B149" t="s">
        <v>1228</v>
      </c>
      <c r="C149" t="str">
        <f t="shared" si="2"/>
        <v>standard investment</v>
      </c>
    </row>
    <row r="150" spans="1:3" x14ac:dyDescent="0.2">
      <c r="A150" t="s">
        <v>602</v>
      </c>
      <c r="B150" t="s">
        <v>1228</v>
      </c>
      <c r="C150" t="str">
        <f t="shared" si="2"/>
        <v>standard investment</v>
      </c>
    </row>
    <row r="151" spans="1:3" x14ac:dyDescent="0.2">
      <c r="A151" t="s">
        <v>606</v>
      </c>
      <c r="B151" t="s">
        <v>1228</v>
      </c>
      <c r="C151" t="str">
        <f t="shared" si="2"/>
        <v>standard investment</v>
      </c>
    </row>
    <row r="152" spans="1:3" x14ac:dyDescent="0.2">
      <c r="A152" t="s">
        <v>608</v>
      </c>
      <c r="B152" t="s">
        <v>1226</v>
      </c>
      <c r="C152" t="str">
        <f t="shared" si="2"/>
        <v>Increased investment</v>
      </c>
    </row>
    <row r="153" spans="1:3" x14ac:dyDescent="0.2">
      <c r="A153" t="s">
        <v>611</v>
      </c>
      <c r="B153" t="s">
        <v>1226</v>
      </c>
      <c r="C153" t="str">
        <f t="shared" si="2"/>
        <v>Increased investment</v>
      </c>
    </row>
    <row r="154" spans="1:3" x14ac:dyDescent="0.2">
      <c r="A154" t="s">
        <v>617</v>
      </c>
      <c r="B154" t="s">
        <v>1226</v>
      </c>
      <c r="C154" t="str">
        <f t="shared" si="2"/>
        <v>Increased investment</v>
      </c>
    </row>
    <row r="155" spans="1:3" x14ac:dyDescent="0.2">
      <c r="A155" t="s">
        <v>619</v>
      </c>
      <c r="B155" t="s">
        <v>1226</v>
      </c>
      <c r="C155" t="str">
        <f t="shared" si="2"/>
        <v>Increased investment</v>
      </c>
    </row>
    <row r="156" spans="1:3" x14ac:dyDescent="0.2">
      <c r="A156" t="s">
        <v>621</v>
      </c>
      <c r="B156" t="s">
        <v>1228</v>
      </c>
      <c r="C156" t="str">
        <f t="shared" si="2"/>
        <v>standard investment</v>
      </c>
    </row>
    <row r="157" spans="1:3" x14ac:dyDescent="0.2">
      <c r="A157" t="s">
        <v>624</v>
      </c>
      <c r="B157" t="s">
        <v>1226</v>
      </c>
      <c r="C157" t="str">
        <f t="shared" si="2"/>
        <v>Increased investment</v>
      </c>
    </row>
    <row r="158" spans="1:3" x14ac:dyDescent="0.2">
      <c r="A158" t="s">
        <v>626</v>
      </c>
      <c r="B158" t="s">
        <v>1226</v>
      </c>
      <c r="C158" t="str">
        <f t="shared" si="2"/>
        <v>Increased investment</v>
      </c>
    </row>
    <row r="159" spans="1:3" x14ac:dyDescent="0.2">
      <c r="A159" t="s">
        <v>628</v>
      </c>
      <c r="B159" t="s">
        <v>1228</v>
      </c>
      <c r="C159" t="str">
        <f t="shared" si="2"/>
        <v>standard investment</v>
      </c>
    </row>
    <row r="160" spans="1:3" x14ac:dyDescent="0.2">
      <c r="A160" t="s">
        <v>194</v>
      </c>
      <c r="B160" t="s">
        <v>1226</v>
      </c>
      <c r="C160" t="str">
        <f t="shared" si="2"/>
        <v>Increased investment</v>
      </c>
    </row>
    <row r="161" spans="1:3" x14ac:dyDescent="0.2">
      <c r="A161" t="s">
        <v>631</v>
      </c>
      <c r="B161" t="s">
        <v>1228</v>
      </c>
      <c r="C161" t="str">
        <f t="shared" si="2"/>
        <v>standard investment</v>
      </c>
    </row>
    <row r="162" spans="1:3" x14ac:dyDescent="0.2">
      <c r="A162" t="s">
        <v>633</v>
      </c>
      <c r="B162" t="s">
        <v>1226</v>
      </c>
      <c r="C162" t="str">
        <f t="shared" si="2"/>
        <v>Increased investment</v>
      </c>
    </row>
    <row r="163" spans="1:3" x14ac:dyDescent="0.2">
      <c r="A163" t="s">
        <v>637</v>
      </c>
      <c r="B163" t="s">
        <v>1228</v>
      </c>
      <c r="C163" t="str">
        <f t="shared" si="2"/>
        <v>standard investment</v>
      </c>
    </row>
    <row r="164" spans="1:3" x14ac:dyDescent="0.2">
      <c r="A164" t="s">
        <v>639</v>
      </c>
      <c r="B164" t="s">
        <v>1226</v>
      </c>
      <c r="C164" t="str">
        <f t="shared" si="2"/>
        <v>Increased investment</v>
      </c>
    </row>
    <row r="165" spans="1:3" x14ac:dyDescent="0.2">
      <c r="A165" t="s">
        <v>644</v>
      </c>
      <c r="B165" t="s">
        <v>1226</v>
      </c>
      <c r="C165" t="str">
        <f t="shared" si="2"/>
        <v>Increased investment</v>
      </c>
    </row>
    <row r="166" spans="1:3" x14ac:dyDescent="0.2">
      <c r="A166" t="s">
        <v>647</v>
      </c>
      <c r="B166" t="s">
        <v>1228</v>
      </c>
      <c r="C166" t="str">
        <f t="shared" si="2"/>
        <v>standard investment</v>
      </c>
    </row>
    <row r="167" spans="1:3" x14ac:dyDescent="0.2">
      <c r="A167" t="s">
        <v>650</v>
      </c>
      <c r="B167" t="s">
        <v>1228</v>
      </c>
      <c r="C167" t="str">
        <f t="shared" si="2"/>
        <v>standard investment</v>
      </c>
    </row>
    <row r="168" spans="1:3" x14ac:dyDescent="0.2">
      <c r="A168" t="s">
        <v>654</v>
      </c>
      <c r="B168" t="s">
        <v>1228</v>
      </c>
      <c r="C168" t="str">
        <f t="shared" si="2"/>
        <v>standard investment</v>
      </c>
    </row>
    <row r="169" spans="1:3" x14ac:dyDescent="0.2">
      <c r="A169" t="s">
        <v>657</v>
      </c>
      <c r="B169" t="s">
        <v>1226</v>
      </c>
      <c r="C169" t="str">
        <f t="shared" si="2"/>
        <v>Increased investment</v>
      </c>
    </row>
    <row r="170" spans="1:3" x14ac:dyDescent="0.2">
      <c r="A170" t="s">
        <v>661</v>
      </c>
      <c r="B170" t="s">
        <v>1228</v>
      </c>
      <c r="C170" t="str">
        <f t="shared" si="2"/>
        <v>standard investment</v>
      </c>
    </row>
    <row r="171" spans="1:3" x14ac:dyDescent="0.2">
      <c r="A171" t="s">
        <v>665</v>
      </c>
      <c r="B171" t="s">
        <v>1228</v>
      </c>
      <c r="C171" t="str">
        <f t="shared" si="2"/>
        <v>standard investment</v>
      </c>
    </row>
    <row r="172" spans="1:3" x14ac:dyDescent="0.2">
      <c r="A172" t="s">
        <v>670</v>
      </c>
      <c r="B172" t="s">
        <v>1226</v>
      </c>
      <c r="C172" t="str">
        <f t="shared" si="2"/>
        <v>Increased investment</v>
      </c>
    </row>
    <row r="173" spans="1:3" x14ac:dyDescent="0.2">
      <c r="A173" t="s">
        <v>674</v>
      </c>
      <c r="B173" t="s">
        <v>1226</v>
      </c>
      <c r="C173" t="str">
        <f t="shared" si="2"/>
        <v>Increased investment</v>
      </c>
    </row>
    <row r="174" spans="1:3" x14ac:dyDescent="0.2">
      <c r="A174" t="s">
        <v>677</v>
      </c>
      <c r="B174" t="s">
        <v>1226</v>
      </c>
      <c r="C174" t="str">
        <f t="shared" si="2"/>
        <v>Increased investment</v>
      </c>
    </row>
    <row r="175" spans="1:3" x14ac:dyDescent="0.2">
      <c r="A175" t="s">
        <v>680</v>
      </c>
      <c r="B175" t="s">
        <v>1228</v>
      </c>
      <c r="C175" t="str">
        <f t="shared" si="2"/>
        <v>standard investment</v>
      </c>
    </row>
    <row r="176" spans="1:3" x14ac:dyDescent="0.2">
      <c r="A176" t="s">
        <v>682</v>
      </c>
      <c r="B176" t="s">
        <v>1226</v>
      </c>
      <c r="C176" t="str">
        <f t="shared" si="2"/>
        <v>Increased investment</v>
      </c>
    </row>
    <row r="177" spans="1:3" x14ac:dyDescent="0.2">
      <c r="A177" t="s">
        <v>685</v>
      </c>
      <c r="B177" t="s">
        <v>1226</v>
      </c>
      <c r="C177" t="str">
        <f t="shared" si="2"/>
        <v>Increased investment</v>
      </c>
    </row>
    <row r="178" spans="1:3" x14ac:dyDescent="0.2">
      <c r="A178" t="s">
        <v>689</v>
      </c>
      <c r="B178" t="s">
        <v>1228</v>
      </c>
      <c r="C178" t="str">
        <f t="shared" si="2"/>
        <v>standard investment</v>
      </c>
    </row>
    <row r="179" spans="1:3" x14ac:dyDescent="0.2">
      <c r="A179" t="s">
        <v>693</v>
      </c>
      <c r="B179" t="s">
        <v>1226</v>
      </c>
      <c r="C179" t="str">
        <f t="shared" si="2"/>
        <v>Increased investment</v>
      </c>
    </row>
    <row r="180" spans="1:3" x14ac:dyDescent="0.2">
      <c r="A180" t="s">
        <v>698</v>
      </c>
      <c r="B180" t="s">
        <v>1228</v>
      </c>
      <c r="C180" t="str">
        <f t="shared" si="2"/>
        <v>standard investment</v>
      </c>
    </row>
    <row r="181" spans="1:3" x14ac:dyDescent="0.2">
      <c r="A181" t="s">
        <v>701</v>
      </c>
      <c r="B181" t="s">
        <v>1226</v>
      </c>
      <c r="C181" t="str">
        <f t="shared" si="2"/>
        <v>Increased investment</v>
      </c>
    </row>
    <row r="182" spans="1:3" x14ac:dyDescent="0.2">
      <c r="A182" t="s">
        <v>703</v>
      </c>
      <c r="B182" t="s">
        <v>1228</v>
      </c>
      <c r="C182" t="str">
        <f t="shared" si="2"/>
        <v>standard investment</v>
      </c>
    </row>
    <row r="183" spans="1:3" x14ac:dyDescent="0.2">
      <c r="A183" t="s">
        <v>710</v>
      </c>
      <c r="B183" t="s">
        <v>1228</v>
      </c>
      <c r="C183" t="str">
        <f t="shared" si="2"/>
        <v>standard investment</v>
      </c>
    </row>
    <row r="184" spans="1:3" x14ac:dyDescent="0.2">
      <c r="A184" t="s">
        <v>714</v>
      </c>
      <c r="B184" t="s">
        <v>1228</v>
      </c>
      <c r="C184" t="str">
        <f t="shared" si="2"/>
        <v>standard investment</v>
      </c>
    </row>
    <row r="185" spans="1:3" x14ac:dyDescent="0.2">
      <c r="A185" t="s">
        <v>718</v>
      </c>
      <c r="B185" t="s">
        <v>1226</v>
      </c>
      <c r="C185" t="str">
        <f t="shared" si="2"/>
        <v>Increased investment</v>
      </c>
    </row>
    <row r="186" spans="1:3" x14ac:dyDescent="0.2">
      <c r="A186" t="s">
        <v>721</v>
      </c>
      <c r="B186" t="s">
        <v>1228</v>
      </c>
      <c r="C186" t="str">
        <f t="shared" si="2"/>
        <v>standard investment</v>
      </c>
    </row>
    <row r="187" spans="1:3" x14ac:dyDescent="0.2">
      <c r="A187" t="s">
        <v>723</v>
      </c>
      <c r="B187" t="s">
        <v>1226</v>
      </c>
      <c r="C187" t="str">
        <f t="shared" si="2"/>
        <v>Increased investment</v>
      </c>
    </row>
    <row r="188" spans="1:3" x14ac:dyDescent="0.2">
      <c r="A188" t="s">
        <v>726</v>
      </c>
      <c r="B188" t="s">
        <v>1228</v>
      </c>
      <c r="C188" t="str">
        <f t="shared" si="2"/>
        <v>standard investment</v>
      </c>
    </row>
    <row r="189" spans="1:3" x14ac:dyDescent="0.2">
      <c r="A189" t="s">
        <v>728</v>
      </c>
      <c r="B189" t="s">
        <v>1228</v>
      </c>
      <c r="C189" t="str">
        <f t="shared" si="2"/>
        <v>standard investment</v>
      </c>
    </row>
    <row r="190" spans="1:3" x14ac:dyDescent="0.2">
      <c r="A190" t="s">
        <v>732</v>
      </c>
      <c r="B190" t="s">
        <v>1228</v>
      </c>
      <c r="C190" t="str">
        <f t="shared" si="2"/>
        <v>standard investment</v>
      </c>
    </row>
    <row r="191" spans="1:3" x14ac:dyDescent="0.2">
      <c r="A191" t="s">
        <v>736</v>
      </c>
      <c r="B191" t="s">
        <v>1226</v>
      </c>
      <c r="C191" t="str">
        <f t="shared" si="2"/>
        <v>Increased investment</v>
      </c>
    </row>
    <row r="192" spans="1:3" x14ac:dyDescent="0.2">
      <c r="A192" t="s">
        <v>739</v>
      </c>
      <c r="B192" t="s">
        <v>1226</v>
      </c>
      <c r="C192" t="str">
        <f t="shared" si="2"/>
        <v>Increased investment</v>
      </c>
    </row>
    <row r="193" spans="1:3" x14ac:dyDescent="0.2">
      <c r="A193" t="s">
        <v>742</v>
      </c>
      <c r="B193" t="s">
        <v>1228</v>
      </c>
      <c r="C193" t="str">
        <f t="shared" si="2"/>
        <v>standard investment</v>
      </c>
    </row>
    <row r="194" spans="1:3" x14ac:dyDescent="0.2">
      <c r="A194" t="s">
        <v>748</v>
      </c>
      <c r="B194" t="s">
        <v>1226</v>
      </c>
      <c r="C194" t="str">
        <f t="shared" si="2"/>
        <v>Increased investment</v>
      </c>
    </row>
    <row r="195" spans="1:3" x14ac:dyDescent="0.2">
      <c r="A195" t="s">
        <v>751</v>
      </c>
      <c r="B195" t="s">
        <v>1226</v>
      </c>
      <c r="C195" t="str">
        <f t="shared" ref="C195:C249" si="3">VLOOKUP(B195,E$2:F$4,2,FALSE)</f>
        <v>Increased investment</v>
      </c>
    </row>
    <row r="196" spans="1:3" x14ac:dyDescent="0.2">
      <c r="A196" t="s">
        <v>755</v>
      </c>
      <c r="B196" t="s">
        <v>1228</v>
      </c>
      <c r="C196" t="str">
        <f t="shared" si="3"/>
        <v>standard investment</v>
      </c>
    </row>
    <row r="197" spans="1:3" x14ac:dyDescent="0.2">
      <c r="A197" t="s">
        <v>757</v>
      </c>
      <c r="B197" t="s">
        <v>1228</v>
      </c>
      <c r="C197" t="str">
        <f t="shared" si="3"/>
        <v>standard investment</v>
      </c>
    </row>
    <row r="198" spans="1:3" x14ac:dyDescent="0.2">
      <c r="A198" t="s">
        <v>759</v>
      </c>
      <c r="B198" t="s">
        <v>1228</v>
      </c>
      <c r="C198" t="str">
        <f t="shared" si="3"/>
        <v>standard investment</v>
      </c>
    </row>
    <row r="199" spans="1:3" x14ac:dyDescent="0.2">
      <c r="A199" t="s">
        <v>761</v>
      </c>
      <c r="B199" t="s">
        <v>1226</v>
      </c>
      <c r="C199" t="str">
        <f t="shared" si="3"/>
        <v>Increased investment</v>
      </c>
    </row>
    <row r="200" spans="1:3" x14ac:dyDescent="0.2">
      <c r="A200" t="s">
        <v>765</v>
      </c>
      <c r="B200" t="s">
        <v>1226</v>
      </c>
      <c r="C200" t="str">
        <f t="shared" si="3"/>
        <v>Increased investment</v>
      </c>
    </row>
    <row r="201" spans="1:3" x14ac:dyDescent="0.2">
      <c r="A201" t="s">
        <v>770</v>
      </c>
      <c r="B201" t="s">
        <v>1226</v>
      </c>
      <c r="C201" t="str">
        <f t="shared" si="3"/>
        <v>Increased investment</v>
      </c>
    </row>
    <row r="202" spans="1:3" x14ac:dyDescent="0.2">
      <c r="A202" t="s">
        <v>774</v>
      </c>
      <c r="B202" t="s">
        <v>1228</v>
      </c>
      <c r="C202" t="str">
        <f t="shared" si="3"/>
        <v>standard investment</v>
      </c>
    </row>
    <row r="203" spans="1:3" x14ac:dyDescent="0.2">
      <c r="A203" t="s">
        <v>778</v>
      </c>
      <c r="B203" t="s">
        <v>1226</v>
      </c>
      <c r="C203" t="str">
        <f t="shared" si="3"/>
        <v>Increased investment</v>
      </c>
    </row>
    <row r="204" spans="1:3" x14ac:dyDescent="0.2">
      <c r="A204" t="s">
        <v>781</v>
      </c>
      <c r="B204" t="s">
        <v>1228</v>
      </c>
      <c r="C204" t="str">
        <f t="shared" si="3"/>
        <v>standard investment</v>
      </c>
    </row>
    <row r="205" spans="1:3" x14ac:dyDescent="0.2">
      <c r="A205" t="s">
        <v>783</v>
      </c>
      <c r="B205" t="s">
        <v>1228</v>
      </c>
      <c r="C205" t="str">
        <f t="shared" si="3"/>
        <v>standard investment</v>
      </c>
    </row>
    <row r="206" spans="1:3" x14ac:dyDescent="0.2">
      <c r="A206" t="s">
        <v>786</v>
      </c>
      <c r="B206" t="s">
        <v>1228</v>
      </c>
      <c r="C206" t="str">
        <f t="shared" si="3"/>
        <v>standard investment</v>
      </c>
    </row>
    <row r="207" spans="1:3" x14ac:dyDescent="0.2">
      <c r="A207" t="s">
        <v>789</v>
      </c>
      <c r="B207" t="s">
        <v>1228</v>
      </c>
      <c r="C207" t="str">
        <f t="shared" si="3"/>
        <v>standard investment</v>
      </c>
    </row>
    <row r="208" spans="1:3" x14ac:dyDescent="0.2">
      <c r="A208" t="s">
        <v>792</v>
      </c>
      <c r="B208" t="s">
        <v>1226</v>
      </c>
      <c r="C208" t="str">
        <f t="shared" si="3"/>
        <v>Increased investment</v>
      </c>
    </row>
    <row r="209" spans="1:3" x14ac:dyDescent="0.2">
      <c r="A209" t="s">
        <v>795</v>
      </c>
      <c r="B209" t="s">
        <v>1228</v>
      </c>
      <c r="C209" t="str">
        <f t="shared" si="3"/>
        <v>standard investment</v>
      </c>
    </row>
    <row r="210" spans="1:3" x14ac:dyDescent="0.2">
      <c r="A210" t="s">
        <v>799</v>
      </c>
      <c r="B210" t="s">
        <v>1228</v>
      </c>
      <c r="C210" t="str">
        <f t="shared" si="3"/>
        <v>standard investment</v>
      </c>
    </row>
    <row r="211" spans="1:3" x14ac:dyDescent="0.2">
      <c r="A211" t="s">
        <v>802</v>
      </c>
      <c r="B211" t="s">
        <v>1228</v>
      </c>
      <c r="C211" t="str">
        <f t="shared" si="3"/>
        <v>standard investment</v>
      </c>
    </row>
    <row r="212" spans="1:3" x14ac:dyDescent="0.2">
      <c r="A212" t="s">
        <v>805</v>
      </c>
      <c r="B212" t="s">
        <v>1226</v>
      </c>
      <c r="C212" t="str">
        <f t="shared" si="3"/>
        <v>Increased investment</v>
      </c>
    </row>
    <row r="213" spans="1:3" x14ac:dyDescent="0.2">
      <c r="A213" t="s">
        <v>809</v>
      </c>
      <c r="B213" t="s">
        <v>1226</v>
      </c>
      <c r="C213" t="str">
        <f t="shared" si="3"/>
        <v>Increased investment</v>
      </c>
    </row>
    <row r="214" spans="1:3" x14ac:dyDescent="0.2">
      <c r="A214" t="s">
        <v>811</v>
      </c>
      <c r="B214" t="s">
        <v>1228</v>
      </c>
      <c r="C214" t="str">
        <f t="shared" si="3"/>
        <v>standard investment</v>
      </c>
    </row>
    <row r="215" spans="1:3" x14ac:dyDescent="0.2">
      <c r="A215" t="s">
        <v>815</v>
      </c>
      <c r="B215" t="s">
        <v>1226</v>
      </c>
      <c r="C215" t="str">
        <f t="shared" si="3"/>
        <v>Increased investment</v>
      </c>
    </row>
    <row r="216" spans="1:3" x14ac:dyDescent="0.2">
      <c r="A216" t="s">
        <v>819</v>
      </c>
      <c r="B216" t="s">
        <v>1226</v>
      </c>
      <c r="C216" t="str">
        <f t="shared" si="3"/>
        <v>Increased investment</v>
      </c>
    </row>
    <row r="217" spans="1:3" x14ac:dyDescent="0.2">
      <c r="A217" t="s">
        <v>821</v>
      </c>
      <c r="B217" t="s">
        <v>1226</v>
      </c>
      <c r="C217" t="str">
        <f t="shared" si="3"/>
        <v>Increased investment</v>
      </c>
    </row>
    <row r="218" spans="1:3" x14ac:dyDescent="0.2">
      <c r="A218" t="s">
        <v>826</v>
      </c>
      <c r="B218" t="s">
        <v>1226</v>
      </c>
      <c r="C218" t="str">
        <f t="shared" si="3"/>
        <v>Increased investment</v>
      </c>
    </row>
    <row r="219" spans="1:3" x14ac:dyDescent="0.2">
      <c r="A219" t="s">
        <v>830</v>
      </c>
      <c r="B219" t="s">
        <v>1226</v>
      </c>
      <c r="C219" t="str">
        <f t="shared" si="3"/>
        <v>Increased investment</v>
      </c>
    </row>
    <row r="220" spans="1:3" x14ac:dyDescent="0.2">
      <c r="A220" t="s">
        <v>833</v>
      </c>
      <c r="B220" t="s">
        <v>1226</v>
      </c>
      <c r="C220" t="str">
        <f t="shared" si="3"/>
        <v>Increased investment</v>
      </c>
    </row>
    <row r="221" spans="1:3" x14ac:dyDescent="0.2">
      <c r="A221" t="s">
        <v>837</v>
      </c>
      <c r="B221" t="s">
        <v>1228</v>
      </c>
      <c r="C221" t="str">
        <f t="shared" si="3"/>
        <v>standard investment</v>
      </c>
    </row>
    <row r="222" spans="1:3" x14ac:dyDescent="0.2">
      <c r="A222" t="s">
        <v>839</v>
      </c>
      <c r="B222" t="s">
        <v>1226</v>
      </c>
      <c r="C222" t="str">
        <f t="shared" si="3"/>
        <v>Increased investment</v>
      </c>
    </row>
    <row r="223" spans="1:3" x14ac:dyDescent="0.2">
      <c r="A223" t="s">
        <v>843</v>
      </c>
      <c r="B223" t="s">
        <v>1226</v>
      </c>
      <c r="C223" t="str">
        <f t="shared" si="3"/>
        <v>Increased investment</v>
      </c>
    </row>
    <row r="224" spans="1:3" x14ac:dyDescent="0.2">
      <c r="A224" t="s">
        <v>848</v>
      </c>
      <c r="B224" t="s">
        <v>1228</v>
      </c>
      <c r="C224" t="str">
        <f t="shared" si="3"/>
        <v>standard investment</v>
      </c>
    </row>
    <row r="225" spans="1:3" x14ac:dyDescent="0.2">
      <c r="A225" t="s">
        <v>851</v>
      </c>
      <c r="B225" t="s">
        <v>1226</v>
      </c>
      <c r="C225" t="str">
        <f t="shared" si="3"/>
        <v>Increased investment</v>
      </c>
    </row>
    <row r="226" spans="1:3" x14ac:dyDescent="0.2">
      <c r="A226" t="s">
        <v>855</v>
      </c>
      <c r="B226" t="s">
        <v>1226</v>
      </c>
      <c r="C226" t="str">
        <f t="shared" si="3"/>
        <v>Increased investment</v>
      </c>
    </row>
    <row r="227" spans="1:3" x14ac:dyDescent="0.2">
      <c r="A227" t="s">
        <v>858</v>
      </c>
      <c r="B227" t="s">
        <v>1226</v>
      </c>
      <c r="C227" t="str">
        <f t="shared" si="3"/>
        <v>Increased investment</v>
      </c>
    </row>
    <row r="228" spans="1:3" x14ac:dyDescent="0.2">
      <c r="A228" t="s">
        <v>862</v>
      </c>
      <c r="B228" t="s">
        <v>1228</v>
      </c>
      <c r="C228" t="str">
        <f t="shared" si="3"/>
        <v>standard investment</v>
      </c>
    </row>
    <row r="229" spans="1:3" x14ac:dyDescent="0.2">
      <c r="A229" t="s">
        <v>865</v>
      </c>
      <c r="B229" t="s">
        <v>1228</v>
      </c>
      <c r="C229" t="str">
        <f t="shared" si="3"/>
        <v>standard investment</v>
      </c>
    </row>
    <row r="230" spans="1:3" x14ac:dyDescent="0.2">
      <c r="A230" t="s">
        <v>867</v>
      </c>
      <c r="B230" t="s">
        <v>1226</v>
      </c>
      <c r="C230" t="str">
        <f t="shared" si="3"/>
        <v>Increased investment</v>
      </c>
    </row>
    <row r="231" spans="1:3" x14ac:dyDescent="0.2">
      <c r="A231" t="s">
        <v>873</v>
      </c>
      <c r="B231" t="s">
        <v>1226</v>
      </c>
      <c r="C231" t="str">
        <f t="shared" si="3"/>
        <v>Increased investment</v>
      </c>
    </row>
    <row r="232" spans="1:3" x14ac:dyDescent="0.2">
      <c r="A232" t="s">
        <v>876</v>
      </c>
      <c r="B232" t="s">
        <v>1228</v>
      </c>
      <c r="C232" t="str">
        <f t="shared" si="3"/>
        <v>standard investment</v>
      </c>
    </row>
    <row r="233" spans="1:3" x14ac:dyDescent="0.2">
      <c r="A233" t="s">
        <v>879</v>
      </c>
      <c r="B233" t="s">
        <v>1228</v>
      </c>
      <c r="C233" t="str">
        <f t="shared" si="3"/>
        <v>standard investment</v>
      </c>
    </row>
    <row r="234" spans="1:3" x14ac:dyDescent="0.2">
      <c r="A234" t="s">
        <v>881</v>
      </c>
      <c r="B234" t="s">
        <v>1228</v>
      </c>
      <c r="C234" t="str">
        <f t="shared" si="3"/>
        <v>standard investment</v>
      </c>
    </row>
    <row r="235" spans="1:3" x14ac:dyDescent="0.2">
      <c r="A235" t="s">
        <v>885</v>
      </c>
      <c r="B235" t="s">
        <v>1228</v>
      </c>
      <c r="C235" t="str">
        <f t="shared" si="3"/>
        <v>standard investment</v>
      </c>
    </row>
    <row r="236" spans="1:3" x14ac:dyDescent="0.2">
      <c r="A236" t="s">
        <v>890</v>
      </c>
      <c r="B236" t="s">
        <v>1226</v>
      </c>
      <c r="C236" t="str">
        <f t="shared" si="3"/>
        <v>Increased investment</v>
      </c>
    </row>
    <row r="237" spans="1:3" x14ac:dyDescent="0.2">
      <c r="A237" t="s">
        <v>893</v>
      </c>
      <c r="B237" t="s">
        <v>1228</v>
      </c>
      <c r="C237" t="str">
        <f t="shared" si="3"/>
        <v>standard investment</v>
      </c>
    </row>
    <row r="238" spans="1:3" x14ac:dyDescent="0.2">
      <c r="A238" t="s">
        <v>895</v>
      </c>
      <c r="B238" t="s">
        <v>1226</v>
      </c>
      <c r="C238" t="str">
        <f t="shared" si="3"/>
        <v>Increased investment</v>
      </c>
    </row>
    <row r="239" spans="1:3" x14ac:dyDescent="0.2">
      <c r="A239" t="s">
        <v>899</v>
      </c>
      <c r="B239" t="s">
        <v>1226</v>
      </c>
      <c r="C239" t="str">
        <f t="shared" si="3"/>
        <v>Increased investment</v>
      </c>
    </row>
    <row r="240" spans="1:3" x14ac:dyDescent="0.2">
      <c r="A240" t="s">
        <v>903</v>
      </c>
      <c r="B240" t="s">
        <v>1226</v>
      </c>
      <c r="C240" t="str">
        <f t="shared" si="3"/>
        <v>Increased investment</v>
      </c>
    </row>
    <row r="241" spans="1:3" x14ac:dyDescent="0.2">
      <c r="A241" t="s">
        <v>905</v>
      </c>
      <c r="B241" t="s">
        <v>1226</v>
      </c>
      <c r="C241" t="str">
        <f t="shared" si="3"/>
        <v>Increased investment</v>
      </c>
    </row>
    <row r="242" spans="1:3" x14ac:dyDescent="0.2">
      <c r="A242" t="s">
        <v>907</v>
      </c>
      <c r="B242" t="s">
        <v>1226</v>
      </c>
      <c r="C242" t="str">
        <f t="shared" si="3"/>
        <v>Increased investment</v>
      </c>
    </row>
    <row r="243" spans="1:3" x14ac:dyDescent="0.2">
      <c r="A243" t="s">
        <v>912</v>
      </c>
      <c r="B243" t="s">
        <v>1226</v>
      </c>
      <c r="C243" t="str">
        <f t="shared" si="3"/>
        <v>Increased investment</v>
      </c>
    </row>
    <row r="244" spans="1:3" x14ac:dyDescent="0.2">
      <c r="A244" t="s">
        <v>916</v>
      </c>
      <c r="B244" t="s">
        <v>1228</v>
      </c>
      <c r="C244" t="str">
        <f t="shared" si="3"/>
        <v>standard investment</v>
      </c>
    </row>
    <row r="245" spans="1:3" x14ac:dyDescent="0.2">
      <c r="A245" t="s">
        <v>918</v>
      </c>
      <c r="B245" t="s">
        <v>1228</v>
      </c>
      <c r="C245" t="str">
        <f t="shared" si="3"/>
        <v>standard investment</v>
      </c>
    </row>
    <row r="246" spans="1:3" x14ac:dyDescent="0.2">
      <c r="A246" t="s">
        <v>922</v>
      </c>
      <c r="B246" t="s">
        <v>1226</v>
      </c>
      <c r="C246" t="str">
        <f t="shared" si="3"/>
        <v>Increased investment</v>
      </c>
    </row>
    <row r="247" spans="1:3" x14ac:dyDescent="0.2">
      <c r="A247" t="s">
        <v>925</v>
      </c>
      <c r="B247" t="s">
        <v>1226</v>
      </c>
      <c r="C247" t="str">
        <f t="shared" si="3"/>
        <v>Increased investment</v>
      </c>
    </row>
    <row r="248" spans="1:3" x14ac:dyDescent="0.2">
      <c r="A248" t="s">
        <v>930</v>
      </c>
      <c r="B248" t="s">
        <v>1226</v>
      </c>
      <c r="C248" t="str">
        <f t="shared" si="3"/>
        <v>Increased investment</v>
      </c>
    </row>
    <row r="249" spans="1:3" x14ac:dyDescent="0.2">
      <c r="A249" t="s">
        <v>934</v>
      </c>
      <c r="B249" t="s">
        <v>1226</v>
      </c>
      <c r="C249" t="str">
        <f t="shared" si="3"/>
        <v>Increased investment</v>
      </c>
    </row>
    <row r="250" spans="1:3" x14ac:dyDescent="0.2">
      <c r="A250" t="s">
        <v>86</v>
      </c>
      <c r="B250" t="s">
        <v>1226</v>
      </c>
      <c r="C250" t="str">
        <f t="shared" ref="C250" si="4">VLOOKUP(B250,E$2:F$4,2,FALSE)</f>
        <v>Increased investment</v>
      </c>
    </row>
  </sheetData>
  <autoFilter ref="A1:B249" xr:uid="{C5949D6C-DFFF-E042-873D-3F9B64DC3871}">
    <sortState ref="A2:B249">
      <sortCondition ref="A1:A249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94B4C-2963-464E-B4FA-5F30B4AE5666}">
  <dimension ref="A1:E160"/>
  <sheetViews>
    <sheetView topLeftCell="A94" workbookViewId="0">
      <selection activeCell="C159" sqref="C159:C160"/>
    </sheetView>
  </sheetViews>
  <sheetFormatPr baseColWidth="10" defaultRowHeight="15" x14ac:dyDescent="0.2"/>
  <cols>
    <col min="3" max="3" width="39.33203125" bestFit="1" customWidth="1"/>
  </cols>
  <sheetData>
    <row r="1" spans="1:5" x14ac:dyDescent="0.2">
      <c r="A1" s="8" t="s">
        <v>992</v>
      </c>
      <c r="B1" t="s">
        <v>1243</v>
      </c>
      <c r="C1" t="s">
        <v>1244</v>
      </c>
    </row>
    <row r="2" spans="1:5" x14ac:dyDescent="0.2">
      <c r="A2" t="s">
        <v>17</v>
      </c>
      <c r="B2" t="s">
        <v>1236</v>
      </c>
      <c r="C2" t="str">
        <f>VLOOKUP(B2,D$2:E$6,2,FALSE)</f>
        <v>Selected Asian countries</v>
      </c>
      <c r="D2" t="s">
        <v>1236</v>
      </c>
      <c r="E2" t="s">
        <v>1240</v>
      </c>
    </row>
    <row r="3" spans="1:5" x14ac:dyDescent="0.2">
      <c r="A3" t="s">
        <v>23</v>
      </c>
      <c r="B3" t="s">
        <v>25</v>
      </c>
      <c r="C3" t="str">
        <f t="shared" ref="C3:C66" si="0">VLOOKUP(B3,D$2:E$6,2,FALSE)</f>
        <v>Sub Saharan African countries</v>
      </c>
      <c r="D3" t="s">
        <v>1235</v>
      </c>
      <c r="E3" t="s">
        <v>1238</v>
      </c>
    </row>
    <row r="4" spans="1:5" x14ac:dyDescent="0.2">
      <c r="A4" t="s">
        <v>37</v>
      </c>
      <c r="B4" t="s">
        <v>1234</v>
      </c>
      <c r="C4" t="str">
        <f t="shared" si="0"/>
        <v>Other counties</v>
      </c>
      <c r="D4" t="s">
        <v>1234</v>
      </c>
      <c r="E4" t="s">
        <v>1239</v>
      </c>
    </row>
    <row r="5" spans="1:5" x14ac:dyDescent="0.2">
      <c r="A5" t="s">
        <v>59</v>
      </c>
      <c r="B5" t="s">
        <v>1234</v>
      </c>
      <c r="C5" t="str">
        <f t="shared" si="0"/>
        <v>Other counties</v>
      </c>
      <c r="D5" t="s">
        <v>25</v>
      </c>
      <c r="E5" t="s">
        <v>1241</v>
      </c>
    </row>
    <row r="6" spans="1:5" x14ac:dyDescent="0.2">
      <c r="A6" t="s">
        <v>62</v>
      </c>
      <c r="B6" t="s">
        <v>1237</v>
      </c>
      <c r="C6" t="str">
        <f t="shared" si="0"/>
        <v>West and Central Asia and North African countries</v>
      </c>
      <c r="D6" t="s">
        <v>1237</v>
      </c>
      <c r="E6" t="s">
        <v>1242</v>
      </c>
    </row>
    <row r="7" spans="1:5" x14ac:dyDescent="0.2">
      <c r="A7" t="s">
        <v>87</v>
      </c>
      <c r="B7" t="s">
        <v>1234</v>
      </c>
      <c r="C7" t="str">
        <f t="shared" si="0"/>
        <v>Other counties</v>
      </c>
    </row>
    <row r="8" spans="1:5" x14ac:dyDescent="0.2">
      <c r="A8" t="s">
        <v>91</v>
      </c>
      <c r="B8" t="s">
        <v>1234</v>
      </c>
      <c r="C8" t="str">
        <f t="shared" si="0"/>
        <v>Other counties</v>
      </c>
    </row>
    <row r="9" spans="1:5" x14ac:dyDescent="0.2">
      <c r="A9" t="s">
        <v>96</v>
      </c>
      <c r="B9" t="s">
        <v>1237</v>
      </c>
      <c r="C9" t="str">
        <f t="shared" si="0"/>
        <v>West and Central Asia and North African countries</v>
      </c>
    </row>
    <row r="10" spans="1:5" x14ac:dyDescent="0.2">
      <c r="A10" t="s">
        <v>99</v>
      </c>
      <c r="B10" t="s">
        <v>25</v>
      </c>
      <c r="C10" t="str">
        <f t="shared" si="0"/>
        <v>Sub Saharan African countries</v>
      </c>
    </row>
    <row r="11" spans="1:5" x14ac:dyDescent="0.2">
      <c r="A11" t="s">
        <v>109</v>
      </c>
      <c r="B11" t="s">
        <v>25</v>
      </c>
      <c r="C11" t="str">
        <f t="shared" si="0"/>
        <v>Sub Saharan African countries</v>
      </c>
    </row>
    <row r="12" spans="1:5" x14ac:dyDescent="0.2">
      <c r="A12" t="s">
        <v>114</v>
      </c>
      <c r="B12" t="s">
        <v>25</v>
      </c>
      <c r="C12" t="str">
        <f t="shared" si="0"/>
        <v>Sub Saharan African countries</v>
      </c>
    </row>
    <row r="13" spans="1:5" x14ac:dyDescent="0.2">
      <c r="A13" t="s">
        <v>120</v>
      </c>
      <c r="B13" t="s">
        <v>1236</v>
      </c>
      <c r="C13" t="str">
        <f t="shared" si="0"/>
        <v>Selected Asian countries</v>
      </c>
    </row>
    <row r="14" spans="1:5" x14ac:dyDescent="0.2">
      <c r="A14" t="s">
        <v>124</v>
      </c>
      <c r="B14" t="s">
        <v>1234</v>
      </c>
      <c r="C14" t="str">
        <f t="shared" si="0"/>
        <v>Other counties</v>
      </c>
    </row>
    <row r="15" spans="1:5" x14ac:dyDescent="0.2">
      <c r="A15" t="s">
        <v>145</v>
      </c>
      <c r="B15" t="s">
        <v>1234</v>
      </c>
      <c r="C15" t="str">
        <f t="shared" si="0"/>
        <v>Other counties</v>
      </c>
    </row>
    <row r="16" spans="1:5" x14ac:dyDescent="0.2">
      <c r="A16" t="s">
        <v>315</v>
      </c>
      <c r="B16" t="s">
        <v>1234</v>
      </c>
      <c r="C16" t="str">
        <f t="shared" si="0"/>
        <v>Other counties</v>
      </c>
    </row>
    <row r="17" spans="1:3" x14ac:dyDescent="0.2">
      <c r="A17" t="s">
        <v>104</v>
      </c>
      <c r="B17" t="s">
        <v>1234</v>
      </c>
      <c r="C17" t="str">
        <f t="shared" si="0"/>
        <v>Other counties</v>
      </c>
    </row>
    <row r="18" spans="1:3" x14ac:dyDescent="0.2">
      <c r="A18" t="s">
        <v>151</v>
      </c>
      <c r="B18" t="s">
        <v>1235</v>
      </c>
      <c r="C18" t="str">
        <f t="shared" si="0"/>
        <v>Selected Latin American and Caribbean countries</v>
      </c>
    </row>
    <row r="19" spans="1:3" x14ac:dyDescent="0.2">
      <c r="A19" t="s">
        <v>159</v>
      </c>
      <c r="B19" t="s">
        <v>1235</v>
      </c>
      <c r="C19" t="str">
        <f t="shared" si="0"/>
        <v>Selected Latin American and Caribbean countries</v>
      </c>
    </row>
    <row r="20" spans="1:3" x14ac:dyDescent="0.2">
      <c r="A20" t="s">
        <v>165</v>
      </c>
      <c r="B20" t="s">
        <v>1234</v>
      </c>
      <c r="C20" t="str">
        <f t="shared" si="0"/>
        <v>Other counties</v>
      </c>
    </row>
    <row r="21" spans="1:3" x14ac:dyDescent="0.2">
      <c r="A21" t="s">
        <v>178</v>
      </c>
      <c r="B21" t="s">
        <v>1236</v>
      </c>
      <c r="C21" t="str">
        <f t="shared" si="0"/>
        <v>Selected Asian countries</v>
      </c>
    </row>
    <row r="22" spans="1:3" x14ac:dyDescent="0.2">
      <c r="A22" t="s">
        <v>184</v>
      </c>
      <c r="B22" t="s">
        <v>25</v>
      </c>
      <c r="C22" t="str">
        <f t="shared" si="0"/>
        <v>Sub Saharan African countries</v>
      </c>
    </row>
    <row r="23" spans="1:3" x14ac:dyDescent="0.2">
      <c r="A23" t="s">
        <v>188</v>
      </c>
      <c r="B23" t="s">
        <v>25</v>
      </c>
      <c r="C23" t="str">
        <f t="shared" si="0"/>
        <v>Sub Saharan African countries</v>
      </c>
    </row>
    <row r="24" spans="1:3" x14ac:dyDescent="0.2">
      <c r="A24" t="s">
        <v>193</v>
      </c>
      <c r="B24" t="s">
        <v>1234</v>
      </c>
      <c r="C24" t="str">
        <f t="shared" si="0"/>
        <v>Other counties</v>
      </c>
    </row>
    <row r="25" spans="1:3" x14ac:dyDescent="0.2">
      <c r="A25" t="s">
        <v>206</v>
      </c>
      <c r="B25" t="s">
        <v>1234</v>
      </c>
      <c r="C25" t="str">
        <f t="shared" si="0"/>
        <v>Other counties</v>
      </c>
    </row>
    <row r="26" spans="1:3" x14ac:dyDescent="0.2">
      <c r="A26" t="s">
        <v>211</v>
      </c>
      <c r="B26" t="s">
        <v>1234</v>
      </c>
      <c r="C26" t="str">
        <f t="shared" si="0"/>
        <v>Other counties</v>
      </c>
    </row>
    <row r="27" spans="1:3" x14ac:dyDescent="0.2">
      <c r="A27" t="s">
        <v>201</v>
      </c>
      <c r="B27" t="s">
        <v>1234</v>
      </c>
      <c r="C27" t="str">
        <f t="shared" si="0"/>
        <v>Other counties</v>
      </c>
    </row>
    <row r="28" spans="1:3" x14ac:dyDescent="0.2">
      <c r="A28" t="s">
        <v>216</v>
      </c>
      <c r="B28" t="s">
        <v>25</v>
      </c>
      <c r="C28" t="str">
        <f t="shared" si="0"/>
        <v>Sub Saharan African countries</v>
      </c>
    </row>
    <row r="29" spans="1:3" x14ac:dyDescent="0.2">
      <c r="A29" t="s">
        <v>222</v>
      </c>
      <c r="B29" t="s">
        <v>25</v>
      </c>
      <c r="C29" t="str">
        <f t="shared" si="0"/>
        <v>Sub Saharan African countries</v>
      </c>
    </row>
    <row r="30" spans="1:3" x14ac:dyDescent="0.2">
      <c r="A30" t="s">
        <v>226</v>
      </c>
      <c r="B30" t="s">
        <v>25</v>
      </c>
      <c r="C30" t="str">
        <f t="shared" si="0"/>
        <v>Sub Saharan African countries</v>
      </c>
    </row>
    <row r="31" spans="1:3" x14ac:dyDescent="0.2">
      <c r="A31" t="s">
        <v>231</v>
      </c>
      <c r="B31" t="s">
        <v>25</v>
      </c>
      <c r="C31" t="str">
        <f t="shared" si="0"/>
        <v>Sub Saharan African countries</v>
      </c>
    </row>
    <row r="32" spans="1:3" x14ac:dyDescent="0.2">
      <c r="A32" t="s">
        <v>240</v>
      </c>
      <c r="B32" t="s">
        <v>1235</v>
      </c>
      <c r="C32" t="str">
        <f t="shared" si="0"/>
        <v>Selected Latin American and Caribbean countries</v>
      </c>
    </row>
    <row r="33" spans="1:3" x14ac:dyDescent="0.2">
      <c r="A33" t="s">
        <v>12</v>
      </c>
      <c r="B33" t="s">
        <v>1235</v>
      </c>
      <c r="C33" t="str">
        <f t="shared" si="0"/>
        <v>Selected Latin American and Caribbean countries</v>
      </c>
    </row>
    <row r="34" spans="1:3" x14ac:dyDescent="0.2">
      <c r="A34" t="s">
        <v>252</v>
      </c>
      <c r="B34" t="s">
        <v>1235</v>
      </c>
      <c r="C34" t="str">
        <f t="shared" si="0"/>
        <v>Selected Latin American and Caribbean countries</v>
      </c>
    </row>
    <row r="35" spans="1:3" x14ac:dyDescent="0.2">
      <c r="A35" t="s">
        <v>256</v>
      </c>
      <c r="B35" t="s">
        <v>1235</v>
      </c>
      <c r="C35" t="str">
        <f t="shared" si="0"/>
        <v>Selected Latin American and Caribbean countries</v>
      </c>
    </row>
    <row r="36" spans="1:3" x14ac:dyDescent="0.2">
      <c r="A36" t="s">
        <v>265</v>
      </c>
      <c r="B36" t="s">
        <v>1234</v>
      </c>
      <c r="C36" t="str">
        <f t="shared" si="0"/>
        <v>Other counties</v>
      </c>
    </row>
    <row r="37" spans="1:3" x14ac:dyDescent="0.2">
      <c r="A37" t="s">
        <v>268</v>
      </c>
      <c r="B37" t="s">
        <v>1234</v>
      </c>
      <c r="C37" t="str">
        <f t="shared" si="0"/>
        <v>Other counties</v>
      </c>
    </row>
    <row r="38" spans="1:3" x14ac:dyDescent="0.2">
      <c r="A38" t="s">
        <v>272</v>
      </c>
      <c r="B38" t="s">
        <v>1234</v>
      </c>
      <c r="C38" t="str">
        <f t="shared" si="0"/>
        <v>Other counties</v>
      </c>
    </row>
    <row r="39" spans="1:3" x14ac:dyDescent="0.2">
      <c r="A39" t="s">
        <v>276</v>
      </c>
      <c r="B39" t="s">
        <v>1235</v>
      </c>
      <c r="C39" t="str">
        <f t="shared" si="0"/>
        <v>Selected Latin American and Caribbean countries</v>
      </c>
    </row>
    <row r="40" spans="1:3" x14ac:dyDescent="0.2">
      <c r="A40" t="s">
        <v>283</v>
      </c>
      <c r="B40" t="s">
        <v>1234</v>
      </c>
      <c r="C40" t="str">
        <f t="shared" si="0"/>
        <v>Other counties</v>
      </c>
    </row>
    <row r="41" spans="1:3" x14ac:dyDescent="0.2">
      <c r="A41" t="s">
        <v>289</v>
      </c>
      <c r="B41" t="s">
        <v>1235</v>
      </c>
      <c r="C41" t="str">
        <f t="shared" si="0"/>
        <v>Selected Latin American and Caribbean countries</v>
      </c>
    </row>
    <row r="42" spans="1:3" x14ac:dyDescent="0.2">
      <c r="A42" t="s">
        <v>292</v>
      </c>
      <c r="B42" t="s">
        <v>1237</v>
      </c>
      <c r="C42" t="str">
        <f t="shared" si="0"/>
        <v>West and Central Asia and North African countries</v>
      </c>
    </row>
    <row r="43" spans="1:3" x14ac:dyDescent="0.2">
      <c r="A43" t="s">
        <v>296</v>
      </c>
      <c r="B43" t="s">
        <v>1235</v>
      </c>
      <c r="C43" t="str">
        <f t="shared" si="0"/>
        <v>Selected Latin American and Caribbean countries</v>
      </c>
    </row>
    <row r="44" spans="1:3" x14ac:dyDescent="0.2">
      <c r="A44" t="s">
        <v>299</v>
      </c>
      <c r="B44" t="s">
        <v>1237</v>
      </c>
      <c r="C44" t="str">
        <f t="shared" si="0"/>
        <v>West and Central Asia and North African countries</v>
      </c>
    </row>
    <row r="45" spans="1:3" x14ac:dyDescent="0.2">
      <c r="A45" t="s">
        <v>302</v>
      </c>
      <c r="B45" t="s">
        <v>25</v>
      </c>
      <c r="C45" t="str">
        <f t="shared" si="0"/>
        <v>Sub Saharan African countries</v>
      </c>
    </row>
    <row r="46" spans="1:3" x14ac:dyDescent="0.2">
      <c r="A46" t="s">
        <v>319</v>
      </c>
      <c r="B46" t="s">
        <v>25</v>
      </c>
      <c r="C46" t="str">
        <f t="shared" si="0"/>
        <v>Sub Saharan African countries</v>
      </c>
    </row>
    <row r="47" spans="1:3" x14ac:dyDescent="0.2">
      <c r="A47" t="s">
        <v>325</v>
      </c>
      <c r="B47" t="s">
        <v>1236</v>
      </c>
      <c r="C47" t="str">
        <f t="shared" si="0"/>
        <v>Selected Asian countries</v>
      </c>
    </row>
    <row r="48" spans="1:3" x14ac:dyDescent="0.2">
      <c r="A48" t="s">
        <v>32</v>
      </c>
      <c r="B48" t="s">
        <v>1234</v>
      </c>
      <c r="C48" t="str">
        <f t="shared" si="0"/>
        <v>Other counties</v>
      </c>
    </row>
    <row r="49" spans="1:3" x14ac:dyDescent="0.2">
      <c r="A49" t="s">
        <v>332</v>
      </c>
      <c r="B49" t="s">
        <v>1234</v>
      </c>
      <c r="C49" t="str">
        <f t="shared" si="0"/>
        <v>Other counties</v>
      </c>
    </row>
    <row r="50" spans="1:3" x14ac:dyDescent="0.2">
      <c r="A50" t="s">
        <v>342</v>
      </c>
      <c r="B50" t="s">
        <v>25</v>
      </c>
      <c r="C50" t="str">
        <f t="shared" si="0"/>
        <v>Sub Saharan African countries</v>
      </c>
    </row>
    <row r="51" spans="1:3" x14ac:dyDescent="0.2">
      <c r="A51" t="s">
        <v>353</v>
      </c>
      <c r="B51" t="s">
        <v>1237</v>
      </c>
      <c r="C51" t="str">
        <f t="shared" si="0"/>
        <v>West and Central Asia and North African countries</v>
      </c>
    </row>
    <row r="52" spans="1:3" x14ac:dyDescent="0.2">
      <c r="A52" t="s">
        <v>358</v>
      </c>
      <c r="B52" t="s">
        <v>25</v>
      </c>
      <c r="C52" t="str">
        <f t="shared" si="0"/>
        <v>Sub Saharan African countries</v>
      </c>
    </row>
    <row r="53" spans="1:3" x14ac:dyDescent="0.2">
      <c r="A53" t="s">
        <v>363</v>
      </c>
      <c r="B53" t="s">
        <v>25</v>
      </c>
      <c r="C53" t="str">
        <f t="shared" si="0"/>
        <v>Sub Saharan African countries</v>
      </c>
    </row>
    <row r="54" spans="1:3" x14ac:dyDescent="0.2">
      <c r="A54" t="s">
        <v>371</v>
      </c>
      <c r="B54" t="s">
        <v>25</v>
      </c>
      <c r="C54" t="str">
        <f t="shared" si="0"/>
        <v>Sub Saharan African countries</v>
      </c>
    </row>
    <row r="55" spans="1:3" x14ac:dyDescent="0.2">
      <c r="A55" t="s">
        <v>375</v>
      </c>
      <c r="B55" t="s">
        <v>25</v>
      </c>
      <c r="C55" t="str">
        <f t="shared" si="0"/>
        <v>Sub Saharan African countries</v>
      </c>
    </row>
    <row r="56" spans="1:3" x14ac:dyDescent="0.2">
      <c r="A56" t="s">
        <v>379</v>
      </c>
      <c r="B56" t="s">
        <v>25</v>
      </c>
      <c r="C56" t="str">
        <f t="shared" si="0"/>
        <v>Sub Saharan African countries</v>
      </c>
    </row>
    <row r="57" spans="1:3" x14ac:dyDescent="0.2">
      <c r="A57" t="s">
        <v>384</v>
      </c>
      <c r="B57" t="s">
        <v>1234</v>
      </c>
      <c r="C57" t="str">
        <f t="shared" si="0"/>
        <v>Other counties</v>
      </c>
    </row>
    <row r="58" spans="1:3" x14ac:dyDescent="0.2">
      <c r="A58" t="s">
        <v>392</v>
      </c>
      <c r="B58" t="s">
        <v>1234</v>
      </c>
      <c r="C58" t="str">
        <f t="shared" si="0"/>
        <v>Other counties</v>
      </c>
    </row>
    <row r="59" spans="1:3" x14ac:dyDescent="0.2">
      <c r="A59" t="s">
        <v>400</v>
      </c>
      <c r="B59" t="s">
        <v>1235</v>
      </c>
      <c r="C59" t="str">
        <f t="shared" si="0"/>
        <v>Selected Latin American and Caribbean countries</v>
      </c>
    </row>
    <row r="60" spans="1:3" x14ac:dyDescent="0.2">
      <c r="A60" t="s">
        <v>394</v>
      </c>
      <c r="B60" t="s">
        <v>1235</v>
      </c>
      <c r="C60" t="str">
        <f t="shared" si="0"/>
        <v>Selected Latin American and Caribbean countries</v>
      </c>
    </row>
    <row r="61" spans="1:3" x14ac:dyDescent="0.2">
      <c r="A61" t="s">
        <v>413</v>
      </c>
      <c r="B61" t="s">
        <v>1235</v>
      </c>
      <c r="C61" t="str">
        <f t="shared" si="0"/>
        <v>Selected Latin American and Caribbean countries</v>
      </c>
    </row>
    <row r="62" spans="1:3" x14ac:dyDescent="0.2">
      <c r="A62" t="s">
        <v>417</v>
      </c>
      <c r="B62" t="s">
        <v>1234</v>
      </c>
      <c r="C62" t="str">
        <f t="shared" si="0"/>
        <v>Other counties</v>
      </c>
    </row>
    <row r="63" spans="1:3" x14ac:dyDescent="0.2">
      <c r="A63" t="s">
        <v>421</v>
      </c>
      <c r="B63" t="s">
        <v>1235</v>
      </c>
      <c r="C63" t="str">
        <f t="shared" si="0"/>
        <v>Selected Latin American and Caribbean countries</v>
      </c>
    </row>
    <row r="64" spans="1:3" x14ac:dyDescent="0.2">
      <c r="A64" t="s">
        <v>425</v>
      </c>
      <c r="B64" t="s">
        <v>1234</v>
      </c>
      <c r="C64" t="str">
        <f t="shared" si="0"/>
        <v>Other counties</v>
      </c>
    </row>
    <row r="65" spans="1:3" x14ac:dyDescent="0.2">
      <c r="A65" t="s">
        <v>428</v>
      </c>
      <c r="B65" t="s">
        <v>1236</v>
      </c>
      <c r="C65" t="str">
        <f t="shared" si="0"/>
        <v>Selected Asian countries</v>
      </c>
    </row>
    <row r="66" spans="1:3" x14ac:dyDescent="0.2">
      <c r="A66" t="s">
        <v>435</v>
      </c>
      <c r="B66" t="s">
        <v>1236</v>
      </c>
      <c r="C66" t="str">
        <f t="shared" si="0"/>
        <v>Selected Asian countries</v>
      </c>
    </row>
    <row r="67" spans="1:3" x14ac:dyDescent="0.2">
      <c r="A67" t="s">
        <v>440</v>
      </c>
      <c r="B67" t="s">
        <v>1234</v>
      </c>
      <c r="C67" t="str">
        <f t="shared" ref="C67:C130" si="1">VLOOKUP(B67,D$2:E$6,2,FALSE)</f>
        <v>Other counties</v>
      </c>
    </row>
    <row r="68" spans="1:3" x14ac:dyDescent="0.2">
      <c r="A68" t="s">
        <v>444</v>
      </c>
      <c r="B68" t="s">
        <v>1237</v>
      </c>
      <c r="C68" t="str">
        <f t="shared" si="1"/>
        <v>West and Central Asia and North African countries</v>
      </c>
    </row>
    <row r="69" spans="1:3" x14ac:dyDescent="0.2">
      <c r="A69" t="s">
        <v>449</v>
      </c>
      <c r="B69" t="s">
        <v>1237</v>
      </c>
      <c r="C69" t="str">
        <f t="shared" si="1"/>
        <v>West and Central Asia and North African countries</v>
      </c>
    </row>
    <row r="70" spans="1:3" x14ac:dyDescent="0.2">
      <c r="A70" t="s">
        <v>452</v>
      </c>
      <c r="B70" t="s">
        <v>1234</v>
      </c>
      <c r="C70" t="str">
        <f t="shared" si="1"/>
        <v>Other counties</v>
      </c>
    </row>
    <row r="71" spans="1:3" x14ac:dyDescent="0.2">
      <c r="A71" t="s">
        <v>456</v>
      </c>
      <c r="B71" t="s">
        <v>1237</v>
      </c>
      <c r="C71" t="str">
        <f t="shared" si="1"/>
        <v>West and Central Asia and North African countries</v>
      </c>
    </row>
    <row r="72" spans="1:3" x14ac:dyDescent="0.2">
      <c r="A72" t="s">
        <v>460</v>
      </c>
      <c r="B72" t="s">
        <v>1234</v>
      </c>
      <c r="C72" t="str">
        <f t="shared" si="1"/>
        <v>Other counties</v>
      </c>
    </row>
    <row r="73" spans="1:3" x14ac:dyDescent="0.2">
      <c r="A73" t="s">
        <v>464</v>
      </c>
      <c r="B73" t="s">
        <v>1235</v>
      </c>
      <c r="C73" t="str">
        <f t="shared" si="1"/>
        <v>Selected Latin American and Caribbean countries</v>
      </c>
    </row>
    <row r="74" spans="1:3" x14ac:dyDescent="0.2">
      <c r="A74" t="s">
        <v>467</v>
      </c>
      <c r="B74" t="s">
        <v>1237</v>
      </c>
      <c r="C74" t="str">
        <f t="shared" si="1"/>
        <v>West and Central Asia and North African countries</v>
      </c>
    </row>
    <row r="75" spans="1:3" x14ac:dyDescent="0.2">
      <c r="A75" t="s">
        <v>470</v>
      </c>
      <c r="B75" t="s">
        <v>1234</v>
      </c>
      <c r="C75" t="str">
        <f t="shared" si="1"/>
        <v>Other counties</v>
      </c>
    </row>
    <row r="76" spans="1:3" x14ac:dyDescent="0.2">
      <c r="A76" t="s">
        <v>474</v>
      </c>
      <c r="B76" t="s">
        <v>1234</v>
      </c>
      <c r="C76" t="str">
        <f t="shared" si="1"/>
        <v>Other counties</v>
      </c>
    </row>
    <row r="77" spans="1:3" x14ac:dyDescent="0.2">
      <c r="A77" t="s">
        <v>477</v>
      </c>
      <c r="B77" t="s">
        <v>25</v>
      </c>
      <c r="C77" t="str">
        <f t="shared" si="1"/>
        <v>Sub Saharan African countries</v>
      </c>
    </row>
    <row r="78" spans="1:3" x14ac:dyDescent="0.2">
      <c r="A78" t="s">
        <v>480</v>
      </c>
      <c r="B78" t="s">
        <v>1237</v>
      </c>
      <c r="C78" t="str">
        <f t="shared" si="1"/>
        <v>West and Central Asia and North African countries</v>
      </c>
    </row>
    <row r="79" spans="1:3" x14ac:dyDescent="0.2">
      <c r="A79" t="s">
        <v>484</v>
      </c>
      <c r="B79" t="s">
        <v>1236</v>
      </c>
      <c r="C79" t="str">
        <f t="shared" si="1"/>
        <v>Selected Asian countries</v>
      </c>
    </row>
    <row r="80" spans="1:3" x14ac:dyDescent="0.2">
      <c r="A80" t="s">
        <v>497</v>
      </c>
      <c r="B80" t="s">
        <v>1234</v>
      </c>
      <c r="C80" t="str">
        <f t="shared" si="1"/>
        <v>Other counties</v>
      </c>
    </row>
    <row r="81" spans="1:3" x14ac:dyDescent="0.2">
      <c r="A81" t="s">
        <v>508</v>
      </c>
      <c r="B81" t="s">
        <v>1236</v>
      </c>
      <c r="C81" t="str">
        <f t="shared" si="1"/>
        <v>Selected Asian countries</v>
      </c>
    </row>
    <row r="82" spans="1:3" x14ac:dyDescent="0.2">
      <c r="A82" t="s">
        <v>512</v>
      </c>
      <c r="B82" t="s">
        <v>1237</v>
      </c>
      <c r="C82" t="str">
        <f t="shared" si="1"/>
        <v>West and Central Asia and North African countries</v>
      </c>
    </row>
    <row r="83" spans="1:3" x14ac:dyDescent="0.2">
      <c r="A83" t="s">
        <v>518</v>
      </c>
      <c r="B83" t="s">
        <v>25</v>
      </c>
      <c r="C83" t="str">
        <f t="shared" si="1"/>
        <v>Sub Saharan African countries</v>
      </c>
    </row>
    <row r="84" spans="1:3" x14ac:dyDescent="0.2">
      <c r="A84" t="s">
        <v>519</v>
      </c>
      <c r="B84" t="s">
        <v>1237</v>
      </c>
      <c r="C84" t="str">
        <f t="shared" si="1"/>
        <v>West and Central Asia and North African countries</v>
      </c>
    </row>
    <row r="85" spans="1:3" x14ac:dyDescent="0.2">
      <c r="A85" t="s">
        <v>532</v>
      </c>
      <c r="B85" t="s">
        <v>1236</v>
      </c>
      <c r="C85" t="str">
        <f t="shared" si="1"/>
        <v>Selected Asian countries</v>
      </c>
    </row>
    <row r="86" spans="1:3" x14ac:dyDescent="0.2">
      <c r="A86" t="s">
        <v>537</v>
      </c>
      <c r="B86" t="s">
        <v>25</v>
      </c>
      <c r="C86" t="str">
        <f t="shared" si="1"/>
        <v>Sub Saharan African countries</v>
      </c>
    </row>
    <row r="87" spans="1:3" x14ac:dyDescent="0.2">
      <c r="A87" t="s">
        <v>560</v>
      </c>
      <c r="B87" t="s">
        <v>1234</v>
      </c>
      <c r="C87" t="str">
        <f t="shared" si="1"/>
        <v>Other counties</v>
      </c>
    </row>
    <row r="88" spans="1:3" x14ac:dyDescent="0.2">
      <c r="A88" t="s">
        <v>565</v>
      </c>
      <c r="B88" t="s">
        <v>25</v>
      </c>
      <c r="C88" t="str">
        <f t="shared" si="1"/>
        <v>Sub Saharan African countries</v>
      </c>
    </row>
    <row r="89" spans="1:3" x14ac:dyDescent="0.2">
      <c r="A89" t="s">
        <v>573</v>
      </c>
      <c r="B89" t="s">
        <v>1235</v>
      </c>
      <c r="C89" t="str">
        <f t="shared" si="1"/>
        <v>Selected Latin American and Caribbean countries</v>
      </c>
    </row>
    <row r="90" spans="1:3" x14ac:dyDescent="0.2">
      <c r="A90" t="s">
        <v>586</v>
      </c>
      <c r="B90" t="s">
        <v>25</v>
      </c>
      <c r="C90" t="str">
        <f t="shared" si="1"/>
        <v>Sub Saharan African countries</v>
      </c>
    </row>
    <row r="91" spans="1:3" x14ac:dyDescent="0.2">
      <c r="A91" t="s">
        <v>594</v>
      </c>
      <c r="B91" t="s">
        <v>1236</v>
      </c>
      <c r="C91" t="str">
        <f t="shared" si="1"/>
        <v>Selected Asian countries</v>
      </c>
    </row>
    <row r="92" spans="1:3" x14ac:dyDescent="0.2">
      <c r="A92" t="s">
        <v>602</v>
      </c>
      <c r="B92" t="s">
        <v>1234</v>
      </c>
      <c r="C92" t="str">
        <f t="shared" si="1"/>
        <v>Other counties</v>
      </c>
    </row>
    <row r="93" spans="1:3" x14ac:dyDescent="0.2">
      <c r="A93" t="s">
        <v>306</v>
      </c>
      <c r="B93" t="s">
        <v>1237</v>
      </c>
      <c r="C93" t="str">
        <f t="shared" si="1"/>
        <v>West and Central Asia and North African countries</v>
      </c>
    </row>
    <row r="94" spans="1:3" x14ac:dyDescent="0.2">
      <c r="A94" t="s">
        <v>608</v>
      </c>
      <c r="B94" t="s">
        <v>25</v>
      </c>
      <c r="C94" t="str">
        <f t="shared" si="1"/>
        <v>Sub Saharan African countries</v>
      </c>
    </row>
    <row r="95" spans="1:3" x14ac:dyDescent="0.2">
      <c r="A95" t="s">
        <v>611</v>
      </c>
      <c r="B95" t="s">
        <v>25</v>
      </c>
      <c r="C95" t="str">
        <f t="shared" si="1"/>
        <v>Sub Saharan African countries</v>
      </c>
    </row>
    <row r="96" spans="1:3" x14ac:dyDescent="0.2">
      <c r="A96" t="s">
        <v>624</v>
      </c>
      <c r="B96" t="s">
        <v>25</v>
      </c>
      <c r="C96" t="str">
        <f t="shared" si="1"/>
        <v>Sub Saharan African countries</v>
      </c>
    </row>
    <row r="97" spans="1:3" x14ac:dyDescent="0.2">
      <c r="A97" t="s">
        <v>626</v>
      </c>
      <c r="B97" t="s">
        <v>1236</v>
      </c>
      <c r="C97" t="str">
        <f t="shared" si="1"/>
        <v>Selected Asian countries</v>
      </c>
    </row>
    <row r="98" spans="1:3" x14ac:dyDescent="0.2">
      <c r="A98" t="s">
        <v>194</v>
      </c>
      <c r="B98" t="s">
        <v>25</v>
      </c>
      <c r="C98" t="str">
        <f t="shared" si="1"/>
        <v>Sub Saharan African countries</v>
      </c>
    </row>
    <row r="99" spans="1:3" x14ac:dyDescent="0.2">
      <c r="A99" t="s">
        <v>633</v>
      </c>
      <c r="B99" t="s">
        <v>25</v>
      </c>
      <c r="C99" t="str">
        <f t="shared" si="1"/>
        <v>Sub Saharan African countries</v>
      </c>
    </row>
    <row r="100" spans="1:3" x14ac:dyDescent="0.2">
      <c r="A100" t="s">
        <v>639</v>
      </c>
      <c r="B100" t="s">
        <v>25</v>
      </c>
      <c r="C100" t="str">
        <f t="shared" si="1"/>
        <v>Sub Saharan African countries</v>
      </c>
    </row>
    <row r="101" spans="1:3" x14ac:dyDescent="0.2">
      <c r="A101" t="s">
        <v>644</v>
      </c>
      <c r="B101" t="s">
        <v>1235</v>
      </c>
      <c r="C101" t="str">
        <f t="shared" si="1"/>
        <v>Selected Latin American and Caribbean countries</v>
      </c>
    </row>
    <row r="102" spans="1:3" x14ac:dyDescent="0.2">
      <c r="A102" t="s">
        <v>650</v>
      </c>
      <c r="B102" t="s">
        <v>1234</v>
      </c>
      <c r="C102" t="str">
        <f t="shared" si="1"/>
        <v>Other counties</v>
      </c>
    </row>
    <row r="103" spans="1:3" x14ac:dyDescent="0.2">
      <c r="A103" t="s">
        <v>654</v>
      </c>
      <c r="B103" t="s">
        <v>1234</v>
      </c>
      <c r="C103" t="str">
        <f t="shared" si="1"/>
        <v>Other counties</v>
      </c>
    </row>
    <row r="104" spans="1:3" x14ac:dyDescent="0.2">
      <c r="A104" t="s">
        <v>657</v>
      </c>
      <c r="B104" t="s">
        <v>1236</v>
      </c>
      <c r="C104" t="str">
        <f t="shared" si="1"/>
        <v>Selected Asian countries</v>
      </c>
    </row>
    <row r="105" spans="1:3" x14ac:dyDescent="0.2">
      <c r="A105" t="s">
        <v>665</v>
      </c>
      <c r="B105" t="s">
        <v>1234</v>
      </c>
      <c r="C105" t="str">
        <f t="shared" si="1"/>
        <v>Other counties</v>
      </c>
    </row>
    <row r="106" spans="1:3" x14ac:dyDescent="0.2">
      <c r="A106" t="s">
        <v>76</v>
      </c>
      <c r="B106" t="s">
        <v>1234</v>
      </c>
      <c r="C106" t="str">
        <f t="shared" si="1"/>
        <v>Other counties</v>
      </c>
    </row>
    <row r="107" spans="1:3" x14ac:dyDescent="0.2">
      <c r="A107" t="s">
        <v>139</v>
      </c>
      <c r="B107" t="s">
        <v>1234</v>
      </c>
      <c r="C107" t="str">
        <f t="shared" si="1"/>
        <v>Other counties</v>
      </c>
    </row>
    <row r="108" spans="1:3" x14ac:dyDescent="0.2">
      <c r="A108" t="s">
        <v>80</v>
      </c>
      <c r="B108" t="s">
        <v>1234</v>
      </c>
      <c r="C108" t="str">
        <f t="shared" si="1"/>
        <v>Other counties</v>
      </c>
    </row>
    <row r="109" spans="1:3" x14ac:dyDescent="0.2">
      <c r="A109" t="s">
        <v>70</v>
      </c>
      <c r="B109" t="s">
        <v>1236</v>
      </c>
      <c r="C109" t="str">
        <f t="shared" si="1"/>
        <v>Selected Asian countries</v>
      </c>
    </row>
    <row r="110" spans="1:3" x14ac:dyDescent="0.2">
      <c r="A110" t="s">
        <v>173</v>
      </c>
      <c r="B110" t="s">
        <v>1236</v>
      </c>
      <c r="C110" t="str">
        <f t="shared" si="1"/>
        <v>Selected Asian countries</v>
      </c>
    </row>
    <row r="111" spans="1:3" x14ac:dyDescent="0.2">
      <c r="A111" t="s">
        <v>674</v>
      </c>
      <c r="B111" t="s">
        <v>1236</v>
      </c>
      <c r="C111" t="str">
        <f t="shared" si="1"/>
        <v>Selected Asian countries</v>
      </c>
    </row>
    <row r="112" spans="1:3" x14ac:dyDescent="0.2">
      <c r="A112" t="s">
        <v>677</v>
      </c>
      <c r="B112" t="s">
        <v>1235</v>
      </c>
      <c r="C112" t="str">
        <f t="shared" si="1"/>
        <v>Selected Latin American and Caribbean countries</v>
      </c>
    </row>
    <row r="113" spans="1:3" x14ac:dyDescent="0.2">
      <c r="A113" t="s">
        <v>682</v>
      </c>
      <c r="B113" t="s">
        <v>1235</v>
      </c>
      <c r="C113" t="str">
        <f t="shared" si="1"/>
        <v>Selected Latin American and Caribbean countries</v>
      </c>
    </row>
    <row r="114" spans="1:3" x14ac:dyDescent="0.2">
      <c r="A114" t="s">
        <v>685</v>
      </c>
      <c r="B114" t="s">
        <v>1236</v>
      </c>
      <c r="C114" t="str">
        <f t="shared" si="1"/>
        <v>Selected Asian countries</v>
      </c>
    </row>
    <row r="115" spans="1:3" x14ac:dyDescent="0.2">
      <c r="A115" t="s">
        <v>693</v>
      </c>
      <c r="B115" t="s">
        <v>1236</v>
      </c>
      <c r="C115" t="str">
        <f t="shared" si="1"/>
        <v>Selected Asian countries</v>
      </c>
    </row>
    <row r="116" spans="1:3" x14ac:dyDescent="0.2">
      <c r="A116" t="s">
        <v>698</v>
      </c>
      <c r="B116" t="s">
        <v>1234</v>
      </c>
      <c r="C116" t="str">
        <f t="shared" si="1"/>
        <v>Other counties</v>
      </c>
    </row>
    <row r="117" spans="1:3" x14ac:dyDescent="0.2">
      <c r="A117" t="s">
        <v>703</v>
      </c>
      <c r="B117" t="s">
        <v>1234</v>
      </c>
      <c r="C117" t="str">
        <f t="shared" si="1"/>
        <v>Other counties</v>
      </c>
    </row>
    <row r="118" spans="1:3" x14ac:dyDescent="0.2">
      <c r="A118" t="s">
        <v>710</v>
      </c>
      <c r="B118" t="s">
        <v>1234</v>
      </c>
      <c r="C118" t="str">
        <f t="shared" si="1"/>
        <v>Other counties</v>
      </c>
    </row>
    <row r="119" spans="1:3" x14ac:dyDescent="0.2">
      <c r="A119" t="s">
        <v>714</v>
      </c>
      <c r="B119" t="s">
        <v>1234</v>
      </c>
      <c r="C119" t="str">
        <f t="shared" si="1"/>
        <v>Other counties</v>
      </c>
    </row>
    <row r="120" spans="1:3" x14ac:dyDescent="0.2">
      <c r="A120" t="s">
        <v>718</v>
      </c>
      <c r="B120" t="s">
        <v>1237</v>
      </c>
      <c r="C120" t="str">
        <f t="shared" si="1"/>
        <v>West and Central Asia and North African countries</v>
      </c>
    </row>
    <row r="121" spans="1:3" x14ac:dyDescent="0.2">
      <c r="A121" t="s">
        <v>51</v>
      </c>
      <c r="B121" t="s">
        <v>1237</v>
      </c>
      <c r="C121" t="str">
        <f t="shared" si="1"/>
        <v>West and Central Asia and North African countries</v>
      </c>
    </row>
    <row r="122" spans="1:3" x14ac:dyDescent="0.2">
      <c r="A122" t="s">
        <v>728</v>
      </c>
      <c r="B122" t="s">
        <v>1234</v>
      </c>
      <c r="C122" t="str">
        <f t="shared" si="1"/>
        <v>Other counties</v>
      </c>
    </row>
    <row r="123" spans="1:3" x14ac:dyDescent="0.2">
      <c r="A123" t="s">
        <v>732</v>
      </c>
      <c r="B123" t="s">
        <v>1234</v>
      </c>
      <c r="C123" t="str">
        <f t="shared" si="1"/>
        <v>Other counties</v>
      </c>
    </row>
    <row r="124" spans="1:3" x14ac:dyDescent="0.2">
      <c r="A124" t="s">
        <v>736</v>
      </c>
      <c r="B124" t="s">
        <v>25</v>
      </c>
      <c r="C124" t="str">
        <f t="shared" si="1"/>
        <v>Sub Saharan African countries</v>
      </c>
    </row>
    <row r="125" spans="1:3" x14ac:dyDescent="0.2">
      <c r="A125" t="s">
        <v>739</v>
      </c>
      <c r="B125" t="s">
        <v>1237</v>
      </c>
      <c r="C125" t="str">
        <f t="shared" si="1"/>
        <v>West and Central Asia and North African countries</v>
      </c>
    </row>
    <row r="126" spans="1:3" x14ac:dyDescent="0.2">
      <c r="A126" t="s">
        <v>742</v>
      </c>
      <c r="B126" t="s">
        <v>25</v>
      </c>
      <c r="C126" t="str">
        <f t="shared" si="1"/>
        <v>Sub Saharan African countries</v>
      </c>
    </row>
    <row r="127" spans="1:3" x14ac:dyDescent="0.2">
      <c r="A127" t="s">
        <v>748</v>
      </c>
      <c r="B127" t="s">
        <v>25</v>
      </c>
      <c r="C127" t="str">
        <f t="shared" si="1"/>
        <v>Sub Saharan African countries</v>
      </c>
    </row>
    <row r="128" spans="1:3" x14ac:dyDescent="0.2">
      <c r="A128" t="s">
        <v>761</v>
      </c>
      <c r="B128" t="s">
        <v>1236</v>
      </c>
      <c r="C128" t="str">
        <f t="shared" si="1"/>
        <v>Selected Asian countries</v>
      </c>
    </row>
    <row r="129" spans="1:3" x14ac:dyDescent="0.2">
      <c r="A129" t="s">
        <v>765</v>
      </c>
      <c r="B129" t="s">
        <v>25</v>
      </c>
      <c r="C129" t="str">
        <f t="shared" si="1"/>
        <v>Sub Saharan African countries</v>
      </c>
    </row>
    <row r="130" spans="1:3" x14ac:dyDescent="0.2">
      <c r="A130" t="s">
        <v>770</v>
      </c>
      <c r="B130" t="s">
        <v>1235</v>
      </c>
      <c r="C130" t="str">
        <f t="shared" si="1"/>
        <v>Selected Latin American and Caribbean countries</v>
      </c>
    </row>
    <row r="131" spans="1:3" x14ac:dyDescent="0.2">
      <c r="A131" t="s">
        <v>778</v>
      </c>
      <c r="B131" t="s">
        <v>25</v>
      </c>
      <c r="C131" t="str">
        <f t="shared" ref="C131:C160" si="2">VLOOKUP(B131,D$2:E$6,2,FALSE)</f>
        <v>Sub Saharan African countries</v>
      </c>
    </row>
    <row r="132" spans="1:3" x14ac:dyDescent="0.2">
      <c r="A132" t="s">
        <v>44</v>
      </c>
      <c r="B132" t="s">
        <v>1234</v>
      </c>
      <c r="C132" t="str">
        <f t="shared" si="2"/>
        <v>Other counties</v>
      </c>
    </row>
    <row r="133" spans="1:3" x14ac:dyDescent="0.2">
      <c r="A133" t="s">
        <v>795</v>
      </c>
      <c r="B133" t="s">
        <v>1234</v>
      </c>
      <c r="C133" t="str">
        <f t="shared" si="2"/>
        <v>Other counties</v>
      </c>
    </row>
    <row r="134" spans="1:3" x14ac:dyDescent="0.2">
      <c r="A134" t="s">
        <v>799</v>
      </c>
      <c r="B134" t="s">
        <v>1234</v>
      </c>
      <c r="C134" t="str">
        <f t="shared" si="2"/>
        <v>Other counties</v>
      </c>
    </row>
    <row r="135" spans="1:3" x14ac:dyDescent="0.2">
      <c r="A135" t="s">
        <v>802</v>
      </c>
      <c r="B135" t="s">
        <v>1234</v>
      </c>
      <c r="C135" t="str">
        <f t="shared" si="2"/>
        <v>Other counties</v>
      </c>
    </row>
    <row r="136" spans="1:3" x14ac:dyDescent="0.2">
      <c r="A136" t="s">
        <v>805</v>
      </c>
      <c r="B136" t="s">
        <v>25</v>
      </c>
      <c r="C136" t="str">
        <f t="shared" si="2"/>
        <v>Sub Saharan African countries</v>
      </c>
    </row>
    <row r="137" spans="1:3" x14ac:dyDescent="0.2">
      <c r="A137" t="s">
        <v>815</v>
      </c>
      <c r="B137" t="s">
        <v>1237</v>
      </c>
      <c r="C137" t="str">
        <f t="shared" si="2"/>
        <v>West and Central Asia and North African countries</v>
      </c>
    </row>
    <row r="138" spans="1:3" x14ac:dyDescent="0.2">
      <c r="A138" t="s">
        <v>821</v>
      </c>
      <c r="B138" t="s">
        <v>25</v>
      </c>
      <c r="C138" t="str">
        <f t="shared" si="2"/>
        <v>Sub Saharan African countries</v>
      </c>
    </row>
    <row r="139" spans="1:3" x14ac:dyDescent="0.2">
      <c r="A139" t="s">
        <v>826</v>
      </c>
      <c r="B139" t="s">
        <v>25</v>
      </c>
      <c r="C139" t="str">
        <f t="shared" si="2"/>
        <v>Sub Saharan African countries</v>
      </c>
    </row>
    <row r="140" spans="1:3" x14ac:dyDescent="0.2">
      <c r="A140" t="s">
        <v>830</v>
      </c>
      <c r="B140" t="s">
        <v>1236</v>
      </c>
      <c r="C140" t="str">
        <f t="shared" si="2"/>
        <v>Selected Asian countries</v>
      </c>
    </row>
    <row r="141" spans="1:3" x14ac:dyDescent="0.2">
      <c r="A141" t="s">
        <v>833</v>
      </c>
      <c r="B141" t="s">
        <v>1237</v>
      </c>
      <c r="C141" t="str">
        <f t="shared" si="2"/>
        <v>West and Central Asia and North African countries</v>
      </c>
    </row>
    <row r="142" spans="1:3" x14ac:dyDescent="0.2">
      <c r="A142" t="s">
        <v>839</v>
      </c>
      <c r="B142" t="s">
        <v>1237</v>
      </c>
      <c r="C142" t="str">
        <f t="shared" si="2"/>
        <v>West and Central Asia and North African countries</v>
      </c>
    </row>
    <row r="143" spans="1:3" x14ac:dyDescent="0.2">
      <c r="A143" t="s">
        <v>843</v>
      </c>
      <c r="B143" t="s">
        <v>1236</v>
      </c>
      <c r="C143" t="str">
        <f t="shared" si="2"/>
        <v>Selected Asian countries</v>
      </c>
    </row>
    <row r="144" spans="1:3" x14ac:dyDescent="0.2">
      <c r="A144" t="s">
        <v>855</v>
      </c>
      <c r="B144" t="s">
        <v>1237</v>
      </c>
      <c r="C144" t="str">
        <f t="shared" si="2"/>
        <v>West and Central Asia and North African countries</v>
      </c>
    </row>
    <row r="145" spans="1:3" x14ac:dyDescent="0.2">
      <c r="A145" t="s">
        <v>858</v>
      </c>
      <c r="B145" t="s">
        <v>1237</v>
      </c>
      <c r="C145" t="str">
        <f t="shared" si="2"/>
        <v>West and Central Asia and North African countries</v>
      </c>
    </row>
    <row r="146" spans="1:3" x14ac:dyDescent="0.2">
      <c r="A146" t="s">
        <v>867</v>
      </c>
      <c r="B146" t="s">
        <v>25</v>
      </c>
      <c r="C146" t="str">
        <f t="shared" si="2"/>
        <v>Sub Saharan African countries</v>
      </c>
    </row>
    <row r="147" spans="1:3" x14ac:dyDescent="0.2">
      <c r="A147" t="s">
        <v>873</v>
      </c>
      <c r="B147" t="s">
        <v>25</v>
      </c>
      <c r="C147" t="str">
        <f t="shared" si="2"/>
        <v>Sub Saharan African countries</v>
      </c>
    </row>
    <row r="148" spans="1:3" x14ac:dyDescent="0.2">
      <c r="A148" t="s">
        <v>347</v>
      </c>
      <c r="B148" t="s">
        <v>1234</v>
      </c>
      <c r="C148" t="str">
        <f t="shared" si="2"/>
        <v>Other counties</v>
      </c>
    </row>
    <row r="149" spans="1:3" x14ac:dyDescent="0.2">
      <c r="A149" t="s">
        <v>876</v>
      </c>
      <c r="B149" t="s">
        <v>1234</v>
      </c>
      <c r="C149" t="str">
        <f t="shared" si="2"/>
        <v>Other counties</v>
      </c>
    </row>
    <row r="150" spans="1:3" x14ac:dyDescent="0.2">
      <c r="A150" t="s">
        <v>881</v>
      </c>
      <c r="B150" t="s">
        <v>1234</v>
      </c>
      <c r="C150" t="str">
        <f t="shared" si="2"/>
        <v>Other counties</v>
      </c>
    </row>
    <row r="151" spans="1:3" x14ac:dyDescent="0.2">
      <c r="A151" t="s">
        <v>885</v>
      </c>
      <c r="B151" t="s">
        <v>1234</v>
      </c>
      <c r="C151" t="str">
        <f t="shared" si="2"/>
        <v>Other counties</v>
      </c>
    </row>
    <row r="152" spans="1:3" x14ac:dyDescent="0.2">
      <c r="A152" t="s">
        <v>890</v>
      </c>
      <c r="B152" t="s">
        <v>1237</v>
      </c>
      <c r="C152" t="str">
        <f t="shared" si="2"/>
        <v>West and Central Asia and North African countries</v>
      </c>
    </row>
    <row r="153" spans="1:3" x14ac:dyDescent="0.2">
      <c r="A153" t="s">
        <v>899</v>
      </c>
      <c r="B153" t="s">
        <v>1235</v>
      </c>
      <c r="C153" t="str">
        <f t="shared" si="2"/>
        <v>Selected Latin American and Caribbean countries</v>
      </c>
    </row>
    <row r="154" spans="1:3" x14ac:dyDescent="0.2">
      <c r="A154" t="s">
        <v>907</v>
      </c>
      <c r="B154" t="s">
        <v>1236</v>
      </c>
      <c r="C154" t="str">
        <f t="shared" si="2"/>
        <v>Selected Asian countries</v>
      </c>
    </row>
    <row r="155" spans="1:3" x14ac:dyDescent="0.2">
      <c r="A155" t="s">
        <v>912</v>
      </c>
      <c r="B155" t="s">
        <v>1236</v>
      </c>
      <c r="C155" t="str">
        <f t="shared" si="2"/>
        <v>Selected Asian countries</v>
      </c>
    </row>
    <row r="156" spans="1:3" x14ac:dyDescent="0.2">
      <c r="A156" t="s">
        <v>922</v>
      </c>
      <c r="B156" t="s">
        <v>1237</v>
      </c>
      <c r="C156" t="str">
        <f t="shared" si="2"/>
        <v>West and Central Asia and North African countries</v>
      </c>
    </row>
    <row r="157" spans="1:3" x14ac:dyDescent="0.2">
      <c r="A157" t="s">
        <v>925</v>
      </c>
      <c r="B157" t="s">
        <v>25</v>
      </c>
      <c r="C157" t="str">
        <f t="shared" si="2"/>
        <v>Sub Saharan African countries</v>
      </c>
    </row>
    <row r="158" spans="1:3" x14ac:dyDescent="0.2">
      <c r="A158" t="s">
        <v>930</v>
      </c>
      <c r="B158" t="s">
        <v>25</v>
      </c>
      <c r="C158" t="str">
        <f t="shared" si="2"/>
        <v>Sub Saharan African countries</v>
      </c>
    </row>
    <row r="159" spans="1:3" x14ac:dyDescent="0.2">
      <c r="A159" t="s">
        <v>934</v>
      </c>
      <c r="B159" t="s">
        <v>25</v>
      </c>
      <c r="C159" t="str">
        <f t="shared" si="2"/>
        <v>Sub Saharan African countries</v>
      </c>
    </row>
    <row r="160" spans="1:3" x14ac:dyDescent="0.2">
      <c r="A160" t="s">
        <v>744</v>
      </c>
      <c r="B160" t="s">
        <v>25</v>
      </c>
      <c r="C160" t="str">
        <f t="shared" si="2"/>
        <v>Sub Saharan African countries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00EC1-0E1A-2947-A84F-74D98CEF284D}">
  <dimension ref="A1:E160"/>
  <sheetViews>
    <sheetView tabSelected="1" workbookViewId="0">
      <selection activeCell="K24" sqref="K24"/>
    </sheetView>
  </sheetViews>
  <sheetFormatPr baseColWidth="10" defaultRowHeight="15" x14ac:dyDescent="0.2"/>
  <cols>
    <col min="3" max="3" width="25" customWidth="1"/>
    <col min="4" max="4" width="15.6640625" customWidth="1"/>
  </cols>
  <sheetData>
    <row r="1" spans="1:5" x14ac:dyDescent="0.2">
      <c r="A1" s="8" t="s">
        <v>992</v>
      </c>
      <c r="B1" t="s">
        <v>1255</v>
      </c>
      <c r="C1" t="s">
        <v>1256</v>
      </c>
    </row>
    <row r="2" spans="1:5" x14ac:dyDescent="0.2">
      <c r="A2" t="s">
        <v>17</v>
      </c>
      <c r="B2" s="31" t="s">
        <v>1245</v>
      </c>
      <c r="C2" t="str">
        <f>VLOOKUP(B2,D$2:E$17,2,FALSE)</f>
        <v>South Asia</v>
      </c>
      <c r="D2" t="s">
        <v>1258</v>
      </c>
      <c r="E2" t="s">
        <v>1267</v>
      </c>
    </row>
    <row r="3" spans="1:5" x14ac:dyDescent="0.2">
      <c r="A3" t="s">
        <v>23</v>
      </c>
      <c r="B3" t="s">
        <v>1248</v>
      </c>
      <c r="C3" t="str">
        <f t="shared" ref="C3:C66" si="0">VLOOKUP(B3,D$2:E$17,2,FALSE)</f>
        <v>Central Arica</v>
      </c>
      <c r="D3" t="s">
        <v>1245</v>
      </c>
      <c r="E3" t="s">
        <v>20</v>
      </c>
    </row>
    <row r="4" spans="1:5" x14ac:dyDescent="0.2">
      <c r="A4" t="s">
        <v>37</v>
      </c>
      <c r="B4" t="s">
        <v>1234</v>
      </c>
      <c r="C4" t="str">
        <f t="shared" si="0"/>
        <v>Other countries</v>
      </c>
      <c r="D4" t="s">
        <v>1261</v>
      </c>
      <c r="E4" t="s">
        <v>1268</v>
      </c>
    </row>
    <row r="5" spans="1:5" x14ac:dyDescent="0.2">
      <c r="A5" t="s">
        <v>59</v>
      </c>
      <c r="B5" t="s">
        <v>1250</v>
      </c>
      <c r="C5" t="str">
        <f t="shared" si="0"/>
        <v>South America Southern Cone</v>
      </c>
      <c r="D5" t="s">
        <v>1262</v>
      </c>
      <c r="E5" t="s">
        <v>957</v>
      </c>
    </row>
    <row r="6" spans="1:5" x14ac:dyDescent="0.2">
      <c r="A6" t="s">
        <v>62</v>
      </c>
      <c r="B6" t="s">
        <v>1259</v>
      </c>
      <c r="C6" t="str">
        <f t="shared" si="0"/>
        <v>Central Asia</v>
      </c>
      <c r="D6" t="s">
        <v>971</v>
      </c>
      <c r="E6" t="s">
        <v>971</v>
      </c>
    </row>
    <row r="7" spans="1:5" x14ac:dyDescent="0.2">
      <c r="A7" t="s">
        <v>87</v>
      </c>
      <c r="B7" t="s">
        <v>1234</v>
      </c>
      <c r="C7" t="str">
        <f t="shared" si="0"/>
        <v>Other countries</v>
      </c>
      <c r="D7" t="s">
        <v>1257</v>
      </c>
      <c r="E7" t="s">
        <v>968</v>
      </c>
    </row>
    <row r="8" spans="1:5" x14ac:dyDescent="0.2">
      <c r="A8" t="s">
        <v>91</v>
      </c>
      <c r="B8" t="s">
        <v>1234</v>
      </c>
      <c r="C8" t="str">
        <f t="shared" si="0"/>
        <v>Other countries</v>
      </c>
      <c r="D8" t="s">
        <v>1259</v>
      </c>
      <c r="E8" t="s">
        <v>975</v>
      </c>
    </row>
    <row r="9" spans="1:5" x14ac:dyDescent="0.2">
      <c r="A9" t="s">
        <v>96</v>
      </c>
      <c r="B9" t="s">
        <v>1259</v>
      </c>
      <c r="C9" t="str">
        <f t="shared" si="0"/>
        <v>Central Asia</v>
      </c>
      <c r="D9" s="31" t="s">
        <v>1234</v>
      </c>
      <c r="E9" t="s">
        <v>1246</v>
      </c>
    </row>
    <row r="10" spans="1:5" x14ac:dyDescent="0.2">
      <c r="A10" t="s">
        <v>99</v>
      </c>
      <c r="B10" t="s">
        <v>1251</v>
      </c>
      <c r="C10" t="str">
        <f t="shared" si="0"/>
        <v>Eastern Africa</v>
      </c>
      <c r="D10" t="s">
        <v>1260</v>
      </c>
      <c r="E10" t="s">
        <v>1263</v>
      </c>
    </row>
    <row r="11" spans="1:5" x14ac:dyDescent="0.2">
      <c r="A11" t="s">
        <v>109</v>
      </c>
      <c r="B11" t="s">
        <v>1252</v>
      </c>
      <c r="C11" t="str">
        <f t="shared" si="0"/>
        <v>Western Africa except Nigeria</v>
      </c>
      <c r="D11" t="s">
        <v>1253</v>
      </c>
      <c r="E11" t="s">
        <v>1264</v>
      </c>
    </row>
    <row r="12" spans="1:5" x14ac:dyDescent="0.2">
      <c r="A12" t="s">
        <v>114</v>
      </c>
      <c r="B12" t="s">
        <v>1252</v>
      </c>
      <c r="C12" t="str">
        <f t="shared" si="0"/>
        <v>Western Africa except Nigeria</v>
      </c>
      <c r="D12" t="s">
        <v>1250</v>
      </c>
      <c r="E12" t="s">
        <v>1265</v>
      </c>
    </row>
    <row r="13" spans="1:5" x14ac:dyDescent="0.2">
      <c r="A13" t="s">
        <v>120</v>
      </c>
      <c r="B13" s="31" t="s">
        <v>1245</v>
      </c>
      <c r="C13" t="str">
        <f t="shared" si="0"/>
        <v>South Asia</v>
      </c>
      <c r="D13" t="s">
        <v>1248</v>
      </c>
      <c r="E13" t="s">
        <v>1249</v>
      </c>
    </row>
    <row r="14" spans="1:5" x14ac:dyDescent="0.2">
      <c r="A14" t="s">
        <v>124</v>
      </c>
      <c r="B14" t="s">
        <v>1234</v>
      </c>
      <c r="C14" t="str">
        <f t="shared" si="0"/>
        <v>Other countries</v>
      </c>
      <c r="D14" t="s">
        <v>1251</v>
      </c>
      <c r="E14" t="s">
        <v>956</v>
      </c>
    </row>
    <row r="15" spans="1:5" x14ac:dyDescent="0.2">
      <c r="A15" t="s">
        <v>145</v>
      </c>
      <c r="B15" t="s">
        <v>1234</v>
      </c>
      <c r="C15" t="str">
        <f t="shared" si="0"/>
        <v>Other countries</v>
      </c>
      <c r="D15" s="31" t="s">
        <v>1247</v>
      </c>
      <c r="E15" t="s">
        <v>641</v>
      </c>
    </row>
    <row r="16" spans="1:5" x14ac:dyDescent="0.2">
      <c r="A16" t="s">
        <v>315</v>
      </c>
      <c r="B16" t="s">
        <v>1234</v>
      </c>
      <c r="C16" t="str">
        <f t="shared" si="0"/>
        <v>Other countries</v>
      </c>
      <c r="D16" t="s">
        <v>1252</v>
      </c>
      <c r="E16" t="s">
        <v>1266</v>
      </c>
    </row>
    <row r="17" spans="1:5" x14ac:dyDescent="0.2">
      <c r="A17" t="s">
        <v>104</v>
      </c>
      <c r="B17" t="s">
        <v>1234</v>
      </c>
      <c r="C17" t="str">
        <f t="shared" si="0"/>
        <v>Other countries</v>
      </c>
      <c r="D17" t="s">
        <v>1254</v>
      </c>
      <c r="E17" t="s">
        <v>960</v>
      </c>
    </row>
    <row r="18" spans="1:5" x14ac:dyDescent="0.2">
      <c r="A18" t="s">
        <v>151</v>
      </c>
      <c r="B18" t="s">
        <v>1257</v>
      </c>
      <c r="C18" t="str">
        <f t="shared" si="0"/>
        <v>Central America</v>
      </c>
      <c r="D18" s="31"/>
    </row>
    <row r="19" spans="1:5" x14ac:dyDescent="0.2">
      <c r="A19" t="s">
        <v>159</v>
      </c>
      <c r="B19" t="s">
        <v>1253</v>
      </c>
      <c r="C19" t="str">
        <f t="shared" si="0"/>
        <v>Andean South America</v>
      </c>
    </row>
    <row r="20" spans="1:5" x14ac:dyDescent="0.2">
      <c r="A20" t="s">
        <v>165</v>
      </c>
      <c r="B20" t="s">
        <v>1250</v>
      </c>
      <c r="C20" t="str">
        <f t="shared" si="0"/>
        <v>South America Southern Cone</v>
      </c>
    </row>
    <row r="21" spans="1:5" x14ac:dyDescent="0.2">
      <c r="A21" t="s">
        <v>178</v>
      </c>
      <c r="B21" s="31" t="s">
        <v>1245</v>
      </c>
      <c r="C21" t="str">
        <f t="shared" si="0"/>
        <v>South Asia</v>
      </c>
    </row>
    <row r="22" spans="1:5" x14ac:dyDescent="0.2">
      <c r="A22" t="s">
        <v>184</v>
      </c>
      <c r="B22" t="s">
        <v>1254</v>
      </c>
      <c r="C22" t="str">
        <f t="shared" si="0"/>
        <v>Southern Africa</v>
      </c>
    </row>
    <row r="23" spans="1:5" x14ac:dyDescent="0.2">
      <c r="A23" t="s">
        <v>188</v>
      </c>
      <c r="B23" t="s">
        <v>1248</v>
      </c>
      <c r="C23" t="str">
        <f t="shared" si="0"/>
        <v>Central Arica</v>
      </c>
    </row>
    <row r="24" spans="1:5" x14ac:dyDescent="0.2">
      <c r="A24" t="s">
        <v>193</v>
      </c>
      <c r="B24" t="s">
        <v>1234</v>
      </c>
      <c r="C24" t="str">
        <f t="shared" si="0"/>
        <v>Other countries</v>
      </c>
    </row>
    <row r="25" spans="1:5" x14ac:dyDescent="0.2">
      <c r="A25" t="s">
        <v>206</v>
      </c>
      <c r="B25" t="s">
        <v>1250</v>
      </c>
      <c r="C25" t="str">
        <f t="shared" si="0"/>
        <v>South America Southern Cone</v>
      </c>
    </row>
    <row r="26" spans="1:5" x14ac:dyDescent="0.2">
      <c r="A26" t="s">
        <v>211</v>
      </c>
      <c r="B26" t="s">
        <v>1258</v>
      </c>
      <c r="C26" t="str">
        <f t="shared" si="0"/>
        <v>Northeast Asia</v>
      </c>
    </row>
    <row r="27" spans="1:5" x14ac:dyDescent="0.2">
      <c r="A27" t="s">
        <v>201</v>
      </c>
      <c r="B27" t="s">
        <v>1234</v>
      </c>
      <c r="C27" t="str">
        <f t="shared" si="0"/>
        <v>Other countries</v>
      </c>
    </row>
    <row r="28" spans="1:5" x14ac:dyDescent="0.2">
      <c r="A28" t="s">
        <v>216</v>
      </c>
      <c r="B28" t="s">
        <v>1252</v>
      </c>
      <c r="C28" t="str">
        <f t="shared" si="0"/>
        <v>Western Africa except Nigeria</v>
      </c>
    </row>
    <row r="29" spans="1:5" x14ac:dyDescent="0.2">
      <c r="A29" t="s">
        <v>222</v>
      </c>
      <c r="B29" t="s">
        <v>1248</v>
      </c>
      <c r="C29" t="str">
        <f t="shared" si="0"/>
        <v>Central Arica</v>
      </c>
    </row>
    <row r="30" spans="1:5" x14ac:dyDescent="0.2">
      <c r="A30" t="s">
        <v>226</v>
      </c>
      <c r="B30" t="s">
        <v>1248</v>
      </c>
      <c r="C30" t="str">
        <f t="shared" si="0"/>
        <v>Central Arica</v>
      </c>
    </row>
    <row r="31" spans="1:5" x14ac:dyDescent="0.2">
      <c r="A31" t="s">
        <v>231</v>
      </c>
      <c r="B31" t="s">
        <v>1248</v>
      </c>
      <c r="C31" t="str">
        <f t="shared" si="0"/>
        <v>Central Arica</v>
      </c>
    </row>
    <row r="32" spans="1:5" x14ac:dyDescent="0.2">
      <c r="A32" t="s">
        <v>240</v>
      </c>
      <c r="B32" t="s">
        <v>1253</v>
      </c>
      <c r="C32" t="str">
        <f t="shared" si="0"/>
        <v>Andean South America</v>
      </c>
    </row>
    <row r="33" spans="1:3" x14ac:dyDescent="0.2">
      <c r="A33" t="s">
        <v>12</v>
      </c>
      <c r="B33" t="s">
        <v>971</v>
      </c>
      <c r="C33" t="str">
        <f t="shared" si="0"/>
        <v>Caribbean</v>
      </c>
    </row>
    <row r="34" spans="1:3" x14ac:dyDescent="0.2">
      <c r="A34" t="s">
        <v>252</v>
      </c>
      <c r="B34" t="s">
        <v>1257</v>
      </c>
      <c r="C34" t="str">
        <f t="shared" si="0"/>
        <v>Central America</v>
      </c>
    </row>
    <row r="35" spans="1:3" x14ac:dyDescent="0.2">
      <c r="A35" t="s">
        <v>256</v>
      </c>
      <c r="B35" t="s">
        <v>971</v>
      </c>
      <c r="C35" t="str">
        <f t="shared" si="0"/>
        <v>Caribbean</v>
      </c>
    </row>
    <row r="36" spans="1:3" x14ac:dyDescent="0.2">
      <c r="A36" t="s">
        <v>265</v>
      </c>
      <c r="B36" t="s">
        <v>1234</v>
      </c>
      <c r="C36" t="str">
        <f t="shared" si="0"/>
        <v>Other countries</v>
      </c>
    </row>
    <row r="37" spans="1:3" x14ac:dyDescent="0.2">
      <c r="A37" t="s">
        <v>268</v>
      </c>
      <c r="B37" t="s">
        <v>1234</v>
      </c>
      <c r="C37" t="str">
        <f t="shared" si="0"/>
        <v>Other countries</v>
      </c>
    </row>
    <row r="38" spans="1:3" x14ac:dyDescent="0.2">
      <c r="A38" t="s">
        <v>272</v>
      </c>
      <c r="B38" t="s">
        <v>1234</v>
      </c>
      <c r="C38" t="str">
        <f t="shared" si="0"/>
        <v>Other countries</v>
      </c>
    </row>
    <row r="39" spans="1:3" x14ac:dyDescent="0.2">
      <c r="A39" t="s">
        <v>276</v>
      </c>
      <c r="B39" t="s">
        <v>1251</v>
      </c>
      <c r="C39" t="str">
        <f t="shared" si="0"/>
        <v>Eastern Africa</v>
      </c>
    </row>
    <row r="40" spans="1:3" x14ac:dyDescent="0.2">
      <c r="A40" t="s">
        <v>283</v>
      </c>
      <c r="B40" t="s">
        <v>1234</v>
      </c>
      <c r="C40" t="str">
        <f t="shared" si="0"/>
        <v>Other countries</v>
      </c>
    </row>
    <row r="41" spans="1:3" x14ac:dyDescent="0.2">
      <c r="A41" t="s">
        <v>289</v>
      </c>
      <c r="B41" t="s">
        <v>971</v>
      </c>
      <c r="C41" t="str">
        <f t="shared" si="0"/>
        <v>Caribbean</v>
      </c>
    </row>
    <row r="42" spans="1:3" x14ac:dyDescent="0.2">
      <c r="A42" t="s">
        <v>292</v>
      </c>
      <c r="B42" t="s">
        <v>1260</v>
      </c>
      <c r="C42" t="str">
        <f t="shared" si="0"/>
        <v>North Africa</v>
      </c>
    </row>
    <row r="43" spans="1:3" x14ac:dyDescent="0.2">
      <c r="A43" t="s">
        <v>296</v>
      </c>
      <c r="B43" t="s">
        <v>1253</v>
      </c>
      <c r="C43" t="str">
        <f t="shared" si="0"/>
        <v>Andean South America</v>
      </c>
    </row>
    <row r="44" spans="1:3" x14ac:dyDescent="0.2">
      <c r="A44" t="s">
        <v>299</v>
      </c>
      <c r="B44" t="s">
        <v>1260</v>
      </c>
      <c r="C44" t="str">
        <f t="shared" si="0"/>
        <v>North Africa</v>
      </c>
    </row>
    <row r="45" spans="1:3" x14ac:dyDescent="0.2">
      <c r="A45" t="s">
        <v>302</v>
      </c>
      <c r="B45" t="s">
        <v>1251</v>
      </c>
      <c r="C45" t="str">
        <f t="shared" si="0"/>
        <v>Eastern Africa</v>
      </c>
    </row>
    <row r="46" spans="1:3" x14ac:dyDescent="0.2">
      <c r="A46" t="s">
        <v>319</v>
      </c>
      <c r="B46" t="s">
        <v>1251</v>
      </c>
      <c r="C46" t="str">
        <f t="shared" si="0"/>
        <v>Eastern Africa</v>
      </c>
    </row>
    <row r="47" spans="1:3" x14ac:dyDescent="0.2">
      <c r="A47" t="s">
        <v>325</v>
      </c>
      <c r="B47" t="s">
        <v>1261</v>
      </c>
      <c r="C47" t="str">
        <f t="shared" si="0"/>
        <v>Southeast Asia</v>
      </c>
    </row>
    <row r="48" spans="1:3" x14ac:dyDescent="0.2">
      <c r="A48" t="s">
        <v>32</v>
      </c>
      <c r="B48" t="s">
        <v>1234</v>
      </c>
      <c r="C48" t="str">
        <f t="shared" si="0"/>
        <v>Other countries</v>
      </c>
    </row>
    <row r="49" spans="1:3" x14ac:dyDescent="0.2">
      <c r="A49" t="s">
        <v>332</v>
      </c>
      <c r="B49" t="s">
        <v>1234</v>
      </c>
      <c r="C49" t="str">
        <f t="shared" si="0"/>
        <v>Other countries</v>
      </c>
    </row>
    <row r="50" spans="1:3" x14ac:dyDescent="0.2">
      <c r="A50" t="s">
        <v>342</v>
      </c>
      <c r="B50" t="s">
        <v>1248</v>
      </c>
      <c r="C50" t="str">
        <f t="shared" si="0"/>
        <v>Central Arica</v>
      </c>
    </row>
    <row r="51" spans="1:3" x14ac:dyDescent="0.2">
      <c r="A51" t="s">
        <v>353</v>
      </c>
      <c r="B51" t="s">
        <v>1259</v>
      </c>
      <c r="C51" t="str">
        <f t="shared" si="0"/>
        <v>Central Asia</v>
      </c>
    </row>
    <row r="52" spans="1:3" x14ac:dyDescent="0.2">
      <c r="A52" t="s">
        <v>358</v>
      </c>
      <c r="B52" t="s">
        <v>1252</v>
      </c>
      <c r="C52" t="str">
        <f t="shared" si="0"/>
        <v>Western Africa except Nigeria</v>
      </c>
    </row>
    <row r="53" spans="1:3" x14ac:dyDescent="0.2">
      <c r="A53" t="s">
        <v>363</v>
      </c>
      <c r="B53" t="s">
        <v>1252</v>
      </c>
      <c r="C53" t="str">
        <f t="shared" si="0"/>
        <v>Western Africa except Nigeria</v>
      </c>
    </row>
    <row r="54" spans="1:3" x14ac:dyDescent="0.2">
      <c r="A54" t="s">
        <v>371</v>
      </c>
      <c r="B54" t="s">
        <v>1252</v>
      </c>
      <c r="C54" t="str">
        <f t="shared" si="0"/>
        <v>Western Africa except Nigeria</v>
      </c>
    </row>
    <row r="55" spans="1:3" x14ac:dyDescent="0.2">
      <c r="A55" t="s">
        <v>375</v>
      </c>
      <c r="B55" t="s">
        <v>1252</v>
      </c>
      <c r="C55" t="str">
        <f t="shared" si="0"/>
        <v>Western Africa except Nigeria</v>
      </c>
    </row>
    <row r="56" spans="1:3" x14ac:dyDescent="0.2">
      <c r="A56" t="s">
        <v>379</v>
      </c>
      <c r="B56" t="s">
        <v>1248</v>
      </c>
      <c r="C56" t="str">
        <f t="shared" si="0"/>
        <v>Central Arica</v>
      </c>
    </row>
    <row r="57" spans="1:3" x14ac:dyDescent="0.2">
      <c r="A57" t="s">
        <v>384</v>
      </c>
      <c r="B57" t="s">
        <v>1234</v>
      </c>
      <c r="C57" t="str">
        <f t="shared" si="0"/>
        <v>Other countries</v>
      </c>
    </row>
    <row r="58" spans="1:3" x14ac:dyDescent="0.2">
      <c r="A58" t="s">
        <v>392</v>
      </c>
      <c r="B58" t="s">
        <v>1234</v>
      </c>
      <c r="C58" t="str">
        <f t="shared" si="0"/>
        <v>Other countries</v>
      </c>
    </row>
    <row r="59" spans="1:3" x14ac:dyDescent="0.2">
      <c r="A59" t="s">
        <v>400</v>
      </c>
      <c r="B59" t="s">
        <v>971</v>
      </c>
      <c r="C59" t="str">
        <f t="shared" si="0"/>
        <v>Caribbean</v>
      </c>
    </row>
    <row r="60" spans="1:3" x14ac:dyDescent="0.2">
      <c r="A60" t="s">
        <v>394</v>
      </c>
      <c r="B60" t="s">
        <v>1257</v>
      </c>
      <c r="C60" t="str">
        <f t="shared" si="0"/>
        <v>Central America</v>
      </c>
    </row>
    <row r="61" spans="1:3" x14ac:dyDescent="0.2">
      <c r="A61" t="s">
        <v>413</v>
      </c>
      <c r="B61" t="s">
        <v>1257</v>
      </c>
      <c r="C61" t="str">
        <f t="shared" si="0"/>
        <v>Central America</v>
      </c>
    </row>
    <row r="62" spans="1:3" x14ac:dyDescent="0.2">
      <c r="A62" t="s">
        <v>417</v>
      </c>
      <c r="B62" t="s">
        <v>1234</v>
      </c>
      <c r="C62" t="str">
        <f t="shared" si="0"/>
        <v>Other countries</v>
      </c>
    </row>
    <row r="63" spans="1:3" x14ac:dyDescent="0.2">
      <c r="A63" t="s">
        <v>421</v>
      </c>
      <c r="B63" t="s">
        <v>971</v>
      </c>
      <c r="C63" t="str">
        <f t="shared" si="0"/>
        <v>Caribbean</v>
      </c>
    </row>
    <row r="64" spans="1:3" x14ac:dyDescent="0.2">
      <c r="A64" t="s">
        <v>425</v>
      </c>
      <c r="B64" t="s">
        <v>1234</v>
      </c>
      <c r="C64" t="str">
        <f t="shared" si="0"/>
        <v>Other countries</v>
      </c>
    </row>
    <row r="65" spans="1:3" x14ac:dyDescent="0.2">
      <c r="A65" t="s">
        <v>428</v>
      </c>
      <c r="B65" t="s">
        <v>1261</v>
      </c>
      <c r="C65" t="str">
        <f t="shared" si="0"/>
        <v>Southeast Asia</v>
      </c>
    </row>
    <row r="66" spans="1:3" x14ac:dyDescent="0.2">
      <c r="A66" t="s">
        <v>435</v>
      </c>
      <c r="B66" s="31" t="s">
        <v>1245</v>
      </c>
      <c r="C66" t="str">
        <f t="shared" si="0"/>
        <v>South Asia</v>
      </c>
    </row>
    <row r="67" spans="1:3" x14ac:dyDescent="0.2">
      <c r="A67" t="s">
        <v>440</v>
      </c>
      <c r="B67" t="s">
        <v>1234</v>
      </c>
      <c r="C67" t="str">
        <f t="shared" ref="C67:C130" si="1">VLOOKUP(B67,D$2:E$17,2,FALSE)</f>
        <v>Other countries</v>
      </c>
    </row>
    <row r="68" spans="1:3" x14ac:dyDescent="0.2">
      <c r="A68" t="s">
        <v>444</v>
      </c>
      <c r="B68" t="s">
        <v>1262</v>
      </c>
      <c r="C68" t="str">
        <f t="shared" si="1"/>
        <v>Western Asia</v>
      </c>
    </row>
    <row r="69" spans="1:3" x14ac:dyDescent="0.2">
      <c r="A69" t="s">
        <v>449</v>
      </c>
      <c r="B69" t="s">
        <v>1262</v>
      </c>
      <c r="C69" t="str">
        <f t="shared" si="1"/>
        <v>Western Asia</v>
      </c>
    </row>
    <row r="70" spans="1:3" x14ac:dyDescent="0.2">
      <c r="A70" t="s">
        <v>452</v>
      </c>
      <c r="B70" t="s">
        <v>1234</v>
      </c>
      <c r="C70" t="str">
        <f t="shared" si="1"/>
        <v>Other countries</v>
      </c>
    </row>
    <row r="71" spans="1:3" x14ac:dyDescent="0.2">
      <c r="A71" t="s">
        <v>456</v>
      </c>
      <c r="B71" t="s">
        <v>1262</v>
      </c>
      <c r="C71" t="str">
        <f t="shared" si="1"/>
        <v>Western Asia</v>
      </c>
    </row>
    <row r="72" spans="1:3" x14ac:dyDescent="0.2">
      <c r="A72" t="s">
        <v>460</v>
      </c>
      <c r="B72" t="s">
        <v>1234</v>
      </c>
      <c r="C72" t="str">
        <f t="shared" si="1"/>
        <v>Other countries</v>
      </c>
    </row>
    <row r="73" spans="1:3" x14ac:dyDescent="0.2">
      <c r="A73" t="s">
        <v>464</v>
      </c>
      <c r="B73" t="s">
        <v>971</v>
      </c>
      <c r="C73" t="str">
        <f t="shared" si="1"/>
        <v>Caribbean</v>
      </c>
    </row>
    <row r="74" spans="1:3" x14ac:dyDescent="0.2">
      <c r="A74" t="s">
        <v>467</v>
      </c>
      <c r="B74" t="s">
        <v>1262</v>
      </c>
      <c r="C74" t="str">
        <f t="shared" si="1"/>
        <v>Western Asia</v>
      </c>
    </row>
    <row r="75" spans="1:3" x14ac:dyDescent="0.2">
      <c r="A75" t="s">
        <v>470</v>
      </c>
      <c r="B75" t="s">
        <v>1234</v>
      </c>
      <c r="C75" t="str">
        <f t="shared" si="1"/>
        <v>Other countries</v>
      </c>
    </row>
    <row r="76" spans="1:3" x14ac:dyDescent="0.2">
      <c r="A76" t="s">
        <v>474</v>
      </c>
      <c r="B76" t="s">
        <v>1234</v>
      </c>
      <c r="C76" t="str">
        <f t="shared" si="1"/>
        <v>Other countries</v>
      </c>
    </row>
    <row r="77" spans="1:3" x14ac:dyDescent="0.2">
      <c r="A77" t="s">
        <v>477</v>
      </c>
      <c r="B77" t="s">
        <v>1251</v>
      </c>
      <c r="C77" t="str">
        <f t="shared" si="1"/>
        <v>Eastern Africa</v>
      </c>
    </row>
    <row r="78" spans="1:3" x14ac:dyDescent="0.2">
      <c r="A78" t="s">
        <v>480</v>
      </c>
      <c r="B78" t="s">
        <v>1259</v>
      </c>
      <c r="C78" t="str">
        <f t="shared" si="1"/>
        <v>Central Asia</v>
      </c>
    </row>
    <row r="79" spans="1:3" x14ac:dyDescent="0.2">
      <c r="A79" t="s">
        <v>484</v>
      </c>
      <c r="B79" t="s">
        <v>1261</v>
      </c>
      <c r="C79" t="str">
        <f t="shared" si="1"/>
        <v>Southeast Asia</v>
      </c>
    </row>
    <row r="80" spans="1:3" x14ac:dyDescent="0.2">
      <c r="A80" t="s">
        <v>497</v>
      </c>
      <c r="B80" t="s">
        <v>1234</v>
      </c>
      <c r="C80" t="str">
        <f t="shared" si="1"/>
        <v>Other countries</v>
      </c>
    </row>
    <row r="81" spans="1:3" x14ac:dyDescent="0.2">
      <c r="A81" t="s">
        <v>508</v>
      </c>
      <c r="B81" t="s">
        <v>1261</v>
      </c>
      <c r="C81" t="str">
        <f t="shared" si="1"/>
        <v>Southeast Asia</v>
      </c>
    </row>
    <row r="82" spans="1:3" x14ac:dyDescent="0.2">
      <c r="A82" t="s">
        <v>512</v>
      </c>
      <c r="B82" t="s">
        <v>1262</v>
      </c>
      <c r="C82" t="str">
        <f t="shared" si="1"/>
        <v>Western Asia</v>
      </c>
    </row>
    <row r="83" spans="1:3" x14ac:dyDescent="0.2">
      <c r="A83" t="s">
        <v>518</v>
      </c>
      <c r="B83" t="s">
        <v>1252</v>
      </c>
      <c r="C83" t="str">
        <f t="shared" si="1"/>
        <v>Western Africa except Nigeria</v>
      </c>
    </row>
    <row r="84" spans="1:3" x14ac:dyDescent="0.2">
      <c r="A84" t="s">
        <v>519</v>
      </c>
      <c r="B84" t="s">
        <v>1260</v>
      </c>
      <c r="C84" t="str">
        <f t="shared" si="1"/>
        <v>North Africa</v>
      </c>
    </row>
    <row r="85" spans="1:3" x14ac:dyDescent="0.2">
      <c r="A85" t="s">
        <v>532</v>
      </c>
      <c r="B85" s="31" t="s">
        <v>1245</v>
      </c>
      <c r="C85" t="str">
        <f t="shared" si="1"/>
        <v>South Asia</v>
      </c>
    </row>
    <row r="86" spans="1:3" x14ac:dyDescent="0.2">
      <c r="A86" t="s">
        <v>537</v>
      </c>
      <c r="B86" t="s">
        <v>1254</v>
      </c>
      <c r="C86" t="str">
        <f t="shared" si="1"/>
        <v>Southern Africa</v>
      </c>
    </row>
    <row r="87" spans="1:3" x14ac:dyDescent="0.2">
      <c r="A87" t="s">
        <v>560</v>
      </c>
      <c r="B87" t="s">
        <v>1234</v>
      </c>
      <c r="C87" t="str">
        <f t="shared" si="1"/>
        <v>Other countries</v>
      </c>
    </row>
    <row r="88" spans="1:3" x14ac:dyDescent="0.2">
      <c r="A88" t="s">
        <v>565</v>
      </c>
      <c r="B88" t="s">
        <v>1254</v>
      </c>
      <c r="C88" t="str">
        <f t="shared" si="1"/>
        <v>Southern Africa</v>
      </c>
    </row>
    <row r="89" spans="1:3" x14ac:dyDescent="0.2">
      <c r="A89" t="s">
        <v>573</v>
      </c>
      <c r="B89" t="s">
        <v>1257</v>
      </c>
      <c r="C89" t="str">
        <f t="shared" si="1"/>
        <v>Central America</v>
      </c>
    </row>
    <row r="90" spans="1:3" x14ac:dyDescent="0.2">
      <c r="A90" t="s">
        <v>586</v>
      </c>
      <c r="B90" t="s">
        <v>1252</v>
      </c>
      <c r="C90" t="str">
        <f t="shared" si="1"/>
        <v>Western Africa except Nigeria</v>
      </c>
    </row>
    <row r="91" spans="1:3" x14ac:dyDescent="0.2">
      <c r="A91" t="s">
        <v>594</v>
      </c>
      <c r="B91" t="s">
        <v>1261</v>
      </c>
      <c r="C91" t="str">
        <f t="shared" si="1"/>
        <v>Southeast Asia</v>
      </c>
    </row>
    <row r="92" spans="1:3" x14ac:dyDescent="0.2">
      <c r="A92" t="s">
        <v>602</v>
      </c>
      <c r="B92" t="s">
        <v>1258</v>
      </c>
      <c r="C92" t="str">
        <f t="shared" si="1"/>
        <v>Northeast Asia</v>
      </c>
    </row>
    <row r="93" spans="1:3" x14ac:dyDescent="0.2">
      <c r="A93" t="s">
        <v>306</v>
      </c>
      <c r="B93" t="s">
        <v>1260</v>
      </c>
      <c r="C93" t="str">
        <f t="shared" si="1"/>
        <v>North Africa</v>
      </c>
    </row>
    <row r="94" spans="1:3" x14ac:dyDescent="0.2">
      <c r="A94" t="s">
        <v>608</v>
      </c>
      <c r="B94" t="s">
        <v>1254</v>
      </c>
      <c r="C94" t="str">
        <f t="shared" si="1"/>
        <v>Southern Africa</v>
      </c>
    </row>
    <row r="95" spans="1:3" x14ac:dyDescent="0.2">
      <c r="A95" t="s">
        <v>611</v>
      </c>
      <c r="B95" t="s">
        <v>1252</v>
      </c>
      <c r="C95" t="str">
        <f t="shared" si="1"/>
        <v>Western Africa except Nigeria</v>
      </c>
    </row>
    <row r="96" spans="1:3" x14ac:dyDescent="0.2">
      <c r="A96" t="s">
        <v>624</v>
      </c>
      <c r="B96" t="s">
        <v>1254</v>
      </c>
      <c r="C96" t="str">
        <f t="shared" si="1"/>
        <v>Southern Africa</v>
      </c>
    </row>
    <row r="97" spans="1:3" x14ac:dyDescent="0.2">
      <c r="A97" t="s">
        <v>626</v>
      </c>
      <c r="B97" t="s">
        <v>1261</v>
      </c>
      <c r="C97" t="str">
        <f t="shared" si="1"/>
        <v>Southeast Asia</v>
      </c>
    </row>
    <row r="98" spans="1:3" x14ac:dyDescent="0.2">
      <c r="A98" t="s">
        <v>194</v>
      </c>
      <c r="B98" t="s">
        <v>1254</v>
      </c>
      <c r="C98" t="str">
        <f t="shared" si="1"/>
        <v>Southern Africa</v>
      </c>
    </row>
    <row r="99" spans="1:3" x14ac:dyDescent="0.2">
      <c r="A99" t="s">
        <v>633</v>
      </c>
      <c r="B99" t="s">
        <v>1252</v>
      </c>
      <c r="C99" t="str">
        <f t="shared" si="1"/>
        <v>Western Africa except Nigeria</v>
      </c>
    </row>
    <row r="100" spans="1:3" x14ac:dyDescent="0.2">
      <c r="A100" t="s">
        <v>639</v>
      </c>
      <c r="B100" t="s">
        <v>1247</v>
      </c>
      <c r="C100" t="str">
        <f t="shared" si="1"/>
        <v>Nigeria</v>
      </c>
    </row>
    <row r="101" spans="1:3" x14ac:dyDescent="0.2">
      <c r="A101" t="s">
        <v>644</v>
      </c>
      <c r="B101" t="s">
        <v>1257</v>
      </c>
      <c r="C101" t="str">
        <f t="shared" si="1"/>
        <v>Central America</v>
      </c>
    </row>
    <row r="102" spans="1:3" x14ac:dyDescent="0.2">
      <c r="A102" t="s">
        <v>650</v>
      </c>
      <c r="B102" t="s">
        <v>1234</v>
      </c>
      <c r="C102" t="str">
        <f t="shared" si="1"/>
        <v>Other countries</v>
      </c>
    </row>
    <row r="103" spans="1:3" x14ac:dyDescent="0.2">
      <c r="A103" t="s">
        <v>654</v>
      </c>
      <c r="B103" t="s">
        <v>1234</v>
      </c>
      <c r="C103" t="str">
        <f t="shared" si="1"/>
        <v>Other countries</v>
      </c>
    </row>
    <row r="104" spans="1:3" x14ac:dyDescent="0.2">
      <c r="A104" t="s">
        <v>657</v>
      </c>
      <c r="B104" s="31" t="s">
        <v>1245</v>
      </c>
      <c r="C104" t="str">
        <f t="shared" si="1"/>
        <v>South Asia</v>
      </c>
    </row>
    <row r="105" spans="1:3" x14ac:dyDescent="0.2">
      <c r="A105" t="s">
        <v>665</v>
      </c>
      <c r="B105" t="s">
        <v>1234</v>
      </c>
      <c r="C105" t="str">
        <f t="shared" si="1"/>
        <v>Other countries</v>
      </c>
    </row>
    <row r="106" spans="1:3" x14ac:dyDescent="0.2">
      <c r="A106" t="s">
        <v>76</v>
      </c>
      <c r="B106" t="s">
        <v>1234</v>
      </c>
      <c r="C106" t="str">
        <f t="shared" si="1"/>
        <v>Other countries</v>
      </c>
    </row>
    <row r="107" spans="1:3" x14ac:dyDescent="0.2">
      <c r="A107" t="s">
        <v>139</v>
      </c>
      <c r="B107" t="s">
        <v>1234</v>
      </c>
      <c r="C107" t="str">
        <f t="shared" si="1"/>
        <v>Other countries</v>
      </c>
    </row>
    <row r="108" spans="1:3" x14ac:dyDescent="0.2">
      <c r="A108" t="s">
        <v>80</v>
      </c>
      <c r="B108" t="s">
        <v>1234</v>
      </c>
      <c r="C108" t="str">
        <f t="shared" si="1"/>
        <v>Other countries</v>
      </c>
    </row>
    <row r="109" spans="1:3" x14ac:dyDescent="0.2">
      <c r="A109" t="s">
        <v>70</v>
      </c>
      <c r="B109" t="s">
        <v>1261</v>
      </c>
      <c r="C109" t="str">
        <f t="shared" si="1"/>
        <v>Southeast Asia</v>
      </c>
    </row>
    <row r="110" spans="1:3" x14ac:dyDescent="0.2">
      <c r="A110" t="s">
        <v>173</v>
      </c>
      <c r="B110" t="s">
        <v>1261</v>
      </c>
      <c r="C110" t="str">
        <f t="shared" si="1"/>
        <v>Southeast Asia</v>
      </c>
    </row>
    <row r="111" spans="1:3" x14ac:dyDescent="0.2">
      <c r="A111" t="s">
        <v>674</v>
      </c>
      <c r="B111" s="31" t="s">
        <v>1245</v>
      </c>
      <c r="C111" t="str">
        <f t="shared" si="1"/>
        <v>South Asia</v>
      </c>
    </row>
    <row r="112" spans="1:3" x14ac:dyDescent="0.2">
      <c r="A112" t="s">
        <v>677</v>
      </c>
      <c r="B112" t="s">
        <v>1257</v>
      </c>
      <c r="C112" t="str">
        <f t="shared" si="1"/>
        <v>Central America</v>
      </c>
    </row>
    <row r="113" spans="1:3" x14ac:dyDescent="0.2">
      <c r="A113" t="s">
        <v>682</v>
      </c>
      <c r="B113" t="s">
        <v>1253</v>
      </c>
      <c r="C113" t="str">
        <f t="shared" si="1"/>
        <v>Andean South America</v>
      </c>
    </row>
    <row r="114" spans="1:3" x14ac:dyDescent="0.2">
      <c r="A114" t="s">
        <v>685</v>
      </c>
      <c r="B114" t="s">
        <v>1261</v>
      </c>
      <c r="C114" t="str">
        <f t="shared" si="1"/>
        <v>Southeast Asia</v>
      </c>
    </row>
    <row r="115" spans="1:3" x14ac:dyDescent="0.2">
      <c r="A115" t="s">
        <v>693</v>
      </c>
      <c r="B115" t="s">
        <v>1261</v>
      </c>
      <c r="C115" t="str">
        <f t="shared" si="1"/>
        <v>Southeast Asia</v>
      </c>
    </row>
    <row r="116" spans="1:3" x14ac:dyDescent="0.2">
      <c r="A116" t="s">
        <v>698</v>
      </c>
      <c r="B116" t="s">
        <v>1234</v>
      </c>
      <c r="C116" t="str">
        <f t="shared" si="1"/>
        <v>Other countries</v>
      </c>
    </row>
    <row r="117" spans="1:3" x14ac:dyDescent="0.2">
      <c r="A117" t="s">
        <v>703</v>
      </c>
      <c r="B117" t="s">
        <v>1258</v>
      </c>
      <c r="C117" t="str">
        <f t="shared" si="1"/>
        <v>Northeast Asia</v>
      </c>
    </row>
    <row r="118" spans="1:3" x14ac:dyDescent="0.2">
      <c r="A118" t="s">
        <v>710</v>
      </c>
      <c r="B118" t="s">
        <v>1234</v>
      </c>
      <c r="C118" t="str">
        <f t="shared" si="1"/>
        <v>Other countries</v>
      </c>
    </row>
    <row r="119" spans="1:3" x14ac:dyDescent="0.2">
      <c r="A119" t="s">
        <v>714</v>
      </c>
      <c r="B119" t="s">
        <v>1250</v>
      </c>
      <c r="C119" t="str">
        <f t="shared" si="1"/>
        <v>South America Southern Cone</v>
      </c>
    </row>
    <row r="120" spans="1:3" x14ac:dyDescent="0.2">
      <c r="A120" t="s">
        <v>718</v>
      </c>
      <c r="B120" t="s">
        <v>1262</v>
      </c>
      <c r="C120" t="str">
        <f t="shared" si="1"/>
        <v>Western Asia</v>
      </c>
    </row>
    <row r="121" spans="1:3" x14ac:dyDescent="0.2">
      <c r="A121" t="s">
        <v>51</v>
      </c>
      <c r="B121" t="s">
        <v>1262</v>
      </c>
      <c r="C121" t="str">
        <f t="shared" si="1"/>
        <v>Western Asia</v>
      </c>
    </row>
    <row r="122" spans="1:3" x14ac:dyDescent="0.2">
      <c r="A122" t="s">
        <v>728</v>
      </c>
      <c r="B122" t="s">
        <v>1234</v>
      </c>
      <c r="C122" t="str">
        <f t="shared" si="1"/>
        <v>Other countries</v>
      </c>
    </row>
    <row r="123" spans="1:3" x14ac:dyDescent="0.2">
      <c r="A123" t="s">
        <v>732</v>
      </c>
      <c r="B123" t="s">
        <v>1234</v>
      </c>
      <c r="C123" t="str">
        <f t="shared" si="1"/>
        <v>Other countries</v>
      </c>
    </row>
    <row r="124" spans="1:3" x14ac:dyDescent="0.2">
      <c r="A124" t="s">
        <v>736</v>
      </c>
      <c r="B124" t="s">
        <v>1251</v>
      </c>
      <c r="C124" t="str">
        <f t="shared" si="1"/>
        <v>Eastern Africa</v>
      </c>
    </row>
    <row r="125" spans="1:3" x14ac:dyDescent="0.2">
      <c r="A125" t="s">
        <v>739</v>
      </c>
      <c r="B125" t="s">
        <v>1262</v>
      </c>
      <c r="C125" t="str">
        <f t="shared" si="1"/>
        <v>Western Asia</v>
      </c>
    </row>
    <row r="126" spans="1:3" x14ac:dyDescent="0.2">
      <c r="A126" t="s">
        <v>742</v>
      </c>
      <c r="B126" t="s">
        <v>1251</v>
      </c>
      <c r="C126" t="str">
        <f t="shared" si="1"/>
        <v>Eastern Africa</v>
      </c>
    </row>
    <row r="127" spans="1:3" x14ac:dyDescent="0.2">
      <c r="A127" t="s">
        <v>748</v>
      </c>
      <c r="B127" t="s">
        <v>1252</v>
      </c>
      <c r="C127" t="str">
        <f t="shared" si="1"/>
        <v>Western Africa except Nigeria</v>
      </c>
    </row>
    <row r="128" spans="1:3" x14ac:dyDescent="0.2">
      <c r="A128" t="s">
        <v>761</v>
      </c>
      <c r="B128" t="s">
        <v>1261</v>
      </c>
      <c r="C128" t="str">
        <f t="shared" si="1"/>
        <v>Southeast Asia</v>
      </c>
    </row>
    <row r="129" spans="1:3" x14ac:dyDescent="0.2">
      <c r="A129" t="s">
        <v>765</v>
      </c>
      <c r="B129" t="s">
        <v>1252</v>
      </c>
      <c r="C129" t="str">
        <f t="shared" si="1"/>
        <v>Western Africa except Nigeria</v>
      </c>
    </row>
    <row r="130" spans="1:3" x14ac:dyDescent="0.2">
      <c r="A130" t="s">
        <v>770</v>
      </c>
      <c r="B130" t="s">
        <v>1257</v>
      </c>
      <c r="C130" t="str">
        <f t="shared" si="1"/>
        <v>Central America</v>
      </c>
    </row>
    <row r="131" spans="1:3" x14ac:dyDescent="0.2">
      <c r="A131" t="s">
        <v>778</v>
      </c>
      <c r="B131" t="s">
        <v>1251</v>
      </c>
      <c r="C131" t="str">
        <f t="shared" ref="C131:C160" si="2">VLOOKUP(B131,D$2:E$17,2,FALSE)</f>
        <v>Eastern Africa</v>
      </c>
    </row>
    <row r="132" spans="1:3" x14ac:dyDescent="0.2">
      <c r="A132" t="s">
        <v>44</v>
      </c>
      <c r="B132" t="s">
        <v>1234</v>
      </c>
      <c r="C132" t="str">
        <f t="shared" si="2"/>
        <v>Other countries</v>
      </c>
    </row>
    <row r="133" spans="1:3" x14ac:dyDescent="0.2">
      <c r="A133" t="s">
        <v>795</v>
      </c>
      <c r="B133" t="s">
        <v>1234</v>
      </c>
      <c r="C133" t="str">
        <f t="shared" si="2"/>
        <v>Other countries</v>
      </c>
    </row>
    <row r="134" spans="1:3" x14ac:dyDescent="0.2">
      <c r="A134" t="s">
        <v>799</v>
      </c>
      <c r="B134" t="s">
        <v>1234</v>
      </c>
      <c r="C134" t="str">
        <f t="shared" si="2"/>
        <v>Other countries</v>
      </c>
    </row>
    <row r="135" spans="1:3" x14ac:dyDescent="0.2">
      <c r="A135" t="s">
        <v>802</v>
      </c>
      <c r="B135" t="s">
        <v>1234</v>
      </c>
      <c r="C135" t="str">
        <f t="shared" si="2"/>
        <v>Other countries</v>
      </c>
    </row>
    <row r="136" spans="1:3" x14ac:dyDescent="0.2">
      <c r="A136" t="s">
        <v>805</v>
      </c>
      <c r="B136" t="s">
        <v>1254</v>
      </c>
      <c r="C136" t="str">
        <f t="shared" si="2"/>
        <v>Southern Africa</v>
      </c>
    </row>
    <row r="137" spans="1:3" x14ac:dyDescent="0.2">
      <c r="A137" t="s">
        <v>815</v>
      </c>
      <c r="B137" t="s">
        <v>1262</v>
      </c>
      <c r="C137" t="str">
        <f t="shared" si="2"/>
        <v>Western Asia</v>
      </c>
    </row>
    <row r="138" spans="1:3" x14ac:dyDescent="0.2">
      <c r="A138" t="s">
        <v>821</v>
      </c>
      <c r="B138" t="s">
        <v>1248</v>
      </c>
      <c r="C138" t="str">
        <f t="shared" si="2"/>
        <v>Central Arica</v>
      </c>
    </row>
    <row r="139" spans="1:3" x14ac:dyDescent="0.2">
      <c r="A139" t="s">
        <v>826</v>
      </c>
      <c r="B139" t="s">
        <v>1252</v>
      </c>
      <c r="C139" t="str">
        <f t="shared" si="2"/>
        <v>Western Africa except Nigeria</v>
      </c>
    </row>
    <row r="140" spans="1:3" x14ac:dyDescent="0.2">
      <c r="A140" t="s">
        <v>830</v>
      </c>
      <c r="B140" t="s">
        <v>1261</v>
      </c>
      <c r="C140" t="str">
        <f t="shared" si="2"/>
        <v>Southeast Asia</v>
      </c>
    </row>
    <row r="141" spans="1:3" x14ac:dyDescent="0.2">
      <c r="A141" t="s">
        <v>833</v>
      </c>
      <c r="B141" t="s">
        <v>1259</v>
      </c>
      <c r="C141" t="str">
        <f t="shared" si="2"/>
        <v>Central Asia</v>
      </c>
    </row>
    <row r="142" spans="1:3" x14ac:dyDescent="0.2">
      <c r="A142" t="s">
        <v>839</v>
      </c>
      <c r="B142" t="s">
        <v>1259</v>
      </c>
      <c r="C142" t="str">
        <f t="shared" si="2"/>
        <v>Central Asia</v>
      </c>
    </row>
    <row r="143" spans="1:3" x14ac:dyDescent="0.2">
      <c r="A143" t="s">
        <v>843</v>
      </c>
      <c r="B143" t="s">
        <v>1261</v>
      </c>
      <c r="C143" t="str">
        <f t="shared" si="2"/>
        <v>Southeast Asia</v>
      </c>
    </row>
    <row r="144" spans="1:3" x14ac:dyDescent="0.2">
      <c r="A144" t="s">
        <v>855</v>
      </c>
      <c r="B144" t="s">
        <v>1260</v>
      </c>
      <c r="C144" t="str">
        <f t="shared" si="2"/>
        <v>North Africa</v>
      </c>
    </row>
    <row r="145" spans="1:3" x14ac:dyDescent="0.2">
      <c r="A145" t="s">
        <v>858</v>
      </c>
      <c r="B145" t="s">
        <v>1262</v>
      </c>
      <c r="C145" t="str">
        <f t="shared" si="2"/>
        <v>Western Asia</v>
      </c>
    </row>
    <row r="146" spans="1:3" x14ac:dyDescent="0.2">
      <c r="A146" t="s">
        <v>867</v>
      </c>
      <c r="B146" t="s">
        <v>1248</v>
      </c>
      <c r="C146" t="str">
        <f t="shared" si="2"/>
        <v>Central Arica</v>
      </c>
    </row>
    <row r="147" spans="1:3" x14ac:dyDescent="0.2">
      <c r="A147" t="s">
        <v>873</v>
      </c>
      <c r="B147" t="s">
        <v>1251</v>
      </c>
      <c r="C147" t="str">
        <f t="shared" si="2"/>
        <v>Eastern Africa</v>
      </c>
    </row>
    <row r="148" spans="1:3" x14ac:dyDescent="0.2">
      <c r="A148" t="s">
        <v>347</v>
      </c>
      <c r="B148" t="s">
        <v>1234</v>
      </c>
      <c r="C148" t="str">
        <f t="shared" si="2"/>
        <v>Other countries</v>
      </c>
    </row>
    <row r="149" spans="1:3" x14ac:dyDescent="0.2">
      <c r="A149" t="s">
        <v>876</v>
      </c>
      <c r="B149" t="s">
        <v>1234</v>
      </c>
      <c r="C149" t="str">
        <f t="shared" si="2"/>
        <v>Other countries</v>
      </c>
    </row>
    <row r="150" spans="1:3" x14ac:dyDescent="0.2">
      <c r="A150" t="s">
        <v>881</v>
      </c>
      <c r="B150" t="s">
        <v>1250</v>
      </c>
      <c r="C150" t="str">
        <f t="shared" si="2"/>
        <v>South America Southern Cone</v>
      </c>
    </row>
    <row r="151" spans="1:3" x14ac:dyDescent="0.2">
      <c r="A151" t="s">
        <v>885</v>
      </c>
      <c r="B151" t="s">
        <v>1234</v>
      </c>
      <c r="C151" t="str">
        <f t="shared" si="2"/>
        <v>Other countries</v>
      </c>
    </row>
    <row r="152" spans="1:3" x14ac:dyDescent="0.2">
      <c r="A152" t="s">
        <v>890</v>
      </c>
      <c r="B152" t="s">
        <v>1259</v>
      </c>
      <c r="C152" t="str">
        <f t="shared" si="2"/>
        <v>Central Asia</v>
      </c>
    </row>
    <row r="153" spans="1:3" x14ac:dyDescent="0.2">
      <c r="A153" t="s">
        <v>899</v>
      </c>
      <c r="B153" t="s">
        <v>1253</v>
      </c>
      <c r="C153" t="str">
        <f t="shared" si="2"/>
        <v>Andean South America</v>
      </c>
    </row>
    <row r="154" spans="1:3" x14ac:dyDescent="0.2">
      <c r="A154" t="s">
        <v>907</v>
      </c>
      <c r="B154" t="s">
        <v>1261</v>
      </c>
      <c r="C154" t="str">
        <f t="shared" si="2"/>
        <v>Southeast Asia</v>
      </c>
    </row>
    <row r="155" spans="1:3" x14ac:dyDescent="0.2">
      <c r="A155" t="s">
        <v>912</v>
      </c>
      <c r="B155" t="s">
        <v>1261</v>
      </c>
      <c r="C155" t="str">
        <f t="shared" si="2"/>
        <v>Southeast Asia</v>
      </c>
    </row>
    <row r="156" spans="1:3" x14ac:dyDescent="0.2">
      <c r="A156" t="s">
        <v>922</v>
      </c>
      <c r="B156" t="s">
        <v>1262</v>
      </c>
      <c r="C156" t="str">
        <f t="shared" si="2"/>
        <v>Western Asia</v>
      </c>
    </row>
    <row r="157" spans="1:3" x14ac:dyDescent="0.2">
      <c r="A157" t="s">
        <v>925</v>
      </c>
      <c r="B157" t="s">
        <v>1254</v>
      </c>
      <c r="C157" t="str">
        <f t="shared" si="2"/>
        <v>Southern Africa</v>
      </c>
    </row>
    <row r="158" spans="1:3" x14ac:dyDescent="0.2">
      <c r="A158" t="s">
        <v>930</v>
      </c>
      <c r="B158" t="s">
        <v>1254</v>
      </c>
      <c r="C158" t="str">
        <f t="shared" si="2"/>
        <v>Southern Africa</v>
      </c>
    </row>
    <row r="159" spans="1:3" x14ac:dyDescent="0.2">
      <c r="A159" t="s">
        <v>934</v>
      </c>
      <c r="B159" t="s">
        <v>1254</v>
      </c>
      <c r="C159" t="str">
        <f t="shared" si="2"/>
        <v>Southern Africa</v>
      </c>
    </row>
    <row r="160" spans="1:3" x14ac:dyDescent="0.2">
      <c r="A160" t="s">
        <v>744</v>
      </c>
      <c r="B160" t="s">
        <v>1251</v>
      </c>
      <c r="C160" t="str">
        <f t="shared" si="2"/>
        <v>Eastern Africa</v>
      </c>
    </row>
  </sheetData>
  <autoFilter ref="A1:B1" xr:uid="{5970ACB3-6C0F-4B4B-8CE1-2648147904E1}">
    <sortState ref="A2:B159">
      <sortCondition ref="A1:A159"/>
    </sortState>
  </autoFilter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A9DF9-1818-FB4C-A022-6D4B9F9D8634}">
  <dimension ref="A1:E251"/>
  <sheetViews>
    <sheetView topLeftCell="A203" workbookViewId="0">
      <selection activeCell="C250" sqref="C250:C251"/>
    </sheetView>
  </sheetViews>
  <sheetFormatPr baseColWidth="10" defaultRowHeight="15" x14ac:dyDescent="0.2"/>
  <cols>
    <col min="1" max="1" width="11.5" bestFit="1" customWidth="1"/>
    <col min="3" max="3" width="15.83203125" bestFit="1" customWidth="1"/>
  </cols>
  <sheetData>
    <row r="1" spans="1:5" x14ac:dyDescent="0.2">
      <c r="A1" t="s">
        <v>0</v>
      </c>
      <c r="B1" t="s">
        <v>1223</v>
      </c>
      <c r="C1" t="s">
        <v>1224</v>
      </c>
      <c r="D1" t="s">
        <v>1206</v>
      </c>
      <c r="E1" t="s">
        <v>1205</v>
      </c>
    </row>
    <row r="2" spans="1:5" x14ac:dyDescent="0.2">
      <c r="A2" t="s">
        <v>10</v>
      </c>
      <c r="B2" t="s">
        <v>1222</v>
      </c>
      <c r="C2" t="str">
        <f>VLOOKUP(B2,D$2:E$6,2,FALSE)</f>
        <v>Not Africa</v>
      </c>
      <c r="D2" t="s">
        <v>1218</v>
      </c>
      <c r="E2" t="s">
        <v>944</v>
      </c>
    </row>
    <row r="3" spans="1:5" x14ac:dyDescent="0.2">
      <c r="A3" t="s">
        <v>17</v>
      </c>
      <c r="B3" t="s">
        <v>1222</v>
      </c>
      <c r="C3" t="str">
        <f t="shared" ref="C3:C67" si="0">VLOOKUP(B3,D$2:E$6,2,FALSE)</f>
        <v>Not Africa</v>
      </c>
      <c r="D3" t="s">
        <v>1219</v>
      </c>
      <c r="E3" t="s">
        <v>956</v>
      </c>
    </row>
    <row r="4" spans="1:5" x14ac:dyDescent="0.2">
      <c r="A4" t="s">
        <v>23</v>
      </c>
      <c r="B4" t="s">
        <v>1218</v>
      </c>
      <c r="C4" t="str">
        <f t="shared" si="0"/>
        <v>Central Africa</v>
      </c>
      <c r="D4" t="s">
        <v>1221</v>
      </c>
      <c r="E4" t="s">
        <v>960</v>
      </c>
    </row>
    <row r="5" spans="1:5" x14ac:dyDescent="0.2">
      <c r="A5" t="s">
        <v>29</v>
      </c>
      <c r="B5" t="s">
        <v>1222</v>
      </c>
      <c r="C5" t="str">
        <f t="shared" si="0"/>
        <v>Not Africa</v>
      </c>
      <c r="D5" t="s">
        <v>1220</v>
      </c>
      <c r="E5" t="s">
        <v>948</v>
      </c>
    </row>
    <row r="6" spans="1:5" x14ac:dyDescent="0.2">
      <c r="A6" t="s">
        <v>31</v>
      </c>
      <c r="B6" t="s">
        <v>1222</v>
      </c>
      <c r="C6" t="str">
        <f t="shared" si="0"/>
        <v>Not Africa</v>
      </c>
      <c r="D6" t="s">
        <v>1222</v>
      </c>
      <c r="E6" t="s">
        <v>1225</v>
      </c>
    </row>
    <row r="7" spans="1:5" x14ac:dyDescent="0.2">
      <c r="A7" t="s">
        <v>37</v>
      </c>
      <c r="B7" t="s">
        <v>1222</v>
      </c>
      <c r="C7" t="str">
        <f t="shared" si="0"/>
        <v>Not Africa</v>
      </c>
    </row>
    <row r="8" spans="1:5" x14ac:dyDescent="0.2">
      <c r="A8" t="s">
        <v>42</v>
      </c>
      <c r="B8" t="s">
        <v>1222</v>
      </c>
      <c r="C8" t="str">
        <f t="shared" si="0"/>
        <v>Not Africa</v>
      </c>
    </row>
    <row r="9" spans="1:5" x14ac:dyDescent="0.2">
      <c r="A9" t="s">
        <v>86</v>
      </c>
      <c r="B9" t="s">
        <v>1222</v>
      </c>
      <c r="C9" t="str">
        <f t="shared" si="0"/>
        <v>Not Africa</v>
      </c>
    </row>
    <row r="10" spans="1:5" x14ac:dyDescent="0.2">
      <c r="A10" t="s">
        <v>49</v>
      </c>
      <c r="B10" t="s">
        <v>1222</v>
      </c>
      <c r="C10" t="str">
        <f t="shared" si="0"/>
        <v>Not Africa</v>
      </c>
    </row>
    <row r="11" spans="1:5" x14ac:dyDescent="0.2">
      <c r="A11" t="s">
        <v>59</v>
      </c>
      <c r="B11" t="s">
        <v>1222</v>
      </c>
      <c r="C11" t="str">
        <f t="shared" si="0"/>
        <v>Not Africa</v>
      </c>
    </row>
    <row r="12" spans="1:5" x14ac:dyDescent="0.2">
      <c r="A12" t="s">
        <v>62</v>
      </c>
      <c r="B12" t="s">
        <v>1222</v>
      </c>
      <c r="C12" t="str">
        <f t="shared" si="0"/>
        <v>Not Africa</v>
      </c>
    </row>
    <row r="13" spans="1:5" x14ac:dyDescent="0.2">
      <c r="A13" t="s">
        <v>69</v>
      </c>
      <c r="B13" t="s">
        <v>1222</v>
      </c>
      <c r="C13" t="str">
        <f t="shared" si="0"/>
        <v>Not Africa</v>
      </c>
    </row>
    <row r="14" spans="1:5" x14ac:dyDescent="0.2">
      <c r="A14" t="s">
        <v>75</v>
      </c>
      <c r="B14" t="s">
        <v>1222</v>
      </c>
      <c r="C14" t="str">
        <f t="shared" si="0"/>
        <v>Not Africa</v>
      </c>
    </row>
    <row r="15" spans="1:5" x14ac:dyDescent="0.2">
      <c r="A15" t="s">
        <v>79</v>
      </c>
      <c r="B15" t="s">
        <v>1222</v>
      </c>
      <c r="C15" t="str">
        <f t="shared" si="0"/>
        <v>Not Africa</v>
      </c>
    </row>
    <row r="16" spans="1:5" x14ac:dyDescent="0.2">
      <c r="A16" t="s">
        <v>83</v>
      </c>
      <c r="B16" t="s">
        <v>1222</v>
      </c>
      <c r="C16" t="str">
        <f t="shared" si="0"/>
        <v>Not Africa</v>
      </c>
    </row>
    <row r="17" spans="1:3" x14ac:dyDescent="0.2">
      <c r="A17" t="s">
        <v>87</v>
      </c>
      <c r="B17" t="s">
        <v>1222</v>
      </c>
      <c r="C17" t="str">
        <f t="shared" si="0"/>
        <v>Not Africa</v>
      </c>
    </row>
    <row r="18" spans="1:3" x14ac:dyDescent="0.2">
      <c r="A18" t="s">
        <v>91</v>
      </c>
      <c r="B18" t="s">
        <v>1222</v>
      </c>
      <c r="C18" t="str">
        <f t="shared" si="0"/>
        <v>Not Africa</v>
      </c>
    </row>
    <row r="19" spans="1:3" x14ac:dyDescent="0.2">
      <c r="A19" t="s">
        <v>96</v>
      </c>
      <c r="B19" t="s">
        <v>1222</v>
      </c>
      <c r="C19" t="str">
        <f t="shared" si="0"/>
        <v>Not Africa</v>
      </c>
    </row>
    <row r="20" spans="1:3" x14ac:dyDescent="0.2">
      <c r="A20" t="s">
        <v>99</v>
      </c>
      <c r="B20" t="s">
        <v>1219</v>
      </c>
      <c r="C20" t="str">
        <f t="shared" si="0"/>
        <v>Eastern Africa</v>
      </c>
    </row>
    <row r="21" spans="1:3" x14ac:dyDescent="0.2">
      <c r="A21" t="s">
        <v>103</v>
      </c>
      <c r="B21" t="s">
        <v>1222</v>
      </c>
      <c r="C21" t="str">
        <f t="shared" si="0"/>
        <v>Not Africa</v>
      </c>
    </row>
    <row r="22" spans="1:3" x14ac:dyDescent="0.2">
      <c r="A22" t="s">
        <v>109</v>
      </c>
      <c r="B22" t="s">
        <v>1220</v>
      </c>
      <c r="C22" t="str">
        <f t="shared" si="0"/>
        <v>Western Africa</v>
      </c>
    </row>
    <row r="23" spans="1:3" x14ac:dyDescent="0.2">
      <c r="A23" t="s">
        <v>112</v>
      </c>
      <c r="B23" t="s">
        <v>1222</v>
      </c>
      <c r="C23" t="str">
        <f t="shared" si="0"/>
        <v>Not Africa</v>
      </c>
    </row>
    <row r="24" spans="1:3" x14ac:dyDescent="0.2">
      <c r="A24" t="s">
        <v>114</v>
      </c>
      <c r="B24" t="s">
        <v>1220</v>
      </c>
      <c r="C24" t="str">
        <f t="shared" si="0"/>
        <v>Western Africa</v>
      </c>
    </row>
    <row r="25" spans="1:3" x14ac:dyDescent="0.2">
      <c r="A25" t="s">
        <v>120</v>
      </c>
      <c r="B25" t="s">
        <v>1222</v>
      </c>
      <c r="C25" t="str">
        <f t="shared" si="0"/>
        <v>Not Africa</v>
      </c>
    </row>
    <row r="26" spans="1:3" x14ac:dyDescent="0.2">
      <c r="A26" t="s">
        <v>124</v>
      </c>
      <c r="B26" t="s">
        <v>1222</v>
      </c>
      <c r="C26" t="str">
        <f t="shared" si="0"/>
        <v>Not Africa</v>
      </c>
    </row>
    <row r="27" spans="1:3" x14ac:dyDescent="0.2">
      <c r="A27" t="s">
        <v>130</v>
      </c>
      <c r="B27" t="s">
        <v>1222</v>
      </c>
      <c r="C27" t="str">
        <f t="shared" si="0"/>
        <v>Not Africa</v>
      </c>
    </row>
    <row r="28" spans="1:3" x14ac:dyDescent="0.2">
      <c r="A28" t="s">
        <v>134</v>
      </c>
      <c r="B28" t="s">
        <v>1222</v>
      </c>
      <c r="C28" t="str">
        <f t="shared" si="0"/>
        <v>Not Africa</v>
      </c>
    </row>
    <row r="29" spans="1:3" x14ac:dyDescent="0.2">
      <c r="A29" t="s">
        <v>138</v>
      </c>
      <c r="B29" t="s">
        <v>1222</v>
      </c>
      <c r="C29" t="str">
        <f t="shared" si="0"/>
        <v>Not Africa</v>
      </c>
    </row>
    <row r="30" spans="1:3" x14ac:dyDescent="0.2">
      <c r="A30" t="s">
        <v>143</v>
      </c>
      <c r="B30" t="s">
        <v>1222</v>
      </c>
      <c r="C30" t="str">
        <f t="shared" si="0"/>
        <v>Not Africa</v>
      </c>
    </row>
    <row r="31" spans="1:3" x14ac:dyDescent="0.2">
      <c r="A31" t="s">
        <v>145</v>
      </c>
      <c r="B31" t="s">
        <v>1222</v>
      </c>
      <c r="C31" t="str">
        <f t="shared" si="0"/>
        <v>Not Africa</v>
      </c>
    </row>
    <row r="32" spans="1:3" x14ac:dyDescent="0.2">
      <c r="A32" t="s">
        <v>151</v>
      </c>
      <c r="B32" t="s">
        <v>1222</v>
      </c>
      <c r="C32" t="str">
        <f t="shared" si="0"/>
        <v>Not Africa</v>
      </c>
    </row>
    <row r="33" spans="1:3" x14ac:dyDescent="0.2">
      <c r="A33" t="s">
        <v>157</v>
      </c>
      <c r="B33" t="s">
        <v>1222</v>
      </c>
      <c r="C33" t="str">
        <f t="shared" si="0"/>
        <v>Not Africa</v>
      </c>
    </row>
    <row r="34" spans="1:3" x14ac:dyDescent="0.2">
      <c r="A34" t="s">
        <v>159</v>
      </c>
      <c r="B34" t="s">
        <v>1222</v>
      </c>
      <c r="C34" t="str">
        <f t="shared" si="0"/>
        <v>Not Africa</v>
      </c>
    </row>
    <row r="35" spans="1:3" x14ac:dyDescent="0.2">
      <c r="A35" t="s">
        <v>165</v>
      </c>
      <c r="B35" t="s">
        <v>1222</v>
      </c>
      <c r="C35" t="str">
        <f t="shared" si="0"/>
        <v>Not Africa</v>
      </c>
    </row>
    <row r="36" spans="1:3" x14ac:dyDescent="0.2">
      <c r="A36" t="s">
        <v>168</v>
      </c>
      <c r="B36" t="s">
        <v>1222</v>
      </c>
      <c r="C36" t="str">
        <f t="shared" si="0"/>
        <v>Not Africa</v>
      </c>
    </row>
    <row r="37" spans="1:3" x14ac:dyDescent="0.2">
      <c r="A37" t="s">
        <v>172</v>
      </c>
      <c r="B37" t="s">
        <v>1222</v>
      </c>
      <c r="C37" t="str">
        <f t="shared" si="0"/>
        <v>Not Africa</v>
      </c>
    </row>
    <row r="38" spans="1:3" x14ac:dyDescent="0.2">
      <c r="A38" t="s">
        <v>178</v>
      </c>
      <c r="B38" t="s">
        <v>1222</v>
      </c>
      <c r="C38" t="str">
        <f t="shared" si="0"/>
        <v>Not Africa</v>
      </c>
    </row>
    <row r="39" spans="1:3" x14ac:dyDescent="0.2">
      <c r="A39" t="s">
        <v>182</v>
      </c>
      <c r="B39" t="s">
        <v>1222</v>
      </c>
      <c r="C39" t="str">
        <f t="shared" si="0"/>
        <v>Not Africa</v>
      </c>
    </row>
    <row r="40" spans="1:3" x14ac:dyDescent="0.2">
      <c r="A40" t="s">
        <v>184</v>
      </c>
      <c r="B40" t="s">
        <v>1221</v>
      </c>
      <c r="C40" t="str">
        <f t="shared" si="0"/>
        <v>Southern Africa</v>
      </c>
    </row>
    <row r="41" spans="1:3" x14ac:dyDescent="0.2">
      <c r="A41" t="s">
        <v>188</v>
      </c>
      <c r="B41" t="s">
        <v>1218</v>
      </c>
      <c r="C41" t="str">
        <f t="shared" si="0"/>
        <v>Central Africa</v>
      </c>
    </row>
    <row r="42" spans="1:3" x14ac:dyDescent="0.2">
      <c r="A42" t="s">
        <v>193</v>
      </c>
      <c r="B42" t="s">
        <v>1222</v>
      </c>
      <c r="C42" t="str">
        <f t="shared" si="0"/>
        <v>Not Africa</v>
      </c>
    </row>
    <row r="43" spans="1:3" x14ac:dyDescent="0.2">
      <c r="A43" t="s">
        <v>198</v>
      </c>
      <c r="B43" t="s">
        <v>1222</v>
      </c>
      <c r="C43" t="str">
        <f t="shared" si="0"/>
        <v>Not Africa</v>
      </c>
    </row>
    <row r="44" spans="1:3" x14ac:dyDescent="0.2">
      <c r="A44" t="s">
        <v>200</v>
      </c>
      <c r="B44" t="s">
        <v>1222</v>
      </c>
      <c r="C44" t="str">
        <f t="shared" si="0"/>
        <v>Not Africa</v>
      </c>
    </row>
    <row r="45" spans="1:3" x14ac:dyDescent="0.2">
      <c r="A45" t="s">
        <v>206</v>
      </c>
      <c r="B45" t="s">
        <v>1222</v>
      </c>
      <c r="C45" t="str">
        <f t="shared" si="0"/>
        <v>Not Africa</v>
      </c>
    </row>
    <row r="46" spans="1:3" x14ac:dyDescent="0.2">
      <c r="A46" t="s">
        <v>210</v>
      </c>
      <c r="B46" t="s">
        <v>1222</v>
      </c>
      <c r="C46" t="str">
        <f t="shared" si="0"/>
        <v>Not Africa</v>
      </c>
    </row>
    <row r="47" spans="1:3" x14ac:dyDescent="0.2">
      <c r="A47" t="s">
        <v>216</v>
      </c>
      <c r="B47" t="s">
        <v>1220</v>
      </c>
      <c r="C47" t="str">
        <f t="shared" si="0"/>
        <v>Western Africa</v>
      </c>
    </row>
    <row r="48" spans="1:3" x14ac:dyDescent="0.2">
      <c r="A48" t="s">
        <v>222</v>
      </c>
      <c r="B48" t="s">
        <v>1218</v>
      </c>
      <c r="C48" t="str">
        <f t="shared" si="0"/>
        <v>Central Africa</v>
      </c>
    </row>
    <row r="49" spans="1:3" x14ac:dyDescent="0.2">
      <c r="A49" t="s">
        <v>226</v>
      </c>
      <c r="B49" t="s">
        <v>1218</v>
      </c>
      <c r="C49" t="str">
        <f t="shared" si="0"/>
        <v>Central Africa</v>
      </c>
    </row>
    <row r="50" spans="1:3" x14ac:dyDescent="0.2">
      <c r="A50" t="s">
        <v>231</v>
      </c>
      <c r="B50" t="s">
        <v>1218</v>
      </c>
      <c r="C50" t="str">
        <f t="shared" si="0"/>
        <v>Central Africa</v>
      </c>
    </row>
    <row r="51" spans="1:3" x14ac:dyDescent="0.2">
      <c r="A51" t="s">
        <v>236</v>
      </c>
      <c r="B51" t="s">
        <v>1222</v>
      </c>
      <c r="C51" t="str">
        <f t="shared" si="0"/>
        <v>Not Africa</v>
      </c>
    </row>
    <row r="52" spans="1:3" x14ac:dyDescent="0.2">
      <c r="A52" t="s">
        <v>240</v>
      </c>
      <c r="B52" t="s">
        <v>1222</v>
      </c>
      <c r="C52" t="str">
        <f t="shared" si="0"/>
        <v>Not Africa</v>
      </c>
    </row>
    <row r="53" spans="1:3" x14ac:dyDescent="0.2">
      <c r="A53" t="s">
        <v>243</v>
      </c>
      <c r="B53" t="s">
        <v>1222</v>
      </c>
      <c r="C53" t="str">
        <f t="shared" si="0"/>
        <v>Not Africa</v>
      </c>
    </row>
    <row r="54" spans="1:3" x14ac:dyDescent="0.2">
      <c r="A54" t="s">
        <v>247</v>
      </c>
      <c r="B54" t="s">
        <v>1222</v>
      </c>
      <c r="C54" t="str">
        <f t="shared" si="0"/>
        <v>Not Africa</v>
      </c>
    </row>
    <row r="55" spans="1:3" x14ac:dyDescent="0.2">
      <c r="A55" t="s">
        <v>252</v>
      </c>
      <c r="B55" t="s">
        <v>1222</v>
      </c>
      <c r="C55" t="str">
        <f t="shared" si="0"/>
        <v>Not Africa</v>
      </c>
    </row>
    <row r="56" spans="1:3" x14ac:dyDescent="0.2">
      <c r="A56" t="s">
        <v>256</v>
      </c>
      <c r="B56" t="s">
        <v>1222</v>
      </c>
      <c r="C56" t="str">
        <f t="shared" si="0"/>
        <v>Not Africa</v>
      </c>
    </row>
    <row r="57" spans="1:3" x14ac:dyDescent="0.2">
      <c r="A57" t="s">
        <v>259</v>
      </c>
      <c r="B57" t="s">
        <v>1222</v>
      </c>
      <c r="C57" t="str">
        <f t="shared" si="0"/>
        <v>Not Africa</v>
      </c>
    </row>
    <row r="58" spans="1:3" x14ac:dyDescent="0.2">
      <c r="A58" t="s">
        <v>261</v>
      </c>
      <c r="B58" t="s">
        <v>1222</v>
      </c>
      <c r="C58" t="str">
        <f t="shared" si="0"/>
        <v>Not Africa</v>
      </c>
    </row>
    <row r="59" spans="1:3" x14ac:dyDescent="0.2">
      <c r="A59" t="s">
        <v>263</v>
      </c>
      <c r="B59" t="s">
        <v>1222</v>
      </c>
      <c r="C59" t="str">
        <f t="shared" si="0"/>
        <v>Not Africa</v>
      </c>
    </row>
    <row r="60" spans="1:3" x14ac:dyDescent="0.2">
      <c r="A60" t="s">
        <v>265</v>
      </c>
      <c r="B60" t="s">
        <v>1222</v>
      </c>
      <c r="C60" t="str">
        <f t="shared" si="0"/>
        <v>Not Africa</v>
      </c>
    </row>
    <row r="61" spans="1:3" x14ac:dyDescent="0.2">
      <c r="A61" t="s">
        <v>268</v>
      </c>
      <c r="B61" t="s">
        <v>1222</v>
      </c>
      <c r="C61" t="str">
        <f t="shared" si="0"/>
        <v>Not Africa</v>
      </c>
    </row>
    <row r="62" spans="1:3" x14ac:dyDescent="0.2">
      <c r="A62" t="s">
        <v>272</v>
      </c>
      <c r="B62" t="s">
        <v>1222</v>
      </c>
      <c r="C62" t="str">
        <f t="shared" si="0"/>
        <v>Not Africa</v>
      </c>
    </row>
    <row r="63" spans="1:3" x14ac:dyDescent="0.2">
      <c r="A63" t="s">
        <v>276</v>
      </c>
      <c r="B63" t="s">
        <v>1219</v>
      </c>
      <c r="C63" t="str">
        <f t="shared" si="0"/>
        <v>Eastern Africa</v>
      </c>
    </row>
    <row r="64" spans="1:3" x14ac:dyDescent="0.2">
      <c r="A64" t="s">
        <v>279</v>
      </c>
      <c r="B64" t="s">
        <v>1222</v>
      </c>
      <c r="C64" t="str">
        <f t="shared" si="0"/>
        <v>Not Africa</v>
      </c>
    </row>
    <row r="65" spans="1:3" x14ac:dyDescent="0.2">
      <c r="A65" t="s">
        <v>283</v>
      </c>
      <c r="B65" t="s">
        <v>1222</v>
      </c>
      <c r="C65" t="str">
        <f t="shared" si="0"/>
        <v>Not Africa</v>
      </c>
    </row>
    <row r="66" spans="1:3" x14ac:dyDescent="0.2">
      <c r="A66" t="s">
        <v>289</v>
      </c>
      <c r="B66" t="s">
        <v>1222</v>
      </c>
      <c r="C66" t="str">
        <f t="shared" si="0"/>
        <v>Not Africa</v>
      </c>
    </row>
    <row r="67" spans="1:3" x14ac:dyDescent="0.2">
      <c r="A67" t="s">
        <v>292</v>
      </c>
      <c r="B67" t="s">
        <v>1222</v>
      </c>
      <c r="C67" t="str">
        <f t="shared" si="0"/>
        <v>Not Africa</v>
      </c>
    </row>
    <row r="68" spans="1:3" x14ac:dyDescent="0.2">
      <c r="A68" t="s">
        <v>296</v>
      </c>
      <c r="B68" t="s">
        <v>1222</v>
      </c>
      <c r="C68" t="str">
        <f t="shared" ref="C68:C131" si="1">VLOOKUP(B68,D$2:E$6,2,FALSE)</f>
        <v>Not Africa</v>
      </c>
    </row>
    <row r="69" spans="1:3" x14ac:dyDescent="0.2">
      <c r="A69" t="s">
        <v>299</v>
      </c>
      <c r="B69" t="s">
        <v>1222</v>
      </c>
      <c r="C69" t="str">
        <f t="shared" si="1"/>
        <v>Not Africa</v>
      </c>
    </row>
    <row r="70" spans="1:3" x14ac:dyDescent="0.2">
      <c r="A70" t="s">
        <v>302</v>
      </c>
      <c r="B70" t="s">
        <v>1219</v>
      </c>
      <c r="C70" t="str">
        <f t="shared" si="1"/>
        <v>Eastern Africa</v>
      </c>
    </row>
    <row r="71" spans="1:3" x14ac:dyDescent="0.2">
      <c r="A71" t="s">
        <v>305</v>
      </c>
      <c r="B71" t="s">
        <v>1222</v>
      </c>
      <c r="C71" t="str">
        <f t="shared" si="1"/>
        <v>Not Africa</v>
      </c>
    </row>
    <row r="72" spans="1:3" x14ac:dyDescent="0.2">
      <c r="A72" t="s">
        <v>310</v>
      </c>
      <c r="B72" t="s">
        <v>1222</v>
      </c>
      <c r="C72" t="str">
        <f t="shared" si="1"/>
        <v>Not Africa</v>
      </c>
    </row>
    <row r="73" spans="1:3" x14ac:dyDescent="0.2">
      <c r="A73" t="s">
        <v>314</v>
      </c>
      <c r="B73" t="s">
        <v>1222</v>
      </c>
      <c r="C73" t="str">
        <f t="shared" si="1"/>
        <v>Not Africa</v>
      </c>
    </row>
    <row r="74" spans="1:3" x14ac:dyDescent="0.2">
      <c r="A74" t="s">
        <v>319</v>
      </c>
      <c r="B74" t="s">
        <v>1219</v>
      </c>
      <c r="C74" t="str">
        <f t="shared" si="1"/>
        <v>Eastern Africa</v>
      </c>
    </row>
    <row r="75" spans="1:3" x14ac:dyDescent="0.2">
      <c r="A75" t="s">
        <v>322</v>
      </c>
      <c r="B75" t="s">
        <v>1222</v>
      </c>
      <c r="C75" t="str">
        <f t="shared" si="1"/>
        <v>Not Africa</v>
      </c>
    </row>
    <row r="76" spans="1:3" x14ac:dyDescent="0.2">
      <c r="A76" t="s">
        <v>325</v>
      </c>
      <c r="B76" t="s">
        <v>1222</v>
      </c>
      <c r="C76" t="str">
        <f t="shared" si="1"/>
        <v>Not Africa</v>
      </c>
    </row>
    <row r="77" spans="1:3" x14ac:dyDescent="0.2">
      <c r="A77" t="s">
        <v>329</v>
      </c>
      <c r="B77" t="s">
        <v>1222</v>
      </c>
      <c r="C77" t="str">
        <f t="shared" si="1"/>
        <v>Not Africa</v>
      </c>
    </row>
    <row r="78" spans="1:3" x14ac:dyDescent="0.2">
      <c r="A78" t="s">
        <v>331</v>
      </c>
      <c r="B78" t="s">
        <v>1222</v>
      </c>
      <c r="C78" t="str">
        <f t="shared" si="1"/>
        <v>Not Africa</v>
      </c>
    </row>
    <row r="79" spans="1:3" x14ac:dyDescent="0.2">
      <c r="A79" t="s">
        <v>336</v>
      </c>
      <c r="B79" t="s">
        <v>1222</v>
      </c>
      <c r="C79" t="str">
        <f t="shared" si="1"/>
        <v>Not Africa</v>
      </c>
    </row>
    <row r="80" spans="1:3" x14ac:dyDescent="0.2">
      <c r="A80" t="s">
        <v>338</v>
      </c>
      <c r="B80" t="s">
        <v>1222</v>
      </c>
      <c r="C80" t="str">
        <f t="shared" si="1"/>
        <v>Not Africa</v>
      </c>
    </row>
    <row r="81" spans="1:3" x14ac:dyDescent="0.2">
      <c r="A81" t="s">
        <v>342</v>
      </c>
      <c r="B81" t="s">
        <v>1218</v>
      </c>
      <c r="C81" t="str">
        <f t="shared" si="1"/>
        <v>Central Africa</v>
      </c>
    </row>
    <row r="82" spans="1:3" x14ac:dyDescent="0.2">
      <c r="A82" t="s">
        <v>345</v>
      </c>
      <c r="B82" t="s">
        <v>1222</v>
      </c>
      <c r="C82" t="str">
        <f t="shared" si="1"/>
        <v>Not Africa</v>
      </c>
    </row>
    <row r="83" spans="1:3" x14ac:dyDescent="0.2">
      <c r="A83" t="s">
        <v>353</v>
      </c>
      <c r="B83" t="s">
        <v>1222</v>
      </c>
      <c r="C83" t="str">
        <f t="shared" si="1"/>
        <v>Not Africa</v>
      </c>
    </row>
    <row r="84" spans="1:3" x14ac:dyDescent="0.2">
      <c r="A84" t="s">
        <v>356</v>
      </c>
      <c r="B84" t="s">
        <v>1222</v>
      </c>
      <c r="C84" t="str">
        <f t="shared" si="1"/>
        <v>Not Africa</v>
      </c>
    </row>
    <row r="85" spans="1:3" x14ac:dyDescent="0.2">
      <c r="A85" t="s">
        <v>358</v>
      </c>
      <c r="B85" t="s">
        <v>1220</v>
      </c>
      <c r="C85" t="str">
        <f t="shared" si="1"/>
        <v>Western Africa</v>
      </c>
    </row>
    <row r="86" spans="1:3" x14ac:dyDescent="0.2">
      <c r="A86" t="s">
        <v>361</v>
      </c>
      <c r="B86" t="s">
        <v>1222</v>
      </c>
      <c r="C86" t="str">
        <f t="shared" si="1"/>
        <v>Not Africa</v>
      </c>
    </row>
    <row r="87" spans="1:3" x14ac:dyDescent="0.2">
      <c r="A87" t="s">
        <v>363</v>
      </c>
      <c r="B87" t="s">
        <v>1220</v>
      </c>
      <c r="C87" t="str">
        <f t="shared" si="1"/>
        <v>Western Africa</v>
      </c>
    </row>
    <row r="88" spans="1:3" x14ac:dyDescent="0.2">
      <c r="A88" t="s">
        <v>369</v>
      </c>
      <c r="B88" t="s">
        <v>1222</v>
      </c>
      <c r="C88" t="str">
        <f t="shared" si="1"/>
        <v>Not Africa</v>
      </c>
    </row>
    <row r="89" spans="1:3" x14ac:dyDescent="0.2">
      <c r="A89" t="s">
        <v>371</v>
      </c>
      <c r="B89" t="s">
        <v>1220</v>
      </c>
      <c r="C89" t="str">
        <f t="shared" si="1"/>
        <v>Western Africa</v>
      </c>
    </row>
    <row r="90" spans="1:3" x14ac:dyDescent="0.2">
      <c r="A90" t="s">
        <v>375</v>
      </c>
      <c r="B90" t="s">
        <v>1220</v>
      </c>
      <c r="C90" t="str">
        <f t="shared" si="1"/>
        <v>Western Africa</v>
      </c>
    </row>
    <row r="91" spans="1:3" x14ac:dyDescent="0.2">
      <c r="A91" t="s">
        <v>379</v>
      </c>
      <c r="B91" t="s">
        <v>1218</v>
      </c>
      <c r="C91" t="str">
        <f t="shared" si="1"/>
        <v>Central Africa</v>
      </c>
    </row>
    <row r="92" spans="1:3" x14ac:dyDescent="0.2">
      <c r="A92" t="s">
        <v>384</v>
      </c>
      <c r="B92" t="s">
        <v>1222</v>
      </c>
      <c r="C92" t="str">
        <f t="shared" si="1"/>
        <v>Not Africa</v>
      </c>
    </row>
    <row r="93" spans="1:3" x14ac:dyDescent="0.2">
      <c r="A93" t="s">
        <v>388</v>
      </c>
      <c r="B93" t="s">
        <v>1222</v>
      </c>
      <c r="C93" t="str">
        <f t="shared" si="1"/>
        <v>Not Africa</v>
      </c>
    </row>
    <row r="94" spans="1:3" x14ac:dyDescent="0.2">
      <c r="A94" t="s">
        <v>392</v>
      </c>
      <c r="B94" t="s">
        <v>1222</v>
      </c>
      <c r="C94" t="str">
        <f t="shared" si="1"/>
        <v>Not Africa</v>
      </c>
    </row>
    <row r="95" spans="1:3" x14ac:dyDescent="0.2">
      <c r="A95" t="s">
        <v>394</v>
      </c>
      <c r="B95" t="s">
        <v>1222</v>
      </c>
      <c r="C95" t="str">
        <f t="shared" si="1"/>
        <v>Not Africa</v>
      </c>
    </row>
    <row r="96" spans="1:3" x14ac:dyDescent="0.2">
      <c r="A96" t="s">
        <v>398</v>
      </c>
      <c r="B96" t="s">
        <v>1222</v>
      </c>
      <c r="C96" t="str">
        <f t="shared" si="1"/>
        <v>Not Africa</v>
      </c>
    </row>
    <row r="97" spans="1:3" x14ac:dyDescent="0.2">
      <c r="A97" t="s">
        <v>404</v>
      </c>
      <c r="B97" t="s">
        <v>1222</v>
      </c>
      <c r="C97" t="str">
        <f t="shared" si="1"/>
        <v>Not Africa</v>
      </c>
    </row>
    <row r="98" spans="1:3" x14ac:dyDescent="0.2">
      <c r="A98" t="s">
        <v>406</v>
      </c>
      <c r="B98" t="s">
        <v>1222</v>
      </c>
      <c r="C98" t="str">
        <f t="shared" si="1"/>
        <v>Not Africa</v>
      </c>
    </row>
    <row r="99" spans="1:3" x14ac:dyDescent="0.2">
      <c r="A99" t="s">
        <v>409</v>
      </c>
      <c r="B99" t="s">
        <v>1222</v>
      </c>
      <c r="C99" t="str">
        <f t="shared" si="1"/>
        <v>Not Africa</v>
      </c>
    </row>
    <row r="100" spans="1:3" x14ac:dyDescent="0.2">
      <c r="A100" t="s">
        <v>411</v>
      </c>
      <c r="B100" t="s">
        <v>1222</v>
      </c>
      <c r="C100" t="str">
        <f t="shared" si="1"/>
        <v>Not Africa</v>
      </c>
    </row>
    <row r="101" spans="1:3" x14ac:dyDescent="0.2">
      <c r="A101" t="s">
        <v>413</v>
      </c>
      <c r="B101" t="s">
        <v>1222</v>
      </c>
      <c r="C101" t="str">
        <f t="shared" si="1"/>
        <v>Not Africa</v>
      </c>
    </row>
    <row r="102" spans="1:3" x14ac:dyDescent="0.2">
      <c r="A102" t="s">
        <v>417</v>
      </c>
      <c r="B102" t="s">
        <v>1222</v>
      </c>
      <c r="C102" t="str">
        <f t="shared" si="1"/>
        <v>Not Africa</v>
      </c>
    </row>
    <row r="103" spans="1:3" x14ac:dyDescent="0.2">
      <c r="A103" t="s">
        <v>421</v>
      </c>
      <c r="B103" t="s">
        <v>1222</v>
      </c>
      <c r="C103" t="str">
        <f t="shared" si="1"/>
        <v>Not Africa</v>
      </c>
    </row>
    <row r="104" spans="1:3" x14ac:dyDescent="0.2">
      <c r="A104" t="s">
        <v>425</v>
      </c>
      <c r="B104" t="s">
        <v>1222</v>
      </c>
      <c r="C104" t="str">
        <f t="shared" si="1"/>
        <v>Not Africa</v>
      </c>
    </row>
    <row r="105" spans="1:3" x14ac:dyDescent="0.2">
      <c r="A105" t="s">
        <v>428</v>
      </c>
      <c r="B105" t="s">
        <v>1222</v>
      </c>
      <c r="C105" t="str">
        <f t="shared" si="1"/>
        <v>Not Africa</v>
      </c>
    </row>
    <row r="106" spans="1:3" x14ac:dyDescent="0.2">
      <c r="A106" t="s">
        <v>433</v>
      </c>
      <c r="B106" t="s">
        <v>1222</v>
      </c>
      <c r="C106" t="str">
        <f t="shared" si="1"/>
        <v>Not Africa</v>
      </c>
    </row>
    <row r="107" spans="1:3" x14ac:dyDescent="0.2">
      <c r="A107" t="s">
        <v>435</v>
      </c>
      <c r="B107" t="s">
        <v>1222</v>
      </c>
      <c r="C107" t="str">
        <f t="shared" si="1"/>
        <v>Not Africa</v>
      </c>
    </row>
    <row r="108" spans="1:3" x14ac:dyDescent="0.2">
      <c r="A108" t="s">
        <v>438</v>
      </c>
      <c r="B108" t="s">
        <v>1222</v>
      </c>
      <c r="C108" t="str">
        <f t="shared" si="1"/>
        <v>Not Africa</v>
      </c>
    </row>
    <row r="109" spans="1:3" x14ac:dyDescent="0.2">
      <c r="A109" t="s">
        <v>440</v>
      </c>
      <c r="B109" t="s">
        <v>1222</v>
      </c>
      <c r="C109" t="str">
        <f t="shared" si="1"/>
        <v>Not Africa</v>
      </c>
    </row>
    <row r="110" spans="1:3" x14ac:dyDescent="0.2">
      <c r="A110" t="s">
        <v>444</v>
      </c>
      <c r="B110" t="s">
        <v>1222</v>
      </c>
      <c r="C110" t="str">
        <f t="shared" si="1"/>
        <v>Not Africa</v>
      </c>
    </row>
    <row r="111" spans="1:3" x14ac:dyDescent="0.2">
      <c r="A111" t="s">
        <v>449</v>
      </c>
      <c r="B111" t="s">
        <v>1222</v>
      </c>
      <c r="C111" t="str">
        <f t="shared" si="1"/>
        <v>Not Africa</v>
      </c>
    </row>
    <row r="112" spans="1:3" x14ac:dyDescent="0.2">
      <c r="A112" t="s">
        <v>452</v>
      </c>
      <c r="B112" t="s">
        <v>1222</v>
      </c>
      <c r="C112" t="str">
        <f t="shared" si="1"/>
        <v>Not Africa</v>
      </c>
    </row>
    <row r="113" spans="1:3" x14ac:dyDescent="0.2">
      <c r="A113" t="s">
        <v>456</v>
      </c>
      <c r="B113" t="s">
        <v>1222</v>
      </c>
      <c r="C113" t="str">
        <f t="shared" si="1"/>
        <v>Not Africa</v>
      </c>
    </row>
    <row r="114" spans="1:3" x14ac:dyDescent="0.2">
      <c r="A114" t="s">
        <v>459</v>
      </c>
      <c r="B114" t="s">
        <v>1222</v>
      </c>
      <c r="C114" t="str">
        <f t="shared" si="1"/>
        <v>Not Africa</v>
      </c>
    </row>
    <row r="115" spans="1:3" x14ac:dyDescent="0.2">
      <c r="A115" t="s">
        <v>464</v>
      </c>
      <c r="B115" t="s">
        <v>1222</v>
      </c>
      <c r="C115" t="str">
        <f t="shared" si="1"/>
        <v>Not Africa</v>
      </c>
    </row>
    <row r="116" spans="1:3" x14ac:dyDescent="0.2">
      <c r="A116" t="s">
        <v>467</v>
      </c>
      <c r="B116" t="s">
        <v>1222</v>
      </c>
      <c r="C116" t="str">
        <f t="shared" si="1"/>
        <v>Not Africa</v>
      </c>
    </row>
    <row r="117" spans="1:3" x14ac:dyDescent="0.2">
      <c r="A117" t="s">
        <v>470</v>
      </c>
      <c r="B117" t="s">
        <v>1222</v>
      </c>
      <c r="C117" t="str">
        <f t="shared" si="1"/>
        <v>Not Africa</v>
      </c>
    </row>
    <row r="118" spans="1:3" x14ac:dyDescent="0.2">
      <c r="A118" t="s">
        <v>474</v>
      </c>
      <c r="B118" t="s">
        <v>1222</v>
      </c>
      <c r="C118" t="str">
        <f t="shared" si="1"/>
        <v>Not Africa</v>
      </c>
    </row>
    <row r="119" spans="1:3" x14ac:dyDescent="0.2">
      <c r="A119" t="s">
        <v>477</v>
      </c>
      <c r="B119" t="s">
        <v>1219</v>
      </c>
      <c r="C119" t="str">
        <f t="shared" si="1"/>
        <v>Eastern Africa</v>
      </c>
    </row>
    <row r="120" spans="1:3" x14ac:dyDescent="0.2">
      <c r="A120" t="s">
        <v>480</v>
      </c>
      <c r="B120" t="s">
        <v>1222</v>
      </c>
      <c r="C120" t="str">
        <f t="shared" si="1"/>
        <v>Not Africa</v>
      </c>
    </row>
    <row r="121" spans="1:3" x14ac:dyDescent="0.2">
      <c r="A121" t="s">
        <v>484</v>
      </c>
      <c r="B121" t="s">
        <v>1222</v>
      </c>
      <c r="C121" t="str">
        <f t="shared" si="1"/>
        <v>Not Africa</v>
      </c>
    </row>
    <row r="122" spans="1:3" x14ac:dyDescent="0.2">
      <c r="A122" t="s">
        <v>490</v>
      </c>
      <c r="B122" t="s">
        <v>1222</v>
      </c>
      <c r="C122" t="str">
        <f t="shared" si="1"/>
        <v>Not Africa</v>
      </c>
    </row>
    <row r="123" spans="1:3" x14ac:dyDescent="0.2">
      <c r="A123" t="s">
        <v>493</v>
      </c>
      <c r="B123" t="s">
        <v>1222</v>
      </c>
      <c r="C123" t="str">
        <f t="shared" si="1"/>
        <v>Not Africa</v>
      </c>
    </row>
    <row r="124" spans="1:3" x14ac:dyDescent="0.2">
      <c r="A124" t="s">
        <v>497</v>
      </c>
      <c r="B124" t="s">
        <v>1222</v>
      </c>
      <c r="C124" t="str">
        <f t="shared" si="1"/>
        <v>Not Africa</v>
      </c>
    </row>
    <row r="125" spans="1:3" x14ac:dyDescent="0.2">
      <c r="A125" t="s">
        <v>504</v>
      </c>
      <c r="B125" t="s">
        <v>1222</v>
      </c>
      <c r="C125" t="str">
        <f t="shared" si="1"/>
        <v>Not Africa</v>
      </c>
    </row>
    <row r="126" spans="1:3" x14ac:dyDescent="0.2">
      <c r="A126" t="s">
        <v>508</v>
      </c>
      <c r="B126" t="s">
        <v>1222</v>
      </c>
      <c r="C126" t="str">
        <f t="shared" si="1"/>
        <v>Not Africa</v>
      </c>
    </row>
    <row r="127" spans="1:3" x14ac:dyDescent="0.2">
      <c r="A127" t="s">
        <v>512</v>
      </c>
      <c r="B127" t="s">
        <v>1222</v>
      </c>
      <c r="C127" t="str">
        <f t="shared" si="1"/>
        <v>Not Africa</v>
      </c>
    </row>
    <row r="128" spans="1:3" x14ac:dyDescent="0.2">
      <c r="A128" t="s">
        <v>518</v>
      </c>
      <c r="B128" t="s">
        <v>1220</v>
      </c>
      <c r="C128" t="str">
        <f t="shared" si="1"/>
        <v>Western Africa</v>
      </c>
    </row>
    <row r="129" spans="1:3" x14ac:dyDescent="0.2">
      <c r="A129" t="s">
        <v>519</v>
      </c>
      <c r="B129" t="s">
        <v>1222</v>
      </c>
      <c r="C129" t="str">
        <f t="shared" si="1"/>
        <v>Not Africa</v>
      </c>
    </row>
    <row r="130" spans="1:3" x14ac:dyDescent="0.2">
      <c r="A130" t="s">
        <v>526</v>
      </c>
      <c r="B130" t="s">
        <v>1222</v>
      </c>
      <c r="C130" t="str">
        <f t="shared" si="1"/>
        <v>Not Africa</v>
      </c>
    </row>
    <row r="131" spans="1:3" x14ac:dyDescent="0.2">
      <c r="A131" t="s">
        <v>530</v>
      </c>
      <c r="B131" t="s">
        <v>1222</v>
      </c>
      <c r="C131" t="str">
        <f t="shared" si="1"/>
        <v>Not Africa</v>
      </c>
    </row>
    <row r="132" spans="1:3" x14ac:dyDescent="0.2">
      <c r="A132" t="s">
        <v>532</v>
      </c>
      <c r="B132" t="s">
        <v>1222</v>
      </c>
      <c r="C132" t="str">
        <f t="shared" ref="C132:C195" si="2">VLOOKUP(B132,D$2:E$6,2,FALSE)</f>
        <v>Not Africa</v>
      </c>
    </row>
    <row r="133" spans="1:3" x14ac:dyDescent="0.2">
      <c r="A133" t="s">
        <v>537</v>
      </c>
      <c r="B133" t="s">
        <v>1221</v>
      </c>
      <c r="C133" t="str">
        <f t="shared" si="2"/>
        <v>Southern Africa</v>
      </c>
    </row>
    <row r="134" spans="1:3" x14ac:dyDescent="0.2">
      <c r="A134" t="s">
        <v>539</v>
      </c>
      <c r="B134" t="s">
        <v>1222</v>
      </c>
      <c r="C134" t="str">
        <f t="shared" si="2"/>
        <v>Not Africa</v>
      </c>
    </row>
    <row r="135" spans="1:3" x14ac:dyDescent="0.2">
      <c r="A135" t="s">
        <v>543</v>
      </c>
      <c r="B135" t="s">
        <v>1222</v>
      </c>
      <c r="C135" t="str">
        <f t="shared" si="2"/>
        <v>Not Africa</v>
      </c>
    </row>
    <row r="136" spans="1:3" x14ac:dyDescent="0.2">
      <c r="A136" t="s">
        <v>546</v>
      </c>
      <c r="B136" t="s">
        <v>1222</v>
      </c>
      <c r="C136" t="str">
        <f t="shared" si="2"/>
        <v>Not Africa</v>
      </c>
    </row>
    <row r="137" spans="1:3" x14ac:dyDescent="0.2">
      <c r="A137" t="s">
        <v>550</v>
      </c>
      <c r="B137" t="s">
        <v>1222</v>
      </c>
      <c r="C137" t="str">
        <f t="shared" si="2"/>
        <v>Not Africa</v>
      </c>
    </row>
    <row r="138" spans="1:3" x14ac:dyDescent="0.2">
      <c r="A138" t="s">
        <v>552</v>
      </c>
      <c r="B138" t="s">
        <v>1222</v>
      </c>
      <c r="C138" t="str">
        <f t="shared" si="2"/>
        <v>Not Africa</v>
      </c>
    </row>
    <row r="139" spans="1:3" x14ac:dyDescent="0.2">
      <c r="A139" t="s">
        <v>554</v>
      </c>
      <c r="B139" t="s">
        <v>1222</v>
      </c>
      <c r="C139" t="str">
        <f t="shared" si="2"/>
        <v>Not Africa</v>
      </c>
    </row>
    <row r="140" spans="1:3" x14ac:dyDescent="0.2">
      <c r="A140" t="s">
        <v>556</v>
      </c>
      <c r="B140" t="s">
        <v>1222</v>
      </c>
      <c r="C140" t="str">
        <f t="shared" si="2"/>
        <v>Not Africa</v>
      </c>
    </row>
    <row r="141" spans="1:3" x14ac:dyDescent="0.2">
      <c r="A141" t="s">
        <v>560</v>
      </c>
      <c r="B141" t="s">
        <v>1222</v>
      </c>
      <c r="C141" t="str">
        <f t="shared" si="2"/>
        <v>Not Africa</v>
      </c>
    </row>
    <row r="142" spans="1:3" x14ac:dyDescent="0.2">
      <c r="A142" t="s">
        <v>565</v>
      </c>
      <c r="B142" t="s">
        <v>1221</v>
      </c>
      <c r="C142" t="str">
        <f t="shared" si="2"/>
        <v>Southern Africa</v>
      </c>
    </row>
    <row r="143" spans="1:3" x14ac:dyDescent="0.2">
      <c r="A143" t="s">
        <v>570</v>
      </c>
      <c r="B143" t="s">
        <v>1222</v>
      </c>
      <c r="C143" t="str">
        <f t="shared" si="2"/>
        <v>Not Africa</v>
      </c>
    </row>
    <row r="144" spans="1:3" x14ac:dyDescent="0.2">
      <c r="A144" t="s">
        <v>573</v>
      </c>
      <c r="B144" t="s">
        <v>1222</v>
      </c>
      <c r="C144" t="str">
        <f t="shared" si="2"/>
        <v>Not Africa</v>
      </c>
    </row>
    <row r="145" spans="1:3" x14ac:dyDescent="0.2">
      <c r="A145" t="s">
        <v>578</v>
      </c>
      <c r="B145" t="s">
        <v>1222</v>
      </c>
      <c r="C145" t="str">
        <f t="shared" si="2"/>
        <v>Not Africa</v>
      </c>
    </row>
    <row r="146" spans="1:3" x14ac:dyDescent="0.2">
      <c r="A146" t="s">
        <v>582</v>
      </c>
      <c r="B146" t="s">
        <v>1222</v>
      </c>
      <c r="C146" t="str">
        <f t="shared" si="2"/>
        <v>Not Africa</v>
      </c>
    </row>
    <row r="147" spans="1:3" x14ac:dyDescent="0.2">
      <c r="A147" t="s">
        <v>586</v>
      </c>
      <c r="B147" t="s">
        <v>1220</v>
      </c>
      <c r="C147" t="str">
        <f t="shared" si="2"/>
        <v>Western Africa</v>
      </c>
    </row>
    <row r="148" spans="1:3" x14ac:dyDescent="0.2">
      <c r="A148" t="s">
        <v>590</v>
      </c>
      <c r="B148" t="s">
        <v>1222</v>
      </c>
      <c r="C148" t="str">
        <f t="shared" si="2"/>
        <v>Not Africa</v>
      </c>
    </row>
    <row r="149" spans="1:3" x14ac:dyDescent="0.2">
      <c r="A149" t="s">
        <v>594</v>
      </c>
      <c r="B149" t="s">
        <v>1222</v>
      </c>
      <c r="C149" t="str">
        <f t="shared" si="2"/>
        <v>Not Africa</v>
      </c>
    </row>
    <row r="150" spans="1:3" x14ac:dyDescent="0.2">
      <c r="A150" t="s">
        <v>599</v>
      </c>
      <c r="B150" t="s">
        <v>1222</v>
      </c>
      <c r="C150" t="str">
        <f t="shared" si="2"/>
        <v>Not Africa</v>
      </c>
    </row>
    <row r="151" spans="1:3" x14ac:dyDescent="0.2">
      <c r="A151" t="s">
        <v>602</v>
      </c>
      <c r="B151" t="s">
        <v>1222</v>
      </c>
      <c r="C151" t="str">
        <f t="shared" si="2"/>
        <v>Not Africa</v>
      </c>
    </row>
    <row r="152" spans="1:3" x14ac:dyDescent="0.2">
      <c r="A152" t="s">
        <v>606</v>
      </c>
      <c r="B152" t="s">
        <v>1222</v>
      </c>
      <c r="C152" t="str">
        <f t="shared" si="2"/>
        <v>Not Africa</v>
      </c>
    </row>
    <row r="153" spans="1:3" x14ac:dyDescent="0.2">
      <c r="A153" t="s">
        <v>608</v>
      </c>
      <c r="B153" t="s">
        <v>1221</v>
      </c>
      <c r="C153" t="str">
        <f t="shared" si="2"/>
        <v>Southern Africa</v>
      </c>
    </row>
    <row r="154" spans="1:3" x14ac:dyDescent="0.2">
      <c r="A154" t="s">
        <v>611</v>
      </c>
      <c r="B154" t="s">
        <v>1220</v>
      </c>
      <c r="C154" t="str">
        <f t="shared" si="2"/>
        <v>Western Africa</v>
      </c>
    </row>
    <row r="155" spans="1:3" x14ac:dyDescent="0.2">
      <c r="A155" t="s">
        <v>617</v>
      </c>
      <c r="B155" t="s">
        <v>1222</v>
      </c>
      <c r="C155" t="str">
        <f t="shared" si="2"/>
        <v>Not Africa</v>
      </c>
    </row>
    <row r="156" spans="1:3" x14ac:dyDescent="0.2">
      <c r="A156" t="s">
        <v>619</v>
      </c>
      <c r="B156" t="s">
        <v>1222</v>
      </c>
      <c r="C156" t="str">
        <f t="shared" si="2"/>
        <v>Not Africa</v>
      </c>
    </row>
    <row r="157" spans="1:3" x14ac:dyDescent="0.2">
      <c r="A157" t="s">
        <v>621</v>
      </c>
      <c r="B157" t="s">
        <v>1222</v>
      </c>
      <c r="C157" t="str">
        <f t="shared" si="2"/>
        <v>Not Africa</v>
      </c>
    </row>
    <row r="158" spans="1:3" x14ac:dyDescent="0.2">
      <c r="A158" t="s">
        <v>624</v>
      </c>
      <c r="B158" t="s">
        <v>1221</v>
      </c>
      <c r="C158" t="str">
        <f t="shared" si="2"/>
        <v>Southern Africa</v>
      </c>
    </row>
    <row r="159" spans="1:3" x14ac:dyDescent="0.2">
      <c r="A159" t="s">
        <v>626</v>
      </c>
      <c r="B159" t="s">
        <v>1222</v>
      </c>
      <c r="C159" t="str">
        <f t="shared" si="2"/>
        <v>Not Africa</v>
      </c>
    </row>
    <row r="160" spans="1:3" x14ac:dyDescent="0.2">
      <c r="A160" t="s">
        <v>628</v>
      </c>
      <c r="B160" t="s">
        <v>1222</v>
      </c>
      <c r="C160" t="str">
        <f t="shared" si="2"/>
        <v>Not Africa</v>
      </c>
    </row>
    <row r="161" spans="1:3" x14ac:dyDescent="0.2">
      <c r="A161" t="s">
        <v>194</v>
      </c>
      <c r="B161" t="s">
        <v>1221</v>
      </c>
      <c r="C161" t="str">
        <f t="shared" si="2"/>
        <v>Southern Africa</v>
      </c>
    </row>
    <row r="162" spans="1:3" x14ac:dyDescent="0.2">
      <c r="A162" t="s">
        <v>631</v>
      </c>
      <c r="B162" t="s">
        <v>1222</v>
      </c>
      <c r="C162" t="str">
        <f t="shared" si="2"/>
        <v>Not Africa</v>
      </c>
    </row>
    <row r="163" spans="1:3" x14ac:dyDescent="0.2">
      <c r="A163" t="s">
        <v>633</v>
      </c>
      <c r="B163" t="s">
        <v>1220</v>
      </c>
      <c r="C163" t="str">
        <f t="shared" si="2"/>
        <v>Western Africa</v>
      </c>
    </row>
    <row r="164" spans="1:3" x14ac:dyDescent="0.2">
      <c r="A164" t="s">
        <v>637</v>
      </c>
      <c r="B164" t="s">
        <v>1222</v>
      </c>
      <c r="C164" t="str">
        <f t="shared" si="2"/>
        <v>Not Africa</v>
      </c>
    </row>
    <row r="165" spans="1:3" x14ac:dyDescent="0.2">
      <c r="A165" t="s">
        <v>639</v>
      </c>
      <c r="B165" t="s">
        <v>1220</v>
      </c>
      <c r="C165" t="str">
        <f t="shared" si="2"/>
        <v>Western Africa</v>
      </c>
    </row>
    <row r="166" spans="1:3" x14ac:dyDescent="0.2">
      <c r="A166" t="s">
        <v>644</v>
      </c>
      <c r="B166" t="s">
        <v>1222</v>
      </c>
      <c r="C166" t="str">
        <f t="shared" si="2"/>
        <v>Not Africa</v>
      </c>
    </row>
    <row r="167" spans="1:3" x14ac:dyDescent="0.2">
      <c r="A167" t="s">
        <v>647</v>
      </c>
      <c r="B167" t="s">
        <v>1222</v>
      </c>
      <c r="C167" t="str">
        <f t="shared" si="2"/>
        <v>Not Africa</v>
      </c>
    </row>
    <row r="168" spans="1:3" x14ac:dyDescent="0.2">
      <c r="A168" t="s">
        <v>650</v>
      </c>
      <c r="B168" t="s">
        <v>1222</v>
      </c>
      <c r="C168" t="str">
        <f t="shared" si="2"/>
        <v>Not Africa</v>
      </c>
    </row>
    <row r="169" spans="1:3" x14ac:dyDescent="0.2">
      <c r="A169" t="s">
        <v>654</v>
      </c>
      <c r="B169" t="s">
        <v>1222</v>
      </c>
      <c r="C169" t="str">
        <f t="shared" si="2"/>
        <v>Not Africa</v>
      </c>
    </row>
    <row r="170" spans="1:3" x14ac:dyDescent="0.2">
      <c r="A170" t="s">
        <v>657</v>
      </c>
      <c r="B170" t="s">
        <v>1222</v>
      </c>
      <c r="C170" t="str">
        <f t="shared" si="2"/>
        <v>Not Africa</v>
      </c>
    </row>
    <row r="171" spans="1:3" x14ac:dyDescent="0.2">
      <c r="A171" t="s">
        <v>661</v>
      </c>
      <c r="B171" t="s">
        <v>1222</v>
      </c>
      <c r="C171" t="str">
        <f t="shared" si="2"/>
        <v>Not Africa</v>
      </c>
    </row>
    <row r="172" spans="1:3" x14ac:dyDescent="0.2">
      <c r="A172" t="s">
        <v>665</v>
      </c>
      <c r="B172" t="s">
        <v>1222</v>
      </c>
      <c r="C172" t="str">
        <f t="shared" si="2"/>
        <v>Not Africa</v>
      </c>
    </row>
    <row r="173" spans="1:3" x14ac:dyDescent="0.2">
      <c r="A173" t="s">
        <v>670</v>
      </c>
      <c r="B173" t="s">
        <v>1222</v>
      </c>
      <c r="C173" t="str">
        <f t="shared" si="2"/>
        <v>Not Africa</v>
      </c>
    </row>
    <row r="174" spans="1:3" x14ac:dyDescent="0.2">
      <c r="A174" t="s">
        <v>674</v>
      </c>
      <c r="B174" t="s">
        <v>1222</v>
      </c>
      <c r="C174" t="str">
        <f t="shared" si="2"/>
        <v>Not Africa</v>
      </c>
    </row>
    <row r="175" spans="1:3" x14ac:dyDescent="0.2">
      <c r="A175" t="s">
        <v>677</v>
      </c>
      <c r="B175" t="s">
        <v>1222</v>
      </c>
      <c r="C175" t="str">
        <f t="shared" si="2"/>
        <v>Not Africa</v>
      </c>
    </row>
    <row r="176" spans="1:3" x14ac:dyDescent="0.2">
      <c r="A176" t="s">
        <v>680</v>
      </c>
      <c r="B176" t="s">
        <v>1222</v>
      </c>
      <c r="C176" t="str">
        <f t="shared" si="2"/>
        <v>Not Africa</v>
      </c>
    </row>
    <row r="177" spans="1:3" x14ac:dyDescent="0.2">
      <c r="A177" t="s">
        <v>682</v>
      </c>
      <c r="B177" t="s">
        <v>1222</v>
      </c>
      <c r="C177" t="str">
        <f t="shared" si="2"/>
        <v>Not Africa</v>
      </c>
    </row>
    <row r="178" spans="1:3" x14ac:dyDescent="0.2">
      <c r="A178" t="s">
        <v>685</v>
      </c>
      <c r="B178" t="s">
        <v>1222</v>
      </c>
      <c r="C178" t="str">
        <f t="shared" si="2"/>
        <v>Not Africa</v>
      </c>
    </row>
    <row r="179" spans="1:3" x14ac:dyDescent="0.2">
      <c r="A179" t="s">
        <v>689</v>
      </c>
      <c r="B179" t="s">
        <v>1222</v>
      </c>
      <c r="C179" t="str">
        <f t="shared" si="2"/>
        <v>Not Africa</v>
      </c>
    </row>
    <row r="180" spans="1:3" x14ac:dyDescent="0.2">
      <c r="A180" t="s">
        <v>693</v>
      </c>
      <c r="B180" t="s">
        <v>1222</v>
      </c>
      <c r="C180" t="str">
        <f t="shared" si="2"/>
        <v>Not Africa</v>
      </c>
    </row>
    <row r="181" spans="1:3" x14ac:dyDescent="0.2">
      <c r="A181" t="s">
        <v>698</v>
      </c>
      <c r="B181" t="s">
        <v>1222</v>
      </c>
      <c r="C181" t="str">
        <f t="shared" si="2"/>
        <v>Not Africa</v>
      </c>
    </row>
    <row r="182" spans="1:3" x14ac:dyDescent="0.2">
      <c r="A182" t="s">
        <v>701</v>
      </c>
      <c r="B182" t="s">
        <v>1222</v>
      </c>
      <c r="C182" t="str">
        <f t="shared" si="2"/>
        <v>Not Africa</v>
      </c>
    </row>
    <row r="183" spans="1:3" x14ac:dyDescent="0.2">
      <c r="A183" t="s">
        <v>703</v>
      </c>
      <c r="B183" t="s">
        <v>1222</v>
      </c>
      <c r="C183" t="str">
        <f t="shared" si="2"/>
        <v>Not Africa</v>
      </c>
    </row>
    <row r="184" spans="1:3" x14ac:dyDescent="0.2">
      <c r="A184" t="s">
        <v>710</v>
      </c>
      <c r="B184" t="s">
        <v>1222</v>
      </c>
      <c r="C184" t="str">
        <f t="shared" si="2"/>
        <v>Not Africa</v>
      </c>
    </row>
    <row r="185" spans="1:3" x14ac:dyDescent="0.2">
      <c r="A185" t="s">
        <v>714</v>
      </c>
      <c r="B185" t="s">
        <v>1222</v>
      </c>
      <c r="C185" t="str">
        <f t="shared" si="2"/>
        <v>Not Africa</v>
      </c>
    </row>
    <row r="186" spans="1:3" x14ac:dyDescent="0.2">
      <c r="A186" t="s">
        <v>718</v>
      </c>
      <c r="B186" t="s">
        <v>1222</v>
      </c>
      <c r="C186" t="str">
        <f t="shared" si="2"/>
        <v>Not Africa</v>
      </c>
    </row>
    <row r="187" spans="1:3" x14ac:dyDescent="0.2">
      <c r="A187" t="s">
        <v>721</v>
      </c>
      <c r="B187" t="s">
        <v>1222</v>
      </c>
      <c r="C187" t="str">
        <f t="shared" si="2"/>
        <v>Not Africa</v>
      </c>
    </row>
    <row r="188" spans="1:3" x14ac:dyDescent="0.2">
      <c r="A188" t="s">
        <v>723</v>
      </c>
      <c r="B188" t="s">
        <v>1222</v>
      </c>
      <c r="C188" t="str">
        <f t="shared" si="2"/>
        <v>Not Africa</v>
      </c>
    </row>
    <row r="189" spans="1:3" x14ac:dyDescent="0.2">
      <c r="A189" t="s">
        <v>726</v>
      </c>
      <c r="B189" t="s">
        <v>1222</v>
      </c>
      <c r="C189" t="str">
        <f t="shared" si="2"/>
        <v>Not Africa</v>
      </c>
    </row>
    <row r="190" spans="1:3" x14ac:dyDescent="0.2">
      <c r="A190" t="s">
        <v>728</v>
      </c>
      <c r="B190" t="s">
        <v>1222</v>
      </c>
      <c r="C190" t="str">
        <f t="shared" si="2"/>
        <v>Not Africa</v>
      </c>
    </row>
    <row r="191" spans="1:3" x14ac:dyDescent="0.2">
      <c r="A191" t="s">
        <v>732</v>
      </c>
      <c r="B191" t="s">
        <v>1222</v>
      </c>
      <c r="C191" t="str">
        <f t="shared" si="2"/>
        <v>Not Africa</v>
      </c>
    </row>
    <row r="192" spans="1:3" x14ac:dyDescent="0.2">
      <c r="A192" t="s">
        <v>736</v>
      </c>
      <c r="B192" t="s">
        <v>1219</v>
      </c>
      <c r="C192" t="str">
        <f t="shared" si="2"/>
        <v>Eastern Africa</v>
      </c>
    </row>
    <row r="193" spans="1:3" x14ac:dyDescent="0.2">
      <c r="A193" t="s">
        <v>739</v>
      </c>
      <c r="B193" t="s">
        <v>1222</v>
      </c>
      <c r="C193" t="str">
        <f t="shared" si="2"/>
        <v>Not Africa</v>
      </c>
    </row>
    <row r="194" spans="1:3" x14ac:dyDescent="0.2">
      <c r="A194" t="s">
        <v>742</v>
      </c>
      <c r="B194" t="s">
        <v>1222</v>
      </c>
      <c r="C194" t="str">
        <f t="shared" si="2"/>
        <v>Not Africa</v>
      </c>
    </row>
    <row r="195" spans="1:3" x14ac:dyDescent="0.2">
      <c r="A195" t="s">
        <v>748</v>
      </c>
      <c r="B195" t="s">
        <v>1220</v>
      </c>
      <c r="C195" t="str">
        <f t="shared" si="2"/>
        <v>Western Africa</v>
      </c>
    </row>
    <row r="196" spans="1:3" x14ac:dyDescent="0.2">
      <c r="A196" t="s">
        <v>751</v>
      </c>
      <c r="B196" t="s">
        <v>1222</v>
      </c>
      <c r="C196" t="str">
        <f t="shared" ref="C196:C251" si="3">VLOOKUP(B196,D$2:E$6,2,FALSE)</f>
        <v>Not Africa</v>
      </c>
    </row>
    <row r="197" spans="1:3" x14ac:dyDescent="0.2">
      <c r="A197" t="s">
        <v>755</v>
      </c>
      <c r="B197" t="s">
        <v>1222</v>
      </c>
      <c r="C197" t="str">
        <f t="shared" si="3"/>
        <v>Not Africa</v>
      </c>
    </row>
    <row r="198" spans="1:3" x14ac:dyDescent="0.2">
      <c r="A198" t="s">
        <v>757</v>
      </c>
      <c r="B198" t="s">
        <v>1222</v>
      </c>
      <c r="C198" t="str">
        <f t="shared" si="3"/>
        <v>Not Africa</v>
      </c>
    </row>
    <row r="199" spans="1:3" x14ac:dyDescent="0.2">
      <c r="A199" t="s">
        <v>759</v>
      </c>
      <c r="B199" t="s">
        <v>1222</v>
      </c>
      <c r="C199" t="str">
        <f t="shared" si="3"/>
        <v>Not Africa</v>
      </c>
    </row>
    <row r="200" spans="1:3" x14ac:dyDescent="0.2">
      <c r="A200" t="s">
        <v>761</v>
      </c>
      <c r="B200" t="s">
        <v>1222</v>
      </c>
      <c r="C200" t="str">
        <f t="shared" si="3"/>
        <v>Not Africa</v>
      </c>
    </row>
    <row r="201" spans="1:3" x14ac:dyDescent="0.2">
      <c r="A201" t="s">
        <v>765</v>
      </c>
      <c r="B201" t="s">
        <v>1220</v>
      </c>
      <c r="C201" t="str">
        <f t="shared" si="3"/>
        <v>Western Africa</v>
      </c>
    </row>
    <row r="202" spans="1:3" x14ac:dyDescent="0.2">
      <c r="A202" t="s">
        <v>770</v>
      </c>
      <c r="B202" t="s">
        <v>1222</v>
      </c>
      <c r="C202" t="str">
        <f t="shared" si="3"/>
        <v>Not Africa</v>
      </c>
    </row>
    <row r="203" spans="1:3" x14ac:dyDescent="0.2">
      <c r="A203" t="s">
        <v>774</v>
      </c>
      <c r="B203" t="s">
        <v>1222</v>
      </c>
      <c r="C203" t="str">
        <f t="shared" si="3"/>
        <v>Not Africa</v>
      </c>
    </row>
    <row r="204" spans="1:3" x14ac:dyDescent="0.2">
      <c r="A204" t="s">
        <v>778</v>
      </c>
      <c r="B204" t="s">
        <v>1219</v>
      </c>
      <c r="C204" t="str">
        <f t="shared" si="3"/>
        <v>Eastern Africa</v>
      </c>
    </row>
    <row r="205" spans="1:3" x14ac:dyDescent="0.2">
      <c r="A205" t="s">
        <v>781</v>
      </c>
      <c r="B205" t="s">
        <v>1222</v>
      </c>
      <c r="C205" t="str">
        <f t="shared" si="3"/>
        <v>Not Africa</v>
      </c>
    </row>
    <row r="206" spans="1:3" x14ac:dyDescent="0.2">
      <c r="A206" t="s">
        <v>783</v>
      </c>
      <c r="B206" t="s">
        <v>1222</v>
      </c>
      <c r="C206" t="str">
        <f t="shared" si="3"/>
        <v>Not Africa</v>
      </c>
    </row>
    <row r="207" spans="1:3" x14ac:dyDescent="0.2">
      <c r="A207" t="s">
        <v>786</v>
      </c>
      <c r="B207" t="s">
        <v>1222</v>
      </c>
      <c r="C207" t="str">
        <f t="shared" si="3"/>
        <v>Not Africa</v>
      </c>
    </row>
    <row r="208" spans="1:3" x14ac:dyDescent="0.2">
      <c r="A208" t="s">
        <v>789</v>
      </c>
      <c r="B208" t="s">
        <v>1222</v>
      </c>
      <c r="C208" t="str">
        <f t="shared" si="3"/>
        <v>Not Africa</v>
      </c>
    </row>
    <row r="209" spans="1:3" x14ac:dyDescent="0.2">
      <c r="A209" t="s">
        <v>792</v>
      </c>
      <c r="B209" t="s">
        <v>1222</v>
      </c>
      <c r="C209" t="str">
        <f t="shared" si="3"/>
        <v>Not Africa</v>
      </c>
    </row>
    <row r="210" spans="1:3" x14ac:dyDescent="0.2">
      <c r="A210" t="s">
        <v>795</v>
      </c>
      <c r="B210" t="s">
        <v>1222</v>
      </c>
      <c r="C210" t="str">
        <f t="shared" si="3"/>
        <v>Not Africa</v>
      </c>
    </row>
    <row r="211" spans="1:3" x14ac:dyDescent="0.2">
      <c r="A211" t="s">
        <v>799</v>
      </c>
      <c r="B211" t="s">
        <v>1222</v>
      </c>
      <c r="C211" t="str">
        <f t="shared" si="3"/>
        <v>Not Africa</v>
      </c>
    </row>
    <row r="212" spans="1:3" x14ac:dyDescent="0.2">
      <c r="A212" t="s">
        <v>802</v>
      </c>
      <c r="B212" t="s">
        <v>1222</v>
      </c>
      <c r="C212" t="str">
        <f t="shared" si="3"/>
        <v>Not Africa</v>
      </c>
    </row>
    <row r="213" spans="1:3" x14ac:dyDescent="0.2">
      <c r="A213" t="s">
        <v>805</v>
      </c>
      <c r="B213" t="s">
        <v>1221</v>
      </c>
      <c r="C213" t="str">
        <f t="shared" si="3"/>
        <v>Southern Africa</v>
      </c>
    </row>
    <row r="214" spans="1:3" x14ac:dyDescent="0.2">
      <c r="A214" t="s">
        <v>809</v>
      </c>
      <c r="B214" t="s">
        <v>1222</v>
      </c>
      <c r="C214" t="str">
        <f t="shared" si="3"/>
        <v>Not Africa</v>
      </c>
    </row>
    <row r="215" spans="1:3" x14ac:dyDescent="0.2">
      <c r="A215" t="s">
        <v>811</v>
      </c>
      <c r="B215" t="s">
        <v>1222</v>
      </c>
      <c r="C215" t="str">
        <f t="shared" si="3"/>
        <v>Not Africa</v>
      </c>
    </row>
    <row r="216" spans="1:3" x14ac:dyDescent="0.2">
      <c r="A216" t="s">
        <v>815</v>
      </c>
      <c r="B216" t="s">
        <v>1222</v>
      </c>
      <c r="C216" t="str">
        <f t="shared" si="3"/>
        <v>Not Africa</v>
      </c>
    </row>
    <row r="217" spans="1:3" x14ac:dyDescent="0.2">
      <c r="A217" t="s">
        <v>819</v>
      </c>
      <c r="B217" t="s">
        <v>1222</v>
      </c>
      <c r="C217" t="str">
        <f t="shared" si="3"/>
        <v>Not Africa</v>
      </c>
    </row>
    <row r="218" spans="1:3" x14ac:dyDescent="0.2">
      <c r="A218" t="s">
        <v>821</v>
      </c>
      <c r="B218" t="s">
        <v>1218</v>
      </c>
      <c r="C218" t="str">
        <f t="shared" si="3"/>
        <v>Central Africa</v>
      </c>
    </row>
    <row r="219" spans="1:3" x14ac:dyDescent="0.2">
      <c r="A219" t="s">
        <v>826</v>
      </c>
      <c r="B219" t="s">
        <v>1220</v>
      </c>
      <c r="C219" t="str">
        <f t="shared" si="3"/>
        <v>Western Africa</v>
      </c>
    </row>
    <row r="220" spans="1:3" x14ac:dyDescent="0.2">
      <c r="A220" t="s">
        <v>830</v>
      </c>
      <c r="B220" t="s">
        <v>1222</v>
      </c>
      <c r="C220" t="str">
        <f t="shared" si="3"/>
        <v>Not Africa</v>
      </c>
    </row>
    <row r="221" spans="1:3" x14ac:dyDescent="0.2">
      <c r="A221" t="s">
        <v>833</v>
      </c>
      <c r="B221" t="s">
        <v>1222</v>
      </c>
      <c r="C221" t="str">
        <f t="shared" si="3"/>
        <v>Not Africa</v>
      </c>
    </row>
    <row r="222" spans="1:3" x14ac:dyDescent="0.2">
      <c r="A222" t="s">
        <v>837</v>
      </c>
      <c r="B222" t="s">
        <v>1222</v>
      </c>
      <c r="C222" t="str">
        <f t="shared" si="3"/>
        <v>Not Africa</v>
      </c>
    </row>
    <row r="223" spans="1:3" x14ac:dyDescent="0.2">
      <c r="A223" t="s">
        <v>839</v>
      </c>
      <c r="B223" t="s">
        <v>1222</v>
      </c>
      <c r="C223" t="str">
        <f t="shared" si="3"/>
        <v>Not Africa</v>
      </c>
    </row>
    <row r="224" spans="1:3" x14ac:dyDescent="0.2">
      <c r="A224" t="s">
        <v>843</v>
      </c>
      <c r="B224" t="s">
        <v>1222</v>
      </c>
      <c r="C224" t="str">
        <f t="shared" si="3"/>
        <v>Not Africa</v>
      </c>
    </row>
    <row r="225" spans="1:3" x14ac:dyDescent="0.2">
      <c r="A225" t="s">
        <v>848</v>
      </c>
      <c r="B225" t="s">
        <v>1222</v>
      </c>
      <c r="C225" t="str">
        <f t="shared" si="3"/>
        <v>Not Africa</v>
      </c>
    </row>
    <row r="226" spans="1:3" x14ac:dyDescent="0.2">
      <c r="A226" t="s">
        <v>851</v>
      </c>
      <c r="B226" t="s">
        <v>1222</v>
      </c>
      <c r="C226" t="str">
        <f t="shared" si="3"/>
        <v>Not Africa</v>
      </c>
    </row>
    <row r="227" spans="1:3" x14ac:dyDescent="0.2">
      <c r="A227" t="s">
        <v>855</v>
      </c>
      <c r="B227" t="s">
        <v>1222</v>
      </c>
      <c r="C227" t="str">
        <f t="shared" si="3"/>
        <v>Not Africa</v>
      </c>
    </row>
    <row r="228" spans="1:3" x14ac:dyDescent="0.2">
      <c r="A228" t="s">
        <v>858</v>
      </c>
      <c r="B228" t="s">
        <v>1222</v>
      </c>
      <c r="C228" t="str">
        <f t="shared" si="3"/>
        <v>Not Africa</v>
      </c>
    </row>
    <row r="229" spans="1:3" x14ac:dyDescent="0.2">
      <c r="A229" t="s">
        <v>862</v>
      </c>
      <c r="B229" t="s">
        <v>1222</v>
      </c>
      <c r="C229" t="str">
        <f t="shared" si="3"/>
        <v>Not Africa</v>
      </c>
    </row>
    <row r="230" spans="1:3" x14ac:dyDescent="0.2">
      <c r="A230" t="s">
        <v>865</v>
      </c>
      <c r="B230" t="s">
        <v>1222</v>
      </c>
      <c r="C230" t="str">
        <f t="shared" si="3"/>
        <v>Not Africa</v>
      </c>
    </row>
    <row r="231" spans="1:3" x14ac:dyDescent="0.2">
      <c r="A231" t="s">
        <v>867</v>
      </c>
      <c r="B231" t="s">
        <v>1218</v>
      </c>
      <c r="C231" t="str">
        <f t="shared" si="3"/>
        <v>Central Africa</v>
      </c>
    </row>
    <row r="232" spans="1:3" x14ac:dyDescent="0.2">
      <c r="A232" t="s">
        <v>873</v>
      </c>
      <c r="B232" t="s">
        <v>1219</v>
      </c>
      <c r="C232" t="str">
        <f t="shared" si="3"/>
        <v>Eastern Africa</v>
      </c>
    </row>
    <row r="233" spans="1:3" x14ac:dyDescent="0.2">
      <c r="A233" t="s">
        <v>876</v>
      </c>
      <c r="B233" t="s">
        <v>1222</v>
      </c>
      <c r="C233" t="str">
        <f t="shared" si="3"/>
        <v>Not Africa</v>
      </c>
    </row>
    <row r="234" spans="1:3" x14ac:dyDescent="0.2">
      <c r="A234" t="s">
        <v>879</v>
      </c>
      <c r="B234" t="s">
        <v>1222</v>
      </c>
      <c r="C234" t="str">
        <f t="shared" si="3"/>
        <v>Not Africa</v>
      </c>
    </row>
    <row r="235" spans="1:3" x14ac:dyDescent="0.2">
      <c r="A235" t="s">
        <v>881</v>
      </c>
      <c r="B235" t="s">
        <v>1222</v>
      </c>
      <c r="C235" t="str">
        <f t="shared" si="3"/>
        <v>Not Africa</v>
      </c>
    </row>
    <row r="236" spans="1:3" x14ac:dyDescent="0.2">
      <c r="A236" t="s">
        <v>885</v>
      </c>
      <c r="B236" t="s">
        <v>1222</v>
      </c>
      <c r="C236" t="str">
        <f t="shared" si="3"/>
        <v>Not Africa</v>
      </c>
    </row>
    <row r="237" spans="1:3" x14ac:dyDescent="0.2">
      <c r="A237" t="s">
        <v>890</v>
      </c>
      <c r="B237" t="s">
        <v>1222</v>
      </c>
      <c r="C237" t="str">
        <f t="shared" si="3"/>
        <v>Not Africa</v>
      </c>
    </row>
    <row r="238" spans="1:3" x14ac:dyDescent="0.2">
      <c r="A238" t="s">
        <v>893</v>
      </c>
      <c r="B238" t="s">
        <v>1222</v>
      </c>
      <c r="C238" t="str">
        <f t="shared" si="3"/>
        <v>Not Africa</v>
      </c>
    </row>
    <row r="239" spans="1:3" x14ac:dyDescent="0.2">
      <c r="A239" t="s">
        <v>895</v>
      </c>
      <c r="B239" t="s">
        <v>1222</v>
      </c>
      <c r="C239" t="str">
        <f t="shared" si="3"/>
        <v>Not Africa</v>
      </c>
    </row>
    <row r="240" spans="1:3" x14ac:dyDescent="0.2">
      <c r="A240" t="s">
        <v>899</v>
      </c>
      <c r="B240" t="s">
        <v>1222</v>
      </c>
      <c r="C240" t="str">
        <f t="shared" si="3"/>
        <v>Not Africa</v>
      </c>
    </row>
    <row r="241" spans="1:3" x14ac:dyDescent="0.2">
      <c r="A241" t="s">
        <v>903</v>
      </c>
      <c r="B241" t="s">
        <v>1222</v>
      </c>
      <c r="C241" t="str">
        <f t="shared" si="3"/>
        <v>Not Africa</v>
      </c>
    </row>
    <row r="242" spans="1:3" x14ac:dyDescent="0.2">
      <c r="A242" t="s">
        <v>905</v>
      </c>
      <c r="B242" t="s">
        <v>1222</v>
      </c>
      <c r="C242" t="str">
        <f t="shared" si="3"/>
        <v>Not Africa</v>
      </c>
    </row>
    <row r="243" spans="1:3" x14ac:dyDescent="0.2">
      <c r="A243" t="s">
        <v>907</v>
      </c>
      <c r="B243" t="s">
        <v>1222</v>
      </c>
      <c r="C243" t="str">
        <f t="shared" si="3"/>
        <v>Not Africa</v>
      </c>
    </row>
    <row r="244" spans="1:3" x14ac:dyDescent="0.2">
      <c r="A244" t="s">
        <v>912</v>
      </c>
      <c r="B244" t="s">
        <v>1222</v>
      </c>
      <c r="C244" t="str">
        <f t="shared" si="3"/>
        <v>Not Africa</v>
      </c>
    </row>
    <row r="245" spans="1:3" x14ac:dyDescent="0.2">
      <c r="A245" t="s">
        <v>916</v>
      </c>
      <c r="B245" t="s">
        <v>1222</v>
      </c>
      <c r="C245" t="str">
        <f t="shared" si="3"/>
        <v>Not Africa</v>
      </c>
    </row>
    <row r="246" spans="1:3" x14ac:dyDescent="0.2">
      <c r="A246" t="s">
        <v>918</v>
      </c>
      <c r="B246" t="s">
        <v>1222</v>
      </c>
      <c r="C246" t="str">
        <f t="shared" si="3"/>
        <v>Not Africa</v>
      </c>
    </row>
    <row r="247" spans="1:3" x14ac:dyDescent="0.2">
      <c r="A247" t="s">
        <v>922</v>
      </c>
      <c r="B247" t="s">
        <v>1222</v>
      </c>
      <c r="C247" t="str">
        <f t="shared" si="3"/>
        <v>Not Africa</v>
      </c>
    </row>
    <row r="248" spans="1:3" x14ac:dyDescent="0.2">
      <c r="A248" t="s">
        <v>925</v>
      </c>
      <c r="B248" t="s">
        <v>1221</v>
      </c>
      <c r="C248" t="str">
        <f t="shared" si="3"/>
        <v>Southern Africa</v>
      </c>
    </row>
    <row r="249" spans="1:3" x14ac:dyDescent="0.2">
      <c r="A249" t="s">
        <v>930</v>
      </c>
      <c r="B249" t="s">
        <v>1221</v>
      </c>
      <c r="C249" t="str">
        <f t="shared" si="3"/>
        <v>Southern Africa</v>
      </c>
    </row>
    <row r="250" spans="1:3" x14ac:dyDescent="0.2">
      <c r="A250" t="s">
        <v>934</v>
      </c>
      <c r="B250" t="s">
        <v>1221</v>
      </c>
      <c r="C250" t="str">
        <f t="shared" si="3"/>
        <v>Southern Africa</v>
      </c>
    </row>
    <row r="251" spans="1:3" x14ac:dyDescent="0.2">
      <c r="A251" t="s">
        <v>1024</v>
      </c>
      <c r="B251" t="s">
        <v>1222</v>
      </c>
      <c r="C251" t="str">
        <f t="shared" si="3"/>
        <v>Not Africa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ADF72-B061-0147-9A24-9BB387176DFC}">
  <dimension ref="A1:F160"/>
  <sheetViews>
    <sheetView topLeftCell="A135" workbookViewId="0">
      <selection activeCell="C159" sqref="C159:C160"/>
    </sheetView>
  </sheetViews>
  <sheetFormatPr baseColWidth="10" defaultRowHeight="15" x14ac:dyDescent="0.2"/>
  <cols>
    <col min="1" max="1" width="20" bestFit="1" customWidth="1"/>
    <col min="3" max="3" width="19.33203125" bestFit="1" customWidth="1"/>
  </cols>
  <sheetData>
    <row r="1" spans="1:6" x14ac:dyDescent="0.2">
      <c r="A1" t="s">
        <v>992</v>
      </c>
      <c r="B1" t="s">
        <v>1213</v>
      </c>
      <c r="C1" t="s">
        <v>1214</v>
      </c>
      <c r="E1" t="s">
        <v>1206</v>
      </c>
      <c r="F1" t="s">
        <v>1205</v>
      </c>
    </row>
    <row r="2" spans="1:6" x14ac:dyDescent="0.2">
      <c r="A2" t="s">
        <v>17</v>
      </c>
      <c r="B2" t="s">
        <v>1011</v>
      </c>
      <c r="C2" t="str">
        <f>VLOOKUP(B2,E$2:F$5,2,FALSE)</f>
        <v>Low income</v>
      </c>
      <c r="E2" t="s">
        <v>1013</v>
      </c>
      <c r="F2" t="s">
        <v>1018</v>
      </c>
    </row>
    <row r="3" spans="1:6" x14ac:dyDescent="0.2">
      <c r="A3" t="s">
        <v>23</v>
      </c>
      <c r="B3" t="s">
        <v>1012</v>
      </c>
      <c r="C3" t="str">
        <f t="shared" ref="C3:C66" si="0">VLOOKUP(B3,E$2:F$5,2,FALSE)</f>
        <v>Upper middle income</v>
      </c>
      <c r="E3" t="s">
        <v>1011</v>
      </c>
      <c r="F3" t="s">
        <v>1015</v>
      </c>
    </row>
    <row r="4" spans="1:6" x14ac:dyDescent="0.2">
      <c r="A4" t="s">
        <v>37</v>
      </c>
      <c r="B4" t="s">
        <v>1012</v>
      </c>
      <c r="C4" t="str">
        <f t="shared" si="0"/>
        <v>Upper middle income</v>
      </c>
      <c r="E4" t="s">
        <v>1014</v>
      </c>
      <c r="F4" t="s">
        <v>1017</v>
      </c>
    </row>
    <row r="5" spans="1:6" x14ac:dyDescent="0.2">
      <c r="A5" t="s">
        <v>59</v>
      </c>
      <c r="B5" t="s">
        <v>1013</v>
      </c>
      <c r="C5" t="str">
        <f t="shared" si="0"/>
        <v>High income</v>
      </c>
      <c r="E5" t="s">
        <v>1012</v>
      </c>
      <c r="F5" t="s">
        <v>1016</v>
      </c>
    </row>
    <row r="6" spans="1:6" x14ac:dyDescent="0.2">
      <c r="A6" t="s">
        <v>62</v>
      </c>
      <c r="B6" t="s">
        <v>1014</v>
      </c>
      <c r="C6" t="str">
        <f t="shared" si="0"/>
        <v>Lower middle income</v>
      </c>
    </row>
    <row r="7" spans="1:6" x14ac:dyDescent="0.2">
      <c r="A7" t="s">
        <v>87</v>
      </c>
      <c r="B7" t="s">
        <v>1013</v>
      </c>
      <c r="C7" t="str">
        <f t="shared" si="0"/>
        <v>High income</v>
      </c>
    </row>
    <row r="8" spans="1:6" x14ac:dyDescent="0.2">
      <c r="A8" t="s">
        <v>91</v>
      </c>
      <c r="B8" t="s">
        <v>1013</v>
      </c>
      <c r="C8" t="str">
        <f t="shared" si="0"/>
        <v>High income</v>
      </c>
    </row>
    <row r="9" spans="1:6" x14ac:dyDescent="0.2">
      <c r="A9" t="s">
        <v>96</v>
      </c>
      <c r="B9" t="s">
        <v>1012</v>
      </c>
      <c r="C9" t="str">
        <f t="shared" si="0"/>
        <v>Upper middle income</v>
      </c>
    </row>
    <row r="10" spans="1:6" x14ac:dyDescent="0.2">
      <c r="A10" t="s">
        <v>99</v>
      </c>
      <c r="B10" t="s">
        <v>1011</v>
      </c>
      <c r="C10" t="str">
        <f t="shared" si="0"/>
        <v>Low income</v>
      </c>
    </row>
    <row r="11" spans="1:6" x14ac:dyDescent="0.2">
      <c r="A11" t="s">
        <v>109</v>
      </c>
      <c r="B11" t="s">
        <v>1011</v>
      </c>
      <c r="C11" t="str">
        <f t="shared" si="0"/>
        <v>Low income</v>
      </c>
    </row>
    <row r="12" spans="1:6" x14ac:dyDescent="0.2">
      <c r="A12" t="s">
        <v>114</v>
      </c>
      <c r="B12" t="s">
        <v>1011</v>
      </c>
      <c r="C12" t="str">
        <f t="shared" si="0"/>
        <v>Low income</v>
      </c>
    </row>
    <row r="13" spans="1:6" x14ac:dyDescent="0.2">
      <c r="A13" t="s">
        <v>120</v>
      </c>
      <c r="B13" t="s">
        <v>1014</v>
      </c>
      <c r="C13" t="str">
        <f t="shared" si="0"/>
        <v>Lower middle income</v>
      </c>
    </row>
    <row r="14" spans="1:6" x14ac:dyDescent="0.2">
      <c r="A14" t="s">
        <v>124</v>
      </c>
      <c r="B14" t="s">
        <v>1012</v>
      </c>
      <c r="C14" t="str">
        <f t="shared" si="0"/>
        <v>Upper middle income</v>
      </c>
    </row>
    <row r="15" spans="1:6" x14ac:dyDescent="0.2">
      <c r="A15" t="s">
        <v>145</v>
      </c>
      <c r="B15" t="s">
        <v>1012</v>
      </c>
      <c r="C15" t="str">
        <f t="shared" si="0"/>
        <v>Upper middle income</v>
      </c>
    </row>
    <row r="16" spans="1:6" x14ac:dyDescent="0.2">
      <c r="A16" t="s">
        <v>315</v>
      </c>
      <c r="B16" t="s">
        <v>1013</v>
      </c>
      <c r="C16" t="str">
        <f t="shared" si="0"/>
        <v>High income</v>
      </c>
    </row>
    <row r="17" spans="1:3" x14ac:dyDescent="0.2">
      <c r="A17" t="s">
        <v>104</v>
      </c>
      <c r="B17" t="s">
        <v>1013</v>
      </c>
      <c r="C17" t="str">
        <f t="shared" si="0"/>
        <v>High income</v>
      </c>
    </row>
    <row r="18" spans="1:3" x14ac:dyDescent="0.2">
      <c r="A18" t="s">
        <v>151</v>
      </c>
      <c r="B18" t="s">
        <v>1012</v>
      </c>
      <c r="C18" t="str">
        <f t="shared" si="0"/>
        <v>Upper middle income</v>
      </c>
    </row>
    <row r="19" spans="1:3" x14ac:dyDescent="0.2">
      <c r="A19" t="s">
        <v>159</v>
      </c>
      <c r="B19" t="s">
        <v>1014</v>
      </c>
      <c r="C19" t="str">
        <f t="shared" si="0"/>
        <v>Lower middle income</v>
      </c>
    </row>
    <row r="20" spans="1:3" x14ac:dyDescent="0.2">
      <c r="A20" t="s">
        <v>165</v>
      </c>
      <c r="B20" t="s">
        <v>1012</v>
      </c>
      <c r="C20" t="str">
        <f t="shared" si="0"/>
        <v>Upper middle income</v>
      </c>
    </row>
    <row r="21" spans="1:3" x14ac:dyDescent="0.2">
      <c r="A21" t="s">
        <v>178</v>
      </c>
      <c r="B21" t="s">
        <v>1014</v>
      </c>
      <c r="C21" t="str">
        <f t="shared" si="0"/>
        <v>Lower middle income</v>
      </c>
    </row>
    <row r="22" spans="1:3" x14ac:dyDescent="0.2">
      <c r="A22" t="s">
        <v>184</v>
      </c>
      <c r="B22" t="s">
        <v>1012</v>
      </c>
      <c r="C22" t="str">
        <f t="shared" si="0"/>
        <v>Upper middle income</v>
      </c>
    </row>
    <row r="23" spans="1:3" x14ac:dyDescent="0.2">
      <c r="A23" t="s">
        <v>188</v>
      </c>
      <c r="B23" t="s">
        <v>1011</v>
      </c>
      <c r="C23" t="str">
        <f t="shared" si="0"/>
        <v>Low income</v>
      </c>
    </row>
    <row r="24" spans="1:3" x14ac:dyDescent="0.2">
      <c r="A24" t="s">
        <v>193</v>
      </c>
      <c r="B24" t="s">
        <v>1013</v>
      </c>
      <c r="C24" t="str">
        <f t="shared" si="0"/>
        <v>High income</v>
      </c>
    </row>
    <row r="25" spans="1:3" x14ac:dyDescent="0.2">
      <c r="A25" t="s">
        <v>206</v>
      </c>
      <c r="B25" t="s">
        <v>1013</v>
      </c>
      <c r="C25" t="str">
        <f t="shared" si="0"/>
        <v>High income</v>
      </c>
    </row>
    <row r="26" spans="1:3" x14ac:dyDescent="0.2">
      <c r="A26" t="s">
        <v>211</v>
      </c>
      <c r="B26" t="s">
        <v>1012</v>
      </c>
      <c r="C26" t="str">
        <f t="shared" si="0"/>
        <v>Upper middle income</v>
      </c>
    </row>
    <row r="27" spans="1:3" x14ac:dyDescent="0.2">
      <c r="A27" t="s">
        <v>201</v>
      </c>
      <c r="B27" t="s">
        <v>1013</v>
      </c>
      <c r="C27" t="str">
        <f t="shared" si="0"/>
        <v>High income</v>
      </c>
    </row>
    <row r="28" spans="1:3" x14ac:dyDescent="0.2">
      <c r="A28" t="s">
        <v>216</v>
      </c>
      <c r="B28" t="s">
        <v>1014</v>
      </c>
      <c r="C28" t="str">
        <f t="shared" si="0"/>
        <v>Lower middle income</v>
      </c>
    </row>
    <row r="29" spans="1:3" x14ac:dyDescent="0.2">
      <c r="A29" t="s">
        <v>222</v>
      </c>
      <c r="B29" t="s">
        <v>1014</v>
      </c>
      <c r="C29" t="str">
        <f t="shared" si="0"/>
        <v>Lower middle income</v>
      </c>
    </row>
    <row r="30" spans="1:3" x14ac:dyDescent="0.2">
      <c r="A30" t="s">
        <v>226</v>
      </c>
      <c r="B30" t="s">
        <v>1011</v>
      </c>
      <c r="C30" t="str">
        <f t="shared" si="0"/>
        <v>Low income</v>
      </c>
    </row>
    <row r="31" spans="1:3" x14ac:dyDescent="0.2">
      <c r="A31" t="s">
        <v>231</v>
      </c>
      <c r="B31" t="s">
        <v>1014</v>
      </c>
      <c r="C31" t="str">
        <f t="shared" si="0"/>
        <v>Lower middle income</v>
      </c>
    </row>
    <row r="32" spans="1:3" x14ac:dyDescent="0.2">
      <c r="A32" t="s">
        <v>240</v>
      </c>
      <c r="B32" t="s">
        <v>1012</v>
      </c>
      <c r="C32" t="str">
        <f t="shared" si="0"/>
        <v>Upper middle income</v>
      </c>
    </row>
    <row r="33" spans="1:3" x14ac:dyDescent="0.2">
      <c r="A33" t="s">
        <v>12</v>
      </c>
      <c r="B33" t="s">
        <v>1014</v>
      </c>
      <c r="C33" t="str">
        <f t="shared" si="0"/>
        <v>Lower middle income</v>
      </c>
    </row>
    <row r="34" spans="1:3" x14ac:dyDescent="0.2">
      <c r="A34" t="s">
        <v>252</v>
      </c>
      <c r="B34" t="s">
        <v>1012</v>
      </c>
      <c r="C34" t="str">
        <f t="shared" si="0"/>
        <v>Upper middle income</v>
      </c>
    </row>
    <row r="35" spans="1:3" x14ac:dyDescent="0.2">
      <c r="A35" t="s">
        <v>256</v>
      </c>
      <c r="B35" t="s">
        <v>1012</v>
      </c>
      <c r="C35" t="str">
        <f t="shared" si="0"/>
        <v>Upper middle income</v>
      </c>
    </row>
    <row r="36" spans="1:3" x14ac:dyDescent="0.2">
      <c r="A36" t="s">
        <v>265</v>
      </c>
      <c r="B36" t="s">
        <v>1013</v>
      </c>
      <c r="C36" t="str">
        <f t="shared" si="0"/>
        <v>High income</v>
      </c>
    </row>
    <row r="37" spans="1:3" x14ac:dyDescent="0.2">
      <c r="A37" t="s">
        <v>268</v>
      </c>
      <c r="B37" t="s">
        <v>1013</v>
      </c>
      <c r="C37" t="str">
        <f t="shared" si="0"/>
        <v>High income</v>
      </c>
    </row>
    <row r="38" spans="1:3" x14ac:dyDescent="0.2">
      <c r="A38" t="s">
        <v>272</v>
      </c>
      <c r="B38" t="s">
        <v>1013</v>
      </c>
      <c r="C38" t="str">
        <f t="shared" si="0"/>
        <v>High income</v>
      </c>
    </row>
    <row r="39" spans="1:3" x14ac:dyDescent="0.2">
      <c r="A39" t="s">
        <v>276</v>
      </c>
      <c r="B39" t="s">
        <v>1014</v>
      </c>
      <c r="C39" t="str">
        <f t="shared" si="0"/>
        <v>Lower middle income</v>
      </c>
    </row>
    <row r="40" spans="1:3" x14ac:dyDescent="0.2">
      <c r="A40" t="s">
        <v>283</v>
      </c>
      <c r="B40" t="s">
        <v>1013</v>
      </c>
      <c r="C40" t="str">
        <f t="shared" si="0"/>
        <v>High income</v>
      </c>
    </row>
    <row r="41" spans="1:3" x14ac:dyDescent="0.2">
      <c r="A41" t="s">
        <v>289</v>
      </c>
      <c r="B41" t="s">
        <v>1012</v>
      </c>
      <c r="C41" t="str">
        <f t="shared" si="0"/>
        <v>Upper middle income</v>
      </c>
    </row>
    <row r="42" spans="1:3" x14ac:dyDescent="0.2">
      <c r="A42" t="s">
        <v>292</v>
      </c>
      <c r="B42" t="s">
        <v>1012</v>
      </c>
      <c r="C42" t="str">
        <f t="shared" si="0"/>
        <v>Upper middle income</v>
      </c>
    </row>
    <row r="43" spans="1:3" x14ac:dyDescent="0.2">
      <c r="A43" t="s">
        <v>296</v>
      </c>
      <c r="B43" t="s">
        <v>1012</v>
      </c>
      <c r="C43" t="str">
        <f t="shared" si="0"/>
        <v>Upper middle income</v>
      </c>
    </row>
    <row r="44" spans="1:3" x14ac:dyDescent="0.2">
      <c r="A44" t="s">
        <v>299</v>
      </c>
      <c r="B44" t="s">
        <v>1014</v>
      </c>
      <c r="C44" t="str">
        <f t="shared" si="0"/>
        <v>Lower middle income</v>
      </c>
    </row>
    <row r="45" spans="1:3" x14ac:dyDescent="0.2">
      <c r="A45" t="s">
        <v>302</v>
      </c>
      <c r="B45" t="s">
        <v>1011</v>
      </c>
      <c r="C45" t="str">
        <f t="shared" si="0"/>
        <v>Low income</v>
      </c>
    </row>
    <row r="46" spans="1:3" x14ac:dyDescent="0.2">
      <c r="A46" t="s">
        <v>319</v>
      </c>
      <c r="B46" t="s">
        <v>1011</v>
      </c>
      <c r="C46" t="str">
        <f t="shared" si="0"/>
        <v>Low income</v>
      </c>
    </row>
    <row r="47" spans="1:3" x14ac:dyDescent="0.2">
      <c r="A47" t="s">
        <v>325</v>
      </c>
      <c r="B47" t="s">
        <v>1012</v>
      </c>
      <c r="C47" t="str">
        <f t="shared" si="0"/>
        <v>Upper middle income</v>
      </c>
    </row>
    <row r="48" spans="1:3" x14ac:dyDescent="0.2">
      <c r="A48" t="s">
        <v>32</v>
      </c>
      <c r="B48" t="s">
        <v>1013</v>
      </c>
      <c r="C48" t="str">
        <f t="shared" si="0"/>
        <v>High income</v>
      </c>
    </row>
    <row r="49" spans="1:3" x14ac:dyDescent="0.2">
      <c r="A49" t="s">
        <v>332</v>
      </c>
      <c r="B49" t="s">
        <v>1013</v>
      </c>
      <c r="C49" t="str">
        <f t="shared" si="0"/>
        <v>High income</v>
      </c>
    </row>
    <row r="50" spans="1:3" x14ac:dyDescent="0.2">
      <c r="A50" t="s">
        <v>342</v>
      </c>
      <c r="B50" t="s">
        <v>1012</v>
      </c>
      <c r="C50" t="str">
        <f t="shared" si="0"/>
        <v>Upper middle income</v>
      </c>
    </row>
    <row r="51" spans="1:3" x14ac:dyDescent="0.2">
      <c r="A51" t="s">
        <v>353</v>
      </c>
      <c r="B51" t="s">
        <v>1012</v>
      </c>
      <c r="C51" t="str">
        <f t="shared" si="0"/>
        <v>Upper middle income</v>
      </c>
    </row>
    <row r="52" spans="1:3" x14ac:dyDescent="0.2">
      <c r="A52" t="s">
        <v>358</v>
      </c>
      <c r="B52" t="s">
        <v>1014</v>
      </c>
      <c r="C52" t="str">
        <f t="shared" si="0"/>
        <v>Lower middle income</v>
      </c>
    </row>
    <row r="53" spans="1:3" x14ac:dyDescent="0.2">
      <c r="A53" t="s">
        <v>363</v>
      </c>
      <c r="B53" t="s">
        <v>1011</v>
      </c>
      <c r="C53" t="str">
        <f t="shared" si="0"/>
        <v>Low income</v>
      </c>
    </row>
    <row r="54" spans="1:3" x14ac:dyDescent="0.2">
      <c r="A54" t="s">
        <v>371</v>
      </c>
      <c r="B54" t="s">
        <v>1011</v>
      </c>
      <c r="C54" t="str">
        <f t="shared" si="0"/>
        <v>Low income</v>
      </c>
    </row>
    <row r="55" spans="1:3" x14ac:dyDescent="0.2">
      <c r="A55" t="s">
        <v>375</v>
      </c>
      <c r="B55" t="s">
        <v>1011</v>
      </c>
      <c r="C55" t="str">
        <f t="shared" si="0"/>
        <v>Low income</v>
      </c>
    </row>
    <row r="56" spans="1:3" x14ac:dyDescent="0.2">
      <c r="A56" t="s">
        <v>379</v>
      </c>
      <c r="B56" t="s">
        <v>1012</v>
      </c>
      <c r="C56" t="str">
        <f t="shared" si="0"/>
        <v>Upper middle income</v>
      </c>
    </row>
    <row r="57" spans="1:3" x14ac:dyDescent="0.2">
      <c r="A57" t="s">
        <v>384</v>
      </c>
      <c r="B57" t="s">
        <v>1013</v>
      </c>
      <c r="C57" t="str">
        <f t="shared" si="0"/>
        <v>High income</v>
      </c>
    </row>
    <row r="58" spans="1:3" x14ac:dyDescent="0.2">
      <c r="A58" t="s">
        <v>392</v>
      </c>
      <c r="B58" t="s">
        <v>1013</v>
      </c>
      <c r="C58" t="str">
        <f t="shared" si="0"/>
        <v>High income</v>
      </c>
    </row>
    <row r="59" spans="1:3" x14ac:dyDescent="0.2">
      <c r="A59" t="s">
        <v>400</v>
      </c>
      <c r="B59" t="s">
        <v>1014</v>
      </c>
      <c r="C59" t="str">
        <f t="shared" si="0"/>
        <v>Lower middle income</v>
      </c>
    </row>
    <row r="60" spans="1:3" x14ac:dyDescent="0.2">
      <c r="A60" t="s">
        <v>394</v>
      </c>
      <c r="B60" t="s">
        <v>1014</v>
      </c>
      <c r="C60" t="str">
        <f t="shared" si="0"/>
        <v>Lower middle income</v>
      </c>
    </row>
    <row r="61" spans="1:3" x14ac:dyDescent="0.2">
      <c r="A61" t="s">
        <v>413</v>
      </c>
      <c r="B61" t="s">
        <v>1014</v>
      </c>
      <c r="C61" t="str">
        <f t="shared" si="0"/>
        <v>Lower middle income</v>
      </c>
    </row>
    <row r="62" spans="1:3" x14ac:dyDescent="0.2">
      <c r="A62" t="s">
        <v>417</v>
      </c>
      <c r="B62" t="s">
        <v>1013</v>
      </c>
      <c r="C62" t="str">
        <f t="shared" si="0"/>
        <v>High income</v>
      </c>
    </row>
    <row r="63" spans="1:3" x14ac:dyDescent="0.2">
      <c r="A63" t="s">
        <v>421</v>
      </c>
      <c r="B63" t="s">
        <v>1011</v>
      </c>
      <c r="C63" t="str">
        <f t="shared" si="0"/>
        <v>Low income</v>
      </c>
    </row>
    <row r="64" spans="1:3" x14ac:dyDescent="0.2">
      <c r="A64" t="s">
        <v>425</v>
      </c>
      <c r="B64" t="s">
        <v>1013</v>
      </c>
      <c r="C64" t="str">
        <f t="shared" si="0"/>
        <v>High income</v>
      </c>
    </row>
    <row r="65" spans="1:3" x14ac:dyDescent="0.2">
      <c r="A65" t="s">
        <v>428</v>
      </c>
      <c r="B65" t="s">
        <v>1014</v>
      </c>
      <c r="C65" t="str">
        <f t="shared" si="0"/>
        <v>Lower middle income</v>
      </c>
    </row>
    <row r="66" spans="1:3" x14ac:dyDescent="0.2">
      <c r="A66" t="s">
        <v>435</v>
      </c>
      <c r="B66" t="s">
        <v>1014</v>
      </c>
      <c r="C66" t="str">
        <f t="shared" si="0"/>
        <v>Lower middle income</v>
      </c>
    </row>
    <row r="67" spans="1:3" x14ac:dyDescent="0.2">
      <c r="A67" t="s">
        <v>440</v>
      </c>
      <c r="B67" t="s">
        <v>1013</v>
      </c>
      <c r="C67" t="str">
        <f t="shared" ref="C67:C130" si="1">VLOOKUP(B67,E$2:F$5,2,FALSE)</f>
        <v>High income</v>
      </c>
    </row>
    <row r="68" spans="1:3" x14ac:dyDescent="0.2">
      <c r="A68" t="s">
        <v>444</v>
      </c>
      <c r="B68" t="s">
        <v>1012</v>
      </c>
      <c r="C68" t="str">
        <f t="shared" si="1"/>
        <v>Upper middle income</v>
      </c>
    </row>
    <row r="69" spans="1:3" x14ac:dyDescent="0.2">
      <c r="A69" t="s">
        <v>449</v>
      </c>
      <c r="B69" t="s">
        <v>1012</v>
      </c>
      <c r="C69" t="str">
        <f t="shared" si="1"/>
        <v>Upper middle income</v>
      </c>
    </row>
    <row r="70" spans="1:3" x14ac:dyDescent="0.2">
      <c r="A70" t="s">
        <v>452</v>
      </c>
      <c r="B70" t="s">
        <v>1013</v>
      </c>
      <c r="C70" t="str">
        <f t="shared" si="1"/>
        <v>High income</v>
      </c>
    </row>
    <row r="71" spans="1:3" x14ac:dyDescent="0.2">
      <c r="A71" t="s">
        <v>456</v>
      </c>
      <c r="B71" t="s">
        <v>1013</v>
      </c>
      <c r="C71" t="str">
        <f t="shared" si="1"/>
        <v>High income</v>
      </c>
    </row>
    <row r="72" spans="1:3" x14ac:dyDescent="0.2">
      <c r="A72" t="s">
        <v>460</v>
      </c>
      <c r="B72" t="s">
        <v>1013</v>
      </c>
      <c r="C72" t="str">
        <f t="shared" si="1"/>
        <v>High income</v>
      </c>
    </row>
    <row r="73" spans="1:3" x14ac:dyDescent="0.2">
      <c r="A73" t="s">
        <v>464</v>
      </c>
      <c r="B73" t="s">
        <v>1012</v>
      </c>
      <c r="C73" t="str">
        <f t="shared" si="1"/>
        <v>Upper middle income</v>
      </c>
    </row>
    <row r="74" spans="1:3" x14ac:dyDescent="0.2">
      <c r="A74" t="s">
        <v>467</v>
      </c>
      <c r="B74" t="s">
        <v>1012</v>
      </c>
      <c r="C74" t="str">
        <f t="shared" si="1"/>
        <v>Upper middle income</v>
      </c>
    </row>
    <row r="75" spans="1:3" x14ac:dyDescent="0.2">
      <c r="A75" t="s">
        <v>470</v>
      </c>
      <c r="B75" t="s">
        <v>1013</v>
      </c>
      <c r="C75" t="str">
        <f t="shared" si="1"/>
        <v>High income</v>
      </c>
    </row>
    <row r="76" spans="1:3" x14ac:dyDescent="0.2">
      <c r="A76" t="s">
        <v>474</v>
      </c>
      <c r="B76" t="s">
        <v>1012</v>
      </c>
      <c r="C76" t="str">
        <f t="shared" si="1"/>
        <v>Upper middle income</v>
      </c>
    </row>
    <row r="77" spans="1:3" x14ac:dyDescent="0.2">
      <c r="A77" t="s">
        <v>477</v>
      </c>
      <c r="B77" t="s">
        <v>1014</v>
      </c>
      <c r="C77" t="str">
        <f t="shared" si="1"/>
        <v>Lower middle income</v>
      </c>
    </row>
    <row r="78" spans="1:3" x14ac:dyDescent="0.2">
      <c r="A78" t="s">
        <v>480</v>
      </c>
      <c r="B78" t="s">
        <v>1014</v>
      </c>
      <c r="C78" t="str">
        <f t="shared" si="1"/>
        <v>Lower middle income</v>
      </c>
    </row>
    <row r="79" spans="1:3" x14ac:dyDescent="0.2">
      <c r="A79" t="s">
        <v>484</v>
      </c>
      <c r="B79" t="s">
        <v>1014</v>
      </c>
      <c r="C79" t="str">
        <f t="shared" si="1"/>
        <v>Lower middle income</v>
      </c>
    </row>
    <row r="80" spans="1:3" x14ac:dyDescent="0.2">
      <c r="A80" t="s">
        <v>497</v>
      </c>
      <c r="B80" t="s">
        <v>1013</v>
      </c>
      <c r="C80" t="str">
        <f t="shared" si="1"/>
        <v>High income</v>
      </c>
    </row>
    <row r="81" spans="1:3" x14ac:dyDescent="0.2">
      <c r="A81" t="s">
        <v>508</v>
      </c>
      <c r="B81" t="s">
        <v>1014</v>
      </c>
      <c r="C81" t="str">
        <f t="shared" si="1"/>
        <v>Lower middle income</v>
      </c>
    </row>
    <row r="82" spans="1:3" x14ac:dyDescent="0.2">
      <c r="A82" t="s">
        <v>512</v>
      </c>
      <c r="B82" t="s">
        <v>1012</v>
      </c>
      <c r="C82" t="str">
        <f t="shared" si="1"/>
        <v>Upper middle income</v>
      </c>
    </row>
    <row r="83" spans="1:3" x14ac:dyDescent="0.2">
      <c r="A83" t="s">
        <v>518</v>
      </c>
      <c r="B83" t="s">
        <v>1011</v>
      </c>
      <c r="C83" t="str">
        <f t="shared" si="1"/>
        <v>Low income</v>
      </c>
    </row>
    <row r="84" spans="1:3" x14ac:dyDescent="0.2">
      <c r="A84" t="s">
        <v>519</v>
      </c>
      <c r="B84" t="s">
        <v>1012</v>
      </c>
      <c r="C84" t="str">
        <f t="shared" si="1"/>
        <v>Upper middle income</v>
      </c>
    </row>
    <row r="85" spans="1:3" x14ac:dyDescent="0.2">
      <c r="A85" t="s">
        <v>532</v>
      </c>
      <c r="B85" t="s">
        <v>1014</v>
      </c>
      <c r="C85" t="str">
        <f t="shared" si="1"/>
        <v>Lower middle income</v>
      </c>
    </row>
    <row r="86" spans="1:3" x14ac:dyDescent="0.2">
      <c r="A86" t="s">
        <v>537</v>
      </c>
      <c r="B86" t="s">
        <v>1014</v>
      </c>
      <c r="C86" t="str">
        <f t="shared" si="1"/>
        <v>Lower middle income</v>
      </c>
    </row>
    <row r="87" spans="1:3" x14ac:dyDescent="0.2">
      <c r="A87" t="s">
        <v>560</v>
      </c>
      <c r="B87" t="s">
        <v>1014</v>
      </c>
      <c r="C87" t="str">
        <f t="shared" si="1"/>
        <v>Lower middle income</v>
      </c>
    </row>
    <row r="88" spans="1:3" x14ac:dyDescent="0.2">
      <c r="A88" t="s">
        <v>565</v>
      </c>
      <c r="B88" t="s">
        <v>1011</v>
      </c>
      <c r="C88" t="str">
        <f t="shared" si="1"/>
        <v>Low income</v>
      </c>
    </row>
    <row r="89" spans="1:3" x14ac:dyDescent="0.2">
      <c r="A89" t="s">
        <v>573</v>
      </c>
      <c r="B89" t="s">
        <v>1012</v>
      </c>
      <c r="C89" t="str">
        <f t="shared" si="1"/>
        <v>Upper middle income</v>
      </c>
    </row>
    <row r="90" spans="1:3" x14ac:dyDescent="0.2">
      <c r="A90" t="s">
        <v>586</v>
      </c>
      <c r="B90" t="s">
        <v>1011</v>
      </c>
      <c r="C90" t="str">
        <f t="shared" si="1"/>
        <v>Low income</v>
      </c>
    </row>
    <row r="91" spans="1:3" x14ac:dyDescent="0.2">
      <c r="A91" t="s">
        <v>594</v>
      </c>
      <c r="B91" t="s">
        <v>1014</v>
      </c>
      <c r="C91" t="str">
        <f t="shared" si="1"/>
        <v>Lower middle income</v>
      </c>
    </row>
    <row r="92" spans="1:3" x14ac:dyDescent="0.2">
      <c r="A92" t="s">
        <v>602</v>
      </c>
      <c r="B92" t="s">
        <v>1014</v>
      </c>
      <c r="C92" t="str">
        <f t="shared" si="1"/>
        <v>Lower middle income</v>
      </c>
    </row>
    <row r="93" spans="1:3" x14ac:dyDescent="0.2">
      <c r="A93" t="s">
        <v>306</v>
      </c>
      <c r="B93" t="s">
        <v>1014</v>
      </c>
      <c r="C93" t="str">
        <f t="shared" si="1"/>
        <v>Lower middle income</v>
      </c>
    </row>
    <row r="94" spans="1:3" x14ac:dyDescent="0.2">
      <c r="A94" t="s">
        <v>608</v>
      </c>
      <c r="B94" t="s">
        <v>1011</v>
      </c>
      <c r="C94" t="str">
        <f t="shared" si="1"/>
        <v>Low income</v>
      </c>
    </row>
    <row r="95" spans="1:3" x14ac:dyDescent="0.2">
      <c r="A95" t="s">
        <v>611</v>
      </c>
      <c r="B95" t="s">
        <v>1014</v>
      </c>
      <c r="C95" t="str">
        <f t="shared" si="1"/>
        <v>Lower middle income</v>
      </c>
    </row>
    <row r="96" spans="1:3" x14ac:dyDescent="0.2">
      <c r="A96" t="s">
        <v>624</v>
      </c>
      <c r="B96" t="s">
        <v>1011</v>
      </c>
      <c r="C96" t="str">
        <f t="shared" si="1"/>
        <v>Low income</v>
      </c>
    </row>
    <row r="97" spans="1:3" x14ac:dyDescent="0.2">
      <c r="A97" t="s">
        <v>626</v>
      </c>
      <c r="B97" t="s">
        <v>1012</v>
      </c>
      <c r="C97" t="str">
        <f t="shared" si="1"/>
        <v>Upper middle income</v>
      </c>
    </row>
    <row r="98" spans="1:3" x14ac:dyDescent="0.2">
      <c r="A98" t="s">
        <v>194</v>
      </c>
      <c r="B98" t="s">
        <v>1012</v>
      </c>
      <c r="C98" t="str">
        <f t="shared" si="1"/>
        <v>Upper middle income</v>
      </c>
    </row>
    <row r="99" spans="1:3" x14ac:dyDescent="0.2">
      <c r="A99" t="s">
        <v>633</v>
      </c>
      <c r="B99" t="s">
        <v>1011</v>
      </c>
      <c r="C99" t="str">
        <f t="shared" si="1"/>
        <v>Low income</v>
      </c>
    </row>
    <row r="100" spans="1:3" x14ac:dyDescent="0.2">
      <c r="A100" t="s">
        <v>639</v>
      </c>
      <c r="B100" t="s">
        <v>1014</v>
      </c>
      <c r="C100" t="str">
        <f t="shared" si="1"/>
        <v>Lower middle income</v>
      </c>
    </row>
    <row r="101" spans="1:3" x14ac:dyDescent="0.2">
      <c r="A101" t="s">
        <v>644</v>
      </c>
      <c r="B101" t="s">
        <v>1014</v>
      </c>
      <c r="C101" t="str">
        <f t="shared" si="1"/>
        <v>Lower middle income</v>
      </c>
    </row>
    <row r="102" spans="1:3" x14ac:dyDescent="0.2">
      <c r="A102" t="s">
        <v>650</v>
      </c>
      <c r="B102" t="s">
        <v>1013</v>
      </c>
      <c r="C102" t="str">
        <f t="shared" si="1"/>
        <v>High income</v>
      </c>
    </row>
    <row r="103" spans="1:3" x14ac:dyDescent="0.2">
      <c r="A103" t="s">
        <v>654</v>
      </c>
      <c r="B103" t="s">
        <v>1013</v>
      </c>
      <c r="C103" t="str">
        <f t="shared" si="1"/>
        <v>High income</v>
      </c>
    </row>
    <row r="104" spans="1:3" x14ac:dyDescent="0.2">
      <c r="A104" t="s">
        <v>657</v>
      </c>
      <c r="B104" t="s">
        <v>1011</v>
      </c>
      <c r="C104" t="str">
        <f t="shared" si="1"/>
        <v>Low income</v>
      </c>
    </row>
    <row r="105" spans="1:3" x14ac:dyDescent="0.2">
      <c r="A105" t="s">
        <v>665</v>
      </c>
      <c r="B105" t="s">
        <v>1013</v>
      </c>
      <c r="C105" t="str">
        <f t="shared" si="1"/>
        <v>High income</v>
      </c>
    </row>
    <row r="106" spans="1:3" x14ac:dyDescent="0.2">
      <c r="A106" t="s">
        <v>76</v>
      </c>
      <c r="B106" t="s">
        <v>1014</v>
      </c>
      <c r="C106" t="str">
        <f t="shared" si="1"/>
        <v>Lower middle income</v>
      </c>
    </row>
    <row r="107" spans="1:3" x14ac:dyDescent="0.2">
      <c r="A107" t="s">
        <v>139</v>
      </c>
      <c r="B107" t="s">
        <v>1012</v>
      </c>
      <c r="C107" t="str">
        <f t="shared" si="1"/>
        <v>Upper middle income</v>
      </c>
    </row>
    <row r="108" spans="1:3" x14ac:dyDescent="0.2">
      <c r="A108" t="s">
        <v>80</v>
      </c>
      <c r="B108" t="s">
        <v>1012</v>
      </c>
      <c r="C108" t="str">
        <f t="shared" si="1"/>
        <v>Upper middle income</v>
      </c>
    </row>
    <row r="109" spans="1:3" x14ac:dyDescent="0.2">
      <c r="A109" t="s">
        <v>70</v>
      </c>
      <c r="B109" t="s">
        <v>1012</v>
      </c>
      <c r="C109" t="str">
        <f t="shared" si="1"/>
        <v>Upper middle income</v>
      </c>
    </row>
    <row r="110" spans="1:3" x14ac:dyDescent="0.2">
      <c r="A110" t="s">
        <v>173</v>
      </c>
      <c r="B110" t="s">
        <v>1013</v>
      </c>
      <c r="C110" t="str">
        <f t="shared" si="1"/>
        <v>High income</v>
      </c>
    </row>
    <row r="111" spans="1:3" x14ac:dyDescent="0.2">
      <c r="A111" t="s">
        <v>674</v>
      </c>
      <c r="B111" t="s">
        <v>1014</v>
      </c>
      <c r="C111" t="str">
        <f t="shared" si="1"/>
        <v>Lower middle income</v>
      </c>
    </row>
    <row r="112" spans="1:3" x14ac:dyDescent="0.2">
      <c r="A112" t="s">
        <v>677</v>
      </c>
      <c r="B112" t="s">
        <v>1012</v>
      </c>
      <c r="C112" t="str">
        <f t="shared" si="1"/>
        <v>Upper middle income</v>
      </c>
    </row>
    <row r="113" spans="1:3" x14ac:dyDescent="0.2">
      <c r="A113" t="s">
        <v>682</v>
      </c>
      <c r="B113" t="s">
        <v>1012</v>
      </c>
      <c r="C113" t="str">
        <f t="shared" si="1"/>
        <v>Upper middle income</v>
      </c>
    </row>
    <row r="114" spans="1:3" x14ac:dyDescent="0.2">
      <c r="A114" t="s">
        <v>685</v>
      </c>
      <c r="B114" t="s">
        <v>1014</v>
      </c>
      <c r="C114" t="str">
        <f t="shared" si="1"/>
        <v>Lower middle income</v>
      </c>
    </row>
    <row r="115" spans="1:3" x14ac:dyDescent="0.2">
      <c r="A115" t="s">
        <v>693</v>
      </c>
      <c r="B115" t="s">
        <v>1014</v>
      </c>
      <c r="C115" t="str">
        <f t="shared" si="1"/>
        <v>Lower middle income</v>
      </c>
    </row>
    <row r="116" spans="1:3" x14ac:dyDescent="0.2">
      <c r="A116" t="s">
        <v>698</v>
      </c>
      <c r="B116" t="s">
        <v>1013</v>
      </c>
      <c r="C116" t="str">
        <f t="shared" si="1"/>
        <v>High income</v>
      </c>
    </row>
    <row r="117" spans="1:3" x14ac:dyDescent="0.2">
      <c r="A117" t="s">
        <v>703</v>
      </c>
      <c r="B117" t="s">
        <v>1011</v>
      </c>
      <c r="C117" t="str">
        <f t="shared" si="1"/>
        <v>Low income</v>
      </c>
    </row>
    <row r="118" spans="1:3" x14ac:dyDescent="0.2">
      <c r="A118" t="s">
        <v>710</v>
      </c>
      <c r="B118" t="s">
        <v>1013</v>
      </c>
      <c r="C118" t="str">
        <f t="shared" si="1"/>
        <v>High income</v>
      </c>
    </row>
    <row r="119" spans="1:3" x14ac:dyDescent="0.2">
      <c r="A119" t="s">
        <v>714</v>
      </c>
      <c r="B119" t="s">
        <v>1012</v>
      </c>
      <c r="C119" t="str">
        <f t="shared" si="1"/>
        <v>Upper middle income</v>
      </c>
    </row>
    <row r="120" spans="1:3" x14ac:dyDescent="0.2">
      <c r="A120" t="s">
        <v>718</v>
      </c>
      <c r="B120" t="s">
        <v>1014</v>
      </c>
      <c r="C120" t="str">
        <f t="shared" si="1"/>
        <v>Lower middle income</v>
      </c>
    </row>
    <row r="121" spans="1:3" x14ac:dyDescent="0.2">
      <c r="A121" t="s">
        <v>51</v>
      </c>
      <c r="B121" t="s">
        <v>1013</v>
      </c>
      <c r="C121" t="str">
        <f t="shared" si="1"/>
        <v>High income</v>
      </c>
    </row>
    <row r="122" spans="1:3" x14ac:dyDescent="0.2">
      <c r="A122" t="s">
        <v>728</v>
      </c>
      <c r="B122" t="s">
        <v>1012</v>
      </c>
      <c r="C122" t="str">
        <f t="shared" si="1"/>
        <v>Upper middle income</v>
      </c>
    </row>
    <row r="123" spans="1:3" x14ac:dyDescent="0.2">
      <c r="A123" t="s">
        <v>732</v>
      </c>
      <c r="B123" t="s">
        <v>1012</v>
      </c>
      <c r="C123" t="str">
        <f t="shared" si="1"/>
        <v>Upper middle income</v>
      </c>
    </row>
    <row r="124" spans="1:3" x14ac:dyDescent="0.2">
      <c r="A124" t="s">
        <v>736</v>
      </c>
      <c r="B124" t="s">
        <v>1011</v>
      </c>
      <c r="C124" t="str">
        <f t="shared" si="1"/>
        <v>Low income</v>
      </c>
    </row>
    <row r="125" spans="1:3" x14ac:dyDescent="0.2">
      <c r="A125" t="s">
        <v>739</v>
      </c>
      <c r="B125" t="s">
        <v>1013</v>
      </c>
      <c r="C125" t="str">
        <f t="shared" si="1"/>
        <v>High income</v>
      </c>
    </row>
    <row r="126" spans="1:3" x14ac:dyDescent="0.2">
      <c r="A126" t="s">
        <v>744</v>
      </c>
      <c r="B126" t="s">
        <v>1014</v>
      </c>
      <c r="C126" t="str">
        <f t="shared" si="1"/>
        <v>Lower middle income</v>
      </c>
    </row>
    <row r="127" spans="1:3" x14ac:dyDescent="0.2">
      <c r="A127" t="s">
        <v>748</v>
      </c>
      <c r="B127" t="s">
        <v>1011</v>
      </c>
      <c r="C127" t="str">
        <f t="shared" si="1"/>
        <v>Low income</v>
      </c>
    </row>
    <row r="128" spans="1:3" x14ac:dyDescent="0.2">
      <c r="A128" t="s">
        <v>761</v>
      </c>
      <c r="B128" t="s">
        <v>1014</v>
      </c>
      <c r="C128" t="str">
        <f t="shared" si="1"/>
        <v>Lower middle income</v>
      </c>
    </row>
    <row r="129" spans="1:3" x14ac:dyDescent="0.2">
      <c r="A129" t="s">
        <v>765</v>
      </c>
      <c r="B129" t="s">
        <v>1011</v>
      </c>
      <c r="C129" t="str">
        <f t="shared" si="1"/>
        <v>Low income</v>
      </c>
    </row>
    <row r="130" spans="1:3" x14ac:dyDescent="0.2">
      <c r="A130" t="s">
        <v>770</v>
      </c>
      <c r="B130" t="s">
        <v>1014</v>
      </c>
      <c r="C130" t="str">
        <f t="shared" si="1"/>
        <v>Lower middle income</v>
      </c>
    </row>
    <row r="131" spans="1:3" x14ac:dyDescent="0.2">
      <c r="A131" t="s">
        <v>778</v>
      </c>
      <c r="B131" t="s">
        <v>1011</v>
      </c>
      <c r="C131" t="str">
        <f t="shared" ref="C131:C160" si="2">VLOOKUP(B131,E$2:F$5,2,FALSE)</f>
        <v>Low income</v>
      </c>
    </row>
    <row r="132" spans="1:3" x14ac:dyDescent="0.2">
      <c r="A132" t="s">
        <v>44</v>
      </c>
      <c r="B132" t="s">
        <v>1013</v>
      </c>
      <c r="C132" t="str">
        <f t="shared" si="2"/>
        <v>High income</v>
      </c>
    </row>
    <row r="133" spans="1:3" x14ac:dyDescent="0.2">
      <c r="A133" t="s">
        <v>795</v>
      </c>
      <c r="B133" t="s">
        <v>1013</v>
      </c>
      <c r="C133" t="str">
        <f t="shared" si="2"/>
        <v>High income</v>
      </c>
    </row>
    <row r="134" spans="1:3" x14ac:dyDescent="0.2">
      <c r="A134" t="s">
        <v>799</v>
      </c>
      <c r="B134" t="s">
        <v>1013</v>
      </c>
      <c r="C134" t="str">
        <f t="shared" si="2"/>
        <v>High income</v>
      </c>
    </row>
    <row r="135" spans="1:3" x14ac:dyDescent="0.2">
      <c r="A135" t="s">
        <v>802</v>
      </c>
      <c r="B135" t="s">
        <v>1013</v>
      </c>
      <c r="C135" t="str">
        <f t="shared" si="2"/>
        <v>High income</v>
      </c>
    </row>
    <row r="136" spans="1:3" x14ac:dyDescent="0.2">
      <c r="A136" t="s">
        <v>805</v>
      </c>
      <c r="B136" t="s">
        <v>1014</v>
      </c>
      <c r="C136" t="str">
        <f t="shared" si="2"/>
        <v>Lower middle income</v>
      </c>
    </row>
    <row r="137" spans="1:3" x14ac:dyDescent="0.2">
      <c r="A137" t="s">
        <v>815</v>
      </c>
      <c r="B137" t="s">
        <v>1014</v>
      </c>
      <c r="C137" t="str">
        <f t="shared" si="2"/>
        <v>Lower middle income</v>
      </c>
    </row>
    <row r="138" spans="1:3" x14ac:dyDescent="0.2">
      <c r="A138" t="s">
        <v>821</v>
      </c>
      <c r="B138" t="s">
        <v>1011</v>
      </c>
      <c r="C138" t="str">
        <f t="shared" si="2"/>
        <v>Low income</v>
      </c>
    </row>
    <row r="139" spans="1:3" x14ac:dyDescent="0.2">
      <c r="A139" t="s">
        <v>826</v>
      </c>
      <c r="B139" t="s">
        <v>1011</v>
      </c>
      <c r="C139" t="str">
        <f t="shared" si="2"/>
        <v>Low income</v>
      </c>
    </row>
    <row r="140" spans="1:3" x14ac:dyDescent="0.2">
      <c r="A140" t="s">
        <v>830</v>
      </c>
      <c r="B140" t="s">
        <v>1012</v>
      </c>
      <c r="C140" t="str">
        <f t="shared" si="2"/>
        <v>Upper middle income</v>
      </c>
    </row>
    <row r="141" spans="1:3" x14ac:dyDescent="0.2">
      <c r="A141" t="s">
        <v>833</v>
      </c>
      <c r="B141" t="s">
        <v>1014</v>
      </c>
      <c r="C141" t="str">
        <f t="shared" si="2"/>
        <v>Lower middle income</v>
      </c>
    </row>
    <row r="142" spans="1:3" x14ac:dyDescent="0.2">
      <c r="A142" t="s">
        <v>839</v>
      </c>
      <c r="B142" t="s">
        <v>1012</v>
      </c>
      <c r="C142" t="str">
        <f t="shared" si="2"/>
        <v>Upper middle income</v>
      </c>
    </row>
    <row r="143" spans="1:3" x14ac:dyDescent="0.2">
      <c r="A143" t="s">
        <v>843</v>
      </c>
      <c r="B143" t="s">
        <v>1014</v>
      </c>
      <c r="C143" t="str">
        <f t="shared" si="2"/>
        <v>Lower middle income</v>
      </c>
    </row>
    <row r="144" spans="1:3" x14ac:dyDescent="0.2">
      <c r="A144" t="s">
        <v>855</v>
      </c>
      <c r="B144" t="s">
        <v>1014</v>
      </c>
      <c r="C144" t="str">
        <f t="shared" si="2"/>
        <v>Lower middle income</v>
      </c>
    </row>
    <row r="145" spans="1:3" x14ac:dyDescent="0.2">
      <c r="A145" t="s">
        <v>858</v>
      </c>
      <c r="B145" t="s">
        <v>1012</v>
      </c>
      <c r="C145" t="str">
        <f t="shared" si="2"/>
        <v>Upper middle income</v>
      </c>
    </row>
    <row r="146" spans="1:3" x14ac:dyDescent="0.2">
      <c r="A146" t="s">
        <v>867</v>
      </c>
      <c r="B146" t="s">
        <v>1011</v>
      </c>
      <c r="C146" t="str">
        <f t="shared" si="2"/>
        <v>Low income</v>
      </c>
    </row>
    <row r="147" spans="1:3" x14ac:dyDescent="0.2">
      <c r="A147" t="s">
        <v>873</v>
      </c>
      <c r="B147" t="s">
        <v>1011</v>
      </c>
      <c r="C147" t="str">
        <f t="shared" si="2"/>
        <v>Low income</v>
      </c>
    </row>
    <row r="148" spans="1:3" x14ac:dyDescent="0.2">
      <c r="A148" t="s">
        <v>347</v>
      </c>
      <c r="B148" t="s">
        <v>1013</v>
      </c>
      <c r="C148" t="str">
        <f t="shared" si="2"/>
        <v>High income</v>
      </c>
    </row>
    <row r="149" spans="1:3" x14ac:dyDescent="0.2">
      <c r="A149" t="s">
        <v>876</v>
      </c>
      <c r="B149" t="s">
        <v>1014</v>
      </c>
      <c r="C149" t="str">
        <f t="shared" si="2"/>
        <v>Lower middle income</v>
      </c>
    </row>
    <row r="150" spans="1:3" x14ac:dyDescent="0.2">
      <c r="A150" t="s">
        <v>881</v>
      </c>
      <c r="B150" t="s">
        <v>1013</v>
      </c>
      <c r="C150" t="str">
        <f t="shared" si="2"/>
        <v>High income</v>
      </c>
    </row>
    <row r="151" spans="1:3" x14ac:dyDescent="0.2">
      <c r="A151" t="s">
        <v>885</v>
      </c>
      <c r="B151" t="s">
        <v>1013</v>
      </c>
      <c r="C151" t="str">
        <f t="shared" si="2"/>
        <v>High income</v>
      </c>
    </row>
    <row r="152" spans="1:3" x14ac:dyDescent="0.2">
      <c r="A152" t="s">
        <v>890</v>
      </c>
      <c r="B152" t="s">
        <v>1014</v>
      </c>
      <c r="C152" t="str">
        <f t="shared" si="2"/>
        <v>Lower middle income</v>
      </c>
    </row>
    <row r="153" spans="1:3" x14ac:dyDescent="0.2">
      <c r="A153" t="s">
        <v>899</v>
      </c>
      <c r="B153" t="s">
        <v>1012</v>
      </c>
      <c r="C153" t="str">
        <f t="shared" si="2"/>
        <v>Upper middle income</v>
      </c>
    </row>
    <row r="154" spans="1:3" x14ac:dyDescent="0.2">
      <c r="A154" t="s">
        <v>907</v>
      </c>
      <c r="B154" t="s">
        <v>1014</v>
      </c>
      <c r="C154" t="str">
        <f t="shared" si="2"/>
        <v>Lower middle income</v>
      </c>
    </row>
    <row r="155" spans="1:3" x14ac:dyDescent="0.2">
      <c r="A155" t="s">
        <v>912</v>
      </c>
      <c r="B155" t="s">
        <v>1014</v>
      </c>
      <c r="C155" t="str">
        <f t="shared" si="2"/>
        <v>Lower middle income</v>
      </c>
    </row>
    <row r="156" spans="1:3" x14ac:dyDescent="0.2">
      <c r="A156" t="s">
        <v>922</v>
      </c>
      <c r="B156" t="s">
        <v>1014</v>
      </c>
      <c r="C156" t="str">
        <f t="shared" si="2"/>
        <v>Lower middle income</v>
      </c>
    </row>
    <row r="157" spans="1:3" x14ac:dyDescent="0.2">
      <c r="A157" t="s">
        <v>925</v>
      </c>
      <c r="B157" t="s">
        <v>1012</v>
      </c>
      <c r="C157" t="str">
        <f t="shared" si="2"/>
        <v>Upper middle income</v>
      </c>
    </row>
    <row r="158" spans="1:3" x14ac:dyDescent="0.2">
      <c r="A158" t="s">
        <v>930</v>
      </c>
      <c r="B158" t="s">
        <v>1014</v>
      </c>
      <c r="C158" t="str">
        <f t="shared" si="2"/>
        <v>Lower middle income</v>
      </c>
    </row>
    <row r="159" spans="1:3" x14ac:dyDescent="0.2">
      <c r="A159" t="s">
        <v>934</v>
      </c>
      <c r="B159" t="s">
        <v>1011</v>
      </c>
      <c r="C159" t="str">
        <f t="shared" si="2"/>
        <v>Low income</v>
      </c>
    </row>
    <row r="160" spans="1:3" x14ac:dyDescent="0.2">
      <c r="A160" s="3" t="s">
        <v>1024</v>
      </c>
      <c r="B160" t="s">
        <v>1013</v>
      </c>
      <c r="C160" t="str">
        <f t="shared" si="2"/>
        <v>High income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51"/>
  <sheetViews>
    <sheetView topLeftCell="A231" workbookViewId="0">
      <selection activeCell="C250" sqref="C250:C251"/>
    </sheetView>
  </sheetViews>
  <sheetFormatPr baseColWidth="10" defaultRowHeight="15" x14ac:dyDescent="0.2"/>
  <cols>
    <col min="1" max="1" width="10.83203125" style="2"/>
    <col min="2" max="2" width="8.83203125" style="2"/>
    <col min="3" max="3" width="23" style="16" bestFit="1" customWidth="1"/>
    <col min="4" max="4" width="11.5" style="2" bestFit="1" customWidth="1"/>
    <col min="5" max="5" width="8.83203125" style="2"/>
    <col min="6" max="6" width="19.33203125" bestFit="1" customWidth="1"/>
  </cols>
  <sheetData>
    <row r="1" spans="1:16" x14ac:dyDescent="0.2">
      <c r="A1" s="2" t="s">
        <v>0</v>
      </c>
      <c r="B1" s="2" t="s">
        <v>1215</v>
      </c>
      <c r="C1" s="16" t="s">
        <v>1216</v>
      </c>
      <c r="D1" s="2" t="s">
        <v>1206</v>
      </c>
      <c r="E1" s="2" t="s">
        <v>1205</v>
      </c>
      <c r="P1" t="e">
        <f>VLOOKUP(#REF!,D2:E9,2,FALSE)</f>
        <v>#REF!</v>
      </c>
    </row>
    <row r="2" spans="1:16" x14ac:dyDescent="0.2">
      <c r="A2" s="2" t="s">
        <v>10</v>
      </c>
      <c r="B2" s="2" t="s">
        <v>13</v>
      </c>
      <c r="C2" s="16" t="str">
        <f>VLOOKUP(B2,D$2:E$9,2,FALSE)</f>
        <v>Latin America and Caribbean</v>
      </c>
      <c r="D2" s="2" t="s">
        <v>71</v>
      </c>
      <c r="E2" s="2" t="s">
        <v>74</v>
      </c>
    </row>
    <row r="3" spans="1:16" x14ac:dyDescent="0.2">
      <c r="A3" s="2" t="s">
        <v>17</v>
      </c>
      <c r="B3" s="2" t="s">
        <v>18</v>
      </c>
      <c r="C3" s="16" t="str">
        <f t="shared" ref="C3:C66" si="0">VLOOKUP(B3,D$2:E$9,2,FALSE)</f>
        <v>South Asia</v>
      </c>
      <c r="D3" s="2" t="s">
        <v>33</v>
      </c>
      <c r="E3" s="2" t="s">
        <v>36</v>
      </c>
    </row>
    <row r="4" spans="1:16" x14ac:dyDescent="0.2">
      <c r="A4" s="2" t="s">
        <v>23</v>
      </c>
      <c r="B4" s="2" t="s">
        <v>25</v>
      </c>
      <c r="C4" s="16" t="str">
        <f t="shared" si="0"/>
        <v>Sub-Saharan Africa</v>
      </c>
      <c r="D4" s="2" t="s">
        <v>64</v>
      </c>
      <c r="E4" s="2" t="s">
        <v>67</v>
      </c>
    </row>
    <row r="5" spans="1:16" x14ac:dyDescent="0.2">
      <c r="A5" s="2" t="s">
        <v>29</v>
      </c>
      <c r="B5" s="2" t="s">
        <v>13</v>
      </c>
      <c r="C5" s="16" t="str">
        <f t="shared" si="0"/>
        <v>Latin America and Caribbean</v>
      </c>
      <c r="D5" s="2" t="s">
        <v>13</v>
      </c>
      <c r="E5" s="2" t="s">
        <v>16</v>
      </c>
    </row>
    <row r="6" spans="1:16" x14ac:dyDescent="0.2">
      <c r="A6" s="2" t="s">
        <v>31</v>
      </c>
      <c r="B6" s="2" t="s">
        <v>33</v>
      </c>
      <c r="C6" s="16" t="str">
        <f t="shared" si="0"/>
        <v>Europe</v>
      </c>
      <c r="D6" s="2" t="s">
        <v>52</v>
      </c>
      <c r="E6" s="2" t="s">
        <v>1217</v>
      </c>
    </row>
    <row r="7" spans="1:16" x14ac:dyDescent="0.2">
      <c r="A7" s="2" t="s">
        <v>37</v>
      </c>
      <c r="B7" s="2" t="s">
        <v>33</v>
      </c>
      <c r="C7" s="16" t="str">
        <f t="shared" si="0"/>
        <v>Europe</v>
      </c>
      <c r="D7" s="2" t="s">
        <v>194</v>
      </c>
      <c r="E7" s="2" t="s">
        <v>196</v>
      </c>
    </row>
    <row r="8" spans="1:16" x14ac:dyDescent="0.2">
      <c r="A8" s="2" t="s">
        <v>42</v>
      </c>
      <c r="B8" s="2" t="s">
        <v>33</v>
      </c>
      <c r="C8" s="16" t="str">
        <f t="shared" si="0"/>
        <v>Europe</v>
      </c>
      <c r="D8" s="2" t="s">
        <v>18</v>
      </c>
      <c r="E8" s="2" t="s">
        <v>20</v>
      </c>
    </row>
    <row r="9" spans="1:16" x14ac:dyDescent="0.2">
      <c r="A9" s="2" t="s">
        <v>49</v>
      </c>
      <c r="B9" s="2" t="s">
        <v>52</v>
      </c>
      <c r="C9" s="16" t="str">
        <f t="shared" si="0"/>
        <v>Middle and Near East</v>
      </c>
      <c r="D9" s="2" t="s">
        <v>25</v>
      </c>
      <c r="E9" s="2" t="s">
        <v>946</v>
      </c>
    </row>
    <row r="10" spans="1:16" x14ac:dyDescent="0.2">
      <c r="A10" s="2" t="s">
        <v>59</v>
      </c>
      <c r="B10" s="2" t="s">
        <v>13</v>
      </c>
      <c r="C10" s="16" t="str">
        <f t="shared" si="0"/>
        <v>Latin America and Caribbean</v>
      </c>
      <c r="D10" s="24"/>
    </row>
    <row r="11" spans="1:16" x14ac:dyDescent="0.2">
      <c r="A11" s="2" t="s">
        <v>62</v>
      </c>
      <c r="B11" s="2" t="s">
        <v>64</v>
      </c>
      <c r="C11" s="16" t="str">
        <f t="shared" si="0"/>
        <v>Former Soviet Union</v>
      </c>
      <c r="D11" s="24"/>
    </row>
    <row r="12" spans="1:16" x14ac:dyDescent="0.2">
      <c r="A12" s="2" t="s">
        <v>69</v>
      </c>
      <c r="B12" s="2" t="s">
        <v>71</v>
      </c>
      <c r="C12" s="16" t="str">
        <f t="shared" si="0"/>
        <v>East Asia and Pacific</v>
      </c>
      <c r="D12" s="24"/>
    </row>
    <row r="13" spans="1:16" x14ac:dyDescent="0.2">
      <c r="A13" s="2" t="s">
        <v>75</v>
      </c>
      <c r="B13" s="2" t="s">
        <v>25</v>
      </c>
      <c r="C13" s="16" t="str">
        <f t="shared" si="0"/>
        <v>Sub-Saharan Africa</v>
      </c>
      <c r="D13" s="24"/>
    </row>
    <row r="14" spans="1:16" x14ac:dyDescent="0.2">
      <c r="A14" s="2" t="s">
        <v>79</v>
      </c>
      <c r="B14" s="2" t="s">
        <v>71</v>
      </c>
      <c r="C14" s="16" t="str">
        <f t="shared" si="0"/>
        <v>East Asia and Pacific</v>
      </c>
      <c r="D14" s="24"/>
    </row>
    <row r="15" spans="1:16" x14ac:dyDescent="0.2">
      <c r="A15" s="2" t="s">
        <v>83</v>
      </c>
      <c r="B15" s="2" t="s">
        <v>13</v>
      </c>
      <c r="C15" s="16" t="str">
        <f t="shared" si="0"/>
        <v>Latin America and Caribbean</v>
      </c>
      <c r="D15" s="24"/>
    </row>
    <row r="16" spans="1:16" x14ac:dyDescent="0.2">
      <c r="A16" s="2" t="s">
        <v>87</v>
      </c>
      <c r="B16" s="2" t="s">
        <v>71</v>
      </c>
      <c r="C16" s="16" t="str">
        <f t="shared" si="0"/>
        <v>East Asia and Pacific</v>
      </c>
      <c r="D16" s="24"/>
    </row>
    <row r="17" spans="1:4" x14ac:dyDescent="0.2">
      <c r="A17" s="2" t="s">
        <v>91</v>
      </c>
      <c r="B17" s="2" t="s">
        <v>33</v>
      </c>
      <c r="C17" s="16" t="str">
        <f t="shared" si="0"/>
        <v>Europe</v>
      </c>
      <c r="D17" s="24"/>
    </row>
    <row r="18" spans="1:4" x14ac:dyDescent="0.2">
      <c r="A18" s="2" t="s">
        <v>96</v>
      </c>
      <c r="B18" s="2" t="s">
        <v>64</v>
      </c>
      <c r="C18" s="16" t="str">
        <f t="shared" si="0"/>
        <v>Former Soviet Union</v>
      </c>
      <c r="D18" s="24"/>
    </row>
    <row r="19" spans="1:4" x14ac:dyDescent="0.2">
      <c r="A19" s="2" t="s">
        <v>99</v>
      </c>
      <c r="B19" s="2" t="s">
        <v>25</v>
      </c>
      <c r="C19" s="16" t="str">
        <f t="shared" si="0"/>
        <v>Sub-Saharan Africa</v>
      </c>
      <c r="D19" s="24"/>
    </row>
    <row r="20" spans="1:4" x14ac:dyDescent="0.2">
      <c r="A20" s="2" t="s">
        <v>103</v>
      </c>
      <c r="B20" s="2" t="s">
        <v>33</v>
      </c>
      <c r="C20" s="16" t="str">
        <f t="shared" si="0"/>
        <v>Europe</v>
      </c>
      <c r="D20" s="24"/>
    </row>
    <row r="21" spans="1:4" x14ac:dyDescent="0.2">
      <c r="A21" s="2" t="s">
        <v>109</v>
      </c>
      <c r="B21" s="2" t="s">
        <v>25</v>
      </c>
      <c r="C21" s="16" t="str">
        <f t="shared" si="0"/>
        <v>Sub-Saharan Africa</v>
      </c>
      <c r="D21" s="24"/>
    </row>
    <row r="22" spans="1:4" x14ac:dyDescent="0.2">
      <c r="A22" s="2" t="s">
        <v>112</v>
      </c>
      <c r="B22" s="2" t="s">
        <v>13</v>
      </c>
      <c r="C22" s="16" t="str">
        <f t="shared" si="0"/>
        <v>Latin America and Caribbean</v>
      </c>
      <c r="D22" s="24"/>
    </row>
    <row r="23" spans="1:4" x14ac:dyDescent="0.2">
      <c r="A23" s="2" t="s">
        <v>114</v>
      </c>
      <c r="B23" s="2" t="s">
        <v>25</v>
      </c>
      <c r="C23" s="16" t="str">
        <f t="shared" si="0"/>
        <v>Sub-Saharan Africa</v>
      </c>
      <c r="D23" s="24"/>
    </row>
    <row r="24" spans="1:4" x14ac:dyDescent="0.2">
      <c r="A24" s="2" t="s">
        <v>120</v>
      </c>
      <c r="B24" s="2" t="s">
        <v>18</v>
      </c>
      <c r="C24" s="16" t="str">
        <f t="shared" si="0"/>
        <v>South Asia</v>
      </c>
      <c r="D24" s="24"/>
    </row>
    <row r="25" spans="1:4" x14ac:dyDescent="0.2">
      <c r="A25" s="2" t="s">
        <v>124</v>
      </c>
      <c r="B25" s="2" t="s">
        <v>33</v>
      </c>
      <c r="C25" s="16" t="str">
        <f t="shared" si="0"/>
        <v>Europe</v>
      </c>
      <c r="D25" s="24"/>
    </row>
    <row r="26" spans="1:4" x14ac:dyDescent="0.2">
      <c r="A26" s="2" t="s">
        <v>130</v>
      </c>
      <c r="B26" s="2" t="s">
        <v>52</v>
      </c>
      <c r="C26" s="16" t="str">
        <f t="shared" si="0"/>
        <v>Middle and Near East</v>
      </c>
      <c r="D26" s="24"/>
    </row>
    <row r="27" spans="1:4" x14ac:dyDescent="0.2">
      <c r="A27" s="2" t="s">
        <v>134</v>
      </c>
      <c r="B27" s="2" t="s">
        <v>13</v>
      </c>
      <c r="C27" s="16" t="str">
        <f t="shared" si="0"/>
        <v>Latin America and Caribbean</v>
      </c>
      <c r="D27" s="24"/>
    </row>
    <row r="28" spans="1:4" x14ac:dyDescent="0.2">
      <c r="A28" s="2" t="s">
        <v>138</v>
      </c>
      <c r="B28" s="2" t="s">
        <v>33</v>
      </c>
      <c r="C28" s="16" t="str">
        <f t="shared" si="0"/>
        <v>Europe</v>
      </c>
      <c r="D28" s="24"/>
    </row>
    <row r="29" spans="1:4" x14ac:dyDescent="0.2">
      <c r="A29" s="2" t="s">
        <v>143</v>
      </c>
      <c r="B29" s="2" t="s">
        <v>13</v>
      </c>
      <c r="C29" s="16" t="str">
        <f t="shared" si="0"/>
        <v>Latin America and Caribbean</v>
      </c>
      <c r="D29" s="24"/>
    </row>
    <row r="30" spans="1:4" x14ac:dyDescent="0.2">
      <c r="A30" s="2" t="s">
        <v>145</v>
      </c>
      <c r="B30" s="2" t="s">
        <v>64</v>
      </c>
      <c r="C30" s="16" t="str">
        <f t="shared" si="0"/>
        <v>Former Soviet Union</v>
      </c>
      <c r="D30" s="24"/>
    </row>
    <row r="31" spans="1:4" x14ac:dyDescent="0.2">
      <c r="A31" s="2" t="s">
        <v>151</v>
      </c>
      <c r="B31" s="2" t="s">
        <v>13</v>
      </c>
      <c r="C31" s="16" t="str">
        <f t="shared" si="0"/>
        <v>Latin America and Caribbean</v>
      </c>
      <c r="D31" s="24"/>
    </row>
    <row r="32" spans="1:4" x14ac:dyDescent="0.2">
      <c r="A32" s="2" t="s">
        <v>157</v>
      </c>
      <c r="B32" s="2" t="s">
        <v>25</v>
      </c>
      <c r="C32" s="16" t="str">
        <f t="shared" si="0"/>
        <v>Sub-Saharan Africa</v>
      </c>
      <c r="D32" s="24"/>
    </row>
    <row r="33" spans="1:4" x14ac:dyDescent="0.2">
      <c r="A33" s="2" t="s">
        <v>159</v>
      </c>
      <c r="B33" s="2" t="s">
        <v>13</v>
      </c>
      <c r="C33" s="16" t="str">
        <f t="shared" si="0"/>
        <v>Latin America and Caribbean</v>
      </c>
      <c r="D33" s="24"/>
    </row>
    <row r="34" spans="1:4" x14ac:dyDescent="0.2">
      <c r="A34" s="2" t="s">
        <v>165</v>
      </c>
      <c r="B34" s="2" t="s">
        <v>13</v>
      </c>
      <c r="C34" s="16" t="str">
        <f t="shared" si="0"/>
        <v>Latin America and Caribbean</v>
      </c>
      <c r="D34" s="24"/>
    </row>
    <row r="35" spans="1:4" x14ac:dyDescent="0.2">
      <c r="A35" s="2" t="s">
        <v>168</v>
      </c>
      <c r="B35" s="2" t="s">
        <v>13</v>
      </c>
      <c r="C35" s="16" t="str">
        <f t="shared" si="0"/>
        <v>Latin America and Caribbean</v>
      </c>
      <c r="D35" s="24"/>
    </row>
    <row r="36" spans="1:4" x14ac:dyDescent="0.2">
      <c r="A36" s="2" t="s">
        <v>172</v>
      </c>
      <c r="B36" s="2" t="s">
        <v>71</v>
      </c>
      <c r="C36" s="16" t="str">
        <f t="shared" si="0"/>
        <v>East Asia and Pacific</v>
      </c>
      <c r="D36" s="24"/>
    </row>
    <row r="37" spans="1:4" x14ac:dyDescent="0.2">
      <c r="A37" s="2" t="s">
        <v>178</v>
      </c>
      <c r="B37" s="2" t="s">
        <v>18</v>
      </c>
      <c r="C37" s="16" t="str">
        <f t="shared" si="0"/>
        <v>South Asia</v>
      </c>
      <c r="D37" s="24"/>
    </row>
    <row r="38" spans="1:4" x14ac:dyDescent="0.2">
      <c r="A38" s="2" t="s">
        <v>182</v>
      </c>
      <c r="B38" s="2" t="s">
        <v>25</v>
      </c>
      <c r="C38" s="16" t="str">
        <f t="shared" si="0"/>
        <v>Sub-Saharan Africa</v>
      </c>
      <c r="D38" s="24"/>
    </row>
    <row r="39" spans="1:4" x14ac:dyDescent="0.2">
      <c r="A39" s="2" t="s">
        <v>184</v>
      </c>
      <c r="B39" s="2" t="s">
        <v>25</v>
      </c>
      <c r="C39" s="16" t="str">
        <f t="shared" si="0"/>
        <v>Sub-Saharan Africa</v>
      </c>
      <c r="D39" s="24"/>
    </row>
    <row r="40" spans="1:4" x14ac:dyDescent="0.2">
      <c r="A40" s="2" t="s">
        <v>188</v>
      </c>
      <c r="B40" s="2" t="s">
        <v>25</v>
      </c>
      <c r="C40" s="16" t="str">
        <f t="shared" si="0"/>
        <v>Sub-Saharan Africa</v>
      </c>
      <c r="D40" s="24"/>
    </row>
    <row r="41" spans="1:4" x14ac:dyDescent="0.2">
      <c r="A41" s="2" t="s">
        <v>193</v>
      </c>
      <c r="B41" s="2" t="s">
        <v>194</v>
      </c>
      <c r="C41" s="16" t="str">
        <f t="shared" si="0"/>
        <v>North America</v>
      </c>
      <c r="D41" s="24"/>
    </row>
    <row r="42" spans="1:4" x14ac:dyDescent="0.2">
      <c r="A42" s="2" t="s">
        <v>198</v>
      </c>
      <c r="B42" s="2" t="s">
        <v>71</v>
      </c>
      <c r="C42" s="16" t="str">
        <f t="shared" si="0"/>
        <v>East Asia and Pacific</v>
      </c>
      <c r="D42" s="24"/>
    </row>
    <row r="43" spans="1:4" x14ac:dyDescent="0.2">
      <c r="A43" s="2" t="s">
        <v>200</v>
      </c>
      <c r="B43" s="2" t="s">
        <v>33</v>
      </c>
      <c r="C43" s="16" t="str">
        <f t="shared" si="0"/>
        <v>Europe</v>
      </c>
      <c r="D43" s="24"/>
    </row>
    <row r="44" spans="1:4" x14ac:dyDescent="0.2">
      <c r="A44" s="2" t="s">
        <v>206</v>
      </c>
      <c r="B44" s="2" t="s">
        <v>13</v>
      </c>
      <c r="C44" s="16" t="str">
        <f t="shared" si="0"/>
        <v>Latin America and Caribbean</v>
      </c>
      <c r="D44" s="24"/>
    </row>
    <row r="45" spans="1:4" x14ac:dyDescent="0.2">
      <c r="A45" s="2" t="s">
        <v>210</v>
      </c>
      <c r="B45" s="2" t="s">
        <v>71</v>
      </c>
      <c r="C45" s="16" t="str">
        <f t="shared" si="0"/>
        <v>East Asia and Pacific</v>
      </c>
      <c r="D45" s="24"/>
    </row>
    <row r="46" spans="1:4" x14ac:dyDescent="0.2">
      <c r="A46" s="2" t="s">
        <v>216</v>
      </c>
      <c r="B46" s="2" t="s">
        <v>25</v>
      </c>
      <c r="C46" s="16" t="str">
        <f t="shared" si="0"/>
        <v>Sub-Saharan Africa</v>
      </c>
      <c r="D46" s="24"/>
    </row>
    <row r="47" spans="1:4" x14ac:dyDescent="0.2">
      <c r="A47" s="2" t="s">
        <v>222</v>
      </c>
      <c r="B47" s="2" t="s">
        <v>25</v>
      </c>
      <c r="C47" s="16" t="str">
        <f t="shared" si="0"/>
        <v>Sub-Saharan Africa</v>
      </c>
      <c r="D47" s="24"/>
    </row>
    <row r="48" spans="1:4" x14ac:dyDescent="0.2">
      <c r="A48" s="2" t="s">
        <v>226</v>
      </c>
      <c r="B48" s="2" t="s">
        <v>25</v>
      </c>
      <c r="C48" s="16" t="str">
        <f t="shared" si="0"/>
        <v>Sub-Saharan Africa</v>
      </c>
      <c r="D48" s="24"/>
    </row>
    <row r="49" spans="1:4" x14ac:dyDescent="0.2">
      <c r="A49" s="2" t="s">
        <v>231</v>
      </c>
      <c r="B49" s="2" t="s">
        <v>25</v>
      </c>
      <c r="C49" s="16" t="str">
        <f t="shared" si="0"/>
        <v>Sub-Saharan Africa</v>
      </c>
      <c r="D49" s="24"/>
    </row>
    <row r="50" spans="1:4" x14ac:dyDescent="0.2">
      <c r="A50" s="2" t="s">
        <v>236</v>
      </c>
      <c r="B50" s="2" t="s">
        <v>71</v>
      </c>
      <c r="C50" s="16" t="str">
        <f t="shared" si="0"/>
        <v>East Asia and Pacific</v>
      </c>
      <c r="D50" s="24"/>
    </row>
    <row r="51" spans="1:4" x14ac:dyDescent="0.2">
      <c r="A51" s="2" t="s">
        <v>240</v>
      </c>
      <c r="B51" s="2" t="s">
        <v>13</v>
      </c>
      <c r="C51" s="16" t="str">
        <f t="shared" si="0"/>
        <v>Latin America and Caribbean</v>
      </c>
      <c r="D51" s="24"/>
    </row>
    <row r="52" spans="1:4" x14ac:dyDescent="0.2">
      <c r="A52" s="2" t="s">
        <v>243</v>
      </c>
      <c r="B52" s="2" t="s">
        <v>71</v>
      </c>
      <c r="C52" s="16" t="str">
        <f t="shared" si="0"/>
        <v>East Asia and Pacific</v>
      </c>
      <c r="D52" s="24"/>
    </row>
    <row r="53" spans="1:4" x14ac:dyDescent="0.2">
      <c r="A53" s="2" t="s">
        <v>247</v>
      </c>
      <c r="B53" s="2" t="s">
        <v>25</v>
      </c>
      <c r="C53" s="16" t="str">
        <f t="shared" si="0"/>
        <v>Sub-Saharan Africa</v>
      </c>
      <c r="D53" s="24"/>
    </row>
    <row r="54" spans="1:4" x14ac:dyDescent="0.2">
      <c r="A54" s="2" t="s">
        <v>252</v>
      </c>
      <c r="B54" s="2" t="s">
        <v>13</v>
      </c>
      <c r="C54" s="16" t="str">
        <f t="shared" si="0"/>
        <v>Latin America and Caribbean</v>
      </c>
      <c r="D54" s="24"/>
    </row>
    <row r="55" spans="1:4" x14ac:dyDescent="0.2">
      <c r="A55" s="2" t="s">
        <v>256</v>
      </c>
      <c r="B55" s="2" t="s">
        <v>13</v>
      </c>
      <c r="C55" s="16" t="str">
        <f t="shared" si="0"/>
        <v>Latin America and Caribbean</v>
      </c>
      <c r="D55" s="24"/>
    </row>
    <row r="56" spans="1:4" x14ac:dyDescent="0.2">
      <c r="A56" s="2" t="s">
        <v>259</v>
      </c>
      <c r="B56" s="2" t="s">
        <v>13</v>
      </c>
      <c r="C56" s="16" t="str">
        <f t="shared" si="0"/>
        <v>Latin America and Caribbean</v>
      </c>
      <c r="D56" s="24"/>
    </row>
    <row r="57" spans="1:4" x14ac:dyDescent="0.2">
      <c r="A57" s="2" t="s">
        <v>261</v>
      </c>
      <c r="B57" s="2" t="s">
        <v>71</v>
      </c>
      <c r="C57" s="16" t="str">
        <f t="shared" si="0"/>
        <v>East Asia and Pacific</v>
      </c>
      <c r="D57" s="24"/>
    </row>
    <row r="58" spans="1:4" x14ac:dyDescent="0.2">
      <c r="A58" s="2" t="s">
        <v>263</v>
      </c>
      <c r="B58" s="2" t="s">
        <v>13</v>
      </c>
      <c r="C58" s="16" t="str">
        <f t="shared" si="0"/>
        <v>Latin America and Caribbean</v>
      </c>
      <c r="D58" s="24"/>
    </row>
    <row r="59" spans="1:4" x14ac:dyDescent="0.2">
      <c r="A59" s="2" t="s">
        <v>265</v>
      </c>
      <c r="B59" s="2" t="s">
        <v>33</v>
      </c>
      <c r="C59" s="16" t="str">
        <f t="shared" si="0"/>
        <v>Europe</v>
      </c>
      <c r="D59" s="24"/>
    </row>
    <row r="60" spans="1:4" x14ac:dyDescent="0.2">
      <c r="A60" s="2" t="s">
        <v>268</v>
      </c>
      <c r="B60" s="2" t="s">
        <v>33</v>
      </c>
      <c r="C60" s="16" t="str">
        <f t="shared" si="0"/>
        <v>Europe</v>
      </c>
      <c r="D60" s="24"/>
    </row>
    <row r="61" spans="1:4" x14ac:dyDescent="0.2">
      <c r="A61" s="2" t="s">
        <v>272</v>
      </c>
      <c r="B61" s="2" t="s">
        <v>33</v>
      </c>
      <c r="C61" s="16" t="str">
        <f t="shared" si="0"/>
        <v>Europe</v>
      </c>
      <c r="D61" s="24"/>
    </row>
    <row r="62" spans="1:4" x14ac:dyDescent="0.2">
      <c r="A62" s="2" t="s">
        <v>276</v>
      </c>
      <c r="B62" s="2" t="s">
        <v>25</v>
      </c>
      <c r="C62" s="16" t="str">
        <f t="shared" si="0"/>
        <v>Sub-Saharan Africa</v>
      </c>
      <c r="D62" s="24"/>
    </row>
    <row r="63" spans="1:4" x14ac:dyDescent="0.2">
      <c r="A63" s="2" t="s">
        <v>279</v>
      </c>
      <c r="B63" s="2" t="s">
        <v>13</v>
      </c>
      <c r="C63" s="16" t="str">
        <f t="shared" si="0"/>
        <v>Latin America and Caribbean</v>
      </c>
      <c r="D63" s="24"/>
    </row>
    <row r="64" spans="1:4" x14ac:dyDescent="0.2">
      <c r="A64" s="2" t="s">
        <v>283</v>
      </c>
      <c r="B64" s="2" t="s">
        <v>33</v>
      </c>
      <c r="C64" s="16" t="str">
        <f t="shared" si="0"/>
        <v>Europe</v>
      </c>
      <c r="D64" s="24"/>
    </row>
    <row r="65" spans="1:4" x14ac:dyDescent="0.2">
      <c r="A65" s="2" t="s">
        <v>289</v>
      </c>
      <c r="B65" s="2" t="s">
        <v>13</v>
      </c>
      <c r="C65" s="16" t="str">
        <f t="shared" si="0"/>
        <v>Latin America and Caribbean</v>
      </c>
      <c r="D65" s="24"/>
    </row>
    <row r="66" spans="1:4" x14ac:dyDescent="0.2">
      <c r="A66" s="2" t="s">
        <v>292</v>
      </c>
      <c r="B66" s="2" t="s">
        <v>52</v>
      </c>
      <c r="C66" s="16" t="str">
        <f t="shared" si="0"/>
        <v>Middle and Near East</v>
      </c>
      <c r="D66" s="24"/>
    </row>
    <row r="67" spans="1:4" x14ac:dyDescent="0.2">
      <c r="A67" s="2" t="s">
        <v>296</v>
      </c>
      <c r="B67" s="2" t="s">
        <v>13</v>
      </c>
      <c r="C67" s="16" t="str">
        <f t="shared" ref="C67:C130" si="1">VLOOKUP(B67,D$2:E$9,2,FALSE)</f>
        <v>Latin America and Caribbean</v>
      </c>
      <c r="D67" s="24"/>
    </row>
    <row r="68" spans="1:4" x14ac:dyDescent="0.2">
      <c r="A68" s="2" t="s">
        <v>299</v>
      </c>
      <c r="B68" s="2" t="s">
        <v>52</v>
      </c>
      <c r="C68" s="16" t="str">
        <f t="shared" si="1"/>
        <v>Middle and Near East</v>
      </c>
      <c r="D68" s="24"/>
    </row>
    <row r="69" spans="1:4" x14ac:dyDescent="0.2">
      <c r="A69" s="2" t="s">
        <v>302</v>
      </c>
      <c r="B69" s="2" t="s">
        <v>25</v>
      </c>
      <c r="C69" s="16" t="str">
        <f t="shared" si="1"/>
        <v>Sub-Saharan Africa</v>
      </c>
      <c r="D69" s="24"/>
    </row>
    <row r="70" spans="1:4" x14ac:dyDescent="0.2">
      <c r="A70" s="2" t="s">
        <v>305</v>
      </c>
      <c r="B70" s="2" t="s">
        <v>52</v>
      </c>
      <c r="C70" s="16" t="str">
        <f t="shared" si="1"/>
        <v>Middle and Near East</v>
      </c>
      <c r="D70" s="24"/>
    </row>
    <row r="71" spans="1:4" x14ac:dyDescent="0.2">
      <c r="A71" s="2" t="s">
        <v>310</v>
      </c>
      <c r="B71" s="2" t="s">
        <v>33</v>
      </c>
      <c r="C71" s="16" t="str">
        <f t="shared" si="1"/>
        <v>Europe</v>
      </c>
      <c r="D71" s="24"/>
    </row>
    <row r="72" spans="1:4" x14ac:dyDescent="0.2">
      <c r="A72" s="2" t="s">
        <v>314</v>
      </c>
      <c r="B72" s="2" t="s">
        <v>33</v>
      </c>
      <c r="C72" s="16" t="str">
        <f t="shared" si="1"/>
        <v>Europe</v>
      </c>
      <c r="D72" s="24"/>
    </row>
    <row r="73" spans="1:4" x14ac:dyDescent="0.2">
      <c r="A73" s="2" t="s">
        <v>319</v>
      </c>
      <c r="B73" s="2" t="s">
        <v>25</v>
      </c>
      <c r="C73" s="16" t="str">
        <f t="shared" si="1"/>
        <v>Sub-Saharan Africa</v>
      </c>
      <c r="D73" s="24"/>
    </row>
    <row r="74" spans="1:4" x14ac:dyDescent="0.2">
      <c r="A74" s="2" t="s">
        <v>322</v>
      </c>
      <c r="B74" s="2" t="s">
        <v>33</v>
      </c>
      <c r="C74" s="16" t="str">
        <f t="shared" si="1"/>
        <v>Europe</v>
      </c>
      <c r="D74" s="24"/>
    </row>
    <row r="75" spans="1:4" x14ac:dyDescent="0.2">
      <c r="A75" s="2" t="s">
        <v>325</v>
      </c>
      <c r="B75" s="2" t="s">
        <v>71</v>
      </c>
      <c r="C75" s="16" t="str">
        <f t="shared" si="1"/>
        <v>East Asia and Pacific</v>
      </c>
      <c r="D75" s="24"/>
    </row>
    <row r="76" spans="1:4" x14ac:dyDescent="0.2">
      <c r="A76" s="2" t="s">
        <v>329</v>
      </c>
      <c r="B76" s="2" t="s">
        <v>25</v>
      </c>
      <c r="C76" s="16" t="str">
        <f t="shared" si="1"/>
        <v>Sub-Saharan Africa</v>
      </c>
      <c r="D76" s="24"/>
    </row>
    <row r="77" spans="1:4" x14ac:dyDescent="0.2">
      <c r="A77" s="2" t="s">
        <v>331</v>
      </c>
      <c r="B77" s="2" t="s">
        <v>33</v>
      </c>
      <c r="C77" s="16" t="str">
        <f t="shared" si="1"/>
        <v>Europe</v>
      </c>
      <c r="D77" s="24"/>
    </row>
    <row r="78" spans="1:4" x14ac:dyDescent="0.2">
      <c r="A78" s="2" t="s">
        <v>336</v>
      </c>
      <c r="B78" s="2" t="s">
        <v>25</v>
      </c>
      <c r="C78" s="16" t="str">
        <f t="shared" si="1"/>
        <v>Sub-Saharan Africa</v>
      </c>
      <c r="D78" s="24"/>
    </row>
    <row r="79" spans="1:4" x14ac:dyDescent="0.2">
      <c r="A79" s="2" t="s">
        <v>338</v>
      </c>
      <c r="B79" s="2" t="s">
        <v>71</v>
      </c>
      <c r="C79" s="16" t="str">
        <f t="shared" si="1"/>
        <v>East Asia and Pacific</v>
      </c>
      <c r="D79" s="24"/>
    </row>
    <row r="80" spans="1:4" x14ac:dyDescent="0.2">
      <c r="A80" s="2" t="s">
        <v>342</v>
      </c>
      <c r="B80" s="2" t="s">
        <v>25</v>
      </c>
      <c r="C80" s="16" t="str">
        <f t="shared" si="1"/>
        <v>Sub-Saharan Africa</v>
      </c>
      <c r="D80" s="24"/>
    </row>
    <row r="81" spans="1:4" x14ac:dyDescent="0.2">
      <c r="A81" s="2" t="s">
        <v>345</v>
      </c>
      <c r="B81" s="2" t="s">
        <v>33</v>
      </c>
      <c r="C81" s="16" t="str">
        <f t="shared" si="1"/>
        <v>Europe</v>
      </c>
      <c r="D81" s="24"/>
    </row>
    <row r="82" spans="1:4" x14ac:dyDescent="0.2">
      <c r="A82" s="2" t="s">
        <v>353</v>
      </c>
      <c r="B82" s="2" t="s">
        <v>64</v>
      </c>
      <c r="C82" s="16" t="str">
        <f t="shared" si="1"/>
        <v>Former Soviet Union</v>
      </c>
      <c r="D82" s="24"/>
    </row>
    <row r="83" spans="1:4" x14ac:dyDescent="0.2">
      <c r="A83" s="2" t="s">
        <v>356</v>
      </c>
      <c r="B83" s="2" t="s">
        <v>33</v>
      </c>
      <c r="C83" s="16" t="str">
        <f t="shared" si="1"/>
        <v>Europe</v>
      </c>
      <c r="D83" s="24"/>
    </row>
    <row r="84" spans="1:4" x14ac:dyDescent="0.2">
      <c r="A84" s="2" t="s">
        <v>358</v>
      </c>
      <c r="B84" s="2" t="s">
        <v>25</v>
      </c>
      <c r="C84" s="16" t="str">
        <f t="shared" si="1"/>
        <v>Sub-Saharan Africa</v>
      </c>
      <c r="D84" s="24"/>
    </row>
    <row r="85" spans="1:4" x14ac:dyDescent="0.2">
      <c r="A85" s="2" t="s">
        <v>361</v>
      </c>
      <c r="B85" s="2" t="s">
        <v>33</v>
      </c>
      <c r="C85" s="16" t="str">
        <f t="shared" si="1"/>
        <v>Europe</v>
      </c>
      <c r="D85" s="24"/>
    </row>
    <row r="86" spans="1:4" x14ac:dyDescent="0.2">
      <c r="A86" s="2" t="s">
        <v>363</v>
      </c>
      <c r="B86" s="2" t="s">
        <v>25</v>
      </c>
      <c r="C86" s="16" t="str">
        <f t="shared" si="1"/>
        <v>Sub-Saharan Africa</v>
      </c>
      <c r="D86" s="24"/>
    </row>
    <row r="87" spans="1:4" x14ac:dyDescent="0.2">
      <c r="A87" s="2" t="s">
        <v>369</v>
      </c>
      <c r="B87" s="2" t="s">
        <v>13</v>
      </c>
      <c r="C87" s="16" t="str">
        <f t="shared" si="1"/>
        <v>Latin America and Caribbean</v>
      </c>
      <c r="D87" s="24"/>
    </row>
    <row r="88" spans="1:4" x14ac:dyDescent="0.2">
      <c r="A88" s="2" t="s">
        <v>371</v>
      </c>
      <c r="B88" s="2" t="s">
        <v>25</v>
      </c>
      <c r="C88" s="16" t="str">
        <f t="shared" si="1"/>
        <v>Sub-Saharan Africa</v>
      </c>
      <c r="D88" s="24"/>
    </row>
    <row r="89" spans="1:4" x14ac:dyDescent="0.2">
      <c r="A89" s="2" t="s">
        <v>375</v>
      </c>
      <c r="B89" s="2" t="s">
        <v>25</v>
      </c>
      <c r="C89" s="16" t="str">
        <f t="shared" si="1"/>
        <v>Sub-Saharan Africa</v>
      </c>
      <c r="D89" s="24"/>
    </row>
    <row r="90" spans="1:4" x14ac:dyDescent="0.2">
      <c r="A90" s="2" t="s">
        <v>379</v>
      </c>
      <c r="B90" s="2" t="s">
        <v>25</v>
      </c>
      <c r="C90" s="16" t="str">
        <f t="shared" si="1"/>
        <v>Sub-Saharan Africa</v>
      </c>
      <c r="D90" s="24"/>
    </row>
    <row r="91" spans="1:4" x14ac:dyDescent="0.2">
      <c r="A91" s="2" t="s">
        <v>384</v>
      </c>
      <c r="B91" s="2" t="s">
        <v>33</v>
      </c>
      <c r="C91" s="16" t="str">
        <f t="shared" si="1"/>
        <v>Europe</v>
      </c>
      <c r="D91" s="24"/>
    </row>
    <row r="92" spans="1:4" x14ac:dyDescent="0.2">
      <c r="A92" s="2" t="s">
        <v>388</v>
      </c>
      <c r="B92" s="2" t="s">
        <v>13</v>
      </c>
      <c r="C92" s="16" t="str">
        <f t="shared" si="1"/>
        <v>Latin America and Caribbean</v>
      </c>
      <c r="D92" s="24"/>
    </row>
    <row r="93" spans="1:4" x14ac:dyDescent="0.2">
      <c r="A93" s="2" t="s">
        <v>392</v>
      </c>
      <c r="B93" s="2" t="s">
        <v>194</v>
      </c>
      <c r="C93" s="16" t="str">
        <f t="shared" si="1"/>
        <v>North America</v>
      </c>
      <c r="D93" s="24"/>
    </row>
    <row r="94" spans="1:4" x14ac:dyDescent="0.2">
      <c r="A94" s="2" t="s">
        <v>394</v>
      </c>
      <c r="B94" s="2" t="s">
        <v>13</v>
      </c>
      <c r="C94" s="16" t="str">
        <f t="shared" si="1"/>
        <v>Latin America and Caribbean</v>
      </c>
      <c r="D94" s="24"/>
    </row>
    <row r="95" spans="1:4" x14ac:dyDescent="0.2">
      <c r="A95" s="2" t="s">
        <v>398</v>
      </c>
      <c r="B95" s="2" t="s">
        <v>13</v>
      </c>
      <c r="C95" s="16" t="str">
        <f t="shared" si="1"/>
        <v>Latin America and Caribbean</v>
      </c>
      <c r="D95" s="24"/>
    </row>
    <row r="96" spans="1:4" x14ac:dyDescent="0.2">
      <c r="A96" s="2" t="s">
        <v>404</v>
      </c>
      <c r="B96" s="2" t="s">
        <v>71</v>
      </c>
      <c r="C96" s="16" t="str">
        <f t="shared" si="1"/>
        <v>East Asia and Pacific</v>
      </c>
      <c r="D96" s="24"/>
    </row>
    <row r="97" spans="1:4" x14ac:dyDescent="0.2">
      <c r="A97" s="2" t="s">
        <v>406</v>
      </c>
      <c r="B97" s="2" t="s">
        <v>13</v>
      </c>
      <c r="C97" s="16" t="str">
        <f t="shared" si="1"/>
        <v>Latin America and Caribbean</v>
      </c>
      <c r="D97" s="24"/>
    </row>
    <row r="98" spans="1:4" x14ac:dyDescent="0.2">
      <c r="A98" s="2" t="s">
        <v>409</v>
      </c>
      <c r="B98" s="2" t="s">
        <v>71</v>
      </c>
      <c r="C98" s="16" t="str">
        <f t="shared" si="1"/>
        <v>East Asia and Pacific</v>
      </c>
      <c r="D98" s="24"/>
    </row>
    <row r="99" spans="1:4" x14ac:dyDescent="0.2">
      <c r="A99" s="2" t="s">
        <v>411</v>
      </c>
      <c r="B99" s="2" t="s">
        <v>71</v>
      </c>
      <c r="C99" s="16" t="str">
        <f t="shared" si="1"/>
        <v>East Asia and Pacific</v>
      </c>
      <c r="D99" s="24"/>
    </row>
    <row r="100" spans="1:4" x14ac:dyDescent="0.2">
      <c r="A100" s="2" t="s">
        <v>413</v>
      </c>
      <c r="B100" s="2" t="s">
        <v>13</v>
      </c>
      <c r="C100" s="16" t="str">
        <f t="shared" si="1"/>
        <v>Latin America and Caribbean</v>
      </c>
      <c r="D100" s="24"/>
    </row>
    <row r="101" spans="1:4" x14ac:dyDescent="0.2">
      <c r="A101" s="2" t="s">
        <v>417</v>
      </c>
      <c r="B101" s="2" t="s">
        <v>33</v>
      </c>
      <c r="C101" s="16" t="str">
        <f t="shared" si="1"/>
        <v>Europe</v>
      </c>
      <c r="D101" s="24"/>
    </row>
    <row r="102" spans="1:4" x14ac:dyDescent="0.2">
      <c r="A102" s="2" t="s">
        <v>421</v>
      </c>
      <c r="B102" s="2" t="s">
        <v>13</v>
      </c>
      <c r="C102" s="16" t="str">
        <f t="shared" si="1"/>
        <v>Latin America and Caribbean</v>
      </c>
      <c r="D102" s="24"/>
    </row>
    <row r="103" spans="1:4" x14ac:dyDescent="0.2">
      <c r="A103" s="2" t="s">
        <v>425</v>
      </c>
      <c r="B103" s="2" t="s">
        <v>33</v>
      </c>
      <c r="C103" s="16" t="str">
        <f t="shared" si="1"/>
        <v>Europe</v>
      </c>
      <c r="D103" s="24"/>
    </row>
    <row r="104" spans="1:4" x14ac:dyDescent="0.2">
      <c r="A104" s="2" t="s">
        <v>428</v>
      </c>
      <c r="B104" s="2" t="s">
        <v>71</v>
      </c>
      <c r="C104" s="16" t="str">
        <f t="shared" si="1"/>
        <v>East Asia and Pacific</v>
      </c>
      <c r="D104" s="24"/>
    </row>
    <row r="105" spans="1:4" x14ac:dyDescent="0.2">
      <c r="A105" s="2" t="s">
        <v>433</v>
      </c>
      <c r="B105" s="2" t="s">
        <v>33</v>
      </c>
      <c r="C105" s="16" t="str">
        <f t="shared" si="1"/>
        <v>Europe</v>
      </c>
      <c r="D105" s="24"/>
    </row>
    <row r="106" spans="1:4" x14ac:dyDescent="0.2">
      <c r="A106" s="2" t="s">
        <v>435</v>
      </c>
      <c r="B106" s="2" t="s">
        <v>18</v>
      </c>
      <c r="C106" s="16" t="str">
        <f t="shared" si="1"/>
        <v>South Asia</v>
      </c>
      <c r="D106" s="24"/>
    </row>
    <row r="107" spans="1:4" x14ac:dyDescent="0.2">
      <c r="A107" s="2" t="s">
        <v>438</v>
      </c>
      <c r="B107" s="2" t="s">
        <v>71</v>
      </c>
      <c r="C107" s="16" t="str">
        <f t="shared" si="1"/>
        <v>East Asia and Pacific</v>
      </c>
      <c r="D107" s="24"/>
    </row>
    <row r="108" spans="1:4" x14ac:dyDescent="0.2">
      <c r="A108" s="2" t="s">
        <v>440</v>
      </c>
      <c r="B108" s="2" t="s">
        <v>33</v>
      </c>
      <c r="C108" s="16" t="str">
        <f t="shared" si="1"/>
        <v>Europe</v>
      </c>
      <c r="D108" s="24"/>
    </row>
    <row r="109" spans="1:4" x14ac:dyDescent="0.2">
      <c r="A109" s="2" t="s">
        <v>444</v>
      </c>
      <c r="B109" s="2" t="s">
        <v>52</v>
      </c>
      <c r="C109" s="16" t="str">
        <f t="shared" si="1"/>
        <v>Middle and Near East</v>
      </c>
      <c r="D109" s="24"/>
    </row>
    <row r="110" spans="1:4" x14ac:dyDescent="0.2">
      <c r="A110" s="2" t="s">
        <v>449</v>
      </c>
      <c r="B110" s="2" t="s">
        <v>52</v>
      </c>
      <c r="C110" s="16" t="str">
        <f t="shared" si="1"/>
        <v>Middle and Near East</v>
      </c>
      <c r="D110" s="24"/>
    </row>
    <row r="111" spans="1:4" x14ac:dyDescent="0.2">
      <c r="A111" s="2" t="s">
        <v>452</v>
      </c>
      <c r="B111" s="2" t="s">
        <v>33</v>
      </c>
      <c r="C111" s="16" t="str">
        <f t="shared" si="1"/>
        <v>Europe</v>
      </c>
      <c r="D111" s="24"/>
    </row>
    <row r="112" spans="1:4" x14ac:dyDescent="0.2">
      <c r="A112" s="2" t="s">
        <v>456</v>
      </c>
      <c r="B112" s="2" t="s">
        <v>52</v>
      </c>
      <c r="C112" s="16" t="str">
        <f t="shared" si="1"/>
        <v>Middle and Near East</v>
      </c>
      <c r="D112" s="24"/>
    </row>
    <row r="113" spans="1:4" x14ac:dyDescent="0.2">
      <c r="A113" s="2" t="s">
        <v>459</v>
      </c>
      <c r="B113" s="2" t="s">
        <v>33</v>
      </c>
      <c r="C113" s="16" t="str">
        <f t="shared" si="1"/>
        <v>Europe</v>
      </c>
      <c r="D113" s="24"/>
    </row>
    <row r="114" spans="1:4" x14ac:dyDescent="0.2">
      <c r="A114" s="2" t="s">
        <v>464</v>
      </c>
      <c r="B114" s="2" t="s">
        <v>13</v>
      </c>
      <c r="C114" s="16" t="str">
        <f t="shared" si="1"/>
        <v>Latin America and Caribbean</v>
      </c>
      <c r="D114" s="24"/>
    </row>
    <row r="115" spans="1:4" x14ac:dyDescent="0.2">
      <c r="A115" s="2" t="s">
        <v>467</v>
      </c>
      <c r="B115" s="2" t="s">
        <v>52</v>
      </c>
      <c r="C115" s="16" t="str">
        <f t="shared" si="1"/>
        <v>Middle and Near East</v>
      </c>
      <c r="D115" s="24"/>
    </row>
    <row r="116" spans="1:4" x14ac:dyDescent="0.2">
      <c r="A116" s="2" t="s">
        <v>470</v>
      </c>
      <c r="B116" s="2" t="s">
        <v>71</v>
      </c>
      <c r="C116" s="16" t="str">
        <f t="shared" si="1"/>
        <v>East Asia and Pacific</v>
      </c>
      <c r="D116" s="24"/>
    </row>
    <row r="117" spans="1:4" x14ac:dyDescent="0.2">
      <c r="A117" s="2" t="s">
        <v>474</v>
      </c>
      <c r="B117" s="2" t="s">
        <v>64</v>
      </c>
      <c r="C117" s="16" t="str">
        <f t="shared" si="1"/>
        <v>Former Soviet Union</v>
      </c>
      <c r="D117" s="24"/>
    </row>
    <row r="118" spans="1:4" x14ac:dyDescent="0.2">
      <c r="A118" s="2" t="s">
        <v>477</v>
      </c>
      <c r="B118" s="2" t="s">
        <v>25</v>
      </c>
      <c r="C118" s="16" t="str">
        <f t="shared" si="1"/>
        <v>Sub-Saharan Africa</v>
      </c>
      <c r="D118" s="24"/>
    </row>
    <row r="119" spans="1:4" x14ac:dyDescent="0.2">
      <c r="A119" s="2" t="s">
        <v>480</v>
      </c>
      <c r="B119" s="2" t="s">
        <v>64</v>
      </c>
      <c r="C119" s="16" t="str">
        <f t="shared" si="1"/>
        <v>Former Soviet Union</v>
      </c>
      <c r="D119" s="24"/>
    </row>
    <row r="120" spans="1:4" x14ac:dyDescent="0.2">
      <c r="A120" s="2" t="s">
        <v>484</v>
      </c>
      <c r="B120" s="2" t="s">
        <v>71</v>
      </c>
      <c r="C120" s="16" t="str">
        <f t="shared" si="1"/>
        <v>East Asia and Pacific</v>
      </c>
      <c r="D120" s="24"/>
    </row>
    <row r="121" spans="1:4" x14ac:dyDescent="0.2">
      <c r="A121" s="2" t="s">
        <v>490</v>
      </c>
      <c r="B121" s="2" t="s">
        <v>71</v>
      </c>
      <c r="C121" s="16" t="str">
        <f t="shared" si="1"/>
        <v>East Asia and Pacific</v>
      </c>
      <c r="D121" s="24"/>
    </row>
    <row r="122" spans="1:4" x14ac:dyDescent="0.2">
      <c r="A122" s="2" t="s">
        <v>493</v>
      </c>
      <c r="B122" s="2" t="s">
        <v>13</v>
      </c>
      <c r="C122" s="16" t="str">
        <f t="shared" si="1"/>
        <v>Latin America and Caribbean</v>
      </c>
      <c r="D122" s="24"/>
    </row>
    <row r="123" spans="1:4" x14ac:dyDescent="0.2">
      <c r="A123" s="2" t="s">
        <v>497</v>
      </c>
      <c r="B123" s="2" t="s">
        <v>71</v>
      </c>
      <c r="C123" s="16" t="str">
        <f t="shared" si="1"/>
        <v>East Asia and Pacific</v>
      </c>
      <c r="D123" s="24"/>
    </row>
    <row r="124" spans="1:4" x14ac:dyDescent="0.2">
      <c r="A124" s="2" t="s">
        <v>504</v>
      </c>
      <c r="B124" s="2" t="s">
        <v>52</v>
      </c>
      <c r="C124" s="16" t="str">
        <f t="shared" si="1"/>
        <v>Middle and Near East</v>
      </c>
      <c r="D124" s="24"/>
    </row>
    <row r="125" spans="1:4" x14ac:dyDescent="0.2">
      <c r="A125" s="2" t="s">
        <v>508</v>
      </c>
      <c r="B125" s="2" t="s">
        <v>71</v>
      </c>
      <c r="C125" s="16" t="str">
        <f t="shared" si="1"/>
        <v>East Asia and Pacific</v>
      </c>
      <c r="D125" s="24"/>
    </row>
    <row r="126" spans="1:4" x14ac:dyDescent="0.2">
      <c r="A126" s="2" t="s">
        <v>512</v>
      </c>
      <c r="B126" s="2" t="s">
        <v>52</v>
      </c>
      <c r="C126" s="16" t="str">
        <f t="shared" si="1"/>
        <v>Middle and Near East</v>
      </c>
      <c r="D126" s="24"/>
    </row>
    <row r="127" spans="1:4" x14ac:dyDescent="0.2">
      <c r="A127" s="2" t="s">
        <v>518</v>
      </c>
      <c r="B127" s="2" t="s">
        <v>25</v>
      </c>
      <c r="C127" s="16" t="str">
        <f t="shared" si="1"/>
        <v>Sub-Saharan Africa</v>
      </c>
      <c r="D127" s="24"/>
    </row>
    <row r="128" spans="1:4" x14ac:dyDescent="0.2">
      <c r="A128" s="2" t="s">
        <v>519</v>
      </c>
      <c r="B128" s="2" t="s">
        <v>52</v>
      </c>
      <c r="C128" s="16" t="str">
        <f t="shared" si="1"/>
        <v>Middle and Near East</v>
      </c>
      <c r="D128" s="24"/>
    </row>
    <row r="129" spans="1:4" x14ac:dyDescent="0.2">
      <c r="A129" s="2" t="s">
        <v>526</v>
      </c>
      <c r="B129" s="2" t="s">
        <v>13</v>
      </c>
      <c r="C129" s="16" t="str">
        <f t="shared" si="1"/>
        <v>Latin America and Caribbean</v>
      </c>
      <c r="D129" s="24"/>
    </row>
    <row r="130" spans="1:4" x14ac:dyDescent="0.2">
      <c r="A130" s="2" t="s">
        <v>530</v>
      </c>
      <c r="B130" s="2" t="s">
        <v>33</v>
      </c>
      <c r="C130" s="16" t="str">
        <f t="shared" si="1"/>
        <v>Europe</v>
      </c>
      <c r="D130" s="24"/>
    </row>
    <row r="131" spans="1:4" x14ac:dyDescent="0.2">
      <c r="A131" s="2" t="s">
        <v>532</v>
      </c>
      <c r="B131" s="2" t="s">
        <v>18</v>
      </c>
      <c r="C131" s="16" t="str">
        <f t="shared" ref="C131:C194" si="2">VLOOKUP(B131,D$2:E$9,2,FALSE)</f>
        <v>South Asia</v>
      </c>
      <c r="D131" s="24"/>
    </row>
    <row r="132" spans="1:4" x14ac:dyDescent="0.2">
      <c r="A132" s="2" t="s">
        <v>537</v>
      </c>
      <c r="B132" s="2" t="s">
        <v>25</v>
      </c>
      <c r="C132" s="16" t="str">
        <f t="shared" si="2"/>
        <v>Sub-Saharan Africa</v>
      </c>
      <c r="D132" s="24"/>
    </row>
    <row r="133" spans="1:4" x14ac:dyDescent="0.2">
      <c r="A133" s="2" t="s">
        <v>539</v>
      </c>
      <c r="B133" s="2" t="s">
        <v>33</v>
      </c>
      <c r="C133" s="16" t="str">
        <f t="shared" si="2"/>
        <v>Europe</v>
      </c>
      <c r="D133" s="24"/>
    </row>
    <row r="134" spans="1:4" x14ac:dyDescent="0.2">
      <c r="A134" s="2" t="s">
        <v>543</v>
      </c>
      <c r="B134" s="2" t="s">
        <v>33</v>
      </c>
      <c r="C134" s="16" t="str">
        <f t="shared" si="2"/>
        <v>Europe</v>
      </c>
      <c r="D134" s="24"/>
    </row>
    <row r="135" spans="1:4" x14ac:dyDescent="0.2">
      <c r="A135" s="2" t="s">
        <v>546</v>
      </c>
      <c r="B135" s="2" t="s">
        <v>33</v>
      </c>
      <c r="C135" s="16" t="str">
        <f t="shared" si="2"/>
        <v>Europe</v>
      </c>
      <c r="D135" s="24"/>
    </row>
    <row r="136" spans="1:4" x14ac:dyDescent="0.2">
      <c r="A136" s="2" t="s">
        <v>550</v>
      </c>
      <c r="B136" s="2" t="s">
        <v>71</v>
      </c>
      <c r="C136" s="16" t="str">
        <f t="shared" si="2"/>
        <v>East Asia and Pacific</v>
      </c>
      <c r="D136" s="24"/>
    </row>
    <row r="137" spans="1:4" x14ac:dyDescent="0.2">
      <c r="A137" s="2" t="s">
        <v>552</v>
      </c>
      <c r="B137" s="2" t="s">
        <v>13</v>
      </c>
      <c r="C137" s="16" t="str">
        <f t="shared" si="2"/>
        <v>Latin America and Caribbean</v>
      </c>
      <c r="D137" s="24"/>
    </row>
    <row r="138" spans="1:4" x14ac:dyDescent="0.2">
      <c r="A138" s="2" t="s">
        <v>554</v>
      </c>
      <c r="B138" s="2" t="s">
        <v>52</v>
      </c>
      <c r="C138" s="16" t="str">
        <f t="shared" si="2"/>
        <v>Middle and Near East</v>
      </c>
      <c r="D138" s="24"/>
    </row>
    <row r="139" spans="1:4" x14ac:dyDescent="0.2">
      <c r="A139" s="2" t="s">
        <v>556</v>
      </c>
      <c r="B139" s="2" t="s">
        <v>33</v>
      </c>
      <c r="C139" s="16" t="str">
        <f t="shared" si="2"/>
        <v>Europe</v>
      </c>
      <c r="D139" s="24"/>
    </row>
    <row r="140" spans="1:4" x14ac:dyDescent="0.2">
      <c r="A140" s="2" t="s">
        <v>560</v>
      </c>
      <c r="B140" s="2" t="s">
        <v>64</v>
      </c>
      <c r="C140" s="16" t="str">
        <f t="shared" si="2"/>
        <v>Former Soviet Union</v>
      </c>
      <c r="D140" s="24"/>
    </row>
    <row r="141" spans="1:4" x14ac:dyDescent="0.2">
      <c r="A141" s="2" t="s">
        <v>565</v>
      </c>
      <c r="B141" s="2" t="s">
        <v>25</v>
      </c>
      <c r="C141" s="16" t="str">
        <f t="shared" si="2"/>
        <v>Sub-Saharan Africa</v>
      </c>
      <c r="D141" s="24"/>
    </row>
    <row r="142" spans="1:4" x14ac:dyDescent="0.2">
      <c r="A142" s="2" t="s">
        <v>570</v>
      </c>
      <c r="B142" s="2" t="s">
        <v>71</v>
      </c>
      <c r="C142" s="16" t="str">
        <f t="shared" si="2"/>
        <v>East Asia and Pacific</v>
      </c>
      <c r="D142" s="24"/>
    </row>
    <row r="143" spans="1:4" x14ac:dyDescent="0.2">
      <c r="A143" s="2" t="s">
        <v>573</v>
      </c>
      <c r="B143" s="2" t="s">
        <v>13</v>
      </c>
      <c r="C143" s="16" t="str">
        <f t="shared" si="2"/>
        <v>Latin America and Caribbean</v>
      </c>
      <c r="D143" s="24"/>
    </row>
    <row r="144" spans="1:4" x14ac:dyDescent="0.2">
      <c r="A144" s="2" t="s">
        <v>578</v>
      </c>
      <c r="B144" s="2" t="s">
        <v>71</v>
      </c>
      <c r="C144" s="16" t="str">
        <f t="shared" si="2"/>
        <v>East Asia and Pacific</v>
      </c>
      <c r="D144" s="24"/>
    </row>
    <row r="145" spans="1:4" x14ac:dyDescent="0.2">
      <c r="A145" s="2" t="s">
        <v>582</v>
      </c>
      <c r="B145" s="2" t="s">
        <v>33</v>
      </c>
      <c r="C145" s="16" t="str">
        <f t="shared" si="2"/>
        <v>Europe</v>
      </c>
      <c r="D145" s="24"/>
    </row>
    <row r="146" spans="1:4" x14ac:dyDescent="0.2">
      <c r="A146" s="2" t="s">
        <v>586</v>
      </c>
      <c r="B146" s="2" t="s">
        <v>25</v>
      </c>
      <c r="C146" s="16" t="str">
        <f t="shared" si="2"/>
        <v>Sub-Saharan Africa</v>
      </c>
      <c r="D146" s="24"/>
    </row>
    <row r="147" spans="1:4" x14ac:dyDescent="0.2">
      <c r="A147" s="2" t="s">
        <v>590</v>
      </c>
      <c r="B147" s="2" t="s">
        <v>33</v>
      </c>
      <c r="C147" s="16" t="str">
        <f t="shared" si="2"/>
        <v>Europe</v>
      </c>
      <c r="D147" s="24"/>
    </row>
    <row r="148" spans="1:4" x14ac:dyDescent="0.2">
      <c r="A148" s="2" t="s">
        <v>594</v>
      </c>
      <c r="B148" s="2" t="s">
        <v>71</v>
      </c>
      <c r="C148" s="16" t="str">
        <f t="shared" si="2"/>
        <v>East Asia and Pacific</v>
      </c>
      <c r="D148" s="24"/>
    </row>
    <row r="149" spans="1:4" x14ac:dyDescent="0.2">
      <c r="A149" s="2" t="s">
        <v>599</v>
      </c>
      <c r="B149" s="2" t="s">
        <v>33</v>
      </c>
      <c r="C149" s="16" t="str">
        <f t="shared" si="2"/>
        <v>Europe</v>
      </c>
      <c r="D149" s="24"/>
    </row>
    <row r="150" spans="1:4" x14ac:dyDescent="0.2">
      <c r="A150" s="2" t="s">
        <v>602</v>
      </c>
      <c r="B150" s="2" t="s">
        <v>71</v>
      </c>
      <c r="C150" s="16" t="str">
        <f t="shared" si="2"/>
        <v>East Asia and Pacific</v>
      </c>
      <c r="D150" s="24"/>
    </row>
    <row r="151" spans="1:4" x14ac:dyDescent="0.2">
      <c r="A151" s="2" t="s">
        <v>606</v>
      </c>
      <c r="B151" s="2" t="s">
        <v>71</v>
      </c>
      <c r="C151" s="16" t="str">
        <f t="shared" si="2"/>
        <v>East Asia and Pacific</v>
      </c>
      <c r="D151" s="24"/>
    </row>
    <row r="152" spans="1:4" x14ac:dyDescent="0.2">
      <c r="A152" s="2" t="s">
        <v>608</v>
      </c>
      <c r="B152" s="2" t="s">
        <v>25</v>
      </c>
      <c r="C152" s="16" t="str">
        <f t="shared" si="2"/>
        <v>Sub-Saharan Africa</v>
      </c>
      <c r="D152" s="24"/>
    </row>
    <row r="153" spans="1:4" x14ac:dyDescent="0.2">
      <c r="A153" s="2" t="s">
        <v>611</v>
      </c>
      <c r="B153" s="2" t="s">
        <v>52</v>
      </c>
      <c r="C153" s="16" t="str">
        <f t="shared" si="2"/>
        <v>Middle and Near East</v>
      </c>
      <c r="D153" s="24"/>
    </row>
    <row r="154" spans="1:4" x14ac:dyDescent="0.2">
      <c r="A154" s="2" t="s">
        <v>617</v>
      </c>
      <c r="B154" s="2" t="s">
        <v>13</v>
      </c>
      <c r="C154" s="16" t="str">
        <f t="shared" si="2"/>
        <v>Latin America and Caribbean</v>
      </c>
      <c r="D154" s="24"/>
    </row>
    <row r="155" spans="1:4" x14ac:dyDescent="0.2">
      <c r="A155" s="2" t="s">
        <v>619</v>
      </c>
      <c r="B155" s="2" t="s">
        <v>13</v>
      </c>
      <c r="C155" s="16" t="str">
        <f t="shared" si="2"/>
        <v>Latin America and Caribbean</v>
      </c>
      <c r="D155" s="24"/>
    </row>
    <row r="156" spans="1:4" x14ac:dyDescent="0.2">
      <c r="A156" s="2" t="s">
        <v>621</v>
      </c>
      <c r="B156" s="2" t="s">
        <v>71</v>
      </c>
      <c r="C156" s="16" t="str">
        <f t="shared" si="2"/>
        <v>East Asia and Pacific</v>
      </c>
      <c r="D156" s="24"/>
    </row>
    <row r="157" spans="1:4" x14ac:dyDescent="0.2">
      <c r="A157" s="2" t="s">
        <v>624</v>
      </c>
      <c r="B157" s="2" t="s">
        <v>25</v>
      </c>
      <c r="C157" s="16" t="str">
        <f t="shared" si="2"/>
        <v>Sub-Saharan Africa</v>
      </c>
      <c r="D157" s="24"/>
    </row>
    <row r="158" spans="1:4" x14ac:dyDescent="0.2">
      <c r="A158" s="2" t="s">
        <v>626</v>
      </c>
      <c r="B158" s="2" t="s">
        <v>71</v>
      </c>
      <c r="C158" s="16" t="str">
        <f t="shared" si="2"/>
        <v>East Asia and Pacific</v>
      </c>
      <c r="D158" s="24"/>
    </row>
    <row r="159" spans="1:4" x14ac:dyDescent="0.2">
      <c r="A159" s="2" t="s">
        <v>628</v>
      </c>
      <c r="B159" s="2" t="s">
        <v>71</v>
      </c>
      <c r="C159" s="16" t="str">
        <f t="shared" si="2"/>
        <v>East Asia and Pacific</v>
      </c>
      <c r="D159" s="24"/>
    </row>
    <row r="160" spans="1:4" x14ac:dyDescent="0.2">
      <c r="A160" s="2" t="s">
        <v>194</v>
      </c>
      <c r="B160" s="2" t="s">
        <v>25</v>
      </c>
      <c r="C160" s="16" t="str">
        <f t="shared" si="2"/>
        <v>Sub-Saharan Africa</v>
      </c>
      <c r="D160" s="24"/>
    </row>
    <row r="161" spans="1:4" x14ac:dyDescent="0.2">
      <c r="A161" s="2" t="s">
        <v>631</v>
      </c>
      <c r="B161" s="2" t="s">
        <v>71</v>
      </c>
      <c r="C161" s="16" t="str">
        <f t="shared" si="2"/>
        <v>East Asia and Pacific</v>
      </c>
      <c r="D161" s="24"/>
    </row>
    <row r="162" spans="1:4" x14ac:dyDescent="0.2">
      <c r="A162" s="2" t="s">
        <v>633</v>
      </c>
      <c r="B162" s="2" t="s">
        <v>25</v>
      </c>
      <c r="C162" s="16" t="str">
        <f t="shared" si="2"/>
        <v>Sub-Saharan Africa</v>
      </c>
      <c r="D162" s="24"/>
    </row>
    <row r="163" spans="1:4" x14ac:dyDescent="0.2">
      <c r="A163" s="2" t="s">
        <v>637</v>
      </c>
      <c r="B163" s="2" t="s">
        <v>71</v>
      </c>
      <c r="C163" s="16" t="str">
        <f t="shared" si="2"/>
        <v>East Asia and Pacific</v>
      </c>
      <c r="D163" s="24"/>
    </row>
    <row r="164" spans="1:4" x14ac:dyDescent="0.2">
      <c r="A164" s="2" t="s">
        <v>639</v>
      </c>
      <c r="B164" s="2" t="s">
        <v>25</v>
      </c>
      <c r="C164" s="16" t="str">
        <f t="shared" si="2"/>
        <v>Sub-Saharan Africa</v>
      </c>
      <c r="D164" s="24"/>
    </row>
    <row r="165" spans="1:4" x14ac:dyDescent="0.2">
      <c r="A165" s="2" t="s">
        <v>644</v>
      </c>
      <c r="B165" s="2" t="s">
        <v>13</v>
      </c>
      <c r="C165" s="16" t="str">
        <f t="shared" si="2"/>
        <v>Latin America and Caribbean</v>
      </c>
      <c r="D165" s="24"/>
    </row>
    <row r="166" spans="1:4" x14ac:dyDescent="0.2">
      <c r="A166" s="2" t="s">
        <v>647</v>
      </c>
      <c r="B166" s="2" t="s">
        <v>71</v>
      </c>
      <c r="C166" s="16" t="str">
        <f t="shared" si="2"/>
        <v>East Asia and Pacific</v>
      </c>
      <c r="D166" s="24"/>
    </row>
    <row r="167" spans="1:4" x14ac:dyDescent="0.2">
      <c r="A167" s="2" t="s">
        <v>650</v>
      </c>
      <c r="B167" s="2" t="s">
        <v>33</v>
      </c>
      <c r="C167" s="16" t="str">
        <f t="shared" si="2"/>
        <v>Europe</v>
      </c>
      <c r="D167" s="24"/>
    </row>
    <row r="168" spans="1:4" x14ac:dyDescent="0.2">
      <c r="A168" s="2" t="s">
        <v>654</v>
      </c>
      <c r="B168" s="2" t="s">
        <v>33</v>
      </c>
      <c r="C168" s="16" t="str">
        <f t="shared" si="2"/>
        <v>Europe</v>
      </c>
      <c r="D168" s="24"/>
    </row>
    <row r="169" spans="1:4" x14ac:dyDescent="0.2">
      <c r="A169" s="2" t="s">
        <v>657</v>
      </c>
      <c r="B169" s="2" t="s">
        <v>18</v>
      </c>
      <c r="C169" s="16" t="str">
        <f t="shared" si="2"/>
        <v>South Asia</v>
      </c>
      <c r="D169" s="24"/>
    </row>
    <row r="170" spans="1:4" x14ac:dyDescent="0.2">
      <c r="A170" s="2" t="s">
        <v>661</v>
      </c>
      <c r="B170" s="2" t="s">
        <v>71</v>
      </c>
      <c r="C170" s="16" t="str">
        <f t="shared" si="2"/>
        <v>East Asia and Pacific</v>
      </c>
      <c r="D170" s="24"/>
    </row>
    <row r="171" spans="1:4" x14ac:dyDescent="0.2">
      <c r="A171" s="2" t="s">
        <v>665</v>
      </c>
      <c r="B171" s="2" t="s">
        <v>71</v>
      </c>
      <c r="C171" s="16" t="str">
        <f t="shared" si="2"/>
        <v>East Asia and Pacific</v>
      </c>
      <c r="D171" s="24"/>
    </row>
    <row r="172" spans="1:4" x14ac:dyDescent="0.2">
      <c r="A172" s="2" t="s">
        <v>670</v>
      </c>
      <c r="B172" s="2" t="s">
        <v>52</v>
      </c>
      <c r="C172" s="16" t="str">
        <f t="shared" si="2"/>
        <v>Middle and Near East</v>
      </c>
      <c r="D172" s="24"/>
    </row>
    <row r="173" spans="1:4" x14ac:dyDescent="0.2">
      <c r="A173" s="2" t="s">
        <v>674</v>
      </c>
      <c r="B173" s="2" t="s">
        <v>18</v>
      </c>
      <c r="C173" s="16" t="str">
        <f t="shared" si="2"/>
        <v>South Asia</v>
      </c>
      <c r="D173" s="24"/>
    </row>
    <row r="174" spans="1:4" x14ac:dyDescent="0.2">
      <c r="A174" s="2" t="s">
        <v>677</v>
      </c>
      <c r="B174" s="2" t="s">
        <v>13</v>
      </c>
      <c r="C174" s="16" t="str">
        <f t="shared" si="2"/>
        <v>Latin America and Caribbean</v>
      </c>
      <c r="D174" s="24"/>
    </row>
    <row r="175" spans="1:4" x14ac:dyDescent="0.2">
      <c r="A175" s="2" t="s">
        <v>680</v>
      </c>
      <c r="B175" s="2" t="s">
        <v>71</v>
      </c>
      <c r="C175" s="16" t="str">
        <f t="shared" si="2"/>
        <v>East Asia and Pacific</v>
      </c>
      <c r="D175" s="24"/>
    </row>
    <row r="176" spans="1:4" x14ac:dyDescent="0.2">
      <c r="A176" s="2" t="s">
        <v>682</v>
      </c>
      <c r="B176" s="2" t="s">
        <v>13</v>
      </c>
      <c r="C176" s="16" t="str">
        <f t="shared" si="2"/>
        <v>Latin America and Caribbean</v>
      </c>
      <c r="D176" s="24"/>
    </row>
    <row r="177" spans="1:4" x14ac:dyDescent="0.2">
      <c r="A177" s="2" t="s">
        <v>685</v>
      </c>
      <c r="B177" s="2" t="s">
        <v>71</v>
      </c>
      <c r="C177" s="16" t="str">
        <f t="shared" si="2"/>
        <v>East Asia and Pacific</v>
      </c>
      <c r="D177" s="24"/>
    </row>
    <row r="178" spans="1:4" x14ac:dyDescent="0.2">
      <c r="A178" s="2" t="s">
        <v>689</v>
      </c>
      <c r="B178" s="2" t="s">
        <v>71</v>
      </c>
      <c r="C178" s="16" t="str">
        <f t="shared" si="2"/>
        <v>East Asia and Pacific</v>
      </c>
      <c r="D178" s="24"/>
    </row>
    <row r="179" spans="1:4" x14ac:dyDescent="0.2">
      <c r="A179" s="2" t="s">
        <v>693</v>
      </c>
      <c r="B179" s="2" t="s">
        <v>71</v>
      </c>
      <c r="C179" s="16" t="str">
        <f t="shared" si="2"/>
        <v>East Asia and Pacific</v>
      </c>
      <c r="D179" s="24"/>
    </row>
    <row r="180" spans="1:4" x14ac:dyDescent="0.2">
      <c r="A180" s="2" t="s">
        <v>698</v>
      </c>
      <c r="B180" s="2" t="s">
        <v>33</v>
      </c>
      <c r="C180" s="16" t="str">
        <f t="shared" si="2"/>
        <v>Europe</v>
      </c>
      <c r="D180" s="24"/>
    </row>
    <row r="181" spans="1:4" x14ac:dyDescent="0.2">
      <c r="A181" s="2" t="s">
        <v>701</v>
      </c>
      <c r="B181" s="2" t="s">
        <v>13</v>
      </c>
      <c r="C181" s="16" t="str">
        <f t="shared" si="2"/>
        <v>Latin America and Caribbean</v>
      </c>
      <c r="D181" s="24"/>
    </row>
    <row r="182" spans="1:4" x14ac:dyDescent="0.2">
      <c r="A182" s="2" t="s">
        <v>703</v>
      </c>
      <c r="B182" s="2" t="s">
        <v>71</v>
      </c>
      <c r="C182" s="16" t="str">
        <f t="shared" si="2"/>
        <v>East Asia and Pacific</v>
      </c>
      <c r="D182" s="24"/>
    </row>
    <row r="183" spans="1:4" x14ac:dyDescent="0.2">
      <c r="A183" s="2" t="s">
        <v>710</v>
      </c>
      <c r="B183" s="2" t="s">
        <v>33</v>
      </c>
      <c r="C183" s="16" t="str">
        <f t="shared" si="2"/>
        <v>Europe</v>
      </c>
      <c r="D183" s="24"/>
    </row>
    <row r="184" spans="1:4" x14ac:dyDescent="0.2">
      <c r="A184" s="2" t="s">
        <v>714</v>
      </c>
      <c r="B184" s="2" t="s">
        <v>13</v>
      </c>
      <c r="C184" s="16" t="str">
        <f t="shared" si="2"/>
        <v>Latin America and Caribbean</v>
      </c>
      <c r="D184" s="24"/>
    </row>
    <row r="185" spans="1:4" x14ac:dyDescent="0.2">
      <c r="A185" s="2" t="s">
        <v>718</v>
      </c>
      <c r="B185" s="2" t="s">
        <v>52</v>
      </c>
      <c r="C185" s="16" t="str">
        <f t="shared" si="2"/>
        <v>Middle and Near East</v>
      </c>
      <c r="D185" s="24"/>
    </row>
    <row r="186" spans="1:4" x14ac:dyDescent="0.2">
      <c r="A186" s="2" t="s">
        <v>721</v>
      </c>
      <c r="B186" s="2" t="s">
        <v>71</v>
      </c>
      <c r="C186" s="16" t="str">
        <f t="shared" si="2"/>
        <v>East Asia and Pacific</v>
      </c>
      <c r="D186" s="24"/>
    </row>
    <row r="187" spans="1:4" x14ac:dyDescent="0.2">
      <c r="A187" s="2" t="s">
        <v>723</v>
      </c>
      <c r="B187" s="2" t="s">
        <v>52</v>
      </c>
      <c r="C187" s="16" t="str">
        <f t="shared" si="2"/>
        <v>Middle and Near East</v>
      </c>
      <c r="D187" s="24"/>
    </row>
    <row r="188" spans="1:4" x14ac:dyDescent="0.2">
      <c r="A188" s="2" t="s">
        <v>726</v>
      </c>
      <c r="B188" s="2" t="s">
        <v>71</v>
      </c>
      <c r="C188" s="16" t="str">
        <f t="shared" si="2"/>
        <v>East Asia and Pacific</v>
      </c>
      <c r="D188" s="24"/>
    </row>
    <row r="189" spans="1:4" x14ac:dyDescent="0.2">
      <c r="A189" s="2" t="s">
        <v>728</v>
      </c>
      <c r="B189" s="2" t="s">
        <v>33</v>
      </c>
      <c r="C189" s="16" t="str">
        <f t="shared" si="2"/>
        <v>Europe</v>
      </c>
      <c r="D189" s="24"/>
    </row>
    <row r="190" spans="1:4" x14ac:dyDescent="0.2">
      <c r="A190" s="2" t="s">
        <v>732</v>
      </c>
      <c r="B190" s="2" t="s">
        <v>64</v>
      </c>
      <c r="C190" s="16" t="str">
        <f t="shared" si="2"/>
        <v>Former Soviet Union</v>
      </c>
      <c r="D190" s="24"/>
    </row>
    <row r="191" spans="1:4" x14ac:dyDescent="0.2">
      <c r="A191" s="2" t="s">
        <v>736</v>
      </c>
      <c r="B191" s="2" t="s">
        <v>25</v>
      </c>
      <c r="C191" s="16" t="str">
        <f t="shared" si="2"/>
        <v>Sub-Saharan Africa</v>
      </c>
      <c r="D191" s="24"/>
    </row>
    <row r="192" spans="1:4" x14ac:dyDescent="0.2">
      <c r="A192" s="2" t="s">
        <v>739</v>
      </c>
      <c r="B192" s="2" t="s">
        <v>52</v>
      </c>
      <c r="C192" s="16" t="str">
        <f t="shared" si="2"/>
        <v>Middle and Near East</v>
      </c>
      <c r="D192" s="24"/>
    </row>
    <row r="193" spans="1:4" x14ac:dyDescent="0.2">
      <c r="A193" s="2" t="s">
        <v>742</v>
      </c>
      <c r="B193" s="2" t="s">
        <v>25</v>
      </c>
      <c r="C193" s="16" t="str">
        <f t="shared" si="2"/>
        <v>Sub-Saharan Africa</v>
      </c>
      <c r="D193" s="24"/>
    </row>
    <row r="194" spans="1:4" x14ac:dyDescent="0.2">
      <c r="A194" s="2" t="s">
        <v>748</v>
      </c>
      <c r="B194" s="2" t="s">
        <v>25</v>
      </c>
      <c r="C194" s="16" t="str">
        <f t="shared" si="2"/>
        <v>Sub-Saharan Africa</v>
      </c>
      <c r="D194" s="24"/>
    </row>
    <row r="195" spans="1:4" x14ac:dyDescent="0.2">
      <c r="A195" s="2" t="s">
        <v>751</v>
      </c>
      <c r="B195" s="2" t="s">
        <v>71</v>
      </c>
      <c r="C195" s="16" t="str">
        <f t="shared" ref="C195:C251" si="3">VLOOKUP(B195,D$2:E$9,2,FALSE)</f>
        <v>East Asia and Pacific</v>
      </c>
      <c r="D195" s="24"/>
    </row>
    <row r="196" spans="1:4" x14ac:dyDescent="0.2">
      <c r="A196" s="2" t="s">
        <v>755</v>
      </c>
      <c r="B196" s="2" t="s">
        <v>25</v>
      </c>
      <c r="C196" s="16" t="str">
        <f t="shared" si="3"/>
        <v>Sub-Saharan Africa</v>
      </c>
      <c r="D196" s="24"/>
    </row>
    <row r="197" spans="1:4" x14ac:dyDescent="0.2">
      <c r="A197" s="2" t="s">
        <v>757</v>
      </c>
      <c r="B197" s="2" t="s">
        <v>25</v>
      </c>
      <c r="C197" s="16" t="str">
        <f t="shared" si="3"/>
        <v>Sub-Saharan Africa</v>
      </c>
      <c r="D197" s="24"/>
    </row>
    <row r="198" spans="1:4" x14ac:dyDescent="0.2">
      <c r="A198" s="2" t="s">
        <v>759</v>
      </c>
      <c r="B198" s="2" t="s">
        <v>25</v>
      </c>
      <c r="C198" s="16" t="str">
        <f t="shared" si="3"/>
        <v>Sub-Saharan Africa</v>
      </c>
      <c r="D198" s="24"/>
    </row>
    <row r="199" spans="1:4" x14ac:dyDescent="0.2">
      <c r="A199" s="2" t="s">
        <v>761</v>
      </c>
      <c r="B199" s="2" t="s">
        <v>71</v>
      </c>
      <c r="C199" s="16" t="str">
        <f t="shared" si="3"/>
        <v>East Asia and Pacific</v>
      </c>
      <c r="D199" s="24"/>
    </row>
    <row r="200" spans="1:4" x14ac:dyDescent="0.2">
      <c r="A200" s="2" t="s">
        <v>765</v>
      </c>
      <c r="B200" s="2" t="s">
        <v>25</v>
      </c>
      <c r="C200" s="16" t="str">
        <f t="shared" si="3"/>
        <v>Sub-Saharan Africa</v>
      </c>
      <c r="D200" s="24"/>
    </row>
    <row r="201" spans="1:4" x14ac:dyDescent="0.2">
      <c r="A201" s="2" t="s">
        <v>770</v>
      </c>
      <c r="B201" s="2" t="s">
        <v>13</v>
      </c>
      <c r="C201" s="16" t="str">
        <f t="shared" si="3"/>
        <v>Latin America and Caribbean</v>
      </c>
      <c r="D201" s="24"/>
    </row>
    <row r="202" spans="1:4" x14ac:dyDescent="0.2">
      <c r="A202" s="2" t="s">
        <v>774</v>
      </c>
      <c r="B202" s="2" t="s">
        <v>33</v>
      </c>
      <c r="C202" s="16" t="str">
        <f t="shared" si="3"/>
        <v>Europe</v>
      </c>
      <c r="D202" s="24"/>
    </row>
    <row r="203" spans="1:4" x14ac:dyDescent="0.2">
      <c r="A203" s="2" t="s">
        <v>778</v>
      </c>
      <c r="B203" s="2" t="s">
        <v>25</v>
      </c>
      <c r="C203" s="16" t="str">
        <f t="shared" si="3"/>
        <v>Sub-Saharan Africa</v>
      </c>
      <c r="D203" s="24"/>
    </row>
    <row r="204" spans="1:4" x14ac:dyDescent="0.2">
      <c r="A204" s="2" t="s">
        <v>781</v>
      </c>
      <c r="B204" s="2" t="s">
        <v>25</v>
      </c>
      <c r="C204" s="16" t="str">
        <f t="shared" si="3"/>
        <v>Sub-Saharan Africa</v>
      </c>
      <c r="D204" s="24"/>
    </row>
    <row r="205" spans="1:4" x14ac:dyDescent="0.2">
      <c r="A205" s="2" t="s">
        <v>783</v>
      </c>
      <c r="B205" s="2" t="s">
        <v>33</v>
      </c>
      <c r="C205" s="16" t="str">
        <f t="shared" si="3"/>
        <v>Europe</v>
      </c>
      <c r="D205" s="24"/>
    </row>
    <row r="206" spans="1:4" x14ac:dyDescent="0.2">
      <c r="A206" s="2" t="s">
        <v>786</v>
      </c>
      <c r="B206" s="2" t="s">
        <v>25</v>
      </c>
      <c r="C206" s="16" t="str">
        <f t="shared" si="3"/>
        <v>Sub-Saharan Africa</v>
      </c>
      <c r="D206" s="24"/>
    </row>
    <row r="207" spans="1:4" x14ac:dyDescent="0.2">
      <c r="A207" s="2" t="s">
        <v>789</v>
      </c>
      <c r="B207" s="2" t="s">
        <v>25</v>
      </c>
      <c r="C207" s="16" t="str">
        <f t="shared" si="3"/>
        <v>Sub-Saharan Africa</v>
      </c>
      <c r="D207" s="24"/>
    </row>
    <row r="208" spans="1:4" x14ac:dyDescent="0.2">
      <c r="A208" s="2" t="s">
        <v>792</v>
      </c>
      <c r="B208" s="2" t="s">
        <v>13</v>
      </c>
      <c r="C208" s="16" t="str">
        <f t="shared" si="3"/>
        <v>Latin America and Caribbean</v>
      </c>
      <c r="D208" s="24"/>
    </row>
    <row r="209" spans="1:4" x14ac:dyDescent="0.2">
      <c r="A209" s="2" t="s">
        <v>795</v>
      </c>
      <c r="B209" s="2" t="s">
        <v>33</v>
      </c>
      <c r="C209" s="16" t="str">
        <f t="shared" si="3"/>
        <v>Europe</v>
      </c>
      <c r="D209" s="24"/>
    </row>
    <row r="210" spans="1:4" x14ac:dyDescent="0.2">
      <c r="A210" s="2" t="s">
        <v>799</v>
      </c>
      <c r="B210" s="2" t="s">
        <v>33</v>
      </c>
      <c r="C210" s="16" t="str">
        <f t="shared" si="3"/>
        <v>Europe</v>
      </c>
      <c r="D210" s="24"/>
    </row>
    <row r="211" spans="1:4" x14ac:dyDescent="0.2">
      <c r="A211" s="2" t="s">
        <v>802</v>
      </c>
      <c r="B211" s="2" t="s">
        <v>33</v>
      </c>
      <c r="C211" s="16" t="str">
        <f t="shared" si="3"/>
        <v>Europe</v>
      </c>
      <c r="D211" s="24"/>
    </row>
    <row r="212" spans="1:4" x14ac:dyDescent="0.2">
      <c r="A212" s="2" t="s">
        <v>805</v>
      </c>
      <c r="B212" s="2" t="s">
        <v>25</v>
      </c>
      <c r="C212" s="16" t="str">
        <f t="shared" si="3"/>
        <v>Sub-Saharan Africa</v>
      </c>
      <c r="D212" s="24"/>
    </row>
    <row r="213" spans="1:4" x14ac:dyDescent="0.2">
      <c r="A213" s="2" t="s">
        <v>809</v>
      </c>
      <c r="B213" s="2" t="s">
        <v>13</v>
      </c>
      <c r="C213" s="16" t="str">
        <f t="shared" si="3"/>
        <v>Latin America and Caribbean</v>
      </c>
      <c r="D213" s="24"/>
    </row>
    <row r="214" spans="1:4" x14ac:dyDescent="0.2">
      <c r="A214" s="2" t="s">
        <v>811</v>
      </c>
      <c r="B214" s="2" t="s">
        <v>71</v>
      </c>
      <c r="C214" s="16" t="str">
        <f t="shared" si="3"/>
        <v>East Asia and Pacific</v>
      </c>
      <c r="D214" s="24"/>
    </row>
    <row r="215" spans="1:4" x14ac:dyDescent="0.2">
      <c r="A215" s="2" t="s">
        <v>815</v>
      </c>
      <c r="B215" s="2" t="s">
        <v>52</v>
      </c>
      <c r="C215" s="16" t="str">
        <f t="shared" si="3"/>
        <v>Middle and Near East</v>
      </c>
      <c r="D215" s="24"/>
    </row>
    <row r="216" spans="1:4" x14ac:dyDescent="0.2">
      <c r="A216" s="2" t="s">
        <v>819</v>
      </c>
      <c r="B216" s="2" t="s">
        <v>13</v>
      </c>
      <c r="C216" s="16" t="str">
        <f t="shared" si="3"/>
        <v>Latin America and Caribbean</v>
      </c>
      <c r="D216" s="24"/>
    </row>
    <row r="217" spans="1:4" x14ac:dyDescent="0.2">
      <c r="A217" s="2" t="s">
        <v>821</v>
      </c>
      <c r="B217" s="2" t="s">
        <v>25</v>
      </c>
      <c r="C217" s="16" t="str">
        <f t="shared" si="3"/>
        <v>Sub-Saharan Africa</v>
      </c>
      <c r="D217" s="24"/>
    </row>
    <row r="218" spans="1:4" x14ac:dyDescent="0.2">
      <c r="A218" s="2" t="s">
        <v>826</v>
      </c>
      <c r="B218" s="2" t="s">
        <v>25</v>
      </c>
      <c r="C218" s="16" t="str">
        <f t="shared" si="3"/>
        <v>Sub-Saharan Africa</v>
      </c>
      <c r="D218" s="24"/>
    </row>
    <row r="219" spans="1:4" x14ac:dyDescent="0.2">
      <c r="A219" s="2" t="s">
        <v>830</v>
      </c>
      <c r="B219" s="2" t="s">
        <v>71</v>
      </c>
      <c r="C219" s="16" t="str">
        <f t="shared" si="3"/>
        <v>East Asia and Pacific</v>
      </c>
      <c r="D219" s="24"/>
    </row>
    <row r="220" spans="1:4" x14ac:dyDescent="0.2">
      <c r="A220" s="2" t="s">
        <v>833</v>
      </c>
      <c r="B220" s="2" t="s">
        <v>64</v>
      </c>
      <c r="C220" s="16" t="str">
        <f t="shared" si="3"/>
        <v>Former Soviet Union</v>
      </c>
      <c r="D220" s="24"/>
    </row>
    <row r="221" spans="1:4" x14ac:dyDescent="0.2">
      <c r="A221" s="2" t="s">
        <v>837</v>
      </c>
      <c r="B221" s="2" t="s">
        <v>71</v>
      </c>
      <c r="C221" s="16" t="str">
        <f t="shared" si="3"/>
        <v>East Asia and Pacific</v>
      </c>
      <c r="D221" s="24"/>
    </row>
    <row r="222" spans="1:4" x14ac:dyDescent="0.2">
      <c r="A222" s="2" t="s">
        <v>839</v>
      </c>
      <c r="B222" s="2" t="s">
        <v>64</v>
      </c>
      <c r="C222" s="16" t="str">
        <f t="shared" si="3"/>
        <v>Former Soviet Union</v>
      </c>
      <c r="D222" s="24"/>
    </row>
    <row r="223" spans="1:4" x14ac:dyDescent="0.2">
      <c r="A223" s="2" t="s">
        <v>843</v>
      </c>
      <c r="B223" s="2" t="s">
        <v>71</v>
      </c>
      <c r="C223" s="16" t="str">
        <f t="shared" si="3"/>
        <v>East Asia and Pacific</v>
      </c>
      <c r="D223" s="24"/>
    </row>
    <row r="224" spans="1:4" x14ac:dyDescent="0.2">
      <c r="A224" s="2" t="s">
        <v>848</v>
      </c>
      <c r="B224" s="2" t="s">
        <v>71</v>
      </c>
      <c r="C224" s="16" t="str">
        <f t="shared" si="3"/>
        <v>East Asia and Pacific</v>
      </c>
      <c r="D224" s="24"/>
    </row>
    <row r="225" spans="1:4" x14ac:dyDescent="0.2">
      <c r="A225" s="2" t="s">
        <v>851</v>
      </c>
      <c r="B225" s="2" t="s">
        <v>13</v>
      </c>
      <c r="C225" s="16" t="str">
        <f t="shared" si="3"/>
        <v>Latin America and Caribbean</v>
      </c>
      <c r="D225" s="24"/>
    </row>
    <row r="226" spans="1:4" x14ac:dyDescent="0.2">
      <c r="A226" s="2" t="s">
        <v>855</v>
      </c>
      <c r="B226" s="2" t="s">
        <v>52</v>
      </c>
      <c r="C226" s="16" t="str">
        <f t="shared" si="3"/>
        <v>Middle and Near East</v>
      </c>
      <c r="D226" s="24"/>
    </row>
    <row r="227" spans="1:4" x14ac:dyDescent="0.2">
      <c r="A227" s="2" t="s">
        <v>858</v>
      </c>
      <c r="B227" s="2" t="s">
        <v>52</v>
      </c>
      <c r="C227" s="16" t="str">
        <f t="shared" si="3"/>
        <v>Middle and Near East</v>
      </c>
      <c r="D227" s="24"/>
    </row>
    <row r="228" spans="1:4" x14ac:dyDescent="0.2">
      <c r="A228" s="2" t="s">
        <v>862</v>
      </c>
      <c r="B228" s="2" t="s">
        <v>71</v>
      </c>
      <c r="C228" s="16" t="str">
        <f t="shared" si="3"/>
        <v>East Asia and Pacific</v>
      </c>
      <c r="D228" s="24"/>
    </row>
    <row r="229" spans="1:4" x14ac:dyDescent="0.2">
      <c r="A229" s="2" t="s">
        <v>865</v>
      </c>
      <c r="B229" s="2" t="s">
        <v>71</v>
      </c>
      <c r="C229" s="16" t="str">
        <f t="shared" si="3"/>
        <v>East Asia and Pacific</v>
      </c>
      <c r="D229" s="24"/>
    </row>
    <row r="230" spans="1:4" x14ac:dyDescent="0.2">
      <c r="A230" s="2" t="s">
        <v>867</v>
      </c>
      <c r="B230" s="2" t="s">
        <v>25</v>
      </c>
      <c r="C230" s="16" t="str">
        <f t="shared" si="3"/>
        <v>Sub-Saharan Africa</v>
      </c>
      <c r="D230" s="24"/>
    </row>
    <row r="231" spans="1:4" x14ac:dyDescent="0.2">
      <c r="A231" s="2" t="s">
        <v>873</v>
      </c>
      <c r="B231" s="2" t="s">
        <v>25</v>
      </c>
      <c r="C231" s="16" t="str">
        <f t="shared" si="3"/>
        <v>Sub-Saharan Africa</v>
      </c>
      <c r="D231" s="24"/>
    </row>
    <row r="232" spans="1:4" x14ac:dyDescent="0.2">
      <c r="A232" s="2" t="s">
        <v>876</v>
      </c>
      <c r="B232" s="2" t="s">
        <v>64</v>
      </c>
      <c r="C232" s="16" t="str">
        <f t="shared" si="3"/>
        <v>Former Soviet Union</v>
      </c>
      <c r="D232" s="24"/>
    </row>
    <row r="233" spans="1:4" x14ac:dyDescent="0.2">
      <c r="A233" s="2" t="s">
        <v>879</v>
      </c>
      <c r="B233" s="2" t="s">
        <v>71</v>
      </c>
      <c r="C233" s="16" t="str">
        <f t="shared" si="3"/>
        <v>East Asia and Pacific</v>
      </c>
      <c r="D233" s="24"/>
    </row>
    <row r="234" spans="1:4" x14ac:dyDescent="0.2">
      <c r="A234" s="2" t="s">
        <v>881</v>
      </c>
      <c r="B234" s="2" t="s">
        <v>13</v>
      </c>
      <c r="C234" s="16" t="str">
        <f t="shared" si="3"/>
        <v>Latin America and Caribbean</v>
      </c>
      <c r="D234" s="24"/>
    </row>
    <row r="235" spans="1:4" x14ac:dyDescent="0.2">
      <c r="A235" s="2" t="s">
        <v>885</v>
      </c>
      <c r="B235" s="2" t="s">
        <v>194</v>
      </c>
      <c r="C235" s="16" t="str">
        <f t="shared" si="3"/>
        <v>North America</v>
      </c>
      <c r="D235" s="24"/>
    </row>
    <row r="236" spans="1:4" x14ac:dyDescent="0.2">
      <c r="A236" s="2" t="s">
        <v>890</v>
      </c>
      <c r="B236" s="2" t="s">
        <v>64</v>
      </c>
      <c r="C236" s="16" t="str">
        <f t="shared" si="3"/>
        <v>Former Soviet Union</v>
      </c>
      <c r="D236" s="24"/>
    </row>
    <row r="237" spans="1:4" x14ac:dyDescent="0.2">
      <c r="A237" s="2" t="s">
        <v>893</v>
      </c>
      <c r="B237" s="2" t="s">
        <v>33</v>
      </c>
      <c r="C237" s="16" t="str">
        <f t="shared" si="3"/>
        <v>Europe</v>
      </c>
      <c r="D237" s="24"/>
    </row>
    <row r="238" spans="1:4" x14ac:dyDescent="0.2">
      <c r="A238" s="2" t="s">
        <v>895</v>
      </c>
      <c r="B238" s="2" t="s">
        <v>13</v>
      </c>
      <c r="C238" s="16" t="str">
        <f t="shared" si="3"/>
        <v>Latin America and Caribbean</v>
      </c>
      <c r="D238" s="24"/>
    </row>
    <row r="239" spans="1:4" x14ac:dyDescent="0.2">
      <c r="A239" s="2" t="s">
        <v>899</v>
      </c>
      <c r="B239" s="2" t="s">
        <v>13</v>
      </c>
      <c r="C239" s="16" t="str">
        <f t="shared" si="3"/>
        <v>Latin America and Caribbean</v>
      </c>
      <c r="D239" s="24"/>
    </row>
    <row r="240" spans="1:4" x14ac:dyDescent="0.2">
      <c r="A240" s="2" t="s">
        <v>903</v>
      </c>
      <c r="B240" s="2" t="s">
        <v>13</v>
      </c>
      <c r="C240" s="16" t="str">
        <f t="shared" si="3"/>
        <v>Latin America and Caribbean</v>
      </c>
      <c r="D240" s="24"/>
    </row>
    <row r="241" spans="1:4" x14ac:dyDescent="0.2">
      <c r="A241" s="2" t="s">
        <v>905</v>
      </c>
      <c r="B241" s="2" t="s">
        <v>13</v>
      </c>
      <c r="C241" s="16" t="str">
        <f t="shared" si="3"/>
        <v>Latin America and Caribbean</v>
      </c>
      <c r="D241" s="24"/>
    </row>
    <row r="242" spans="1:4" x14ac:dyDescent="0.2">
      <c r="A242" s="2" t="s">
        <v>907</v>
      </c>
      <c r="B242" s="2" t="s">
        <v>71</v>
      </c>
      <c r="C242" s="16" t="str">
        <f t="shared" si="3"/>
        <v>East Asia and Pacific</v>
      </c>
      <c r="D242" s="24"/>
    </row>
    <row r="243" spans="1:4" x14ac:dyDescent="0.2">
      <c r="A243" s="2" t="s">
        <v>912</v>
      </c>
      <c r="B243" s="2" t="s">
        <v>71</v>
      </c>
      <c r="C243" s="16" t="str">
        <f t="shared" si="3"/>
        <v>East Asia and Pacific</v>
      </c>
      <c r="D243" s="24"/>
    </row>
    <row r="244" spans="1:4" x14ac:dyDescent="0.2">
      <c r="A244" s="2" t="s">
        <v>916</v>
      </c>
      <c r="B244" s="2" t="s">
        <v>71</v>
      </c>
      <c r="C244" s="16" t="str">
        <f t="shared" si="3"/>
        <v>East Asia and Pacific</v>
      </c>
      <c r="D244" s="24"/>
    </row>
    <row r="245" spans="1:4" x14ac:dyDescent="0.2">
      <c r="A245" s="2" t="s">
        <v>918</v>
      </c>
      <c r="B245" s="2" t="s">
        <v>71</v>
      </c>
      <c r="C245" s="16" t="str">
        <f t="shared" si="3"/>
        <v>East Asia and Pacific</v>
      </c>
      <c r="D245" s="24"/>
    </row>
    <row r="246" spans="1:4" x14ac:dyDescent="0.2">
      <c r="A246" s="2" t="s">
        <v>922</v>
      </c>
      <c r="B246" s="2" t="s">
        <v>52</v>
      </c>
      <c r="C246" s="16" t="str">
        <f t="shared" si="3"/>
        <v>Middle and Near East</v>
      </c>
      <c r="D246" s="24"/>
    </row>
    <row r="247" spans="1:4" x14ac:dyDescent="0.2">
      <c r="A247" s="2" t="s">
        <v>925</v>
      </c>
      <c r="B247" s="2" t="s">
        <v>25</v>
      </c>
      <c r="C247" s="16" t="str">
        <f t="shared" si="3"/>
        <v>Sub-Saharan Africa</v>
      </c>
      <c r="D247" s="24"/>
    </row>
    <row r="248" spans="1:4" x14ac:dyDescent="0.2">
      <c r="A248" s="2" t="s">
        <v>930</v>
      </c>
      <c r="B248" s="2" t="s">
        <v>25</v>
      </c>
      <c r="C248" s="16" t="str">
        <f t="shared" si="3"/>
        <v>Sub-Saharan Africa</v>
      </c>
      <c r="D248" s="24"/>
    </row>
    <row r="249" spans="1:4" x14ac:dyDescent="0.2">
      <c r="A249" s="2" t="s">
        <v>934</v>
      </c>
      <c r="B249" s="2" t="s">
        <v>25</v>
      </c>
      <c r="C249" s="16" t="str">
        <f t="shared" si="3"/>
        <v>Sub-Saharan Africa</v>
      </c>
      <c r="D249" s="24"/>
    </row>
    <row r="250" spans="1:4" x14ac:dyDescent="0.2">
      <c r="A250" s="3" t="s">
        <v>86</v>
      </c>
      <c r="B250" s="2" t="s">
        <v>13</v>
      </c>
      <c r="C250" s="16" t="str">
        <f t="shared" si="3"/>
        <v>Latin America and Caribbean</v>
      </c>
      <c r="D250" s="24"/>
    </row>
    <row r="251" spans="1:4" x14ac:dyDescent="0.2">
      <c r="A251" s="2" t="s">
        <v>1024</v>
      </c>
      <c r="B251" s="2" t="s">
        <v>33</v>
      </c>
      <c r="C251" s="16" t="str">
        <f t="shared" si="3"/>
        <v>Europe</v>
      </c>
      <c r="D251" s="23"/>
    </row>
  </sheetData>
  <sortState ref="D2:D159">
    <sortCondition ref="D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dt.regions.all</vt:lpstr>
      <vt:lpstr>IMPACT115</vt:lpstr>
      <vt:lpstr>Sheet1</vt:lpstr>
      <vt:lpstr>regions.invest</vt:lpstr>
      <vt:lpstr>MDIreg2</vt:lpstr>
      <vt:lpstr>MDIreg1</vt:lpstr>
      <vt:lpstr>Africa.regions</vt:lpstr>
      <vt:lpstr>WB.income</vt:lpstr>
      <vt:lpstr>WB.spatial</vt:lpstr>
      <vt:lpstr>AggReg1</vt:lpstr>
      <vt:lpstr>IMPACT159</vt:lpstr>
      <vt:lpstr>SSP</vt:lpstr>
      <vt:lpstr>EAPgMENg</vt:lpstr>
      <vt:lpstr>Econ2Dev</vt:lpstr>
      <vt:lpstr>AggReg2</vt:lpstr>
      <vt:lpstr>FAO</vt:lpstr>
      <vt:lpstr>ISO</vt:lpstr>
      <vt:lpstr>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Sulser, Timothy (IFPRI)</dc:creator>
  <cp:lastModifiedBy>Gerald Nelson</cp:lastModifiedBy>
  <dcterms:created xsi:type="dcterms:W3CDTF">2014-03-07T16:08:25Z</dcterms:created>
  <dcterms:modified xsi:type="dcterms:W3CDTF">2018-06-16T22:39:56Z</dcterms:modified>
</cp:coreProperties>
</file>