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66B7C0F5-A86D-4759-8EB7-FCFDF2832C7D}" xr6:coauthVersionLast="47" xr6:coauthVersionMax="47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12" l="1"/>
  <c r="C141" i="12"/>
  <c r="D141" i="12"/>
  <c r="E141" i="12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BV6" i="14"/>
  <c r="CR5" i="14"/>
  <c r="CQ5" i="14"/>
  <c r="CP5" i="14"/>
  <c r="CP6" i="14" s="1"/>
  <c r="CM5" i="14"/>
  <c r="CL5" i="14"/>
  <c r="CK5" i="14"/>
  <c r="CK6" i="14" s="1"/>
  <c r="CH5" i="14"/>
  <c r="CG5" i="14"/>
  <c r="CF5" i="14"/>
  <c r="CF6" i="14" s="1"/>
  <c r="CC5" i="14"/>
  <c r="CB5" i="14"/>
  <c r="CA5" i="14"/>
  <c r="CA6" i="14" s="1"/>
  <c r="BX5" i="14"/>
  <c r="BW5" i="14"/>
  <c r="BV5" i="14"/>
  <c r="CW2" i="14"/>
  <c r="CV2" i="14"/>
  <c r="CU2" i="14"/>
  <c r="CU3" i="14" s="1"/>
  <c r="CR2" i="14"/>
  <c r="CQ2" i="14"/>
  <c r="CP2" i="14"/>
  <c r="CP3" i="14" s="1"/>
  <c r="CM2" i="14"/>
  <c r="CL2" i="14"/>
  <c r="CK2" i="14"/>
  <c r="CH2" i="14"/>
  <c r="CG2" i="14"/>
  <c r="CF2" i="14"/>
  <c r="CF3" i="14" s="1"/>
  <c r="CC2" i="14"/>
  <c r="CB2" i="14"/>
  <c r="CA2" i="14"/>
  <c r="CA3" i="14" s="1"/>
  <c r="BZ2" i="14"/>
  <c r="BY2" i="14"/>
  <c r="BX2" i="14"/>
  <c r="BW2" i="14"/>
  <c r="BV2" i="14"/>
  <c r="BV3" i="14" s="1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K14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D44" i="7" s="1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C44" i="7" s="1"/>
  <c r="D51" i="7"/>
  <c r="C51" i="7"/>
  <c r="B51" i="7"/>
  <c r="P50" i="7"/>
  <c r="O50" i="7"/>
  <c r="N50" i="7"/>
  <c r="F45" i="7" s="1"/>
  <c r="M50" i="7"/>
  <c r="L50" i="7"/>
  <c r="K50" i="7"/>
  <c r="E45" i="7" s="1"/>
  <c r="J50" i="7"/>
  <c r="I50" i="7"/>
  <c r="H50" i="7"/>
  <c r="D45" i="7" s="1"/>
  <c r="G50" i="7"/>
  <c r="F50" i="7"/>
  <c r="E50" i="7"/>
  <c r="C45" i="7" s="1"/>
  <c r="D50" i="7"/>
  <c r="C50" i="7"/>
  <c r="B50" i="7"/>
  <c r="B44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D113" i="5"/>
  <c r="F109" i="5"/>
  <c r="E109" i="5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H8" i="4"/>
  <c r="K7" i="4"/>
  <c r="J8" i="4" s="1"/>
  <c r="J7" i="4"/>
  <c r="I7" i="4"/>
  <c r="H7" i="4"/>
  <c r="G7" i="4"/>
  <c r="F7" i="4"/>
  <c r="F8" i="4" s="1"/>
  <c r="E7" i="4"/>
  <c r="D8" i="4" s="1"/>
  <c r="D7" i="4"/>
  <c r="C7" i="4"/>
  <c r="B7" i="4"/>
  <c r="B8" i="4" s="1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C5" i="2" s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6" i="2" s="1"/>
  <c r="R4" i="11" s="1"/>
  <c r="D194" i="1"/>
  <c r="D3" i="2" s="1"/>
  <c r="P4" i="11" s="1"/>
  <c r="C194" i="1"/>
  <c r="B194" i="1"/>
  <c r="D4" i="2" s="1"/>
  <c r="Q4" i="11" s="1"/>
  <c r="CK3" i="14" l="1"/>
  <c r="C4" i="2"/>
  <c r="E44" i="7"/>
  <c r="F44" i="7"/>
  <c r="B45" i="7"/>
</calcChain>
</file>

<file path=xl/sharedStrings.xml><?xml version="1.0" encoding="utf-8"?>
<sst xmlns="http://schemas.openxmlformats.org/spreadsheetml/2006/main" count="1922" uniqueCount="903">
  <si>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</si>
  <si>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</si>
  <si>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</si>
  <si>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</si>
  <si>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</si>
  <si>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</si>
  <si>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</si>
  <si>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</si>
  <si>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</si>
  <si>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</si>
  <si>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</si>
  <si>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</si>
  <si>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</si>
  <si>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</si>
  <si>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</si>
  <si>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</si>
  <si>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</si>
  <si>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</si>
  <si>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</si>
  <si>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</si>
  <si>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</si>
  <si>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</si>
  <si>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</si>
  <si>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</si>
  <si>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</si>
  <si>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</si>
  <si>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</si>
  <si>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</si>
  <si>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</si>
  <si>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</si>
  <si>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</si>
  <si>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</si>
  <si>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</si>
  <si>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</si>
  <si>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</si>
  <si>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</si>
  <si>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</si>
  <si>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</si>
  <si>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</si>
  <si>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</si>
  <si>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</si>
  <si>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</si>
  <si>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</si>
  <si>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</si>
  <si>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</si>
  <si>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</si>
  <si>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</si>
  <si>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</si>
  <si>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</si>
  <si>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</si>
  <si>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</si>
  <si>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</si>
  <si>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</si>
  <si>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</si>
  <si>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</si>
  <si>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</si>
  <si>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</si>
  <si>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</si>
  <si>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</si>
  <si>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</si>
  <si>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</si>
  <si>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</si>
  <si>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</si>
  <si>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</si>
  <si>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</si>
  <si>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</si>
  <si>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</si>
  <si>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</si>
  <si>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</si>
  <si>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</si>
  <si>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</si>
  <si>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</si>
  <si>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</si>
  <si>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</si>
  <si>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</si>
  <si>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</si>
  <si>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</si>
  <si>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</si>
  <si>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</si>
  <si>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</si>
  <si>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</si>
  <si>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</si>
  <si>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</si>
  <si>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</si>
  <si>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</si>
  <si>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</si>
  <si>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</si>
  <si>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</si>
  <si>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</si>
  <si>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</si>
  <si>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</si>
  <si>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</si>
  <si>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</si>
  <si>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</si>
  <si>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</si>
  <si>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</si>
  <si>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</si>
  <si>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</si>
  <si>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</si>
  <si>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</si>
  <si>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</si>
  <si>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</si>
  <si>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</si>
  <si>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</si>
  <si>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</si>
  <si>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</si>
  <si>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</si>
  <si>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</si>
  <si>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</si>
  <si>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</si>
  <si>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</si>
  <si>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</si>
  <si>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</si>
  <si>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</si>
  <si>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</si>
  <si>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</si>
  <si>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</si>
  <si>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</si>
  <si>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</si>
  <si>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</si>
  <si>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</si>
  <si>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</si>
  <si>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</si>
  <si>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</si>
  <si>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</si>
  <si>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</si>
  <si>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</si>
  <si>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</si>
  <si>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</si>
  <si>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</si>
  <si>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</si>
  <si>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</si>
  <si>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</si>
  <si>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</si>
  <si>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</si>
  <si>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</si>
  <si>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</si>
  <si>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</si>
  <si>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</si>
  <si>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</si>
  <si>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</si>
  <si>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</si>
  <si>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</si>
  <si>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</si>
  <si>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</si>
  <si>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</si>
  <si>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</si>
  <si>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</si>
  <si>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</si>
  <si>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</si>
  <si>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</si>
  <si>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</si>
  <si>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</si>
  <si>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</si>
  <si>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</si>
  <si>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</si>
  <si>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</si>
  <si>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</si>
  <si>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</si>
  <si>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</si>
  <si>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</si>
  <si>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</si>
  <si>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</si>
  <si>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</si>
  <si>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</si>
  <si>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</si>
  <si>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</si>
  <si>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</si>
  <si>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</si>
  <si>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</si>
  <si>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</si>
  <si>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</si>
  <si>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</si>
  <si>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</si>
  <si>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</si>
  <si>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</si>
  <si>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</si>
  <si>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</si>
  <si>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</si>
  <si>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</si>
  <si>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</si>
  <si>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</si>
  <si>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</si>
  <si>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</si>
  <si>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</si>
  <si>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</si>
  <si>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</si>
  <si>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</si>
  <si>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</si>
  <si>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</si>
  <si>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</si>
  <si>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</si>
  <si>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</si>
  <si>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</si>
  <si>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</si>
  <si>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</si>
  <si>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</si>
  <si>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</si>
  <si>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</si>
  <si>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</si>
  <si>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</si>
  <si>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</si>
  <si>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</si>
  <si>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</si>
  <si>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</si>
  <si>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</si>
  <si>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</si>
  <si>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</si>
  <si>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</si>
  <si>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</si>
  <si>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</si>
  <si>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</si>
  <si>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</si>
  <si>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</si>
  <si>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</si>
  <si>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</si>
  <si>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</si>
  <si>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</si>
  <si>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</si>
  <si>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</si>
  <si>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</si>
  <si>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</si>
  <si>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</si>
  <si>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</si>
  <si>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</si>
  <si>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</si>
  <si>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</si>
  <si>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</si>
  <si>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</si>
  <si>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</si>
  <si>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</si>
  <si>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</si>
  <si>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</si>
  <si>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</si>
  <si>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</si>
  <si>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</si>
  <si>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</si>
  <si>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</si>
  <si>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</si>
  <si>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</si>
  <si>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</si>
  <si>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</si>
  <si>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</si>
  <si>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</si>
  <si>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</si>
  <si>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</si>
  <si>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</si>
  <si>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</si>
  <si>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</si>
  <si>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</si>
  <si>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</si>
  <si>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</si>
  <si>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</si>
  <si>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</si>
  <si>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</si>
  <si>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</si>
  <si>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</si>
  <si>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</si>
  <si>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</si>
  <si>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</si>
  <si>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</si>
  <si>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</si>
  <si>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</si>
  <si>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</si>
  <si>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</si>
  <si>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</si>
  <si>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</si>
  <si>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</si>
  <si>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</si>
  <si>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</si>
  <si>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</si>
  <si>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</si>
  <si>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</si>
  <si>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</si>
  <si>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</si>
  <si>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</si>
  <si>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</si>
  <si>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</si>
  <si>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</si>
  <si>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</si>
  <si>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</si>
  <si>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</si>
  <si>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</si>
  <si>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</si>
  <si>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</si>
  <si>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</si>
  <si>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</si>
  <si>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</si>
  <si>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</si>
  <si>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</si>
  <si>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</si>
  <si>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</si>
  <si>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</si>
  <si>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</si>
  <si>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</si>
  <si>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</si>
  <si>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</si>
  <si>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</si>
  <si>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</si>
  <si>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</si>
  <si>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</si>
  <si>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</si>
  <si>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</si>
  <si>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</si>
  <si>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</si>
  <si>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</si>
  <si>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</si>
  <si>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</si>
  <si>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</si>
  <si>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</si>
  <si>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</si>
  <si>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</si>
  <si>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</si>
  <si>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</si>
  <si>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</si>
  <si>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</si>
  <si>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</si>
  <si>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</si>
  <si>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</si>
  <si>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</si>
  <si>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</si>
  <si>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</si>
  <si>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</si>
  <si>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</si>
  <si>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</si>
  <si>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</si>
  <si>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</si>
  <si>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</si>
  <si>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</si>
  <si>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</si>
  <si>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</si>
  <si>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</si>
  <si>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</si>
  <si>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</si>
  <si>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</si>
  <si>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</si>
  <si>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</si>
  <si>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</si>
  <si>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</si>
  <si>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</si>
  <si>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</si>
  <si>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</si>
  <si>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</si>
  <si>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</si>
  <si>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</si>
  <si>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</si>
  <si>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</si>
  <si>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</si>
  <si>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</si>
  <si>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</si>
  <si>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</si>
  <si>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</si>
  <si>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</si>
  <si>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</si>
  <si>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</si>
  <si>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</si>
  <si>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</si>
  <si>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</si>
  <si>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</si>
  <si>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</si>
  <si>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</si>
  <si>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</si>
  <si>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</si>
  <si>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</si>
  <si>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</si>
  <si>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</si>
  <si>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</si>
  <si>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</si>
  <si>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</si>
  <si>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</si>
  <si>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</si>
  <si>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</si>
  <si>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</si>
  <si>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</si>
  <si>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</si>
  <si>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</si>
  <si>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</si>
  <si>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</si>
  <si>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</si>
  <si>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</si>
  <si>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</si>
  <si>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</si>
  <si>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</si>
  <si>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</si>
  <si>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</si>
  <si>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</si>
  <si>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</si>
  <si>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</si>
  <si>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</si>
  <si>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</si>
  <si>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</si>
  <si>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</si>
  <si>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</si>
  <si>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</si>
  <si>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</si>
  <si>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</si>
  <si>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</si>
  <si>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</si>
  <si>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</si>
  <si>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</si>
  <si>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</si>
  <si>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</si>
  <si>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</si>
  <si>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</si>
  <si>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</si>
  <si>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</si>
  <si>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</si>
  <si>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</si>
  <si>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</si>
  <si>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</si>
  <si>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</si>
  <si>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</si>
  <si>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</si>
  <si>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</si>
  <si>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</si>
  <si>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</si>
  <si>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</si>
  <si>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</si>
  <si>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</si>
  <si>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</si>
  <si>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</si>
  <si>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</si>
  <si>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</si>
  <si>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</si>
  <si>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</si>
  <si>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</si>
  <si>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</si>
  <si>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</si>
  <si>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</si>
  <si>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</si>
  <si>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</si>
  <si>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</si>
  <si>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</si>
  <si>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</si>
  <si>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</si>
  <si>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</si>
  <si>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</si>
  <si>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</si>
  <si>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</si>
  <si>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</si>
  <si>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</si>
  <si>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</si>
  <si>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</si>
  <si>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</si>
  <si>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</si>
  <si>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</si>
  <si>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</si>
  <si>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</si>
  <si>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</si>
  <si>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</si>
  <si>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</si>
  <si>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</si>
  <si>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</si>
  <si>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</si>
  <si>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</si>
  <si>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</si>
  <si>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</si>
  <si>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</si>
  <si>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</si>
  <si>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</si>
  <si>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</si>
  <si>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</si>
  <si>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</si>
  <si>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</si>
  <si>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</si>
  <si>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</si>
  <si>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</si>
  <si>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</si>
  <si>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</si>
  <si>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</si>
  <si>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</si>
  <si>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</si>
  <si>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</si>
  <si>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</si>
  <si>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</si>
  <si>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</si>
  <si>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</si>
  <si>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</si>
  <si>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</si>
  <si>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</si>
  <si>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</si>
  <si>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</si>
  <si>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</si>
  <si>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</si>
  <si>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</si>
  <si>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</si>
  <si>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</si>
  <si>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</si>
  <si>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</si>
  <si>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</si>
  <si>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</si>
  <si>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</si>
  <si>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</si>
  <si>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</si>
  <si>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</si>
  <si>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</si>
  <si>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</si>
  <si>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</si>
  <si>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</si>
  <si>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</si>
  <si>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</si>
  <si>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</si>
  <si>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</si>
  <si>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</si>
  <si>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</si>
  <si>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</si>
  <si>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</si>
  <si>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</si>
  <si>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</si>
  <si>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</si>
  <si>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</si>
  <si>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</si>
  <si>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</si>
  <si>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</si>
  <si>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</si>
  <si>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</si>
  <si>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</si>
  <si>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</si>
  <si>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</si>
  <si>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</si>
  <si>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</si>
  <si>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</si>
  <si>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</si>
  <si>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</si>
  <si>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</si>
  <si>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</si>
  <si>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</si>
  <si>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</si>
  <si>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</si>
  <si>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</si>
  <si>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</si>
  <si>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</si>
  <si>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</si>
  <si>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</si>
  <si>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</si>
  <si>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</si>
  <si>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</si>
  <si>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</si>
  <si>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</si>
  <si>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</si>
  <si>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</si>
  <si>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</si>
  <si>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</si>
  <si>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</si>
  <si>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</si>
  <si>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</si>
  <si>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</si>
  <si>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</si>
  <si>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</si>
  <si>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</si>
  <si>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</si>
  <si>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</si>
  <si>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</si>
  <si>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</si>
  <si>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</si>
  <si>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</si>
  <si>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</si>
  <si>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</si>
  <si>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</si>
  <si>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</si>
  <si>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</si>
  <si>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</si>
  <si>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</si>
  <si>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</si>
  <si>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</si>
  <si>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</si>
  <si>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</si>
  <si>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</si>
  <si>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</si>
  <si>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</si>
  <si>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</si>
  <si>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</si>
  <si>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</si>
  <si>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</si>
  <si>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</si>
  <si>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</si>
  <si>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</si>
  <si>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</si>
  <si>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</si>
  <si>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</si>
  <si>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</si>
  <si>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</si>
  <si>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</si>
  <si>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</si>
  <si>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</si>
  <si>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</si>
  <si>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</si>
  <si>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</si>
  <si>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</si>
  <si>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</si>
  <si>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</si>
  <si>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</si>
  <si>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</si>
  <si>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</si>
  <si>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</si>
  <si>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</si>
  <si>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</si>
  <si>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</si>
  <si>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</si>
  <si>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</si>
  <si>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</si>
  <si>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</si>
  <si>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</si>
  <si>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</si>
  <si>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</si>
  <si>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</si>
  <si>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</si>
  <si>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</si>
  <si>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</si>
  <si>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</si>
  <si>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</si>
  <si>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</si>
  <si>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</si>
  <si>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</si>
  <si>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</si>
  <si>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</si>
  <si>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</si>
  <si>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</si>
  <si>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</si>
  <si>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</si>
  <si>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</si>
  <si>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</si>
  <si>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</si>
  <si>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</si>
  <si>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</si>
  <si>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</si>
  <si>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</si>
  <si>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</si>
  <si>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</si>
  <si>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</si>
  <si>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</si>
  <si>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</si>
  <si>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</si>
  <si>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</si>
  <si>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</si>
  <si>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</si>
  <si>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</si>
  <si>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</si>
  <si>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</si>
  <si>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</si>
  <si>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</si>
  <si>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</si>
  <si>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</si>
  <si>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</si>
  <si>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</si>
  <si>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</si>
  <si>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</si>
  <si>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</si>
  <si>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</si>
  <si>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</si>
  <si>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</si>
  <si>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</si>
  <si>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</si>
  <si>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</si>
  <si>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</si>
  <si>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</si>
  <si>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</si>
  <si>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</si>
  <si>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</si>
  <si>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</si>
  <si>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</si>
  <si>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</si>
  <si>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</si>
  <si>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</si>
  <si>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</si>
  <si>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</si>
  <si>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</si>
  <si>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</si>
  <si>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</si>
  <si>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</si>
  <si>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</si>
  <si>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</si>
  <si>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</si>
  <si>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</si>
  <si>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</si>
  <si>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</si>
  <si>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</si>
  <si>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</si>
  <si>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</si>
  <si>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</si>
  <si>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</si>
  <si>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</si>
  <si>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</si>
  <si>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</si>
  <si>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</si>
  <si>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</si>
  <si>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</si>
  <si>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</si>
  <si>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</si>
  <si>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</si>
  <si>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</si>
  <si>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</si>
  <si>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</si>
  <si>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</si>
  <si>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</si>
  <si>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</si>
  <si>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</si>
  <si>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</si>
  <si>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</si>
  <si>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</si>
  <si>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</si>
  <si>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</si>
  <si>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</si>
  <si>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</si>
  <si>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</si>
  <si>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</si>
  <si>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</si>
  <si>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</si>
  <si>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</si>
  <si>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</si>
  <si>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</si>
  <si>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</si>
  <si>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</si>
  <si>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</si>
  <si>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</si>
  <si>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</si>
  <si>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</si>
  <si>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</si>
  <si>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</si>
  <si>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</si>
  <si>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</si>
  <si>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</si>
  <si>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</si>
  <si>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</si>
  <si>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</si>
  <si>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</si>
  <si>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</si>
  <si>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</si>
  <si>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</si>
  <si>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</si>
  <si>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</si>
  <si>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</si>
  <si>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</si>
  <si>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</si>
  <si>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</si>
  <si>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</si>
  <si>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</si>
  <si>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</si>
  <si>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</si>
  <si>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</si>
  <si>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</si>
  <si>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</si>
  <si>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</si>
  <si>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</si>
  <si>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</si>
  <si>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</si>
  <si>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</si>
  <si>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</si>
  <si>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</si>
  <si>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</si>
  <si>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</si>
  <si>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</si>
  <si>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</si>
  <si>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</si>
  <si>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</si>
  <si>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</si>
  <si>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</si>
  <si>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</si>
  <si>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</si>
  <si>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</si>
  <si>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</si>
  <si>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</si>
  <si>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</si>
  <si>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</si>
  <si>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</si>
  <si>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</si>
  <si>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</si>
  <si>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</si>
  <si>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</si>
  <si>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</si>
  <si>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</si>
  <si>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</si>
  <si>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</si>
  <si>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</si>
  <si>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</si>
  <si>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</si>
  <si>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</si>
  <si>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</si>
  <si>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</si>
  <si>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</si>
  <si>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</si>
  <si>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</si>
  <si>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</si>
  <si>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</si>
  <si>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</si>
  <si>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</si>
  <si>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</si>
  <si>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</si>
  <si>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</si>
  <si>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</si>
  <si>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</si>
  <si>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</si>
  <si>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</si>
  <si>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</si>
  <si>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</si>
  <si>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</si>
  <si>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</si>
  <si>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</si>
  <si>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</si>
  <si>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</si>
  <si>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</si>
  <si>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</si>
  <si>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</si>
  <si>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</si>
  <si>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</si>
  <si>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</si>
  <si>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</si>
  <si>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</si>
  <si>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</si>
  <si>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</si>
  <si>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</si>
  <si>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</si>
  <si>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</si>
  <si>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</si>
  <si>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</si>
  <si>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</si>
  <si>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</si>
  <si>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</si>
  <si>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</si>
  <si>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</si>
  <si>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</si>
  <si>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</si>
  <si>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</si>
  <si>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</si>
  <si>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</si>
  <si>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</si>
  <si>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</si>
  <si>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</si>
  <si>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 map (mirage)</t>
  </si>
  <si>
    <t>2 map (anu)</t>
  </si>
  <si>
    <t>C:\</t>
  </si>
  <si>
    <t>dust (6/3/1)</t>
  </si>
  <si>
    <t>mirage (2/3)</t>
  </si>
  <si>
    <t>inferno (2)</t>
  </si>
  <si>
    <t>train (2)</t>
  </si>
  <si>
    <t>nuke (1/2/1)</t>
  </si>
  <si>
    <t>edin (1/0)</t>
  </si>
  <si>
    <t>3 akk, 1 akk c 4 map</t>
  </si>
  <si>
    <t>1 map (dust)</t>
  </si>
  <si>
    <t>2 map (anc)</t>
  </si>
  <si>
    <t>ancient (2/2)</t>
  </si>
  <si>
    <t>office (3/2)</t>
  </si>
  <si>
    <t>vertigo (2/1)</t>
  </si>
  <si>
    <t>anubis (1/2)</t>
  </si>
  <si>
    <t>italy (1)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</si>
  <si>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</si>
  <si>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</si>
  <si>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</si>
  <si>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</si>
  <si>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</si>
  <si>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</si>
  <si>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</si>
  <si>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</si>
  <si>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</si>
  <si>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</si>
  <si>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</si>
  <si>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</si>
  <si>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</si>
  <si>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</si>
  <si>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</si>
  <si>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</si>
  <si>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</si>
  <si>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</si>
  <si>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</si>
  <si>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</si>
  <si>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</si>
  <si>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</si>
  <si>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</si>
  <si>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</si>
  <si>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</si>
  <si>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</si>
  <si>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</si>
  <si>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</si>
  <si>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</si>
  <si>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</si>
  <si>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</si>
  <si>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</si>
  <si>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</si>
  <si>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</si>
  <si>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</si>
  <si>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</si>
  <si>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</si>
  <si>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</si>
  <si>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</si>
  <si>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</si>
  <si>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</si>
  <si>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</si>
  <si>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</si>
  <si>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</si>
  <si>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</si>
  <si>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</si>
  <si>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</si>
  <si>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</si>
  <si>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</si>
  <si>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</si>
  <si>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</si>
  <si>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</si>
  <si>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</si>
  <si>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</si>
  <si>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</si>
  <si>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18.02.2025</t>
  </si>
  <si>
    <t>121 map (nuke)</t>
  </si>
  <si>
    <t>122 map (over)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</si>
</sst>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9C57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3" fillId="14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164" fontId="11" fillId="4" borderId="0" xfId="0" applyNumberFormat="1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11" fillId="3" borderId="0" xfId="0" applyFont="1" applyFill="1"/>
    <xf numFmtId="0" fontId="0" fillId="12" borderId="0" xfId="0" applyFill="1"/>
    <xf numFmtId="0" fontId="0" fillId="13" borderId="0" xfId="0" applyFill="1"/>
    <xf numFmtId="0" fontId="13" fillId="14" borderId="0" xfId="1"/>
    <xf numFmtId="0" fontId="0" fillId="14" borderId="0" xfId="0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12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abSelected="1" topLeftCell="A283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7" t="s">
        <v>373</v>
      </c>
      <c r="G3" s="58"/>
      <c r="H3" s="58"/>
      <c r="I3" s="57" t="s">
        <v>374</v>
      </c>
      <c r="J3" s="58"/>
      <c r="K3" s="58"/>
      <c r="L3" s="57" t="s">
        <v>375</v>
      </c>
      <c r="M3" s="58"/>
      <c r="N3" s="58"/>
      <c r="O3" s="57" t="s">
        <v>376</v>
      </c>
      <c r="P3" s="58"/>
      <c r="Q3" s="58"/>
      <c r="R3" s="57" t="s">
        <v>377</v>
      </c>
      <c r="S3" s="58"/>
      <c r="T3" s="57" t="s">
        <v>378</v>
      </c>
      <c r="U3" s="58"/>
      <c r="V3" s="57" t="s">
        <v>379</v>
      </c>
      <c r="W3" s="58"/>
      <c r="X3" s="58"/>
      <c r="Y3" s="57" t="s">
        <v>380</v>
      </c>
      <c r="Z3" s="58"/>
      <c r="AA3" s="58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3" t="s">
        <v>641</v>
      </c>
      <c r="B1" s="59"/>
      <c r="C1" s="59"/>
      <c r="D1" s="54"/>
      <c r="E1" s="55" t="s">
        <v>642</v>
      </c>
      <c r="F1" s="59"/>
      <c r="G1" s="59"/>
      <c r="H1" s="59"/>
      <c r="I1" s="59"/>
      <c r="J1" s="54"/>
      <c r="K1" s="56" t="s">
        <v>643</v>
      </c>
      <c r="L1" s="59"/>
      <c r="M1" s="59"/>
      <c r="N1" s="54"/>
      <c r="O1" s="60" t="s">
        <v>644</v>
      </c>
      <c r="P1" s="61"/>
      <c r="Q1" s="61"/>
      <c r="R1" s="61"/>
      <c r="S1" s="62"/>
      <c r="T1" s="63" t="s">
        <v>645</v>
      </c>
      <c r="U1" s="64"/>
      <c r="V1" s="64"/>
      <c r="W1" s="64"/>
      <c r="X1" s="65"/>
      <c r="Y1" s="66" t="s">
        <v>646</v>
      </c>
      <c r="Z1" s="67"/>
      <c r="AA1" s="67"/>
      <c r="AB1" s="68"/>
      <c r="AC1" s="69" t="s">
        <v>647</v>
      </c>
      <c r="AD1" s="59"/>
      <c r="AE1" s="59"/>
      <c r="AF1" s="59"/>
      <c r="AG1" s="54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7" t="s">
        <v>651</v>
      </c>
      <c r="B8" s="58"/>
      <c r="C8" s="58"/>
      <c r="D8" s="58"/>
      <c r="E8" s="58"/>
      <c r="F8" s="58"/>
      <c r="G8" s="58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0" t="s">
        <v>710</v>
      </c>
      <c r="C20" s="71"/>
      <c r="D20" s="71"/>
      <c r="E20" s="71"/>
      <c r="F20" s="71"/>
      <c r="G20" s="71"/>
      <c r="H20" s="72"/>
    </row>
    <row r="21" spans="1:13" ht="15.75" customHeight="1" x14ac:dyDescent="0.25"/>
    <row r="22" spans="1:13" ht="15.75" customHeight="1" x14ac:dyDescent="0.25">
      <c r="A22" s="70" t="s">
        <v>711</v>
      </c>
      <c r="B22" s="71"/>
      <c r="C22" s="72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41"/>
  <sheetViews>
    <sheetView workbookViewId="0">
      <pane ySplit="1" topLeftCell="A119" activePane="bottomLeft" state="frozen"/>
      <selection pane="bottomLeft" activeCell="C142" sqref="C142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7" t="s">
        <v>715</v>
      </c>
      <c r="I3" s="58"/>
      <c r="J3" s="58"/>
      <c r="K3" s="58"/>
      <c r="L3" s="57" t="s">
        <v>716</v>
      </c>
      <c r="M3" s="58"/>
      <c r="N3" s="58"/>
      <c r="O3" s="58"/>
      <c r="P3" s="57" t="s">
        <v>717</v>
      </c>
      <c r="Q3" s="58"/>
      <c r="R3" s="58"/>
      <c r="S3" s="58"/>
      <c r="T3" s="57" t="s">
        <v>718</v>
      </c>
      <c r="U3" s="58"/>
      <c r="V3" s="58"/>
      <c r="W3" s="58"/>
      <c r="X3" s="57" t="s">
        <v>719</v>
      </c>
      <c r="Y3" s="58"/>
      <c r="Z3" s="58"/>
      <c r="AA3" s="58"/>
      <c r="AB3" s="57" t="s">
        <v>720</v>
      </c>
      <c r="AC3" s="58"/>
      <c r="AD3" s="58"/>
      <c r="AE3" s="58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32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32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32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32" ht="15.75" customHeight="1" x14ac:dyDescent="0.25">
      <c r="A132" s="40">
        <v>45701</v>
      </c>
      <c r="B132" s="40"/>
      <c r="C132" s="40"/>
      <c r="D132" s="40"/>
      <c r="E132" s="40"/>
    </row>
    <row r="133" spans="1:32" ht="15.75" customHeight="1" x14ac:dyDescent="0.25">
      <c r="A133" s="39" t="s">
        <v>827</v>
      </c>
      <c r="B133" s="37">
        <v>0.98</v>
      </c>
      <c r="C133" s="37">
        <v>1.1499999999999999</v>
      </c>
    </row>
    <row r="134" spans="1:32" ht="15.75" customHeight="1" x14ac:dyDescent="0.25">
      <c r="A134" s="38" t="s">
        <v>497</v>
      </c>
      <c r="B134" s="37">
        <v>0.62</v>
      </c>
      <c r="C134" s="37">
        <v>0.45</v>
      </c>
    </row>
    <row r="135" spans="1:32" ht="15.75" customHeight="1" x14ac:dyDescent="0.25">
      <c r="A135" s="40">
        <v>45703</v>
      </c>
      <c r="B135" s="38"/>
      <c r="C135" s="38"/>
      <c r="D135" s="38"/>
      <c r="E135" s="38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</row>
    <row r="136" spans="1:32" ht="15.75" customHeight="1" x14ac:dyDescent="0.25">
      <c r="A136" s="38" t="s">
        <v>498</v>
      </c>
      <c r="B136" s="37">
        <v>0.42</v>
      </c>
      <c r="C136" s="37">
        <v>0.87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</row>
    <row r="137" spans="1:32" x14ac:dyDescent="0.25">
      <c r="A137" s="51" t="s">
        <v>900</v>
      </c>
      <c r="B137" s="51"/>
      <c r="C137" s="51"/>
      <c r="D137" s="51"/>
      <c r="E137" s="51"/>
    </row>
    <row r="138" spans="1:32" x14ac:dyDescent="0.25">
      <c r="A138" s="49" t="s">
        <v>499</v>
      </c>
      <c r="B138">
        <v>0.9</v>
      </c>
      <c r="E138">
        <v>0.45</v>
      </c>
    </row>
    <row r="139" spans="1:32" x14ac:dyDescent="0.25">
      <c r="A139" s="50" t="s">
        <v>901</v>
      </c>
      <c r="B139">
        <v>1.64</v>
      </c>
      <c r="E139">
        <v>1.1599999999999999</v>
      </c>
    </row>
    <row r="140" spans="1:32" x14ac:dyDescent="0.25">
      <c r="A140" s="52" t="s">
        <v>902</v>
      </c>
      <c r="B140">
        <v>1.0900000000000001</v>
      </c>
      <c r="E140">
        <v>0.9</v>
      </c>
    </row>
    <row r="141" spans="1:32" ht="15.75" customHeight="1" x14ac:dyDescent="0.25">
      <c r="A141" s="36"/>
      <c r="B141" s="37">
        <f>AVERAGE(B3:B140)</f>
        <v>1.1161475409836066</v>
      </c>
      <c r="C141" s="37">
        <f>AVERAGE(C3:C140)</f>
        <v>0.98925925925925973</v>
      </c>
      <c r="D141" s="37">
        <f>AVERAGE(D3:D140)</f>
        <v>0.86599999999999999</v>
      </c>
      <c r="E141" s="37">
        <f>AVERAGE(E3:E140)</f>
        <v>0.77888888888888896</v>
      </c>
      <c r="F141" s="37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/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</row>
    <row r="2" spans="1:105" x14ac:dyDescent="0.25">
      <c r="A2" s="42">
        <v>45682</v>
      </c>
      <c r="B2" s="43" t="s">
        <v>713</v>
      </c>
      <c r="C2" s="43"/>
      <c r="D2" s="43"/>
      <c r="E2" s="43"/>
      <c r="F2" s="2"/>
      <c r="N2" s="13"/>
      <c r="S2" s="4"/>
      <c r="AA2" s="13"/>
      <c r="AF2" s="8"/>
      <c r="AN2" s="13"/>
    </row>
    <row r="3" spans="1:105" x14ac:dyDescent="0.25">
      <c r="A3" s="2" t="s">
        <v>828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0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829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H73"/>
  <sheetViews>
    <sheetView workbookViewId="0">
      <pane ySplit="1" topLeftCell="A62" activePane="bottomLeft" state="frozen"/>
      <selection pane="bottomLeft" activeCell="A81" sqref="A73:XFD81"/>
    </sheetView>
  </sheetViews>
  <sheetFormatPr defaultColWidth="14.42578125" defaultRowHeight="15" customHeight="1" x14ac:dyDescent="0.25"/>
  <cols>
    <col min="1" max="1" width="13.42578125" customWidth="1"/>
    <col min="2" max="112" width="8.7109375" customWidth="1"/>
  </cols>
  <sheetData>
    <row r="1" spans="1:112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830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V1" s="73" t="s">
        <v>831</v>
      </c>
      <c r="BW1" s="58"/>
      <c r="BX1" s="58"/>
      <c r="BY1" s="58"/>
      <c r="BZ1" s="58"/>
      <c r="CA1" s="74" t="s">
        <v>832</v>
      </c>
      <c r="CB1" s="58"/>
      <c r="CC1" s="58"/>
      <c r="CD1" s="58"/>
      <c r="CE1" s="58"/>
      <c r="CF1" s="75" t="s">
        <v>833</v>
      </c>
      <c r="CG1" s="58"/>
      <c r="CH1" s="58"/>
      <c r="CI1" s="58"/>
      <c r="CJ1" s="58"/>
      <c r="CK1" s="74" t="s">
        <v>834</v>
      </c>
      <c r="CL1" s="58"/>
      <c r="CM1" s="58"/>
      <c r="CN1" s="58"/>
      <c r="CO1" s="58"/>
      <c r="CP1" s="78" t="s">
        <v>835</v>
      </c>
      <c r="CQ1" s="58"/>
      <c r="CR1" s="58"/>
      <c r="CS1" s="58"/>
      <c r="CT1" s="58"/>
      <c r="CU1" s="73" t="s">
        <v>836</v>
      </c>
      <c r="CV1" s="58"/>
      <c r="CW1" s="58"/>
      <c r="CX1" s="58"/>
      <c r="CY1" s="58"/>
    </row>
    <row r="2" spans="1:112" x14ac:dyDescent="0.25">
      <c r="A2" s="46">
        <v>45664</v>
      </c>
      <c r="B2" s="4" t="s">
        <v>837</v>
      </c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V2" s="1">
        <f t="shared" ref="BV2:BZ2" si="0">AVERAGE(B3,B11,B19,B26,B42,B44,B52,B55,B61,B69)</f>
        <v>1.296</v>
      </c>
      <c r="BW2" s="1">
        <f t="shared" si="0"/>
        <v>1.2022222222222223</v>
      </c>
      <c r="BX2" s="1">
        <f t="shared" si="0"/>
        <v>1.3928571428571428</v>
      </c>
      <c r="BY2" s="1" t="e">
        <f t="shared" si="0"/>
        <v>#DIV/0!</v>
      </c>
      <c r="BZ2" s="1">
        <f t="shared" si="0"/>
        <v>1.71</v>
      </c>
      <c r="CA2" s="1">
        <f t="shared" ref="CA2:CC2" si="1">AVERAGE(B10,B17,B28,B33,B40)</f>
        <v>1.0940000000000001</v>
      </c>
      <c r="CB2" s="1">
        <f t="shared" si="1"/>
        <v>0.85</v>
      </c>
      <c r="CC2" s="1">
        <f t="shared" si="1"/>
        <v>1.3720000000000001</v>
      </c>
      <c r="CF2" s="1">
        <f t="shared" ref="CF2:CH2" si="2">AVERAGE(B14,B22)</f>
        <v>1.4450000000000001</v>
      </c>
      <c r="CG2" s="1">
        <f t="shared" si="2"/>
        <v>1.67</v>
      </c>
      <c r="CH2" s="1">
        <f t="shared" si="2"/>
        <v>1.095</v>
      </c>
      <c r="CK2" s="1">
        <f t="shared" ref="CK2:CM2" si="3">AVERAGE(B12,B16)</f>
        <v>1.08</v>
      </c>
      <c r="CL2" s="1">
        <f t="shared" si="3"/>
        <v>1.3399999999999999</v>
      </c>
      <c r="CM2" s="1">
        <f t="shared" si="3"/>
        <v>1.2200000000000002</v>
      </c>
      <c r="CP2" s="1">
        <f t="shared" ref="CP2:CR2" si="4">AVERAGE(B18,B27,B35,B41)</f>
        <v>1.0625</v>
      </c>
      <c r="CQ2" s="1">
        <f t="shared" si="4"/>
        <v>0.81750000000000012</v>
      </c>
      <c r="CR2" s="1">
        <f t="shared" si="4"/>
        <v>0.90749999999999997</v>
      </c>
      <c r="CU2" s="1">
        <f t="shared" ref="CU2:CW2" si="5">AVERAGE(B32)</f>
        <v>1.63</v>
      </c>
      <c r="CV2" s="1">
        <f t="shared" si="5"/>
        <v>1.26</v>
      </c>
      <c r="CW2" s="1">
        <f t="shared" si="5"/>
        <v>1.72</v>
      </c>
    </row>
    <row r="3" spans="1:112" x14ac:dyDescent="0.25">
      <c r="A3" s="6" t="s">
        <v>838</v>
      </c>
      <c r="B3" s="1">
        <v>1.1000000000000001</v>
      </c>
      <c r="C3" s="1">
        <v>1.28</v>
      </c>
      <c r="D3" s="1">
        <v>0.71</v>
      </c>
      <c r="G3" s="2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1</v>
      </c>
      <c r="U3" s="1">
        <v>1</v>
      </c>
      <c r="V3" s="1">
        <v>2</v>
      </c>
      <c r="W3" s="1">
        <v>0</v>
      </c>
      <c r="X3" s="1">
        <v>0</v>
      </c>
      <c r="Y3" s="1">
        <v>0</v>
      </c>
      <c r="Z3" s="1">
        <v>1</v>
      </c>
      <c r="AA3" s="1">
        <v>2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8">
        <v>0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  <c r="AM3" s="1">
        <v>2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6"/>
      <c r="BB3" s="13"/>
      <c r="BG3" s="10"/>
      <c r="BV3" s="57">
        <f>SUM(BV2:BX2)</f>
        <v>3.8910793650793649</v>
      </c>
      <c r="BW3" s="58"/>
      <c r="BX3" s="58"/>
      <c r="BY3" s="58"/>
      <c r="BZ3" s="58"/>
      <c r="CA3" s="57">
        <f>SUM(CA2:CC2)</f>
        <v>3.3159999999999998</v>
      </c>
      <c r="CB3" s="58"/>
      <c r="CC3" s="58"/>
      <c r="CD3" s="58"/>
      <c r="CE3" s="58"/>
      <c r="CF3" s="57">
        <f>SUM(CF2:CH2)</f>
        <v>4.21</v>
      </c>
      <c r="CG3" s="58"/>
      <c r="CH3" s="58"/>
      <c r="CI3" s="58"/>
      <c r="CJ3" s="58"/>
      <c r="CK3" s="57">
        <f>SUM(CK2:CM2)</f>
        <v>3.64</v>
      </c>
      <c r="CL3" s="58"/>
      <c r="CM3" s="58"/>
      <c r="CN3" s="58"/>
      <c r="CO3" s="58"/>
      <c r="CP3" s="57">
        <f>SUM(CP2:CR2)</f>
        <v>2.7875000000000001</v>
      </c>
      <c r="CQ3" s="58"/>
      <c r="CR3" s="58"/>
      <c r="CS3" s="58"/>
      <c r="CT3" s="58"/>
      <c r="CU3" s="57">
        <f>SUM(CU2:CW2)</f>
        <v>4.6099999999999994</v>
      </c>
      <c r="CV3" s="58"/>
      <c r="CW3" s="58"/>
      <c r="CX3" s="58"/>
      <c r="CY3" s="58"/>
    </row>
    <row r="4" spans="1:112" x14ac:dyDescent="0.25">
      <c r="A4" s="6" t="s">
        <v>839</v>
      </c>
      <c r="B4" s="1">
        <v>0.97</v>
      </c>
      <c r="C4" s="1">
        <v>1.34</v>
      </c>
      <c r="D4" s="1">
        <v>0.86</v>
      </c>
      <c r="G4" s="2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6</v>
      </c>
      <c r="AA4" s="1">
        <v>0</v>
      </c>
      <c r="AB4" s="13">
        <v>0</v>
      </c>
      <c r="AC4" s="1">
        <v>0</v>
      </c>
      <c r="AD4" s="1">
        <v>1</v>
      </c>
      <c r="AE4" s="1">
        <v>0</v>
      </c>
      <c r="AF4" s="1">
        <v>0</v>
      </c>
      <c r="AG4" s="8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2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6"/>
      <c r="BB4" s="13"/>
      <c r="BG4" s="10"/>
      <c r="BV4" s="73" t="s">
        <v>840</v>
      </c>
      <c r="BW4" s="58"/>
      <c r="BX4" s="58"/>
      <c r="BY4" s="58"/>
      <c r="BZ4" s="58"/>
      <c r="CA4" s="76" t="s">
        <v>841</v>
      </c>
      <c r="CB4" s="58"/>
      <c r="CC4" s="58"/>
      <c r="CD4" s="58"/>
      <c r="CE4" s="58"/>
      <c r="CF4" s="75" t="s">
        <v>842</v>
      </c>
      <c r="CG4" s="58"/>
      <c r="CH4" s="58"/>
      <c r="CI4" s="58"/>
      <c r="CJ4" s="58"/>
      <c r="CK4" s="74" t="s">
        <v>843</v>
      </c>
      <c r="CL4" s="58"/>
      <c r="CM4" s="58"/>
      <c r="CN4" s="58"/>
      <c r="CO4" s="58"/>
      <c r="CP4" s="78" t="s">
        <v>844</v>
      </c>
      <c r="CQ4" s="58"/>
      <c r="CR4" s="58"/>
      <c r="CS4" s="58"/>
      <c r="CT4" s="58"/>
      <c r="CU4" s="77" t="s">
        <v>845</v>
      </c>
      <c r="CV4" s="58"/>
      <c r="CW4" s="58"/>
      <c r="CX4" s="58"/>
      <c r="CY4" s="58"/>
      <c r="DD4" s="25"/>
      <c r="DE4" s="25"/>
      <c r="DF4" s="25"/>
      <c r="DG4" s="25"/>
      <c r="DH4" s="25"/>
    </row>
    <row r="5" spans="1:112" x14ac:dyDescent="0.25">
      <c r="A5" s="6" t="s">
        <v>846</v>
      </c>
      <c r="B5" s="1">
        <v>0.78</v>
      </c>
      <c r="C5" s="1">
        <v>1.01</v>
      </c>
      <c r="D5" s="1">
        <v>1.04</v>
      </c>
      <c r="G5" s="2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5</v>
      </c>
      <c r="AA5" s="1">
        <v>1</v>
      </c>
      <c r="AB5" s="13">
        <v>1</v>
      </c>
      <c r="AC5" s="1">
        <v>0</v>
      </c>
      <c r="AD5" s="1">
        <v>1</v>
      </c>
      <c r="AE5" s="1">
        <v>0</v>
      </c>
      <c r="AF5" s="1">
        <v>0</v>
      </c>
      <c r="AG5" s="8">
        <v>5</v>
      </c>
      <c r="AH5" s="1">
        <v>2</v>
      </c>
      <c r="AI5" s="1">
        <v>1</v>
      </c>
      <c r="AJ5" s="1">
        <v>1</v>
      </c>
      <c r="AK5" s="1">
        <v>0</v>
      </c>
      <c r="AL5" s="1">
        <v>0</v>
      </c>
      <c r="AM5" s="1">
        <v>4</v>
      </c>
      <c r="AN5" s="1">
        <v>0</v>
      </c>
      <c r="AO5" s="13">
        <v>0</v>
      </c>
      <c r="AP5" s="1">
        <v>0</v>
      </c>
      <c r="AQ5" s="1">
        <v>0</v>
      </c>
      <c r="AR5" s="1">
        <v>0</v>
      </c>
      <c r="AS5" s="1">
        <v>0</v>
      </c>
      <c r="AT5" s="6"/>
      <c r="BB5" s="13"/>
      <c r="BG5" s="10"/>
      <c r="BV5" s="1">
        <f t="shared" ref="BV5:BX5" si="6">AVERAGE(B4,B13,B21,B38)</f>
        <v>1.4375</v>
      </c>
      <c r="BW5" s="1">
        <f t="shared" si="6"/>
        <v>1.1675</v>
      </c>
      <c r="BX5" s="1">
        <f t="shared" si="6"/>
        <v>0.96500000000000008</v>
      </c>
      <c r="CA5" s="1">
        <f t="shared" ref="CA5:CC5" si="7">AVERAGE(B5,B8,B23,B29,B34)</f>
        <v>1.2840000000000003</v>
      </c>
      <c r="CB5" s="1">
        <f t="shared" si="7"/>
        <v>1.01</v>
      </c>
      <c r="CC5" s="1">
        <f t="shared" si="7"/>
        <v>1.27</v>
      </c>
      <c r="CF5" s="1">
        <f t="shared" ref="CF5:CH5" si="8">AVERAGE(B6,B9,B37)</f>
        <v>1.3466666666666667</v>
      </c>
      <c r="CG5" s="1">
        <f t="shared" si="8"/>
        <v>1.25</v>
      </c>
      <c r="CH5" s="1">
        <f t="shared" si="8"/>
        <v>1</v>
      </c>
      <c r="CK5" s="1">
        <f t="shared" ref="CK5:CM5" si="9">AVERAGE(B24,B30,B39)</f>
        <v>1.1599999999999999</v>
      </c>
      <c r="CL5" s="1">
        <f t="shared" si="9"/>
        <v>1.593333333333333</v>
      </c>
      <c r="CM5" s="1">
        <f t="shared" si="9"/>
        <v>1.1966666666666665</v>
      </c>
      <c r="CP5" s="1">
        <f t="shared" ref="CP5:CR5" si="10">AVERAGE(B20)</f>
        <v>0.6</v>
      </c>
      <c r="CQ5" s="1">
        <f t="shared" si="10"/>
        <v>1.41</v>
      </c>
      <c r="CR5" s="1">
        <f t="shared" si="10"/>
        <v>0.93</v>
      </c>
      <c r="DD5" s="25"/>
      <c r="DE5" s="25"/>
      <c r="DF5" s="25"/>
      <c r="DG5" s="25"/>
      <c r="DH5" s="25"/>
    </row>
    <row r="6" spans="1:112" x14ac:dyDescent="0.25">
      <c r="A6" s="6" t="s">
        <v>383</v>
      </c>
      <c r="B6" s="1">
        <v>0.9</v>
      </c>
      <c r="C6" s="1">
        <v>1.02</v>
      </c>
      <c r="D6" s="1">
        <v>0.39</v>
      </c>
      <c r="G6" s="2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6"/>
      <c r="BB6" s="13"/>
      <c r="BG6" s="10"/>
      <c r="BV6" s="57">
        <f>SUM(BV5:BX5)</f>
        <v>3.5700000000000003</v>
      </c>
      <c r="BW6" s="58"/>
      <c r="BX6" s="58"/>
      <c r="BY6" s="58"/>
      <c r="BZ6" s="58"/>
      <c r="CA6" s="57">
        <f>SUM(CA5:CC5)</f>
        <v>3.5640000000000005</v>
      </c>
      <c r="CB6" s="58"/>
      <c r="CC6" s="58"/>
      <c r="CD6" s="58"/>
      <c r="CE6" s="58"/>
      <c r="CF6" s="57">
        <f>SUM(CF5:CH5)</f>
        <v>3.5966666666666667</v>
      </c>
      <c r="CG6" s="58"/>
      <c r="CH6" s="58"/>
      <c r="CI6" s="58"/>
      <c r="CJ6" s="58"/>
      <c r="CK6" s="57">
        <f>SUM(CK5:CM5)</f>
        <v>3.9499999999999993</v>
      </c>
      <c r="CL6" s="58"/>
      <c r="CM6" s="58"/>
      <c r="CN6" s="58"/>
      <c r="CO6" s="58"/>
      <c r="CP6" s="57">
        <f>SUM(CP5:CR5)</f>
        <v>2.94</v>
      </c>
      <c r="CQ6" s="58"/>
      <c r="CR6" s="58"/>
      <c r="CS6" s="58"/>
      <c r="CT6" s="58"/>
      <c r="DD6" s="25"/>
      <c r="DE6" s="25"/>
      <c r="DF6" s="25"/>
      <c r="DG6" s="25"/>
      <c r="DH6" s="25"/>
    </row>
    <row r="7" spans="1:112" x14ac:dyDescent="0.25">
      <c r="A7" s="42">
        <v>45668</v>
      </c>
      <c r="B7" s="2" t="s">
        <v>847</v>
      </c>
      <c r="C7" s="2"/>
      <c r="D7" s="2"/>
      <c r="E7" s="2"/>
      <c r="F7" s="2"/>
      <c r="G7" s="2"/>
      <c r="O7" s="13"/>
      <c r="T7" s="4"/>
      <c r="AB7" s="13"/>
      <c r="AG7" s="8"/>
      <c r="AO7" s="13"/>
      <c r="AT7" s="6"/>
      <c r="BB7" s="13"/>
      <c r="BG7" s="10"/>
      <c r="DD7" s="25"/>
      <c r="DE7" s="25"/>
      <c r="DF7" s="25"/>
      <c r="DG7" s="25"/>
      <c r="DH7" s="25"/>
    </row>
    <row r="8" spans="1:112" x14ac:dyDescent="0.25">
      <c r="A8" s="2" t="s">
        <v>848</v>
      </c>
      <c r="B8" s="1">
        <v>1.33</v>
      </c>
      <c r="C8" s="1">
        <v>1.04</v>
      </c>
      <c r="D8" s="1">
        <v>1.87</v>
      </c>
      <c r="G8" s="2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8">
        <v>1</v>
      </c>
      <c r="AH8" s="1">
        <v>3</v>
      </c>
      <c r="AI8" s="1">
        <v>2</v>
      </c>
      <c r="AJ8" s="1">
        <v>1</v>
      </c>
      <c r="AK8" s="1">
        <v>0</v>
      </c>
      <c r="AL8" s="1">
        <v>0</v>
      </c>
      <c r="AM8" s="1">
        <v>3</v>
      </c>
      <c r="AN8" s="1">
        <v>1</v>
      </c>
      <c r="AO8" s="13">
        <v>0</v>
      </c>
      <c r="AP8" s="1">
        <v>0</v>
      </c>
      <c r="AQ8" s="1">
        <v>0</v>
      </c>
      <c r="AR8" s="1">
        <v>0</v>
      </c>
      <c r="AS8" s="1">
        <v>0</v>
      </c>
      <c r="AT8" s="6"/>
      <c r="BB8" s="13"/>
      <c r="BG8" s="10"/>
      <c r="DD8" s="25"/>
      <c r="DE8" s="25"/>
      <c r="DF8" s="25"/>
      <c r="DG8" s="25"/>
      <c r="DH8" s="25"/>
    </row>
    <row r="9" spans="1:112" x14ac:dyDescent="0.25">
      <c r="A9" s="2" t="s">
        <v>385</v>
      </c>
      <c r="B9" s="1">
        <v>1.39</v>
      </c>
      <c r="C9" s="1">
        <v>1.7</v>
      </c>
      <c r="D9" s="1">
        <v>1.46</v>
      </c>
      <c r="G9" s="2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1</v>
      </c>
      <c r="U9" s="1">
        <v>1</v>
      </c>
      <c r="V9" s="1">
        <v>3</v>
      </c>
      <c r="W9" s="1">
        <v>0</v>
      </c>
      <c r="X9" s="1">
        <v>0</v>
      </c>
      <c r="Y9" s="1">
        <v>0</v>
      </c>
      <c r="Z9" s="1">
        <v>6</v>
      </c>
      <c r="AA9" s="1">
        <v>4</v>
      </c>
      <c r="AB9" s="13">
        <v>0</v>
      </c>
      <c r="AC9" s="1">
        <v>0</v>
      </c>
      <c r="AD9" s="1">
        <v>0</v>
      </c>
      <c r="AE9" s="1">
        <v>0</v>
      </c>
      <c r="AF9" s="1">
        <v>0</v>
      </c>
      <c r="AG9" s="8">
        <v>3</v>
      </c>
      <c r="AH9" s="1">
        <v>3</v>
      </c>
      <c r="AI9" s="1">
        <v>2</v>
      </c>
      <c r="AJ9" s="1">
        <v>0</v>
      </c>
      <c r="AK9" s="1">
        <v>0</v>
      </c>
      <c r="AL9" s="1">
        <v>2</v>
      </c>
      <c r="AM9" s="1">
        <v>3</v>
      </c>
      <c r="AN9" s="1">
        <v>0</v>
      </c>
      <c r="AO9" s="13">
        <v>0</v>
      </c>
      <c r="AP9" s="1">
        <v>1</v>
      </c>
      <c r="AQ9" s="1">
        <v>0</v>
      </c>
      <c r="AR9" s="1">
        <v>0</v>
      </c>
      <c r="AS9" s="1">
        <v>0</v>
      </c>
      <c r="AT9" s="6"/>
      <c r="BB9" s="13"/>
      <c r="BG9" s="10"/>
      <c r="DD9" s="25"/>
      <c r="DE9" s="25"/>
      <c r="DF9" s="25"/>
      <c r="DG9" s="25"/>
      <c r="DH9" s="25"/>
    </row>
    <row r="10" spans="1:112" x14ac:dyDescent="0.25">
      <c r="A10" s="2" t="s">
        <v>849</v>
      </c>
      <c r="B10" s="1">
        <v>1.21</v>
      </c>
      <c r="C10" s="1">
        <v>0.84</v>
      </c>
      <c r="D10" s="1">
        <v>2.56</v>
      </c>
      <c r="G10" s="2">
        <v>0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0</v>
      </c>
      <c r="AH10" s="1">
        <v>2</v>
      </c>
      <c r="AI10" s="1">
        <v>2</v>
      </c>
      <c r="AJ10" s="1">
        <v>1</v>
      </c>
      <c r="AK10" s="1">
        <v>1</v>
      </c>
      <c r="AL10" s="1">
        <v>0</v>
      </c>
      <c r="AM10" s="1">
        <v>5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DD10" s="25"/>
      <c r="DE10" s="25"/>
      <c r="DF10" s="25"/>
      <c r="DG10" s="25"/>
      <c r="DH10" s="25"/>
    </row>
    <row r="11" spans="1:112" x14ac:dyDescent="0.25">
      <c r="A11" s="4" t="s">
        <v>850</v>
      </c>
      <c r="B11" s="1">
        <v>1.21</v>
      </c>
      <c r="C11" s="1">
        <v>1</v>
      </c>
      <c r="D11" s="1">
        <v>1.53</v>
      </c>
      <c r="G11" s="2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3">
        <v>1</v>
      </c>
      <c r="P11" s="1">
        <v>1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3</v>
      </c>
      <c r="Z11" s="1">
        <v>4</v>
      </c>
      <c r="AA11" s="1">
        <v>1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2</v>
      </c>
      <c r="AH11" s="1">
        <v>7</v>
      </c>
      <c r="AI11" s="1">
        <v>2</v>
      </c>
      <c r="AJ11" s="1">
        <v>0</v>
      </c>
      <c r="AK11" s="1">
        <v>0</v>
      </c>
      <c r="AL11" s="1">
        <v>4</v>
      </c>
      <c r="AM11" s="1">
        <v>1</v>
      </c>
      <c r="AN11" s="1">
        <v>2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DD11" s="25"/>
      <c r="DE11" s="25"/>
      <c r="DF11" s="25"/>
      <c r="DG11" s="25"/>
      <c r="DH11" s="25"/>
    </row>
    <row r="12" spans="1:112" x14ac:dyDescent="0.25">
      <c r="A12" s="2" t="s">
        <v>851</v>
      </c>
      <c r="B12" s="1">
        <v>1.58</v>
      </c>
      <c r="C12" s="1">
        <v>1.1299999999999999</v>
      </c>
      <c r="D12" s="1">
        <v>1.07</v>
      </c>
      <c r="G12" s="2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3">
        <v>1</v>
      </c>
      <c r="P12" s="1">
        <v>1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4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8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3">
        <v>1</v>
      </c>
      <c r="AP12" s="1">
        <v>0</v>
      </c>
      <c r="AQ12" s="1">
        <v>1</v>
      </c>
      <c r="AR12" s="1">
        <v>0</v>
      </c>
      <c r="AS12" s="1">
        <v>0</v>
      </c>
      <c r="AT12" s="6"/>
      <c r="BB12" s="13"/>
      <c r="BG12" s="10"/>
      <c r="DD12" s="25"/>
      <c r="DE12" s="25"/>
      <c r="DF12" s="25"/>
      <c r="DG12" s="25"/>
      <c r="DH12" s="25"/>
    </row>
    <row r="13" spans="1:112" x14ac:dyDescent="0.25">
      <c r="A13" s="6" t="s">
        <v>852</v>
      </c>
      <c r="B13" s="1">
        <v>1.36</v>
      </c>
      <c r="C13" s="1">
        <v>0.9</v>
      </c>
      <c r="D13" s="1">
        <v>1.1100000000000001</v>
      </c>
      <c r="G13" s="2">
        <v>0</v>
      </c>
      <c r="H13" s="1">
        <v>4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1</v>
      </c>
      <c r="AD13" s="1">
        <v>0</v>
      </c>
      <c r="AE13" s="1">
        <v>0</v>
      </c>
      <c r="AF13" s="1">
        <v>0</v>
      </c>
      <c r="AG13" s="8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5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/>
      <c r="BB13" s="13"/>
      <c r="BG13" s="10"/>
      <c r="DD13" s="25"/>
      <c r="DE13" s="25"/>
      <c r="DF13" s="25"/>
      <c r="DG13" s="25"/>
      <c r="DH13" s="25"/>
    </row>
    <row r="14" spans="1:112" x14ac:dyDescent="0.25">
      <c r="A14" s="2" t="s">
        <v>728</v>
      </c>
      <c r="B14" s="1">
        <v>1.79</v>
      </c>
      <c r="C14" s="1">
        <v>2.0499999999999998</v>
      </c>
      <c r="D14" s="1">
        <v>1.28</v>
      </c>
      <c r="G14" s="2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2</v>
      </c>
      <c r="W14" s="1">
        <v>1</v>
      </c>
      <c r="X14" s="1">
        <v>0</v>
      </c>
      <c r="Y14" s="1">
        <v>2</v>
      </c>
      <c r="Z14" s="1">
        <v>3</v>
      </c>
      <c r="AA14" s="1">
        <v>0</v>
      </c>
      <c r="AB14" s="13">
        <v>0</v>
      </c>
      <c r="AC14" s="1">
        <v>0</v>
      </c>
      <c r="AD14" s="1">
        <v>0</v>
      </c>
      <c r="AE14" s="1">
        <v>0</v>
      </c>
      <c r="AF14" s="1">
        <v>0</v>
      </c>
      <c r="AG14" s="8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6"/>
      <c r="BB14" s="13"/>
      <c r="BG14" s="10"/>
      <c r="DD14" s="25"/>
      <c r="DE14" s="25"/>
      <c r="DF14" s="25"/>
      <c r="DG14" s="25"/>
      <c r="DH14" s="25"/>
    </row>
    <row r="15" spans="1:112" x14ac:dyDescent="0.25">
      <c r="A15" s="46">
        <v>45675</v>
      </c>
      <c r="B15" s="4" t="s">
        <v>853</v>
      </c>
      <c r="C15" s="4"/>
      <c r="D15" s="4"/>
      <c r="E15" s="4"/>
      <c r="F15" s="4"/>
      <c r="G15" s="2"/>
      <c r="O15" s="13"/>
      <c r="T15" s="4"/>
      <c r="AB15" s="13"/>
      <c r="AG15" s="8"/>
      <c r="AO15" s="13"/>
      <c r="AT15" s="6"/>
      <c r="BB15" s="13"/>
      <c r="BG15" s="10"/>
      <c r="DD15" s="25"/>
      <c r="DE15" s="25"/>
      <c r="DF15" s="25"/>
      <c r="DG15" s="25"/>
      <c r="DH15" s="25"/>
    </row>
    <row r="16" spans="1:112" x14ac:dyDescent="0.25">
      <c r="A16" s="47" t="s">
        <v>854</v>
      </c>
      <c r="B16" s="1">
        <v>0.57999999999999996</v>
      </c>
      <c r="C16" s="1">
        <v>1.55</v>
      </c>
      <c r="D16" s="1">
        <v>1.37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1</v>
      </c>
      <c r="V16" s="1">
        <v>2</v>
      </c>
      <c r="W16" s="1">
        <v>1</v>
      </c>
      <c r="X16" s="1">
        <v>0</v>
      </c>
      <c r="Y16" s="1">
        <v>0</v>
      </c>
      <c r="Z16" s="1">
        <v>7</v>
      </c>
      <c r="AA16" s="1">
        <v>0</v>
      </c>
      <c r="AB16" s="13">
        <v>1</v>
      </c>
      <c r="AC16" s="1">
        <v>0</v>
      </c>
      <c r="AD16" s="1">
        <v>0</v>
      </c>
      <c r="AE16" s="1">
        <v>0</v>
      </c>
      <c r="AF16" s="1">
        <v>0</v>
      </c>
      <c r="AG16" s="8">
        <v>2</v>
      </c>
      <c r="AH16" s="1">
        <v>1</v>
      </c>
      <c r="AI16" s="1">
        <v>1</v>
      </c>
      <c r="AJ16" s="1">
        <v>0</v>
      </c>
      <c r="AK16" s="1">
        <v>1</v>
      </c>
      <c r="AL16" s="1">
        <v>0</v>
      </c>
      <c r="AM16" s="1">
        <v>5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6"/>
      <c r="BB16" s="13"/>
      <c r="BG16" s="10"/>
      <c r="DD16" s="25"/>
      <c r="DE16" s="25"/>
      <c r="DF16" s="25"/>
      <c r="DG16" s="25"/>
      <c r="DH16" s="25"/>
    </row>
    <row r="17" spans="1:112" x14ac:dyDescent="0.25">
      <c r="A17" s="6" t="s">
        <v>855</v>
      </c>
      <c r="B17" s="1">
        <v>0.68</v>
      </c>
      <c r="C17" s="1">
        <v>0.34</v>
      </c>
      <c r="D17" s="1">
        <v>0.49</v>
      </c>
      <c r="G17" s="2">
        <v>0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8">
        <v>2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6"/>
      <c r="BB17" s="13"/>
      <c r="BG17" s="10"/>
      <c r="DD17" s="25"/>
      <c r="DE17" s="25"/>
      <c r="DF17" s="25"/>
      <c r="DG17" s="25"/>
      <c r="DH17" s="25"/>
    </row>
    <row r="18" spans="1:112" x14ac:dyDescent="0.25">
      <c r="A18" s="6" t="s">
        <v>856</v>
      </c>
      <c r="B18" s="1">
        <v>0.84</v>
      </c>
      <c r="C18" s="1">
        <v>0.51</v>
      </c>
      <c r="D18" s="1">
        <v>0.56000000000000005</v>
      </c>
      <c r="G18" s="2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3">
        <v>1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3">
        <v>1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DD18" s="25"/>
      <c r="DE18" s="25"/>
      <c r="DF18" s="25"/>
      <c r="DG18" s="25"/>
      <c r="DH18" s="25"/>
    </row>
    <row r="19" spans="1:112" x14ac:dyDescent="0.25">
      <c r="A19" s="2" t="s">
        <v>857</v>
      </c>
      <c r="B19" s="1">
        <v>1.97</v>
      </c>
      <c r="C19" s="1">
        <v>1.36</v>
      </c>
      <c r="D19" s="1">
        <v>2.15</v>
      </c>
      <c r="G19" s="2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1</v>
      </c>
      <c r="R19" s="1">
        <v>0</v>
      </c>
      <c r="S19" s="1">
        <v>0</v>
      </c>
      <c r="T19" s="4">
        <v>1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3">
        <v>0</v>
      </c>
      <c r="AC19" s="1">
        <v>1</v>
      </c>
      <c r="AD19" s="1">
        <v>0</v>
      </c>
      <c r="AE19" s="1">
        <v>0</v>
      </c>
      <c r="AF19" s="1">
        <v>0</v>
      </c>
      <c r="AG19" s="8">
        <v>0</v>
      </c>
      <c r="AH19" s="1">
        <v>3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3">
        <v>0</v>
      </c>
      <c r="AP19" s="1">
        <v>0</v>
      </c>
      <c r="AQ19" s="1">
        <v>1</v>
      </c>
      <c r="AR19" s="1">
        <v>0</v>
      </c>
      <c r="AS19" s="1">
        <v>0</v>
      </c>
      <c r="AT19" s="6"/>
      <c r="BB19" s="13"/>
      <c r="BG19" s="10"/>
      <c r="DD19" s="25"/>
      <c r="DE19" s="25"/>
      <c r="DF19" s="25"/>
      <c r="DG19" s="25"/>
      <c r="DH19" s="25"/>
    </row>
    <row r="20" spans="1:112" x14ac:dyDescent="0.25">
      <c r="A20" s="2" t="s">
        <v>858</v>
      </c>
      <c r="B20" s="1">
        <v>0.6</v>
      </c>
      <c r="C20" s="1">
        <v>1.41</v>
      </c>
      <c r="D20" s="1">
        <v>0.93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2</v>
      </c>
      <c r="V20" s="1">
        <v>3</v>
      </c>
      <c r="W20" s="1">
        <v>0</v>
      </c>
      <c r="X20" s="1">
        <v>0</v>
      </c>
      <c r="Y20" s="1">
        <v>0</v>
      </c>
      <c r="Z20" s="1">
        <v>5</v>
      </c>
      <c r="AA20" s="1">
        <v>2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8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4</v>
      </c>
      <c r="AN20" s="1">
        <v>1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DD20" s="25"/>
      <c r="DE20" s="25"/>
      <c r="DF20" s="25"/>
      <c r="DG20" s="25"/>
      <c r="DH20" s="25"/>
    </row>
    <row r="21" spans="1:112" ht="15.75" customHeight="1" x14ac:dyDescent="0.25">
      <c r="A21" s="2" t="s">
        <v>859</v>
      </c>
      <c r="B21" s="1">
        <v>1.87</v>
      </c>
      <c r="C21" s="1">
        <v>1.1599999999999999</v>
      </c>
      <c r="D21" s="1">
        <v>1.1299999999999999</v>
      </c>
      <c r="G21" s="2">
        <v>0</v>
      </c>
      <c r="H21" s="1">
        <v>4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3">
        <v>1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DD21" s="25"/>
      <c r="DE21" s="25"/>
      <c r="DF21" s="25"/>
      <c r="DG21" s="25"/>
      <c r="DH21" s="25"/>
    </row>
    <row r="22" spans="1:112" ht="15.75" customHeight="1" x14ac:dyDescent="0.25">
      <c r="A22" s="6" t="s">
        <v>860</v>
      </c>
      <c r="B22" s="1">
        <v>1.1000000000000001</v>
      </c>
      <c r="C22" s="1">
        <v>1.29</v>
      </c>
      <c r="D22" s="1">
        <v>0.91</v>
      </c>
      <c r="G22" s="2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>
        <v>1</v>
      </c>
      <c r="U22" s="1">
        <v>2</v>
      </c>
      <c r="V22" s="1">
        <v>3</v>
      </c>
      <c r="W22" s="1">
        <v>0</v>
      </c>
      <c r="X22" s="1">
        <v>0</v>
      </c>
      <c r="Y22" s="1">
        <v>2</v>
      </c>
      <c r="Z22" s="1">
        <v>4</v>
      </c>
      <c r="AA22" s="1">
        <v>0</v>
      </c>
      <c r="AB22" s="13">
        <v>1</v>
      </c>
      <c r="AC22" s="1">
        <v>1</v>
      </c>
      <c r="AD22" s="1">
        <v>0</v>
      </c>
      <c r="AE22" s="1">
        <v>0</v>
      </c>
      <c r="AF22" s="1">
        <v>0</v>
      </c>
      <c r="AG22" s="8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6"/>
      <c r="BB22" s="13"/>
      <c r="BG22" s="10"/>
      <c r="DD22" s="25"/>
      <c r="DE22" s="25"/>
      <c r="DF22" s="25"/>
      <c r="DG22" s="25"/>
      <c r="DH22" s="25"/>
    </row>
    <row r="23" spans="1:112" ht="15.75" customHeight="1" x14ac:dyDescent="0.25">
      <c r="A23" s="2" t="s">
        <v>861</v>
      </c>
      <c r="B23" s="1">
        <v>1.64</v>
      </c>
      <c r="C23" s="1">
        <v>1.31</v>
      </c>
      <c r="D23" s="1">
        <v>0.72</v>
      </c>
      <c r="G23" s="2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7</v>
      </c>
      <c r="N23" s="1">
        <v>1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1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DD23" s="25"/>
      <c r="DE23" s="25"/>
      <c r="DF23" s="25"/>
      <c r="DG23" s="25"/>
      <c r="DH23" s="25"/>
    </row>
    <row r="24" spans="1:112" ht="15.75" customHeight="1" x14ac:dyDescent="0.25">
      <c r="A24" s="6" t="s">
        <v>862</v>
      </c>
      <c r="B24" s="1">
        <v>1.05</v>
      </c>
      <c r="C24" s="1">
        <v>1.1599999999999999</v>
      </c>
      <c r="D24" s="1">
        <v>1.57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3</v>
      </c>
      <c r="AA24" s="1">
        <v>0</v>
      </c>
      <c r="AB24" s="13">
        <v>0</v>
      </c>
      <c r="AC24" s="1">
        <v>1</v>
      </c>
      <c r="AD24" s="1">
        <v>0</v>
      </c>
      <c r="AE24" s="1">
        <v>0</v>
      </c>
      <c r="AF24" s="1">
        <v>0</v>
      </c>
      <c r="AG24" s="8">
        <v>2</v>
      </c>
      <c r="AH24" s="1">
        <v>3</v>
      </c>
      <c r="AI24" s="1">
        <v>1</v>
      </c>
      <c r="AJ24" s="1">
        <v>2</v>
      </c>
      <c r="AK24" s="1">
        <v>0</v>
      </c>
      <c r="AL24" s="1">
        <v>0</v>
      </c>
      <c r="AM24" s="1">
        <v>7</v>
      </c>
      <c r="AN24" s="1">
        <v>0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DD24" s="25"/>
      <c r="DE24" s="25"/>
      <c r="DF24" s="25"/>
      <c r="DG24" s="25"/>
      <c r="DH24" s="25"/>
    </row>
    <row r="25" spans="1:112" ht="15.75" customHeight="1" x14ac:dyDescent="0.25">
      <c r="A25" s="46">
        <v>45676</v>
      </c>
      <c r="B25" s="4" t="s">
        <v>863</v>
      </c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DD25" s="25"/>
      <c r="DE25" s="25"/>
      <c r="DF25" s="25"/>
      <c r="DG25" s="25"/>
      <c r="DH25" s="25"/>
    </row>
    <row r="26" spans="1:112" ht="15.75" customHeight="1" x14ac:dyDescent="0.25">
      <c r="A26" s="2" t="s">
        <v>864</v>
      </c>
      <c r="B26" s="1">
        <v>1.61</v>
      </c>
      <c r="C26" s="1">
        <v>1.18</v>
      </c>
      <c r="D26" s="1">
        <v>1.56</v>
      </c>
      <c r="G26" s="2">
        <v>1</v>
      </c>
      <c r="H26" s="1">
        <v>3</v>
      </c>
      <c r="I26" s="1">
        <v>1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1</v>
      </c>
      <c r="W26" s="1">
        <v>0</v>
      </c>
      <c r="X26" s="1">
        <v>0</v>
      </c>
      <c r="Y26" s="1">
        <v>3</v>
      </c>
      <c r="Z26" s="1">
        <v>0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8">
        <v>0</v>
      </c>
      <c r="AH26" s="1">
        <v>1</v>
      </c>
      <c r="AI26" s="1">
        <v>3</v>
      </c>
      <c r="AJ26" s="1">
        <v>0</v>
      </c>
      <c r="AK26" s="1">
        <v>0</v>
      </c>
      <c r="AL26" s="1">
        <v>2</v>
      </c>
      <c r="AM26" s="1">
        <v>3</v>
      </c>
      <c r="AN26" s="1">
        <v>1</v>
      </c>
      <c r="AO26" s="13">
        <v>0</v>
      </c>
      <c r="AP26" s="1">
        <v>0</v>
      </c>
      <c r="AQ26" s="1">
        <v>2</v>
      </c>
      <c r="AR26" s="1">
        <v>0</v>
      </c>
      <c r="AS26" s="1">
        <v>0</v>
      </c>
      <c r="AT26" s="6"/>
      <c r="BB26" s="13"/>
      <c r="BG26" s="10"/>
      <c r="DD26" s="25"/>
      <c r="DE26" s="25"/>
      <c r="DF26" s="25"/>
      <c r="DG26" s="25"/>
      <c r="DH26" s="25"/>
    </row>
    <row r="27" spans="1:112" ht="15.75" customHeight="1" x14ac:dyDescent="0.25">
      <c r="A27" s="2" t="s">
        <v>865</v>
      </c>
      <c r="B27" s="1">
        <v>0.87</v>
      </c>
      <c r="C27" s="1">
        <v>0.96</v>
      </c>
      <c r="D27" s="1">
        <v>1.49</v>
      </c>
      <c r="G27" s="2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2</v>
      </c>
      <c r="N27" s="1">
        <v>0</v>
      </c>
      <c r="O27" s="13">
        <v>1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2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2</v>
      </c>
      <c r="AC27" s="1">
        <v>1</v>
      </c>
      <c r="AD27" s="1">
        <v>0</v>
      </c>
      <c r="AE27" s="1">
        <v>0</v>
      </c>
      <c r="AF27" s="1">
        <v>0</v>
      </c>
      <c r="AG27" s="8">
        <v>1</v>
      </c>
      <c r="AH27" s="1">
        <v>3</v>
      </c>
      <c r="AI27" s="1">
        <v>3</v>
      </c>
      <c r="AJ27" s="1">
        <v>1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1</v>
      </c>
      <c r="AQ27" s="1">
        <v>0</v>
      </c>
      <c r="AR27" s="1">
        <v>0</v>
      </c>
      <c r="AS27" s="1">
        <v>0</v>
      </c>
      <c r="AT27" s="6"/>
      <c r="BB27" s="13"/>
      <c r="BG27" s="10"/>
      <c r="DD27" s="25"/>
      <c r="DE27" s="25"/>
      <c r="DF27" s="25"/>
      <c r="DG27" s="25"/>
      <c r="DH27" s="25"/>
    </row>
    <row r="28" spans="1:112" ht="15.75" customHeight="1" x14ac:dyDescent="0.25">
      <c r="A28" s="6" t="s">
        <v>866</v>
      </c>
      <c r="B28" s="1">
        <v>1.29</v>
      </c>
      <c r="C28" s="1">
        <v>0.85</v>
      </c>
      <c r="D28" s="1">
        <v>1.1100000000000001</v>
      </c>
      <c r="G28" s="2">
        <v>1</v>
      </c>
      <c r="H28" s="1">
        <v>5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1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8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1</v>
      </c>
      <c r="AO28" s="13">
        <v>0</v>
      </c>
      <c r="AP28" s="1">
        <v>1</v>
      </c>
      <c r="AQ28" s="1">
        <v>0</v>
      </c>
      <c r="AR28" s="1">
        <v>0</v>
      </c>
      <c r="AS28" s="1">
        <v>0</v>
      </c>
      <c r="AT28" s="6"/>
      <c r="BB28" s="13"/>
      <c r="BG28" s="10"/>
      <c r="DD28" s="25"/>
      <c r="DE28" s="25"/>
      <c r="DF28" s="25"/>
      <c r="DG28" s="25"/>
      <c r="DH28" s="25"/>
    </row>
    <row r="29" spans="1:112" ht="15.75" customHeight="1" x14ac:dyDescent="0.25">
      <c r="A29" s="2" t="s">
        <v>867</v>
      </c>
      <c r="B29" s="1">
        <v>1.31</v>
      </c>
      <c r="C29" s="1">
        <v>0.82</v>
      </c>
      <c r="D29" s="1">
        <v>1.44</v>
      </c>
      <c r="G29" s="2">
        <v>0</v>
      </c>
      <c r="H29" s="1">
        <v>3</v>
      </c>
      <c r="I29" s="1">
        <v>1</v>
      </c>
      <c r="J29" s="1">
        <v>1</v>
      </c>
      <c r="K29" s="1">
        <v>0</v>
      </c>
      <c r="L29" s="1">
        <v>0</v>
      </c>
      <c r="M29" s="1">
        <v>3</v>
      </c>
      <c r="N29" s="1">
        <v>2</v>
      </c>
      <c r="O29" s="13">
        <v>1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1</v>
      </c>
      <c r="AC29" s="1">
        <v>0</v>
      </c>
      <c r="AD29" s="1">
        <v>0</v>
      </c>
      <c r="AE29" s="1">
        <v>0</v>
      </c>
      <c r="AF29" s="1">
        <v>0</v>
      </c>
      <c r="AG29" s="8">
        <v>2</v>
      </c>
      <c r="AH29" s="1">
        <v>3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2</v>
      </c>
      <c r="AQ29" s="1">
        <v>0</v>
      </c>
      <c r="AR29" s="1">
        <v>0</v>
      </c>
      <c r="AS29" s="1">
        <v>0</v>
      </c>
      <c r="AT29" s="6"/>
      <c r="BB29" s="13"/>
      <c r="BG29" s="10"/>
      <c r="DD29" s="25"/>
      <c r="DE29" s="25"/>
      <c r="DF29" s="25"/>
      <c r="DG29" s="25"/>
      <c r="DH29" s="25"/>
    </row>
    <row r="30" spans="1:112" ht="15.75" customHeight="1" x14ac:dyDescent="0.25">
      <c r="A30" s="6" t="s">
        <v>868</v>
      </c>
      <c r="B30" s="1">
        <v>0.8</v>
      </c>
      <c r="C30" s="1">
        <v>1.56</v>
      </c>
      <c r="D30" s="1">
        <v>0.93</v>
      </c>
      <c r="G30" s="2">
        <v>1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2</v>
      </c>
      <c r="V30" s="1">
        <v>1</v>
      </c>
      <c r="W30" s="1">
        <v>1</v>
      </c>
      <c r="X30" s="1">
        <v>0</v>
      </c>
      <c r="Y30" s="1">
        <v>0</v>
      </c>
      <c r="Z30" s="1">
        <v>5</v>
      </c>
      <c r="AA30" s="1">
        <v>0</v>
      </c>
      <c r="AB30" s="13">
        <v>1</v>
      </c>
      <c r="AC30" s="1">
        <v>0</v>
      </c>
      <c r="AD30" s="1">
        <v>1</v>
      </c>
      <c r="AE30" s="1">
        <v>0</v>
      </c>
      <c r="AF30" s="1">
        <v>0</v>
      </c>
      <c r="AG30" s="8">
        <v>0</v>
      </c>
      <c r="AH30" s="1">
        <v>3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DD30" s="25"/>
      <c r="DE30" s="25"/>
      <c r="DF30" s="25"/>
      <c r="DG30" s="25"/>
      <c r="DH30" s="25"/>
    </row>
    <row r="31" spans="1:112" ht="15.75" customHeight="1" x14ac:dyDescent="0.25">
      <c r="A31" s="42">
        <v>45679</v>
      </c>
      <c r="B31" s="2" t="s">
        <v>869</v>
      </c>
      <c r="C31" s="2"/>
      <c r="D31" s="2"/>
      <c r="E31" s="2"/>
      <c r="F31" s="2"/>
      <c r="G31" s="2"/>
      <c r="O31" s="13"/>
      <c r="T31" s="4"/>
      <c r="AB31" s="13"/>
      <c r="AG31" s="8"/>
      <c r="AO31" s="13"/>
      <c r="AT31" s="6"/>
      <c r="BB31" s="13"/>
      <c r="BG31" s="10"/>
      <c r="DD31" s="25"/>
      <c r="DE31" s="25"/>
      <c r="DF31" s="25"/>
      <c r="DG31" s="25"/>
      <c r="DH31" s="25"/>
    </row>
    <row r="32" spans="1:112" ht="15.75" customHeight="1" x14ac:dyDescent="0.25">
      <c r="A32" s="2" t="s">
        <v>870</v>
      </c>
      <c r="B32" s="1">
        <v>1.63</v>
      </c>
      <c r="C32" s="1">
        <v>1.26</v>
      </c>
      <c r="D32" s="1">
        <v>1.72</v>
      </c>
      <c r="G32" s="2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0</v>
      </c>
      <c r="AC32" s="1">
        <v>0</v>
      </c>
      <c r="AD32" s="1">
        <v>0</v>
      </c>
      <c r="AE32" s="1">
        <v>0</v>
      </c>
      <c r="AF32" s="1">
        <v>0</v>
      </c>
      <c r="AG32" s="8">
        <v>1</v>
      </c>
      <c r="AH32" s="1">
        <v>5</v>
      </c>
      <c r="AI32" s="1">
        <v>1</v>
      </c>
      <c r="AJ32" s="1">
        <v>0</v>
      </c>
      <c r="AK32" s="1">
        <v>1</v>
      </c>
      <c r="AL32" s="1">
        <v>2</v>
      </c>
      <c r="AM32" s="1">
        <v>3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DD32" s="25"/>
      <c r="DE32" s="25"/>
      <c r="DF32" s="25"/>
      <c r="DG32" s="25"/>
      <c r="DH32" s="25"/>
    </row>
    <row r="33" spans="1:112" ht="15.75" customHeight="1" x14ac:dyDescent="0.25">
      <c r="A33" s="2" t="s">
        <v>871</v>
      </c>
      <c r="B33" s="1">
        <v>1.35</v>
      </c>
      <c r="C33" s="1">
        <v>1.38</v>
      </c>
      <c r="D33" s="1">
        <v>1.17</v>
      </c>
      <c r="G33" s="2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1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3">
        <v>1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DD33" s="25"/>
      <c r="DE33" s="25"/>
      <c r="DF33" s="25"/>
      <c r="DG33" s="25"/>
      <c r="DH33" s="25"/>
    </row>
    <row r="34" spans="1:112" ht="15.75" customHeight="1" x14ac:dyDescent="0.25">
      <c r="A34" s="6" t="s">
        <v>872</v>
      </c>
      <c r="B34" s="1">
        <v>1.36</v>
      </c>
      <c r="C34" s="1">
        <v>0.87</v>
      </c>
      <c r="D34" s="1">
        <v>1.28</v>
      </c>
      <c r="G34" s="2">
        <v>1</v>
      </c>
      <c r="H34" s="1">
        <v>5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3">
        <v>0</v>
      </c>
      <c r="P34" s="1">
        <v>1</v>
      </c>
      <c r="Q34" s="1">
        <v>0</v>
      </c>
      <c r="R34" s="1">
        <v>0</v>
      </c>
      <c r="S34" s="1">
        <v>0</v>
      </c>
      <c r="T34" s="4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3</v>
      </c>
      <c r="AA34" s="1">
        <v>0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8">
        <v>1</v>
      </c>
      <c r="AH34" s="1">
        <v>5</v>
      </c>
      <c r="AI34" s="1">
        <v>2</v>
      </c>
      <c r="AJ34" s="1">
        <v>0</v>
      </c>
      <c r="AK34" s="1">
        <v>0</v>
      </c>
      <c r="AL34" s="1">
        <v>1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DD34" s="25"/>
      <c r="DE34" s="25"/>
      <c r="DF34" s="25"/>
      <c r="DG34" s="25"/>
      <c r="DH34" s="25"/>
    </row>
    <row r="35" spans="1:112" ht="15.75" customHeight="1" x14ac:dyDescent="0.25">
      <c r="A35" s="6" t="s">
        <v>873</v>
      </c>
      <c r="B35" s="1">
        <v>1.07</v>
      </c>
      <c r="C35" s="1">
        <v>1.1000000000000001</v>
      </c>
      <c r="D35" s="1">
        <v>0.78</v>
      </c>
      <c r="G35" s="2">
        <v>2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3">
        <v>0</v>
      </c>
      <c r="P35" s="1">
        <v>1</v>
      </c>
      <c r="Q35" s="1">
        <v>0</v>
      </c>
      <c r="R35" s="1">
        <v>0</v>
      </c>
      <c r="S35" s="1">
        <v>0</v>
      </c>
      <c r="T35" s="4">
        <v>1</v>
      </c>
      <c r="U35" s="1">
        <v>2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0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8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1</v>
      </c>
      <c r="AS35" s="1">
        <v>0</v>
      </c>
      <c r="AT35" s="6"/>
      <c r="BB35" s="13"/>
      <c r="BG35" s="10"/>
      <c r="DD35" s="25"/>
      <c r="DE35" s="25"/>
      <c r="DF35" s="25"/>
      <c r="DG35" s="25"/>
      <c r="DH35" s="25"/>
    </row>
    <row r="36" spans="1:112" ht="15.75" customHeight="1" x14ac:dyDescent="0.25">
      <c r="A36" s="46">
        <v>45680</v>
      </c>
      <c r="B36" s="4" t="s">
        <v>874</v>
      </c>
      <c r="C36" s="4"/>
      <c r="D36" s="4"/>
      <c r="E36" s="4"/>
      <c r="F36" s="4"/>
      <c r="G36" s="2"/>
      <c r="O36" s="13"/>
      <c r="T36" s="4"/>
      <c r="AB36" s="13"/>
      <c r="AG36" s="8"/>
      <c r="AO36" s="13"/>
      <c r="AT36" s="6"/>
      <c r="BB36" s="13"/>
      <c r="BG36" s="10"/>
      <c r="DD36" s="25"/>
      <c r="DE36" s="25"/>
      <c r="DF36" s="25"/>
      <c r="DG36" s="25"/>
      <c r="DH36" s="25"/>
    </row>
    <row r="37" spans="1:112" ht="15.75" customHeight="1" x14ac:dyDescent="0.25">
      <c r="A37" s="2" t="s">
        <v>875</v>
      </c>
      <c r="B37" s="1">
        <v>1.75</v>
      </c>
      <c r="C37" s="1">
        <v>1.03</v>
      </c>
      <c r="D37" s="1">
        <v>1.1499999999999999</v>
      </c>
      <c r="G37" s="2">
        <v>1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3">
        <v>1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DD37" s="25"/>
      <c r="DE37" s="25"/>
      <c r="DF37" s="25"/>
      <c r="DG37" s="25"/>
      <c r="DH37" s="25"/>
    </row>
    <row r="38" spans="1:112" ht="15.75" customHeight="1" x14ac:dyDescent="0.25">
      <c r="A38" s="2" t="s">
        <v>876</v>
      </c>
      <c r="B38" s="1">
        <v>1.55</v>
      </c>
      <c r="C38" s="1">
        <v>1.27</v>
      </c>
      <c r="D38" s="1">
        <v>0.76</v>
      </c>
      <c r="G38" s="2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3</v>
      </c>
      <c r="V38" s="1">
        <v>3</v>
      </c>
      <c r="W38" s="1">
        <v>0</v>
      </c>
      <c r="X38" s="1">
        <v>0</v>
      </c>
      <c r="Y38" s="1">
        <v>0</v>
      </c>
      <c r="Z38" s="1">
        <v>3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8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DD38" s="25"/>
      <c r="DE38" s="25"/>
      <c r="DF38" s="25"/>
      <c r="DG38" s="25"/>
      <c r="DH38" s="25"/>
    </row>
    <row r="39" spans="1:112" ht="15.75" customHeight="1" x14ac:dyDescent="0.25">
      <c r="A39" s="2" t="s">
        <v>877</v>
      </c>
      <c r="B39" s="1">
        <v>1.63</v>
      </c>
      <c r="C39" s="1">
        <v>2.06</v>
      </c>
      <c r="D39" s="1">
        <v>1.0900000000000001</v>
      </c>
      <c r="G39" s="2">
        <v>0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3">
        <v>0</v>
      </c>
      <c r="P39" s="1">
        <v>1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2</v>
      </c>
      <c r="W39" s="1">
        <v>0</v>
      </c>
      <c r="X39" s="1">
        <v>0</v>
      </c>
      <c r="Y39" s="1">
        <v>5</v>
      </c>
      <c r="Z39" s="1">
        <v>3</v>
      </c>
      <c r="AA39" s="1">
        <v>0</v>
      </c>
      <c r="AB39" s="13">
        <v>1</v>
      </c>
      <c r="AC39" s="1">
        <v>0</v>
      </c>
      <c r="AD39" s="1">
        <v>1</v>
      </c>
      <c r="AE39" s="1">
        <v>0</v>
      </c>
      <c r="AF39" s="1">
        <v>0</v>
      </c>
      <c r="AG39" s="8">
        <v>0</v>
      </c>
      <c r="AH39" s="1">
        <v>3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DD39" s="25"/>
      <c r="DE39" s="25"/>
      <c r="DF39" s="25"/>
      <c r="DG39" s="25"/>
      <c r="DH39" s="25"/>
    </row>
    <row r="40" spans="1:112" ht="15.75" customHeight="1" x14ac:dyDescent="0.25">
      <c r="A40" s="6" t="s">
        <v>878</v>
      </c>
      <c r="B40" s="1">
        <v>0.94</v>
      </c>
      <c r="C40" s="1">
        <v>0.84</v>
      </c>
      <c r="D40" s="1">
        <v>1.53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0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3</v>
      </c>
      <c r="AA40" s="1">
        <v>0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2</v>
      </c>
      <c r="AH40" s="1">
        <v>3</v>
      </c>
      <c r="AI40" s="1">
        <v>1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DD40" s="25"/>
      <c r="DE40" s="25"/>
      <c r="DF40" s="25"/>
      <c r="DG40" s="25"/>
      <c r="DH40" s="25"/>
    </row>
    <row r="41" spans="1:112" ht="15.75" customHeight="1" x14ac:dyDescent="0.25">
      <c r="A41" s="4" t="s">
        <v>879</v>
      </c>
      <c r="B41" s="1">
        <v>1.47</v>
      </c>
      <c r="C41" s="1">
        <v>0.7</v>
      </c>
      <c r="D41" s="1">
        <v>0.8</v>
      </c>
      <c r="G41" s="2">
        <v>2</v>
      </c>
      <c r="H41" s="1">
        <v>2</v>
      </c>
      <c r="I41" s="1">
        <v>2</v>
      </c>
      <c r="J41" s="1">
        <v>1</v>
      </c>
      <c r="K41" s="1">
        <v>0</v>
      </c>
      <c r="L41" s="1">
        <v>7</v>
      </c>
      <c r="M41" s="1">
        <v>2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DD41" s="25"/>
      <c r="DE41" s="25"/>
      <c r="DF41" s="25"/>
      <c r="DG41" s="25"/>
      <c r="DH41" s="25"/>
    </row>
    <row r="42" spans="1:112" ht="15.75" customHeight="1" x14ac:dyDescent="0.25">
      <c r="A42" s="2" t="s">
        <v>880</v>
      </c>
      <c r="B42" s="1">
        <v>1.99</v>
      </c>
      <c r="C42" s="1">
        <v>1.24</v>
      </c>
      <c r="D42" s="1">
        <v>1.38</v>
      </c>
      <c r="G42" s="2">
        <v>1</v>
      </c>
      <c r="H42" s="1">
        <v>3</v>
      </c>
      <c r="I42" s="1">
        <v>2</v>
      </c>
      <c r="J42" s="1">
        <v>2</v>
      </c>
      <c r="K42" s="1">
        <v>0</v>
      </c>
      <c r="L42" s="1">
        <v>0</v>
      </c>
      <c r="M42" s="1">
        <v>6</v>
      </c>
      <c r="N42" s="1">
        <v>0</v>
      </c>
      <c r="O42" s="13">
        <v>1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6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1</v>
      </c>
      <c r="AH42" s="1">
        <v>5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  <c r="DD42" s="25"/>
      <c r="DE42" s="25"/>
      <c r="DF42" s="25"/>
      <c r="DG42" s="25"/>
      <c r="DH42" s="25"/>
    </row>
    <row r="43" spans="1:112" ht="15.75" customHeight="1" x14ac:dyDescent="0.25">
      <c r="A43" s="46">
        <v>45689</v>
      </c>
      <c r="B43" s="46"/>
      <c r="C43" s="46"/>
      <c r="D43" s="46"/>
      <c r="E43" s="46"/>
      <c r="F43" s="4"/>
      <c r="G43" s="2"/>
      <c r="H43" s="36"/>
      <c r="I43" s="36"/>
      <c r="J43" s="36"/>
      <c r="K43" s="36"/>
      <c r="L43" s="36"/>
      <c r="M43" s="36"/>
      <c r="N43" s="36"/>
      <c r="O43" s="13"/>
      <c r="P43" s="36"/>
      <c r="Q43" s="36"/>
      <c r="R43" s="36"/>
      <c r="S43" s="36"/>
      <c r="T43" s="4"/>
      <c r="U43" s="36"/>
      <c r="V43" s="36"/>
      <c r="W43" s="36"/>
      <c r="X43" s="36"/>
      <c r="Y43" s="36"/>
      <c r="Z43" s="36"/>
      <c r="AA43" s="36"/>
      <c r="AB43" s="13"/>
      <c r="AC43" s="36"/>
      <c r="AD43" s="36"/>
      <c r="AE43" s="36"/>
      <c r="AF43" s="36"/>
      <c r="AG43" s="8"/>
      <c r="AH43" s="36"/>
      <c r="AI43" s="36"/>
      <c r="AJ43" s="36"/>
      <c r="AK43" s="36"/>
      <c r="AL43" s="36"/>
      <c r="AM43" s="36"/>
      <c r="AN43" s="36"/>
      <c r="AO43" s="13"/>
      <c r="AP43" s="36"/>
      <c r="AQ43" s="36"/>
      <c r="AR43" s="36"/>
      <c r="AS43" s="36"/>
      <c r="AT43" s="6"/>
      <c r="AU43" s="36"/>
      <c r="AV43" s="36"/>
      <c r="AW43" s="36"/>
      <c r="AX43" s="36"/>
      <c r="AY43" s="36"/>
      <c r="AZ43" s="36"/>
      <c r="BA43" s="36"/>
      <c r="BB43" s="13"/>
      <c r="BC43" s="36"/>
      <c r="BD43" s="36"/>
      <c r="BE43" s="36"/>
      <c r="BF43" s="36"/>
      <c r="BG43" s="10"/>
      <c r="BH43" s="36"/>
      <c r="BI43" s="36"/>
      <c r="BJ43" s="36"/>
      <c r="BK43" s="36"/>
      <c r="BL43" s="36"/>
      <c r="BM43" s="36"/>
      <c r="BN43" s="36"/>
      <c r="BO43" s="13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25"/>
      <c r="DE43" s="25"/>
      <c r="DF43" s="25"/>
      <c r="DG43" s="25"/>
      <c r="DH43" s="25"/>
    </row>
    <row r="44" spans="1:112" ht="15.75" customHeight="1" x14ac:dyDescent="0.25">
      <c r="A44" s="6" t="s">
        <v>881</v>
      </c>
      <c r="B44" s="37">
        <v>0.81</v>
      </c>
      <c r="C44" s="37">
        <v>1.01</v>
      </c>
      <c r="D44" s="37">
        <v>1.4</v>
      </c>
      <c r="E44" s="36"/>
      <c r="G44" s="2">
        <v>1</v>
      </c>
      <c r="H44" s="37">
        <v>4</v>
      </c>
      <c r="I44" s="37">
        <v>1</v>
      </c>
      <c r="J44" s="37">
        <v>0</v>
      </c>
      <c r="K44" s="37">
        <v>0</v>
      </c>
      <c r="L44" s="37">
        <v>0</v>
      </c>
      <c r="M44" s="37">
        <v>3</v>
      </c>
      <c r="N44" s="37">
        <v>1</v>
      </c>
      <c r="O44" s="13">
        <v>1</v>
      </c>
      <c r="P44" s="37">
        <v>0</v>
      </c>
      <c r="Q44" s="37">
        <v>0</v>
      </c>
      <c r="R44" s="37">
        <v>0</v>
      </c>
      <c r="S44" s="37">
        <v>0</v>
      </c>
      <c r="T44" s="4">
        <v>3</v>
      </c>
      <c r="U44" s="37">
        <v>2</v>
      </c>
      <c r="V44" s="37">
        <v>0</v>
      </c>
      <c r="W44" s="37">
        <v>1</v>
      </c>
      <c r="X44" s="37">
        <v>0</v>
      </c>
      <c r="Y44" s="37">
        <v>1</v>
      </c>
      <c r="Z44" s="37">
        <v>4</v>
      </c>
      <c r="AA44" s="37">
        <v>0</v>
      </c>
      <c r="AB44" s="13">
        <v>0</v>
      </c>
      <c r="AC44" s="37">
        <v>1</v>
      </c>
      <c r="AD44" s="37">
        <v>0</v>
      </c>
      <c r="AE44" s="37">
        <v>0</v>
      </c>
      <c r="AF44" s="37">
        <v>0</v>
      </c>
      <c r="AG44" s="44">
        <v>2</v>
      </c>
      <c r="AH44" s="37">
        <v>0</v>
      </c>
      <c r="AI44" s="37">
        <v>0</v>
      </c>
      <c r="AJ44" s="37">
        <v>2</v>
      </c>
      <c r="AK44" s="37">
        <v>0</v>
      </c>
      <c r="AL44" s="37">
        <v>0</v>
      </c>
      <c r="AM44" s="37">
        <v>5</v>
      </c>
      <c r="AN44" s="37">
        <v>1</v>
      </c>
      <c r="AO44" s="13">
        <v>0</v>
      </c>
      <c r="AP44" s="37">
        <v>1</v>
      </c>
      <c r="AQ44" s="37">
        <v>1</v>
      </c>
      <c r="AR44" s="37">
        <v>0</v>
      </c>
      <c r="AS44" s="37">
        <v>0</v>
      </c>
      <c r="AT44" s="6"/>
      <c r="AU44" s="36"/>
      <c r="AV44" s="36"/>
      <c r="AW44" s="36"/>
      <c r="AX44" s="36"/>
      <c r="AY44" s="36"/>
      <c r="AZ44" s="36"/>
      <c r="BA44" s="36"/>
      <c r="BB44" s="13"/>
      <c r="BC44" s="36"/>
      <c r="BD44" s="36"/>
      <c r="BE44" s="36"/>
      <c r="BF44" s="36"/>
      <c r="BG44" s="10"/>
      <c r="BH44" s="36"/>
      <c r="BI44" s="36"/>
      <c r="BJ44" s="36"/>
      <c r="BK44" s="36"/>
      <c r="BL44" s="36"/>
      <c r="BM44" s="36"/>
      <c r="BN44" s="36"/>
      <c r="BO44" s="13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25"/>
      <c r="DE44" s="25"/>
      <c r="DF44" s="25"/>
      <c r="DG44" s="25"/>
      <c r="DH44" s="25"/>
    </row>
    <row r="45" spans="1:112" ht="15.75" customHeight="1" x14ac:dyDescent="0.25">
      <c r="A45" s="2" t="s">
        <v>882</v>
      </c>
      <c r="B45" s="37">
        <v>1.17</v>
      </c>
      <c r="C45" s="37">
        <v>1.41</v>
      </c>
      <c r="D45" s="37">
        <v>1.27</v>
      </c>
      <c r="E45" s="36"/>
      <c r="G45" s="2">
        <v>0</v>
      </c>
      <c r="H45" s="37">
        <v>1</v>
      </c>
      <c r="I45" s="37">
        <v>1</v>
      </c>
      <c r="J45" s="37">
        <v>0</v>
      </c>
      <c r="K45" s="37">
        <v>0</v>
      </c>
      <c r="L45" s="37">
        <v>0</v>
      </c>
      <c r="M45" s="37">
        <v>4</v>
      </c>
      <c r="N45" s="37">
        <v>1</v>
      </c>
      <c r="O45" s="13">
        <v>0</v>
      </c>
      <c r="P45" s="37">
        <v>0</v>
      </c>
      <c r="Q45" s="37">
        <v>1</v>
      </c>
      <c r="R45" s="37">
        <v>0</v>
      </c>
      <c r="S45" s="37">
        <v>0</v>
      </c>
      <c r="T45" s="4">
        <v>1</v>
      </c>
      <c r="U45" s="37">
        <v>5</v>
      </c>
      <c r="V45" s="37">
        <v>2</v>
      </c>
      <c r="W45" s="37">
        <v>0</v>
      </c>
      <c r="X45" s="37">
        <v>0</v>
      </c>
      <c r="Y45" s="37">
        <v>0</v>
      </c>
      <c r="Z45" s="37">
        <v>2</v>
      </c>
      <c r="AA45" s="37">
        <v>1</v>
      </c>
      <c r="AB45" s="13">
        <v>0</v>
      </c>
      <c r="AC45" s="37">
        <v>1</v>
      </c>
      <c r="AD45" s="37">
        <v>0</v>
      </c>
      <c r="AE45" s="37">
        <v>0</v>
      </c>
      <c r="AF45" s="37">
        <v>0</v>
      </c>
      <c r="AG45" s="8">
        <v>0</v>
      </c>
      <c r="AH45" s="37">
        <v>1</v>
      </c>
      <c r="AI45" s="37">
        <v>3</v>
      </c>
      <c r="AJ45" s="37">
        <v>0</v>
      </c>
      <c r="AK45" s="37">
        <v>0</v>
      </c>
      <c r="AL45" s="37">
        <v>0</v>
      </c>
      <c r="AM45" s="37">
        <v>4</v>
      </c>
      <c r="AN45" s="37">
        <v>1</v>
      </c>
      <c r="AO45" s="13">
        <v>1</v>
      </c>
      <c r="AP45" s="37">
        <v>1</v>
      </c>
      <c r="AQ45" s="37">
        <v>0</v>
      </c>
      <c r="AR45" s="37">
        <v>0</v>
      </c>
      <c r="AS45" s="37">
        <v>0</v>
      </c>
      <c r="AT45" s="6"/>
      <c r="AU45" s="36"/>
      <c r="AV45" s="36"/>
      <c r="AW45" s="36"/>
      <c r="AX45" s="36"/>
      <c r="AY45" s="36"/>
      <c r="AZ45" s="36"/>
      <c r="BA45" s="36"/>
      <c r="BB45" s="13"/>
      <c r="BC45" s="36"/>
      <c r="BD45" s="36"/>
      <c r="BE45" s="36"/>
      <c r="BF45" s="36"/>
      <c r="BG45" s="10"/>
      <c r="BH45" s="36"/>
      <c r="BI45" s="36"/>
      <c r="BJ45" s="36"/>
      <c r="BK45" s="36"/>
      <c r="BL45" s="36"/>
      <c r="BM45" s="36"/>
      <c r="BN45" s="36"/>
      <c r="BO45" s="13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25"/>
      <c r="DE45" s="25"/>
      <c r="DF45" s="25"/>
      <c r="DG45" s="25"/>
      <c r="DH45" s="25"/>
    </row>
    <row r="46" spans="1:112" ht="15.75" customHeight="1" x14ac:dyDescent="0.25">
      <c r="A46" s="6" t="s">
        <v>883</v>
      </c>
      <c r="B46" s="37">
        <v>0.91</v>
      </c>
      <c r="C46" s="37">
        <v>1.24</v>
      </c>
      <c r="D46" s="37">
        <v>1.1299999999999999</v>
      </c>
      <c r="E46" s="36"/>
      <c r="G46" s="2">
        <v>1</v>
      </c>
      <c r="H46" s="37">
        <v>2</v>
      </c>
      <c r="I46" s="37">
        <v>1</v>
      </c>
      <c r="J46" s="37">
        <v>0</v>
      </c>
      <c r="K46" s="37">
        <v>0</v>
      </c>
      <c r="L46" s="37">
        <v>0</v>
      </c>
      <c r="M46" s="37">
        <v>2</v>
      </c>
      <c r="N46" s="37">
        <v>0</v>
      </c>
      <c r="O46" s="13">
        <v>0</v>
      </c>
      <c r="P46" s="37">
        <v>0</v>
      </c>
      <c r="Q46" s="37">
        <v>0</v>
      </c>
      <c r="R46" s="37">
        <v>0</v>
      </c>
      <c r="S46" s="37">
        <v>0</v>
      </c>
      <c r="T46" s="4">
        <v>1</v>
      </c>
      <c r="U46" s="37">
        <v>4</v>
      </c>
      <c r="V46" s="37">
        <v>1</v>
      </c>
      <c r="W46" s="37">
        <v>0</v>
      </c>
      <c r="X46" s="37">
        <v>0</v>
      </c>
      <c r="Y46" s="37">
        <v>0</v>
      </c>
      <c r="Z46" s="37">
        <v>3</v>
      </c>
      <c r="AA46" s="37">
        <v>2</v>
      </c>
      <c r="AB46" s="13">
        <v>0</v>
      </c>
      <c r="AC46" s="37">
        <v>0</v>
      </c>
      <c r="AD46" s="37">
        <v>0</v>
      </c>
      <c r="AE46" s="37">
        <v>0</v>
      </c>
      <c r="AF46" s="37">
        <v>0</v>
      </c>
      <c r="AG46" s="8">
        <v>0</v>
      </c>
      <c r="AH46" s="37">
        <v>6</v>
      </c>
      <c r="AI46" s="37">
        <v>1</v>
      </c>
      <c r="AJ46" s="37">
        <v>0</v>
      </c>
      <c r="AK46" s="37">
        <v>0</v>
      </c>
      <c r="AL46" s="37">
        <v>0</v>
      </c>
      <c r="AM46" s="37">
        <v>4</v>
      </c>
      <c r="AN46" s="37">
        <v>0</v>
      </c>
      <c r="AO46" s="13">
        <v>0</v>
      </c>
      <c r="AP46" s="37">
        <v>0</v>
      </c>
      <c r="AQ46" s="37">
        <v>0</v>
      </c>
      <c r="AR46" s="37">
        <v>0</v>
      </c>
      <c r="AS46" s="37">
        <v>0</v>
      </c>
      <c r="AT46" s="6"/>
      <c r="AU46" s="36"/>
      <c r="AV46" s="36"/>
      <c r="AW46" s="36"/>
      <c r="AX46" s="36"/>
      <c r="AY46" s="36"/>
      <c r="AZ46" s="36"/>
      <c r="BA46" s="36"/>
      <c r="BB46" s="13"/>
      <c r="BC46" s="36"/>
      <c r="BD46" s="36"/>
      <c r="BE46" s="36"/>
      <c r="BF46" s="36"/>
      <c r="BG46" s="10"/>
      <c r="BH46" s="36"/>
      <c r="BI46" s="36"/>
      <c r="BJ46" s="36"/>
      <c r="BK46" s="36"/>
      <c r="BL46" s="36"/>
      <c r="BM46" s="36"/>
      <c r="BN46" s="36"/>
      <c r="BO46" s="13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25"/>
      <c r="DE46" s="25"/>
      <c r="DF46" s="25"/>
      <c r="DG46" s="25"/>
      <c r="DH46" s="25"/>
    </row>
    <row r="47" spans="1:112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G47" s="2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2</v>
      </c>
      <c r="N47" s="37">
        <v>0</v>
      </c>
      <c r="O47" s="13">
        <v>0</v>
      </c>
      <c r="P47" s="37">
        <v>0</v>
      </c>
      <c r="Q47" s="37">
        <v>0</v>
      </c>
      <c r="R47" s="37">
        <v>0</v>
      </c>
      <c r="S47" s="37">
        <v>0</v>
      </c>
      <c r="T47" s="4">
        <v>0</v>
      </c>
      <c r="U47" s="37">
        <v>1</v>
      </c>
      <c r="V47" s="37">
        <v>0</v>
      </c>
      <c r="W47" s="37">
        <v>1</v>
      </c>
      <c r="X47" s="37">
        <v>0</v>
      </c>
      <c r="Y47" s="37">
        <v>0</v>
      </c>
      <c r="Z47" s="37">
        <v>1</v>
      </c>
      <c r="AA47" s="37">
        <v>1</v>
      </c>
      <c r="AB47" s="13">
        <v>0</v>
      </c>
      <c r="AC47" s="37">
        <v>0</v>
      </c>
      <c r="AD47" s="37">
        <v>0</v>
      </c>
      <c r="AE47" s="37">
        <v>0</v>
      </c>
      <c r="AF47" s="37">
        <v>0</v>
      </c>
      <c r="AG47" s="8">
        <v>0</v>
      </c>
      <c r="AH47" s="37">
        <v>3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13">
        <v>0</v>
      </c>
      <c r="AP47" s="37">
        <v>0</v>
      </c>
      <c r="AQ47" s="37">
        <v>0</v>
      </c>
      <c r="AR47" s="37">
        <v>0</v>
      </c>
      <c r="AS47" s="37">
        <v>0</v>
      </c>
      <c r="AT47" s="6"/>
      <c r="AU47" s="36"/>
      <c r="AV47" s="36"/>
      <c r="AW47" s="36"/>
      <c r="AX47" s="36"/>
      <c r="AY47" s="36"/>
      <c r="AZ47" s="36"/>
      <c r="BA47" s="36"/>
      <c r="BB47" s="13"/>
      <c r="BC47" s="36"/>
      <c r="BD47" s="36"/>
      <c r="BE47" s="36"/>
      <c r="BF47" s="36"/>
      <c r="BG47" s="10"/>
      <c r="BH47" s="36"/>
      <c r="BI47" s="36"/>
      <c r="BJ47" s="36"/>
      <c r="BK47" s="36"/>
      <c r="BL47" s="36"/>
      <c r="BM47" s="36"/>
      <c r="BN47" s="36"/>
      <c r="BO47" s="13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25"/>
      <c r="DE47" s="25"/>
      <c r="DF47" s="25"/>
      <c r="DG47" s="25"/>
      <c r="DH47" s="25"/>
    </row>
    <row r="48" spans="1:112" ht="15.75" customHeight="1" x14ac:dyDescent="0.25">
      <c r="A48" s="2" t="s">
        <v>884</v>
      </c>
      <c r="B48" s="37">
        <v>1.22</v>
      </c>
      <c r="C48" s="37">
        <v>1.64</v>
      </c>
      <c r="D48" s="37">
        <v>1.36</v>
      </c>
      <c r="E48" s="36"/>
      <c r="G48" s="2">
        <v>0</v>
      </c>
      <c r="H48" s="37">
        <v>4</v>
      </c>
      <c r="I48" s="37">
        <v>2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13">
        <v>0</v>
      </c>
      <c r="P48" s="37">
        <v>0</v>
      </c>
      <c r="Q48" s="37">
        <v>0</v>
      </c>
      <c r="R48" s="37">
        <v>0</v>
      </c>
      <c r="S48" s="37">
        <v>0</v>
      </c>
      <c r="T48" s="4">
        <v>0</v>
      </c>
      <c r="U48" s="37">
        <v>2</v>
      </c>
      <c r="V48" s="37">
        <v>1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13">
        <v>0</v>
      </c>
      <c r="AC48" s="37">
        <v>0</v>
      </c>
      <c r="AD48" s="37">
        <v>0</v>
      </c>
      <c r="AE48" s="37">
        <v>1</v>
      </c>
      <c r="AF48" s="37">
        <v>0</v>
      </c>
      <c r="AG48" s="44">
        <v>1</v>
      </c>
      <c r="AH48" s="37">
        <v>1</v>
      </c>
      <c r="AI48" s="37">
        <v>1</v>
      </c>
      <c r="AJ48" s="37">
        <v>0</v>
      </c>
      <c r="AK48" s="37">
        <v>0</v>
      </c>
      <c r="AL48" s="37">
        <v>0</v>
      </c>
      <c r="AM48" s="37">
        <v>3</v>
      </c>
      <c r="AN48" s="37">
        <v>1</v>
      </c>
      <c r="AO48" s="13">
        <v>0</v>
      </c>
      <c r="AP48" s="37">
        <v>0</v>
      </c>
      <c r="AQ48" s="37">
        <v>0</v>
      </c>
      <c r="AR48" s="37">
        <v>0</v>
      </c>
      <c r="AS48" s="37">
        <v>0</v>
      </c>
      <c r="AT48" s="6"/>
      <c r="AU48" s="36"/>
      <c r="AV48" s="36"/>
      <c r="AW48" s="36"/>
      <c r="AX48" s="36"/>
      <c r="AY48" s="36"/>
      <c r="AZ48" s="36"/>
      <c r="BA48" s="36"/>
      <c r="BB48" s="13"/>
      <c r="BC48" s="36"/>
      <c r="BD48" s="36"/>
      <c r="BE48" s="36"/>
      <c r="BF48" s="36"/>
      <c r="BG48" s="10"/>
      <c r="BH48" s="36"/>
      <c r="BI48" s="36"/>
      <c r="BJ48" s="36"/>
      <c r="BK48" s="36"/>
      <c r="BL48" s="36"/>
      <c r="BM48" s="36"/>
      <c r="BN48" s="36"/>
      <c r="BO48" s="13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25"/>
      <c r="DE48" s="25"/>
      <c r="DF48" s="25"/>
      <c r="DG48" s="25"/>
      <c r="DH48" s="25"/>
    </row>
    <row r="49" spans="1:112" ht="15.75" customHeight="1" x14ac:dyDescent="0.25">
      <c r="A49" s="42">
        <v>45690</v>
      </c>
      <c r="B49" s="42"/>
      <c r="C49" s="42"/>
      <c r="D49" s="42"/>
      <c r="E49" s="42"/>
      <c r="F49" s="42"/>
      <c r="G49" s="2"/>
      <c r="H49" s="36"/>
      <c r="I49" s="36"/>
      <c r="J49" s="36"/>
      <c r="K49" s="36"/>
      <c r="L49" s="36"/>
      <c r="M49" s="36"/>
      <c r="N49" s="36"/>
      <c r="O49" s="13"/>
      <c r="P49" s="36"/>
      <c r="Q49" s="36"/>
      <c r="R49" s="36"/>
      <c r="S49" s="36"/>
      <c r="T49" s="4"/>
      <c r="U49" s="36"/>
      <c r="V49" s="36"/>
      <c r="W49" s="36"/>
      <c r="X49" s="36"/>
      <c r="Y49" s="36"/>
      <c r="Z49" s="36"/>
      <c r="AA49" s="36"/>
      <c r="AB49" s="13"/>
      <c r="AC49" s="36"/>
      <c r="AD49" s="36"/>
      <c r="AE49" s="36"/>
      <c r="AF49" s="36"/>
      <c r="AG49" s="8"/>
      <c r="AH49" s="36"/>
      <c r="AI49" s="36"/>
      <c r="AJ49" s="36"/>
      <c r="AK49" s="36"/>
      <c r="AL49" s="36"/>
      <c r="AM49" s="36"/>
      <c r="AN49" s="36"/>
      <c r="AO49" s="13"/>
      <c r="AP49" s="36"/>
      <c r="AQ49" s="36"/>
      <c r="AR49" s="36"/>
      <c r="AS49" s="36"/>
      <c r="AT49" s="6"/>
      <c r="AU49" s="36"/>
      <c r="AV49" s="36"/>
      <c r="AW49" s="36"/>
      <c r="AX49" s="36"/>
      <c r="AY49" s="36"/>
      <c r="AZ49" s="36"/>
      <c r="BA49" s="36"/>
      <c r="BB49" s="13"/>
      <c r="BC49" s="36"/>
      <c r="BD49" s="36"/>
      <c r="BE49" s="36"/>
      <c r="BF49" s="36"/>
      <c r="BG49" s="10"/>
      <c r="BH49" s="36"/>
      <c r="BI49" s="36"/>
      <c r="BJ49" s="36"/>
      <c r="BK49" s="36"/>
      <c r="BL49" s="36"/>
      <c r="BM49" s="36"/>
      <c r="BN49" s="36"/>
      <c r="BO49" s="13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25"/>
      <c r="DE49" s="25"/>
      <c r="DF49" s="25"/>
      <c r="DG49" s="25"/>
      <c r="DH49" s="25"/>
    </row>
    <row r="50" spans="1:112" ht="15.75" customHeight="1" x14ac:dyDescent="0.25">
      <c r="A50" s="39" t="s">
        <v>885</v>
      </c>
      <c r="B50" s="37">
        <v>1.67</v>
      </c>
      <c r="C50" s="37">
        <v>1.07</v>
      </c>
      <c r="D50" s="36"/>
      <c r="E50" s="37">
        <v>0.67</v>
      </c>
      <c r="G50" s="2">
        <v>1</v>
      </c>
      <c r="H50" s="37">
        <v>2</v>
      </c>
      <c r="I50" s="37">
        <v>2</v>
      </c>
      <c r="J50" s="37">
        <v>0</v>
      </c>
      <c r="K50" s="37">
        <v>0</v>
      </c>
      <c r="L50" s="37">
        <v>0</v>
      </c>
      <c r="M50" s="37">
        <v>2</v>
      </c>
      <c r="N50" s="37">
        <v>0</v>
      </c>
      <c r="O50" s="13">
        <v>0</v>
      </c>
      <c r="P50" s="37">
        <v>0</v>
      </c>
      <c r="Q50" s="37">
        <v>0</v>
      </c>
      <c r="R50" s="37">
        <v>0</v>
      </c>
      <c r="S50" s="37">
        <v>0</v>
      </c>
      <c r="T50" s="4">
        <v>0</v>
      </c>
      <c r="U50" s="37">
        <v>3</v>
      </c>
      <c r="V50" s="37">
        <v>0</v>
      </c>
      <c r="W50" s="37">
        <v>0</v>
      </c>
      <c r="X50" s="37">
        <v>0</v>
      </c>
      <c r="Y50" s="37">
        <v>0</v>
      </c>
      <c r="Z50" s="37">
        <v>1</v>
      </c>
      <c r="AA50" s="37">
        <v>0</v>
      </c>
      <c r="AB50" s="13">
        <v>0</v>
      </c>
      <c r="AC50" s="37">
        <v>0</v>
      </c>
      <c r="AD50" s="37">
        <v>0</v>
      </c>
      <c r="AE50" s="37">
        <v>0</v>
      </c>
      <c r="AF50" s="37">
        <v>0</v>
      </c>
      <c r="AG50" s="8"/>
      <c r="AH50" s="36"/>
      <c r="AI50" s="36"/>
      <c r="AJ50" s="36"/>
      <c r="AK50" s="36"/>
      <c r="AL50" s="36"/>
      <c r="AM50" s="36"/>
      <c r="AN50" s="36"/>
      <c r="AO50" s="13"/>
      <c r="AP50" s="36"/>
      <c r="AQ50" s="36"/>
      <c r="AR50" s="36"/>
      <c r="AS50" s="36"/>
      <c r="AT50" s="6">
        <v>0</v>
      </c>
      <c r="AU50" s="37">
        <v>1</v>
      </c>
      <c r="AV50" s="37">
        <v>0</v>
      </c>
      <c r="AW50" s="37">
        <v>0</v>
      </c>
      <c r="AX50" s="37">
        <v>0</v>
      </c>
      <c r="AY50" s="37">
        <v>0</v>
      </c>
      <c r="AZ50" s="37">
        <v>2</v>
      </c>
      <c r="BA50" s="37">
        <v>0</v>
      </c>
      <c r="BB50" s="13">
        <v>0</v>
      </c>
      <c r="BC50" s="37">
        <v>0</v>
      </c>
      <c r="BD50" s="37">
        <v>0</v>
      </c>
      <c r="BE50" s="37">
        <v>0</v>
      </c>
      <c r="BF50" s="37">
        <v>0</v>
      </c>
      <c r="BG50" s="10"/>
      <c r="BH50" s="36"/>
      <c r="BI50" s="36"/>
      <c r="BJ50" s="36"/>
      <c r="BK50" s="36"/>
      <c r="BL50" s="36"/>
      <c r="BM50" s="36"/>
      <c r="BN50" s="36"/>
      <c r="BO50" s="13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25"/>
      <c r="DE50" s="25"/>
      <c r="DF50" s="25"/>
      <c r="DG50" s="25"/>
      <c r="DH50" s="25"/>
    </row>
    <row r="51" spans="1:112" ht="15.75" customHeight="1" x14ac:dyDescent="0.25">
      <c r="A51" s="42">
        <v>45692</v>
      </c>
      <c r="B51" s="42"/>
      <c r="C51" s="42"/>
      <c r="D51" s="42"/>
      <c r="E51" s="42"/>
      <c r="F51" s="42"/>
      <c r="G51" s="2"/>
      <c r="H51" s="36"/>
      <c r="I51" s="36"/>
      <c r="J51" s="36"/>
      <c r="K51" s="36"/>
      <c r="L51" s="36"/>
      <c r="M51" s="36"/>
      <c r="N51" s="36"/>
      <c r="O51" s="13"/>
      <c r="P51" s="36"/>
      <c r="Q51" s="36"/>
      <c r="R51" s="36"/>
      <c r="S51" s="36"/>
      <c r="T51" s="4"/>
      <c r="U51" s="36"/>
      <c r="V51" s="36"/>
      <c r="W51" s="36"/>
      <c r="X51" s="36"/>
      <c r="Y51" s="36"/>
      <c r="Z51" s="36"/>
      <c r="AA51" s="36"/>
      <c r="AB51" s="13"/>
      <c r="AC51" s="36"/>
      <c r="AD51" s="36"/>
      <c r="AE51" s="36"/>
      <c r="AF51" s="36"/>
      <c r="AG51" s="8"/>
      <c r="AH51" s="36"/>
      <c r="AI51" s="36"/>
      <c r="AJ51" s="36"/>
      <c r="AK51" s="36"/>
      <c r="AL51" s="36"/>
      <c r="AM51" s="36"/>
      <c r="AN51" s="36"/>
      <c r="AO51" s="13"/>
      <c r="AP51" s="36"/>
      <c r="AQ51" s="36"/>
      <c r="AR51" s="36"/>
      <c r="AS51" s="36"/>
      <c r="AT51" s="6"/>
      <c r="AU51" s="36"/>
      <c r="AV51" s="36"/>
      <c r="AW51" s="36"/>
      <c r="AX51" s="36"/>
      <c r="AY51" s="36"/>
      <c r="AZ51" s="36"/>
      <c r="BA51" s="36"/>
      <c r="BB51" s="13"/>
      <c r="BC51" s="36"/>
      <c r="BD51" s="36"/>
      <c r="BE51" s="36"/>
      <c r="BF51" s="36"/>
      <c r="BG51" s="10"/>
      <c r="BH51" s="36"/>
      <c r="BI51" s="36"/>
      <c r="BJ51" s="36"/>
      <c r="BK51" s="36"/>
      <c r="BL51" s="36"/>
      <c r="BM51" s="36"/>
      <c r="BN51" s="36"/>
      <c r="BO51" s="13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25"/>
      <c r="DE51" s="25"/>
      <c r="DF51" s="25"/>
      <c r="DG51" s="25"/>
      <c r="DH51" s="25"/>
    </row>
    <row r="52" spans="1:112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G52" s="2">
        <v>0</v>
      </c>
      <c r="H52" s="37">
        <v>1</v>
      </c>
      <c r="I52" s="37">
        <v>0</v>
      </c>
      <c r="J52" s="37">
        <v>0</v>
      </c>
      <c r="K52" s="37">
        <v>0</v>
      </c>
      <c r="L52" s="37">
        <v>1</v>
      </c>
      <c r="M52" s="37">
        <v>2</v>
      </c>
      <c r="N52" s="37">
        <v>1</v>
      </c>
      <c r="O52" s="13">
        <v>0</v>
      </c>
      <c r="P52" s="37">
        <v>0</v>
      </c>
      <c r="Q52" s="37">
        <v>0</v>
      </c>
      <c r="R52" s="37">
        <v>0</v>
      </c>
      <c r="S52" s="37">
        <v>0</v>
      </c>
      <c r="T52" s="4">
        <v>0</v>
      </c>
      <c r="U52" s="37">
        <v>2</v>
      </c>
      <c r="V52" s="37">
        <v>2</v>
      </c>
      <c r="W52" s="37">
        <v>0</v>
      </c>
      <c r="X52" s="37">
        <v>0</v>
      </c>
      <c r="Y52" s="37">
        <v>0</v>
      </c>
      <c r="Z52" s="37">
        <v>4</v>
      </c>
      <c r="AA52" s="37">
        <v>1</v>
      </c>
      <c r="AB52" s="13">
        <v>0</v>
      </c>
      <c r="AC52" s="37">
        <v>1</v>
      </c>
      <c r="AD52" s="37">
        <v>0</v>
      </c>
      <c r="AE52" s="37">
        <v>0</v>
      </c>
      <c r="AF52" s="37">
        <v>0</v>
      </c>
      <c r="AG52" s="8">
        <v>0</v>
      </c>
      <c r="AH52" s="37">
        <v>5</v>
      </c>
      <c r="AI52" s="37">
        <v>0</v>
      </c>
      <c r="AJ52" s="37">
        <v>0</v>
      </c>
      <c r="AK52" s="37">
        <v>0</v>
      </c>
      <c r="AL52" s="37">
        <v>0</v>
      </c>
      <c r="AM52" s="37">
        <v>1</v>
      </c>
      <c r="AN52" s="37">
        <v>0</v>
      </c>
      <c r="AO52" s="13">
        <v>0</v>
      </c>
      <c r="AP52" s="37">
        <v>0</v>
      </c>
      <c r="AQ52" s="37">
        <v>0</v>
      </c>
      <c r="AR52" s="37">
        <v>0</v>
      </c>
      <c r="AS52" s="37">
        <v>0</v>
      </c>
      <c r="AT52" s="6"/>
      <c r="AU52" s="36"/>
      <c r="AV52" s="36"/>
      <c r="AW52" s="36"/>
      <c r="AX52" s="36"/>
      <c r="AY52" s="36"/>
      <c r="AZ52" s="36"/>
      <c r="BA52" s="36"/>
      <c r="BB52" s="13"/>
      <c r="BC52" s="36"/>
      <c r="BD52" s="36"/>
      <c r="BE52" s="36"/>
      <c r="BF52" s="36"/>
      <c r="BG52" s="10"/>
      <c r="BH52" s="36"/>
      <c r="BI52" s="36"/>
      <c r="BJ52" s="36"/>
      <c r="BK52" s="36"/>
      <c r="BL52" s="36"/>
      <c r="BM52" s="36"/>
      <c r="BN52" s="36"/>
      <c r="BO52" s="13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25"/>
      <c r="DE52" s="25"/>
      <c r="DF52" s="25"/>
      <c r="DG52" s="25"/>
      <c r="DH52" s="25"/>
    </row>
    <row r="53" spans="1:112" ht="15.75" customHeight="1" x14ac:dyDescent="0.25">
      <c r="A53" s="2" t="s">
        <v>886</v>
      </c>
      <c r="B53" s="37">
        <v>1.1399999999999999</v>
      </c>
      <c r="C53" s="37">
        <v>0.81</v>
      </c>
      <c r="D53" s="37">
        <v>1.65</v>
      </c>
      <c r="E53" s="36"/>
      <c r="G53" s="2">
        <v>0</v>
      </c>
      <c r="H53" s="37">
        <v>6</v>
      </c>
      <c r="I53" s="37">
        <v>2</v>
      </c>
      <c r="J53" s="37">
        <v>0</v>
      </c>
      <c r="K53" s="37">
        <v>0</v>
      </c>
      <c r="L53" s="37">
        <v>0</v>
      </c>
      <c r="M53" s="37">
        <v>5</v>
      </c>
      <c r="N53" s="37">
        <v>1</v>
      </c>
      <c r="O53" s="13">
        <v>0</v>
      </c>
      <c r="P53" s="37">
        <v>1</v>
      </c>
      <c r="Q53" s="37">
        <v>0</v>
      </c>
      <c r="R53" s="37">
        <v>0</v>
      </c>
      <c r="S53" s="37">
        <v>0</v>
      </c>
      <c r="T53" s="4">
        <v>0</v>
      </c>
      <c r="U53" s="37">
        <v>1</v>
      </c>
      <c r="V53" s="37">
        <v>0</v>
      </c>
      <c r="W53" s="37">
        <v>0</v>
      </c>
      <c r="X53" s="37">
        <v>0</v>
      </c>
      <c r="Y53" s="37">
        <v>0</v>
      </c>
      <c r="Z53" s="37">
        <v>2</v>
      </c>
      <c r="AA53" s="37">
        <v>0</v>
      </c>
      <c r="AB53" s="13">
        <v>0</v>
      </c>
      <c r="AC53" s="37">
        <v>0</v>
      </c>
      <c r="AD53" s="37">
        <v>0</v>
      </c>
      <c r="AE53" s="37">
        <v>0</v>
      </c>
      <c r="AF53" s="37">
        <v>0</v>
      </c>
      <c r="AG53" s="44">
        <v>2</v>
      </c>
      <c r="AH53" s="37">
        <v>3</v>
      </c>
      <c r="AI53" s="37">
        <v>2</v>
      </c>
      <c r="AJ53" s="37">
        <v>2</v>
      </c>
      <c r="AK53" s="37">
        <v>0</v>
      </c>
      <c r="AL53" s="37">
        <v>1</v>
      </c>
      <c r="AM53" s="37">
        <v>1</v>
      </c>
      <c r="AN53" s="37">
        <v>1</v>
      </c>
      <c r="AO53" s="13">
        <v>0</v>
      </c>
      <c r="AP53" s="37">
        <v>0</v>
      </c>
      <c r="AQ53" s="37">
        <v>0</v>
      </c>
      <c r="AR53" s="37">
        <v>0</v>
      </c>
      <c r="AS53" s="37">
        <v>0</v>
      </c>
      <c r="AT53" s="6"/>
      <c r="AU53" s="36"/>
      <c r="AV53" s="36"/>
      <c r="AW53" s="36"/>
      <c r="AX53" s="36"/>
      <c r="AY53" s="36"/>
      <c r="AZ53" s="36"/>
      <c r="BA53" s="36"/>
      <c r="BB53" s="13"/>
      <c r="BC53" s="36"/>
      <c r="BD53" s="36"/>
      <c r="BE53" s="36"/>
      <c r="BF53" s="36"/>
      <c r="BG53" s="10"/>
      <c r="BH53" s="36"/>
      <c r="BI53" s="36"/>
      <c r="BJ53" s="36"/>
      <c r="BK53" s="36"/>
      <c r="BL53" s="36"/>
      <c r="BM53" s="36"/>
      <c r="BN53" s="36"/>
      <c r="BO53" s="13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25"/>
      <c r="DE53" s="25"/>
      <c r="DF53" s="25"/>
      <c r="DG53" s="25"/>
      <c r="DH53" s="25"/>
    </row>
    <row r="54" spans="1:112" ht="15.75" customHeight="1" x14ac:dyDescent="0.25">
      <c r="A54" s="42">
        <v>45698</v>
      </c>
      <c r="B54" s="42"/>
      <c r="C54" s="42"/>
      <c r="D54" s="42"/>
      <c r="E54" s="42"/>
      <c r="F54" s="42"/>
      <c r="G54" s="2"/>
      <c r="H54" s="36"/>
      <c r="I54" s="36"/>
      <c r="J54" s="36"/>
      <c r="K54" s="36"/>
      <c r="L54" s="36"/>
      <c r="M54" s="36"/>
      <c r="N54" s="36"/>
      <c r="O54" s="13"/>
      <c r="P54" s="36"/>
      <c r="Q54" s="36"/>
      <c r="R54" s="36"/>
      <c r="S54" s="36"/>
      <c r="T54" s="4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8"/>
      <c r="AH54" s="36"/>
      <c r="AI54" s="36"/>
      <c r="AJ54" s="36"/>
      <c r="AK54" s="36"/>
      <c r="AL54" s="36"/>
      <c r="AM54" s="36"/>
      <c r="AN54" s="36"/>
      <c r="AO54" s="13"/>
      <c r="AP54" s="36"/>
      <c r="AQ54" s="36"/>
      <c r="AR54" s="36"/>
      <c r="AS54" s="36"/>
      <c r="AT54" s="6"/>
      <c r="AU54" s="36"/>
      <c r="AV54" s="36"/>
      <c r="AW54" s="36"/>
      <c r="AX54" s="36"/>
      <c r="AY54" s="36"/>
      <c r="AZ54" s="36"/>
      <c r="BA54" s="36"/>
      <c r="BB54" s="13"/>
      <c r="BC54" s="36"/>
      <c r="BD54" s="36"/>
      <c r="BE54" s="36"/>
      <c r="BF54" s="36"/>
      <c r="BG54" s="10"/>
      <c r="BH54" s="36"/>
      <c r="BI54" s="36"/>
      <c r="BJ54" s="36"/>
      <c r="BK54" s="36"/>
      <c r="BL54" s="36"/>
      <c r="BM54" s="36"/>
      <c r="BN54" s="36"/>
      <c r="BO54" s="13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25"/>
      <c r="DE54" s="25"/>
      <c r="DF54" s="25"/>
      <c r="DG54" s="25"/>
      <c r="DH54" s="25"/>
    </row>
    <row r="55" spans="1:112" ht="15.75" customHeight="1" x14ac:dyDescent="0.25">
      <c r="A55" s="2" t="s">
        <v>887</v>
      </c>
      <c r="B55" s="37">
        <v>1.26</v>
      </c>
      <c r="C55" s="37">
        <v>1.07</v>
      </c>
      <c r="D55" s="36"/>
      <c r="E55" s="36"/>
      <c r="F55" s="36"/>
      <c r="G55" s="2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0</v>
      </c>
      <c r="O55" s="13">
        <v>0</v>
      </c>
      <c r="P55" s="37">
        <v>0</v>
      </c>
      <c r="Q55" s="37">
        <v>1</v>
      </c>
      <c r="R55" s="37">
        <v>0</v>
      </c>
      <c r="S55" s="37">
        <v>0</v>
      </c>
      <c r="T55" s="4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1</v>
      </c>
      <c r="AA55" s="37">
        <v>0</v>
      </c>
      <c r="AB55" s="13">
        <v>0</v>
      </c>
      <c r="AC55" s="37">
        <v>0</v>
      </c>
      <c r="AD55" s="37">
        <v>0</v>
      </c>
      <c r="AE55" s="37">
        <v>0</v>
      </c>
      <c r="AF55" s="37">
        <v>0</v>
      </c>
      <c r="AG55" s="8"/>
      <c r="AH55" s="36"/>
      <c r="AI55" s="36"/>
      <c r="AJ55" s="36"/>
      <c r="AK55" s="36"/>
      <c r="AL55" s="36"/>
      <c r="AM55" s="36"/>
      <c r="AN55" s="36"/>
      <c r="AO55" s="13"/>
      <c r="AP55" s="36"/>
      <c r="AQ55" s="36"/>
      <c r="AR55" s="36"/>
      <c r="AS55" s="36"/>
      <c r="AT55" s="6"/>
      <c r="AU55" s="36"/>
      <c r="AV55" s="36"/>
      <c r="AW55" s="36"/>
      <c r="AX55" s="36"/>
      <c r="AY55" s="36"/>
      <c r="AZ55" s="36"/>
      <c r="BA55" s="36"/>
      <c r="BB55" s="13"/>
      <c r="BC55" s="36"/>
      <c r="BD55" s="36"/>
      <c r="BE55" s="36"/>
      <c r="BF55" s="36"/>
      <c r="BG55" s="10"/>
      <c r="BH55" s="36"/>
      <c r="BI55" s="36"/>
      <c r="BJ55" s="36"/>
      <c r="BK55" s="36"/>
      <c r="BL55" s="36"/>
      <c r="BM55" s="36"/>
      <c r="BN55" s="36"/>
      <c r="BO55" s="13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25"/>
      <c r="DE55" s="25"/>
      <c r="DF55" s="25"/>
      <c r="DG55" s="25"/>
      <c r="DH55" s="25"/>
    </row>
    <row r="56" spans="1:112" ht="15.75" customHeight="1" x14ac:dyDescent="0.25">
      <c r="A56" s="42">
        <v>45701</v>
      </c>
      <c r="B56" s="42"/>
      <c r="C56" s="42"/>
      <c r="D56" s="42"/>
      <c r="E56" s="42"/>
      <c r="F56" s="42"/>
      <c r="G56" s="2"/>
      <c r="H56" s="36"/>
      <c r="I56" s="36"/>
      <c r="J56" s="36"/>
      <c r="K56" s="36"/>
      <c r="L56" s="36"/>
      <c r="M56" s="36"/>
      <c r="N56" s="36"/>
      <c r="O56" s="13"/>
      <c r="P56" s="36"/>
      <c r="Q56" s="36"/>
      <c r="R56" s="36"/>
      <c r="S56" s="36"/>
      <c r="T56" s="4"/>
      <c r="U56" s="36"/>
      <c r="V56" s="36"/>
      <c r="W56" s="36"/>
      <c r="X56" s="36"/>
      <c r="Y56" s="36"/>
      <c r="Z56" s="36"/>
      <c r="AA56" s="36"/>
      <c r="AB56" s="13"/>
      <c r="AC56" s="36"/>
      <c r="AD56" s="36"/>
      <c r="AE56" s="36"/>
      <c r="AF56" s="36"/>
      <c r="AG56" s="8"/>
      <c r="AH56" s="36"/>
      <c r="AI56" s="36"/>
      <c r="AJ56" s="36"/>
      <c r="AK56" s="36"/>
      <c r="AL56" s="36"/>
      <c r="AM56" s="36"/>
      <c r="AN56" s="36"/>
      <c r="AO56" s="13"/>
      <c r="AP56" s="36"/>
      <c r="AQ56" s="36"/>
      <c r="AR56" s="36"/>
      <c r="AS56" s="36"/>
      <c r="AT56" s="6"/>
      <c r="AU56" s="36"/>
      <c r="AV56" s="36"/>
      <c r="AW56" s="36"/>
      <c r="AX56" s="36"/>
      <c r="AY56" s="36"/>
      <c r="AZ56" s="36"/>
      <c r="BA56" s="36"/>
      <c r="BB56" s="13"/>
      <c r="BC56" s="36"/>
      <c r="BD56" s="36"/>
      <c r="BE56" s="36"/>
      <c r="BF56" s="36"/>
      <c r="BG56" s="10"/>
      <c r="BH56" s="36"/>
      <c r="BI56" s="36"/>
      <c r="BJ56" s="36"/>
      <c r="BK56" s="36"/>
      <c r="BL56" s="36"/>
      <c r="BM56" s="36"/>
      <c r="BN56" s="36"/>
      <c r="BO56" s="13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25"/>
      <c r="DE56" s="25"/>
      <c r="DF56" s="25"/>
      <c r="DG56" s="25"/>
      <c r="DH56" s="25"/>
    </row>
    <row r="57" spans="1:112" ht="15.75" customHeight="1" x14ac:dyDescent="0.25">
      <c r="A57" s="38" t="s">
        <v>888</v>
      </c>
      <c r="B57" s="37">
        <v>1.02</v>
      </c>
      <c r="C57" s="37">
        <v>1.47</v>
      </c>
      <c r="D57" s="37">
        <v>1.26</v>
      </c>
      <c r="E57" s="36"/>
      <c r="F57" s="37"/>
      <c r="G57" s="2">
        <v>0</v>
      </c>
      <c r="H57" s="37">
        <v>2</v>
      </c>
      <c r="I57" s="37">
        <v>0</v>
      </c>
      <c r="J57" s="37">
        <v>0</v>
      </c>
      <c r="K57" s="37">
        <v>0</v>
      </c>
      <c r="L57" s="37">
        <v>0</v>
      </c>
      <c r="M57" s="37">
        <v>2</v>
      </c>
      <c r="N57" s="37">
        <v>2</v>
      </c>
      <c r="O57" s="13">
        <v>0</v>
      </c>
      <c r="P57" s="37">
        <v>0</v>
      </c>
      <c r="Q57" s="37">
        <v>0</v>
      </c>
      <c r="R57" s="37">
        <v>0</v>
      </c>
      <c r="S57" s="37">
        <v>0</v>
      </c>
      <c r="T57" s="4">
        <v>0</v>
      </c>
      <c r="U57" s="37">
        <v>3</v>
      </c>
      <c r="V57" s="37">
        <v>1</v>
      </c>
      <c r="W57" s="37">
        <v>1</v>
      </c>
      <c r="X57" s="37">
        <v>0</v>
      </c>
      <c r="Y57" s="37">
        <v>0</v>
      </c>
      <c r="Z57" s="37">
        <v>1</v>
      </c>
      <c r="AA57" s="37">
        <v>1</v>
      </c>
      <c r="AB57" s="13">
        <v>0</v>
      </c>
      <c r="AC57" s="37">
        <v>0</v>
      </c>
      <c r="AD57" s="37">
        <v>0</v>
      </c>
      <c r="AE57" s="37">
        <v>0</v>
      </c>
      <c r="AF57" s="37">
        <v>0</v>
      </c>
      <c r="AG57" s="8">
        <v>2</v>
      </c>
      <c r="AH57" s="37">
        <v>3</v>
      </c>
      <c r="AI57" s="37">
        <v>0</v>
      </c>
      <c r="AJ57" s="37">
        <v>1</v>
      </c>
      <c r="AK57" s="37">
        <v>0</v>
      </c>
      <c r="AL57" s="37">
        <v>0</v>
      </c>
      <c r="AM57" s="37">
        <v>3</v>
      </c>
      <c r="AN57" s="37">
        <v>1</v>
      </c>
      <c r="AO57" s="13">
        <v>0</v>
      </c>
      <c r="AP57" s="37">
        <v>0</v>
      </c>
      <c r="AQ57" s="37">
        <v>0</v>
      </c>
      <c r="AR57" s="37">
        <v>0</v>
      </c>
      <c r="AS57" s="37">
        <v>0</v>
      </c>
      <c r="AT57" s="6"/>
      <c r="AU57" s="36"/>
      <c r="AV57" s="36"/>
      <c r="AW57" s="36"/>
      <c r="AX57" s="36"/>
      <c r="AY57" s="36"/>
      <c r="AZ57" s="36"/>
      <c r="BA57" s="36"/>
      <c r="BB57" s="13"/>
      <c r="BC57" s="36"/>
      <c r="BD57" s="36"/>
      <c r="BE57" s="36"/>
      <c r="BF57" s="36"/>
      <c r="BG57" s="10"/>
      <c r="BH57" s="36"/>
      <c r="BI57" s="36"/>
      <c r="BJ57" s="36"/>
      <c r="BK57" s="36"/>
      <c r="BL57" s="36"/>
      <c r="BM57" s="36"/>
      <c r="BN57" s="36"/>
      <c r="BO57" s="13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25"/>
      <c r="DE57" s="25"/>
      <c r="DF57" s="25"/>
      <c r="DG57" s="25"/>
      <c r="DH57" s="25"/>
    </row>
    <row r="58" spans="1:112" ht="15.75" customHeight="1" x14ac:dyDescent="0.25">
      <c r="A58" s="39" t="s">
        <v>889</v>
      </c>
      <c r="B58" s="37">
        <v>1.01</v>
      </c>
      <c r="C58" s="37">
        <v>1.79</v>
      </c>
      <c r="D58" s="37">
        <v>0.75</v>
      </c>
      <c r="E58" s="36"/>
      <c r="F58" s="37"/>
      <c r="G58" s="2">
        <v>0</v>
      </c>
      <c r="H58" s="37">
        <v>3</v>
      </c>
      <c r="I58" s="37">
        <v>0</v>
      </c>
      <c r="J58" s="37">
        <v>0</v>
      </c>
      <c r="K58" s="37">
        <v>0</v>
      </c>
      <c r="L58" s="37">
        <v>0</v>
      </c>
      <c r="M58" s="37">
        <v>1</v>
      </c>
      <c r="N58" s="37">
        <v>0</v>
      </c>
      <c r="O58" s="13">
        <v>0</v>
      </c>
      <c r="P58" s="37">
        <v>0</v>
      </c>
      <c r="Q58" s="37">
        <v>0</v>
      </c>
      <c r="R58" s="37">
        <v>0</v>
      </c>
      <c r="S58" s="37">
        <v>0</v>
      </c>
      <c r="T58" s="4">
        <v>0</v>
      </c>
      <c r="U58" s="37">
        <v>4</v>
      </c>
      <c r="V58" s="37">
        <v>3</v>
      </c>
      <c r="W58" s="37">
        <v>0</v>
      </c>
      <c r="X58" s="37">
        <v>0</v>
      </c>
      <c r="Y58" s="37">
        <v>1</v>
      </c>
      <c r="Z58" s="37">
        <v>2</v>
      </c>
      <c r="AA58" s="37">
        <v>1</v>
      </c>
      <c r="AB58" s="13">
        <v>1</v>
      </c>
      <c r="AC58" s="37">
        <v>0</v>
      </c>
      <c r="AD58" s="37">
        <v>1</v>
      </c>
      <c r="AE58" s="37">
        <v>0</v>
      </c>
      <c r="AF58" s="37">
        <v>0</v>
      </c>
      <c r="AG58" s="8">
        <v>1</v>
      </c>
      <c r="AH58" s="37">
        <v>3</v>
      </c>
      <c r="AI58" s="37">
        <v>0</v>
      </c>
      <c r="AJ58" s="37">
        <v>0</v>
      </c>
      <c r="AK58" s="37">
        <v>0</v>
      </c>
      <c r="AL58" s="37">
        <v>0</v>
      </c>
      <c r="AM58" s="37">
        <v>1</v>
      </c>
      <c r="AN58" s="37">
        <v>1</v>
      </c>
      <c r="AO58" s="13">
        <v>0</v>
      </c>
      <c r="AP58" s="37">
        <v>0</v>
      </c>
      <c r="AQ58" s="37">
        <v>0</v>
      </c>
      <c r="AR58" s="37">
        <v>0</v>
      </c>
      <c r="AS58" s="37">
        <v>0</v>
      </c>
      <c r="AT58" s="6"/>
      <c r="AU58" s="36"/>
      <c r="AV58" s="36"/>
      <c r="AW58" s="36"/>
      <c r="AX58" s="36"/>
      <c r="AY58" s="36"/>
      <c r="AZ58" s="36"/>
      <c r="BA58" s="36"/>
      <c r="BB58" s="13"/>
      <c r="BC58" s="36"/>
      <c r="BD58" s="36"/>
      <c r="BE58" s="36"/>
      <c r="BF58" s="36"/>
      <c r="BG58" s="10"/>
      <c r="BH58" s="36"/>
      <c r="BI58" s="36"/>
      <c r="BJ58" s="36"/>
      <c r="BK58" s="36"/>
      <c r="BL58" s="36"/>
      <c r="BM58" s="36"/>
      <c r="BN58" s="36"/>
      <c r="BO58" s="13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25"/>
      <c r="DE58" s="25"/>
      <c r="DF58" s="25"/>
      <c r="DG58" s="25"/>
      <c r="DH58" s="25"/>
    </row>
    <row r="59" spans="1:112" ht="15.75" customHeight="1" x14ac:dyDescent="0.25">
      <c r="A59" s="46">
        <v>45703</v>
      </c>
      <c r="B59" s="48"/>
      <c r="C59" s="48"/>
      <c r="D59" s="48"/>
      <c r="E59" s="48"/>
      <c r="F59" s="48"/>
      <c r="G59" s="2"/>
      <c r="H59" s="36"/>
      <c r="I59" s="36"/>
      <c r="J59" s="36"/>
      <c r="K59" s="36"/>
      <c r="L59" s="36"/>
      <c r="M59" s="36"/>
      <c r="N59" s="36"/>
      <c r="O59" s="13"/>
      <c r="P59" s="36"/>
      <c r="Q59" s="36"/>
      <c r="R59" s="36"/>
      <c r="S59" s="36"/>
      <c r="T59" s="4"/>
      <c r="U59" s="36"/>
      <c r="V59" s="36"/>
      <c r="W59" s="36"/>
      <c r="X59" s="36"/>
      <c r="Y59" s="36"/>
      <c r="Z59" s="36"/>
      <c r="AA59" s="36"/>
      <c r="AB59" s="13"/>
      <c r="AC59" s="36"/>
      <c r="AD59" s="36"/>
      <c r="AE59" s="36"/>
      <c r="AF59" s="36"/>
      <c r="AG59" s="8"/>
      <c r="AH59" s="36"/>
      <c r="AI59" s="36"/>
      <c r="AJ59" s="36"/>
      <c r="AK59" s="36"/>
      <c r="AL59" s="36"/>
      <c r="AM59" s="36"/>
      <c r="AN59" s="36"/>
      <c r="AO59" s="13"/>
      <c r="AP59" s="36"/>
      <c r="AQ59" s="36"/>
      <c r="AR59" s="36"/>
      <c r="AS59" s="36"/>
      <c r="AT59" s="6"/>
      <c r="AU59" s="36"/>
      <c r="AV59" s="36"/>
      <c r="AW59" s="36"/>
      <c r="AX59" s="36"/>
      <c r="AY59" s="36"/>
      <c r="AZ59" s="36"/>
      <c r="BA59" s="36"/>
      <c r="BB59" s="13"/>
      <c r="BC59" s="36"/>
      <c r="BD59" s="36"/>
      <c r="BE59" s="36"/>
      <c r="BF59" s="36"/>
      <c r="BG59" s="10"/>
      <c r="BH59" s="36"/>
      <c r="BI59" s="36"/>
      <c r="BJ59" s="36"/>
      <c r="BK59" s="36"/>
      <c r="BL59" s="36"/>
      <c r="BM59" s="36"/>
      <c r="BN59" s="36"/>
      <c r="BO59" s="13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25"/>
      <c r="DE59" s="25"/>
      <c r="DF59" s="25"/>
      <c r="DG59" s="25"/>
      <c r="DH59" s="25"/>
    </row>
    <row r="60" spans="1:112" ht="15.75" customHeight="1" x14ac:dyDescent="0.25">
      <c r="A60" s="38" t="s">
        <v>890</v>
      </c>
      <c r="B60" s="37">
        <v>1.33</v>
      </c>
      <c r="C60" s="37">
        <v>1.2</v>
      </c>
      <c r="D60" s="36"/>
      <c r="E60" s="36"/>
      <c r="F60" s="36"/>
      <c r="G60" s="2">
        <v>1</v>
      </c>
      <c r="H60" s="37">
        <v>3</v>
      </c>
      <c r="I60" s="37">
        <v>0</v>
      </c>
      <c r="J60" s="37">
        <v>0</v>
      </c>
      <c r="K60" s="37">
        <v>0</v>
      </c>
      <c r="L60" s="37">
        <v>0</v>
      </c>
      <c r="M60" s="37">
        <v>5</v>
      </c>
      <c r="N60" s="37">
        <v>0</v>
      </c>
      <c r="O60" s="13">
        <v>0</v>
      </c>
      <c r="P60" s="37">
        <v>0</v>
      </c>
      <c r="Q60" s="37">
        <v>0</v>
      </c>
      <c r="R60" s="37">
        <v>0</v>
      </c>
      <c r="S60" s="37">
        <v>0</v>
      </c>
      <c r="T60" s="4">
        <v>1</v>
      </c>
      <c r="U60" s="37">
        <v>0</v>
      </c>
      <c r="V60" s="37">
        <v>1</v>
      </c>
      <c r="W60" s="37">
        <v>1</v>
      </c>
      <c r="X60" s="37">
        <v>0</v>
      </c>
      <c r="Y60" s="37">
        <v>0</v>
      </c>
      <c r="Z60" s="37">
        <v>3</v>
      </c>
      <c r="AA60" s="37">
        <v>3</v>
      </c>
      <c r="AB60" s="13">
        <v>0</v>
      </c>
      <c r="AC60" s="37">
        <v>1</v>
      </c>
      <c r="AD60" s="37">
        <v>1</v>
      </c>
      <c r="AE60" s="37">
        <v>0</v>
      </c>
      <c r="AF60" s="37">
        <v>0</v>
      </c>
      <c r="AG60" s="8"/>
      <c r="AH60" s="36"/>
      <c r="AI60" s="36"/>
      <c r="AJ60" s="36"/>
      <c r="AK60" s="36"/>
      <c r="AL60" s="36"/>
      <c r="AM60" s="36"/>
      <c r="AN60" s="36"/>
      <c r="AO60" s="13"/>
      <c r="AP60" s="36"/>
      <c r="AQ60" s="36"/>
      <c r="AR60" s="36"/>
      <c r="AS60" s="36"/>
      <c r="AT60" s="6"/>
      <c r="AU60" s="36"/>
      <c r="AV60" s="36"/>
      <c r="AW60" s="36"/>
      <c r="AX60" s="36"/>
      <c r="AY60" s="36"/>
      <c r="AZ60" s="36"/>
      <c r="BA60" s="36"/>
      <c r="BB60" s="13"/>
      <c r="BC60" s="36"/>
      <c r="BD60" s="36"/>
      <c r="BE60" s="36"/>
      <c r="BF60" s="36"/>
      <c r="BG60" s="10"/>
      <c r="BH60" s="36"/>
      <c r="BI60" s="36"/>
      <c r="BJ60" s="36"/>
      <c r="BK60" s="36"/>
      <c r="BL60" s="36"/>
      <c r="BM60" s="36"/>
      <c r="BN60" s="36"/>
      <c r="BO60" s="13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25"/>
      <c r="DE60" s="25"/>
      <c r="DF60" s="25"/>
      <c r="DG60" s="25"/>
      <c r="DH60" s="25"/>
    </row>
    <row r="61" spans="1:112" ht="15.75" customHeight="1" x14ac:dyDescent="0.25">
      <c r="A61" s="38" t="s">
        <v>891</v>
      </c>
      <c r="B61" s="37">
        <v>0.67</v>
      </c>
      <c r="C61" s="37">
        <v>1.19</v>
      </c>
      <c r="D61" s="36"/>
      <c r="E61" s="36"/>
      <c r="F61" s="36"/>
      <c r="G61" s="2">
        <v>0</v>
      </c>
      <c r="H61" s="37">
        <v>3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13">
        <v>0</v>
      </c>
      <c r="P61" s="37">
        <v>0</v>
      </c>
      <c r="Q61" s="37">
        <v>0</v>
      </c>
      <c r="R61" s="37">
        <v>0</v>
      </c>
      <c r="S61" s="37">
        <v>0</v>
      </c>
      <c r="T61" s="4">
        <v>2</v>
      </c>
      <c r="U61" s="37">
        <v>0</v>
      </c>
      <c r="V61" s="37">
        <v>2</v>
      </c>
      <c r="W61" s="37">
        <v>0</v>
      </c>
      <c r="X61" s="37">
        <v>0</v>
      </c>
      <c r="Y61" s="37">
        <v>2</v>
      </c>
      <c r="Z61" s="37">
        <v>4</v>
      </c>
      <c r="AA61" s="37">
        <v>2</v>
      </c>
      <c r="AB61" s="13">
        <v>1</v>
      </c>
      <c r="AC61" s="37">
        <v>0</v>
      </c>
      <c r="AD61" s="37">
        <v>1</v>
      </c>
      <c r="AE61" s="37">
        <v>0</v>
      </c>
      <c r="AF61" s="37">
        <v>0</v>
      </c>
      <c r="AG61" s="8"/>
      <c r="AH61" s="36"/>
      <c r="AI61" s="36"/>
      <c r="AJ61" s="36"/>
      <c r="AK61" s="36"/>
      <c r="AL61" s="36"/>
      <c r="AM61" s="36"/>
      <c r="AN61" s="36"/>
      <c r="AO61" s="13"/>
      <c r="AP61" s="36"/>
      <c r="AQ61" s="36"/>
      <c r="AR61" s="36"/>
      <c r="AS61" s="36"/>
      <c r="AT61" s="6"/>
      <c r="AU61" s="36"/>
      <c r="AV61" s="36"/>
      <c r="AW61" s="36"/>
      <c r="AX61" s="36"/>
      <c r="AY61" s="36"/>
      <c r="AZ61" s="36"/>
      <c r="BA61" s="36"/>
      <c r="BB61" s="13"/>
      <c r="BC61" s="36"/>
      <c r="BD61" s="36"/>
      <c r="BE61" s="36"/>
      <c r="BF61" s="36"/>
      <c r="BG61" s="10"/>
      <c r="BH61" s="36"/>
      <c r="BI61" s="36"/>
      <c r="BJ61" s="36"/>
      <c r="BK61" s="36"/>
      <c r="BL61" s="36"/>
      <c r="BM61" s="36"/>
      <c r="BN61" s="36"/>
      <c r="BO61" s="13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25"/>
      <c r="DE61" s="25"/>
      <c r="DF61" s="25"/>
      <c r="DG61" s="25"/>
      <c r="DH61" s="25"/>
    </row>
    <row r="62" spans="1:112" ht="15.75" customHeight="1" x14ac:dyDescent="0.25">
      <c r="A62" s="38" t="s">
        <v>892</v>
      </c>
      <c r="B62" s="37">
        <v>1.1499999999999999</v>
      </c>
      <c r="C62" s="37">
        <v>1.26</v>
      </c>
      <c r="D62" s="36"/>
      <c r="E62" s="36"/>
      <c r="F62" s="36"/>
      <c r="G62" s="2">
        <v>0</v>
      </c>
      <c r="H62" s="37">
        <v>2</v>
      </c>
      <c r="I62" s="37">
        <v>1</v>
      </c>
      <c r="J62" s="37">
        <v>1</v>
      </c>
      <c r="K62" s="37">
        <v>0</v>
      </c>
      <c r="L62" s="37">
        <v>0</v>
      </c>
      <c r="M62" s="37">
        <v>2</v>
      </c>
      <c r="N62" s="37">
        <v>2</v>
      </c>
      <c r="O62" s="13">
        <v>1</v>
      </c>
      <c r="P62" s="37">
        <v>0</v>
      </c>
      <c r="Q62" s="37">
        <v>0</v>
      </c>
      <c r="R62" s="37">
        <v>0</v>
      </c>
      <c r="S62" s="37">
        <v>0</v>
      </c>
      <c r="T62" s="4">
        <v>0</v>
      </c>
      <c r="U62" s="37">
        <v>0</v>
      </c>
      <c r="V62" s="37">
        <v>2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13">
        <v>0</v>
      </c>
      <c r="AC62" s="37">
        <v>0</v>
      </c>
      <c r="AD62" s="37">
        <v>0</v>
      </c>
      <c r="AE62" s="37">
        <v>0</v>
      </c>
      <c r="AF62" s="37">
        <v>0</v>
      </c>
      <c r="AG62" s="8"/>
      <c r="AH62" s="36"/>
      <c r="AI62" s="36"/>
      <c r="AJ62" s="36"/>
      <c r="AK62" s="36"/>
      <c r="AL62" s="36"/>
      <c r="AM62" s="36"/>
      <c r="AN62" s="36"/>
      <c r="AO62" s="13"/>
      <c r="AP62" s="36"/>
      <c r="AQ62" s="36"/>
      <c r="AR62" s="36"/>
      <c r="AS62" s="36"/>
      <c r="AT62" s="6"/>
      <c r="AU62" s="36"/>
      <c r="AV62" s="36"/>
      <c r="AW62" s="36"/>
      <c r="AX62" s="36"/>
      <c r="AY62" s="36"/>
      <c r="AZ62" s="36"/>
      <c r="BA62" s="36"/>
      <c r="BB62" s="13"/>
      <c r="BC62" s="36"/>
      <c r="BD62" s="36"/>
      <c r="BE62" s="36"/>
      <c r="BF62" s="36"/>
      <c r="BG62" s="10"/>
      <c r="BH62" s="36"/>
      <c r="BI62" s="36"/>
      <c r="BJ62" s="36"/>
      <c r="BK62" s="36"/>
      <c r="BL62" s="36"/>
      <c r="BM62" s="36"/>
      <c r="BN62" s="36"/>
      <c r="BO62" s="13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25"/>
      <c r="DE62" s="25"/>
      <c r="DF62" s="25"/>
      <c r="DG62" s="25"/>
      <c r="DH62" s="25"/>
    </row>
    <row r="63" spans="1:112" ht="15.75" customHeight="1" x14ac:dyDescent="0.25">
      <c r="A63" s="39" t="s">
        <v>428</v>
      </c>
      <c r="B63" s="37">
        <v>1.31</v>
      </c>
      <c r="C63" s="37">
        <v>1.48</v>
      </c>
      <c r="D63" s="36"/>
      <c r="E63" s="36"/>
      <c r="F63" s="36"/>
      <c r="G63" s="2">
        <v>0</v>
      </c>
      <c r="H63" s="37">
        <v>0</v>
      </c>
      <c r="I63" s="37">
        <v>1</v>
      </c>
      <c r="J63" s="37">
        <v>0</v>
      </c>
      <c r="K63" s="37">
        <v>0</v>
      </c>
      <c r="L63" s="37">
        <v>0</v>
      </c>
      <c r="M63" s="37">
        <v>2</v>
      </c>
      <c r="N63" s="37">
        <v>0</v>
      </c>
      <c r="O63" s="13">
        <v>0</v>
      </c>
      <c r="P63" s="37">
        <v>1</v>
      </c>
      <c r="Q63" s="37">
        <v>0</v>
      </c>
      <c r="R63" s="37">
        <v>0</v>
      </c>
      <c r="S63" s="37">
        <v>0</v>
      </c>
      <c r="T63" s="4">
        <v>0</v>
      </c>
      <c r="U63" s="37">
        <v>0</v>
      </c>
      <c r="V63" s="37">
        <v>2</v>
      </c>
      <c r="W63" s="37">
        <v>0</v>
      </c>
      <c r="X63" s="37">
        <v>0</v>
      </c>
      <c r="Y63" s="37">
        <v>0</v>
      </c>
      <c r="Z63" s="37">
        <v>6</v>
      </c>
      <c r="AA63" s="37">
        <v>0</v>
      </c>
      <c r="AB63" s="13">
        <v>0</v>
      </c>
      <c r="AC63" s="37">
        <v>0</v>
      </c>
      <c r="AD63" s="37">
        <v>0</v>
      </c>
      <c r="AE63" s="37">
        <v>0</v>
      </c>
      <c r="AF63" s="37">
        <v>0</v>
      </c>
      <c r="AG63" s="8"/>
      <c r="AH63" s="36"/>
      <c r="AI63" s="36"/>
      <c r="AJ63" s="36"/>
      <c r="AK63" s="36"/>
      <c r="AL63" s="36"/>
      <c r="AM63" s="36"/>
      <c r="AN63" s="36"/>
      <c r="AO63" s="13"/>
      <c r="AP63" s="36"/>
      <c r="AQ63" s="36"/>
      <c r="AR63" s="36"/>
      <c r="AS63" s="36"/>
      <c r="AT63" s="6"/>
      <c r="AU63" s="36"/>
      <c r="AV63" s="36"/>
      <c r="AW63" s="36"/>
      <c r="AX63" s="36"/>
      <c r="AY63" s="36"/>
      <c r="AZ63" s="36"/>
      <c r="BA63" s="36"/>
      <c r="BB63" s="13"/>
      <c r="BC63" s="36"/>
      <c r="BD63" s="36"/>
      <c r="BE63" s="36"/>
      <c r="BF63" s="36"/>
      <c r="BG63" s="10"/>
      <c r="BH63" s="36"/>
      <c r="BI63" s="36"/>
      <c r="BJ63" s="36"/>
      <c r="BK63" s="36"/>
      <c r="BL63" s="36"/>
      <c r="BM63" s="36"/>
      <c r="BN63" s="36"/>
      <c r="BO63" s="13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25"/>
      <c r="DE63" s="25"/>
      <c r="DF63" s="25"/>
      <c r="DG63" s="25"/>
      <c r="DH63" s="25"/>
    </row>
    <row r="64" spans="1:112" ht="15.75" customHeight="1" x14ac:dyDescent="0.25">
      <c r="A64" s="38" t="s">
        <v>893</v>
      </c>
      <c r="B64" s="37">
        <v>0.9</v>
      </c>
      <c r="C64" s="37">
        <v>0.99</v>
      </c>
      <c r="D64" s="36"/>
      <c r="E64" s="36"/>
      <c r="F64" s="36"/>
      <c r="G64" s="2">
        <v>0</v>
      </c>
      <c r="H64" s="37">
        <v>1</v>
      </c>
      <c r="I64" s="37">
        <v>1</v>
      </c>
      <c r="J64" s="37">
        <v>0</v>
      </c>
      <c r="K64" s="37">
        <v>0</v>
      </c>
      <c r="L64" s="37">
        <v>0</v>
      </c>
      <c r="M64" s="37">
        <v>1</v>
      </c>
      <c r="N64" s="37">
        <v>0</v>
      </c>
      <c r="O64" s="13">
        <v>0</v>
      </c>
      <c r="P64" s="37">
        <v>0</v>
      </c>
      <c r="Q64" s="37">
        <v>0</v>
      </c>
      <c r="R64" s="37">
        <v>0</v>
      </c>
      <c r="S64" s="37">
        <v>0</v>
      </c>
      <c r="T64" s="4">
        <v>3</v>
      </c>
      <c r="U64" s="37">
        <v>1</v>
      </c>
      <c r="V64" s="37">
        <v>1</v>
      </c>
      <c r="W64" s="37">
        <v>0</v>
      </c>
      <c r="X64" s="37">
        <v>0</v>
      </c>
      <c r="Y64" s="37">
        <v>0</v>
      </c>
      <c r="Z64" s="37">
        <v>4</v>
      </c>
      <c r="AA64" s="37">
        <v>0</v>
      </c>
      <c r="AB64" s="13">
        <v>1</v>
      </c>
      <c r="AC64" s="37">
        <v>0</v>
      </c>
      <c r="AD64" s="37">
        <v>0</v>
      </c>
      <c r="AE64" s="37">
        <v>0</v>
      </c>
      <c r="AF64" s="37">
        <v>0</v>
      </c>
      <c r="AG64" s="8"/>
      <c r="AH64" s="36"/>
      <c r="AI64" s="36"/>
      <c r="AJ64" s="36"/>
      <c r="AK64" s="36"/>
      <c r="AL64" s="36"/>
      <c r="AM64" s="36"/>
      <c r="AN64" s="36"/>
      <c r="AO64" s="13"/>
      <c r="AP64" s="36"/>
      <c r="AQ64" s="36"/>
      <c r="AR64" s="36"/>
      <c r="AS64" s="36"/>
      <c r="AT64" s="6"/>
      <c r="AU64" s="36"/>
      <c r="AV64" s="36"/>
      <c r="AW64" s="36"/>
      <c r="AX64" s="36"/>
      <c r="AY64" s="36"/>
      <c r="AZ64" s="36"/>
      <c r="BA64" s="36"/>
      <c r="BB64" s="13"/>
      <c r="BC64" s="36"/>
      <c r="BD64" s="36"/>
      <c r="BE64" s="36"/>
      <c r="BF64" s="36"/>
      <c r="BG64" s="10"/>
      <c r="BH64" s="36"/>
      <c r="BI64" s="36"/>
      <c r="BJ64" s="36"/>
      <c r="BK64" s="36"/>
      <c r="BL64" s="36"/>
      <c r="BM64" s="36"/>
      <c r="BN64" s="36"/>
      <c r="BO64" s="13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25"/>
      <c r="DE64" s="25"/>
      <c r="DF64" s="25"/>
      <c r="DG64" s="25"/>
      <c r="DH64" s="25"/>
    </row>
    <row r="65" spans="1:112" ht="15.75" customHeight="1" x14ac:dyDescent="0.25">
      <c r="A65" s="39" t="s">
        <v>894</v>
      </c>
      <c r="B65" s="37">
        <v>1.79</v>
      </c>
      <c r="C65" s="37">
        <v>1.43</v>
      </c>
      <c r="D65" s="36"/>
      <c r="E65" s="36"/>
      <c r="F65" s="36"/>
      <c r="G65" s="2">
        <v>0</v>
      </c>
      <c r="H65" s="37">
        <v>2</v>
      </c>
      <c r="I65" s="37">
        <v>0</v>
      </c>
      <c r="J65" s="37">
        <v>0</v>
      </c>
      <c r="K65" s="37">
        <v>0</v>
      </c>
      <c r="L65" s="37">
        <v>0</v>
      </c>
      <c r="M65" s="37">
        <v>2</v>
      </c>
      <c r="N65" s="37">
        <v>1</v>
      </c>
      <c r="O65" s="13">
        <v>0</v>
      </c>
      <c r="P65" s="37">
        <v>0</v>
      </c>
      <c r="Q65" s="37">
        <v>0</v>
      </c>
      <c r="R65" s="37">
        <v>0</v>
      </c>
      <c r="S65" s="37">
        <v>0</v>
      </c>
      <c r="T65" s="4">
        <v>0</v>
      </c>
      <c r="U65" s="37">
        <v>0</v>
      </c>
      <c r="V65" s="37">
        <v>1</v>
      </c>
      <c r="W65" s="37">
        <v>0</v>
      </c>
      <c r="X65" s="37">
        <v>0</v>
      </c>
      <c r="Y65" s="37">
        <v>0</v>
      </c>
      <c r="Z65" s="37">
        <v>2</v>
      </c>
      <c r="AA65" s="37">
        <v>0</v>
      </c>
      <c r="AB65" s="13">
        <v>0</v>
      </c>
      <c r="AC65" s="37">
        <v>0</v>
      </c>
      <c r="AD65" s="37">
        <v>0</v>
      </c>
      <c r="AE65" s="37">
        <v>0</v>
      </c>
      <c r="AF65" s="37">
        <v>0</v>
      </c>
      <c r="AG65" s="8"/>
      <c r="AH65" s="36"/>
      <c r="AI65" s="36"/>
      <c r="AJ65" s="36"/>
      <c r="AK65" s="36"/>
      <c r="AL65" s="36"/>
      <c r="AM65" s="36"/>
      <c r="AN65" s="36"/>
      <c r="AO65" s="13"/>
      <c r="AP65" s="36"/>
      <c r="AQ65" s="36"/>
      <c r="AR65" s="36"/>
      <c r="AS65" s="36"/>
      <c r="AT65" s="6"/>
      <c r="AU65" s="36"/>
      <c r="AV65" s="36"/>
      <c r="AW65" s="36"/>
      <c r="AX65" s="36"/>
      <c r="AY65" s="36"/>
      <c r="AZ65" s="36"/>
      <c r="BA65" s="36"/>
      <c r="BB65" s="13"/>
      <c r="BC65" s="36"/>
      <c r="BD65" s="36"/>
      <c r="BE65" s="36"/>
      <c r="BF65" s="36"/>
      <c r="BG65" s="10"/>
      <c r="BH65" s="36"/>
      <c r="BI65" s="36"/>
      <c r="BJ65" s="36"/>
      <c r="BK65" s="36"/>
      <c r="BL65" s="36"/>
      <c r="BM65" s="36"/>
      <c r="BN65" s="36"/>
      <c r="BO65" s="13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25"/>
      <c r="DE65" s="25"/>
      <c r="DF65" s="25"/>
      <c r="DG65" s="25"/>
      <c r="DH65" s="25"/>
    </row>
    <row r="66" spans="1:112" ht="15.75" customHeight="1" x14ac:dyDescent="0.25">
      <c r="A66" s="46">
        <v>45704</v>
      </c>
      <c r="B66" s="48"/>
      <c r="C66" s="48"/>
      <c r="D66" s="48"/>
      <c r="E66" s="48"/>
      <c r="F66" s="48"/>
      <c r="G66" s="2"/>
      <c r="H66" s="36"/>
      <c r="I66" s="36"/>
      <c r="J66" s="36"/>
      <c r="K66" s="36"/>
      <c r="L66" s="36"/>
      <c r="M66" s="36"/>
      <c r="N66" s="36"/>
      <c r="O66" s="13"/>
      <c r="P66" s="36"/>
      <c r="Q66" s="36"/>
      <c r="R66" s="36"/>
      <c r="S66" s="36"/>
      <c r="T66" s="4"/>
      <c r="U66" s="36"/>
      <c r="V66" s="36"/>
      <c r="W66" s="36"/>
      <c r="X66" s="36"/>
      <c r="Y66" s="36"/>
      <c r="Z66" s="36"/>
      <c r="AA66" s="36"/>
      <c r="AB66" s="13"/>
      <c r="AC66" s="36"/>
      <c r="AD66" s="36"/>
      <c r="AE66" s="36"/>
      <c r="AF66" s="36"/>
      <c r="AG66" s="8"/>
      <c r="AH66" s="36"/>
      <c r="AI66" s="36"/>
      <c r="AJ66" s="36"/>
      <c r="AK66" s="36"/>
      <c r="AL66" s="36"/>
      <c r="AM66" s="36"/>
      <c r="AN66" s="36"/>
      <c r="AO66" s="13"/>
      <c r="AP66" s="36"/>
      <c r="AQ66" s="36"/>
      <c r="AR66" s="36"/>
      <c r="AS66" s="36"/>
      <c r="AT66" s="6"/>
      <c r="AU66" s="36"/>
      <c r="AV66" s="36"/>
      <c r="AW66" s="36"/>
      <c r="AX66" s="36"/>
      <c r="AY66" s="36"/>
      <c r="AZ66" s="36"/>
      <c r="BA66" s="36"/>
      <c r="BB66" s="13"/>
      <c r="BC66" s="36"/>
      <c r="BD66" s="36"/>
      <c r="BE66" s="36"/>
      <c r="BF66" s="36"/>
      <c r="BG66" s="10"/>
      <c r="BH66" s="36"/>
      <c r="BI66" s="36"/>
      <c r="BJ66" s="36"/>
      <c r="BK66" s="36"/>
      <c r="BL66" s="36"/>
      <c r="BM66" s="36"/>
      <c r="BN66" s="36"/>
      <c r="BO66" s="13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25"/>
      <c r="DE66" s="25"/>
      <c r="DF66" s="25"/>
      <c r="DG66" s="25"/>
      <c r="DH66" s="25"/>
    </row>
    <row r="67" spans="1:112" ht="15.75" customHeight="1" x14ac:dyDescent="0.25">
      <c r="A67" s="38" t="s">
        <v>895</v>
      </c>
      <c r="B67" s="37">
        <v>1.53</v>
      </c>
      <c r="C67" s="36"/>
      <c r="D67" s="36"/>
      <c r="E67" s="36"/>
      <c r="F67" s="37">
        <v>0.84</v>
      </c>
      <c r="G67" s="2">
        <v>5</v>
      </c>
      <c r="H67" s="37">
        <v>1</v>
      </c>
      <c r="I67" s="37">
        <v>2</v>
      </c>
      <c r="J67" s="37">
        <v>0</v>
      </c>
      <c r="K67" s="37">
        <v>0</v>
      </c>
      <c r="L67" s="37">
        <v>0</v>
      </c>
      <c r="M67" s="37">
        <v>3</v>
      </c>
      <c r="N67" s="37">
        <v>0</v>
      </c>
      <c r="O67" s="13">
        <v>0</v>
      </c>
      <c r="P67" s="37">
        <v>0</v>
      </c>
      <c r="Q67" s="37">
        <v>0</v>
      </c>
      <c r="R67" s="37">
        <v>0</v>
      </c>
      <c r="S67" s="37">
        <v>0</v>
      </c>
      <c r="T67" s="4"/>
      <c r="U67" s="36"/>
      <c r="V67" s="36"/>
      <c r="W67" s="36"/>
      <c r="X67" s="36"/>
      <c r="Y67" s="36"/>
      <c r="Z67" s="36"/>
      <c r="AA67" s="36"/>
      <c r="AB67" s="13"/>
      <c r="AC67" s="36"/>
      <c r="AD67" s="36"/>
      <c r="AE67" s="36"/>
      <c r="AF67" s="36"/>
      <c r="AG67" s="8"/>
      <c r="AH67" s="36"/>
      <c r="AI67" s="36"/>
      <c r="AJ67" s="36"/>
      <c r="AK67" s="36"/>
      <c r="AL67" s="36"/>
      <c r="AM67" s="36"/>
      <c r="AN67" s="36"/>
      <c r="AO67" s="13"/>
      <c r="AP67" s="36"/>
      <c r="AQ67" s="36"/>
      <c r="AR67" s="36"/>
      <c r="AS67" s="36"/>
      <c r="AT67" s="6"/>
      <c r="AU67" s="36"/>
      <c r="AV67" s="36"/>
      <c r="AW67" s="36"/>
      <c r="AX67" s="36"/>
      <c r="AY67" s="36"/>
      <c r="AZ67" s="36"/>
      <c r="BA67" s="36"/>
      <c r="BB67" s="13"/>
      <c r="BC67" s="36"/>
      <c r="BD67" s="36"/>
      <c r="BE67" s="36"/>
      <c r="BF67" s="36"/>
      <c r="BG67" s="10">
        <v>0</v>
      </c>
      <c r="BH67" s="37">
        <v>1</v>
      </c>
      <c r="BI67" s="37">
        <v>2</v>
      </c>
      <c r="BJ67" s="37">
        <v>0</v>
      </c>
      <c r="BK67" s="37">
        <v>0</v>
      </c>
      <c r="BL67" s="37">
        <v>0</v>
      </c>
      <c r="BM67" s="37">
        <v>2</v>
      </c>
      <c r="BN67" s="37">
        <v>0</v>
      </c>
      <c r="BO67" s="13">
        <v>0</v>
      </c>
      <c r="BP67" s="37">
        <v>0</v>
      </c>
      <c r="BQ67" s="37">
        <v>0</v>
      </c>
      <c r="BR67" s="37">
        <v>0</v>
      </c>
      <c r="BS67" s="37">
        <v>0</v>
      </c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25"/>
      <c r="DE67" s="25"/>
      <c r="DF67" s="25"/>
      <c r="DG67" s="25"/>
      <c r="DH67" s="25"/>
    </row>
    <row r="68" spans="1:112" ht="15.75" customHeight="1" x14ac:dyDescent="0.25">
      <c r="A68" s="38" t="s">
        <v>432</v>
      </c>
      <c r="B68" s="37">
        <v>1.04</v>
      </c>
      <c r="C68" s="37">
        <v>0.72</v>
      </c>
      <c r="D68" s="36"/>
      <c r="E68" s="36"/>
      <c r="F68" s="36"/>
      <c r="G68" s="2">
        <v>0</v>
      </c>
      <c r="H68" s="37">
        <v>2</v>
      </c>
      <c r="I68" s="37">
        <v>1</v>
      </c>
      <c r="J68" s="37">
        <v>0</v>
      </c>
      <c r="K68" s="37">
        <v>0</v>
      </c>
      <c r="L68" s="37">
        <v>0</v>
      </c>
      <c r="M68" s="37">
        <v>3</v>
      </c>
      <c r="N68" s="37">
        <v>0</v>
      </c>
      <c r="O68" s="13">
        <v>0</v>
      </c>
      <c r="P68" s="37">
        <v>1</v>
      </c>
      <c r="Q68" s="37">
        <v>0</v>
      </c>
      <c r="R68" s="37">
        <v>0</v>
      </c>
      <c r="S68" s="37">
        <v>0</v>
      </c>
      <c r="T68" s="4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3</v>
      </c>
      <c r="AA68" s="37">
        <v>1</v>
      </c>
      <c r="AB68" s="13">
        <v>0</v>
      </c>
      <c r="AC68" s="37">
        <v>0</v>
      </c>
      <c r="AD68" s="37">
        <v>0</v>
      </c>
      <c r="AE68" s="37">
        <v>0</v>
      </c>
      <c r="AF68" s="37">
        <v>0</v>
      </c>
      <c r="AG68" s="8"/>
      <c r="AH68" s="36"/>
      <c r="AI68" s="36"/>
      <c r="AJ68" s="36"/>
      <c r="AK68" s="36"/>
      <c r="AL68" s="36"/>
      <c r="AM68" s="36"/>
      <c r="AN68" s="36"/>
      <c r="AO68" s="13"/>
      <c r="AP68" s="36"/>
      <c r="AQ68" s="36"/>
      <c r="AR68" s="36"/>
      <c r="AS68" s="36"/>
      <c r="AT68" s="6"/>
      <c r="AU68" s="36"/>
      <c r="AV68" s="36"/>
      <c r="AW68" s="36"/>
      <c r="AX68" s="36"/>
      <c r="AY68" s="36"/>
      <c r="AZ68" s="36"/>
      <c r="BA68" s="36"/>
      <c r="BB68" s="13"/>
      <c r="BC68" s="36"/>
      <c r="BD68" s="36"/>
      <c r="BE68" s="36"/>
      <c r="BF68" s="36"/>
      <c r="BG68" s="10"/>
      <c r="BH68" s="36"/>
      <c r="BI68" s="36"/>
      <c r="BJ68" s="36"/>
      <c r="BK68" s="36"/>
      <c r="BL68" s="36"/>
      <c r="BM68" s="36"/>
      <c r="BN68" s="36"/>
      <c r="BO68" s="13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25"/>
      <c r="DE68" s="25"/>
      <c r="DF68" s="25"/>
      <c r="DG68" s="25"/>
      <c r="DH68" s="25"/>
    </row>
    <row r="69" spans="1:112" ht="15.75" customHeight="1" x14ac:dyDescent="0.25">
      <c r="A69" s="39" t="s">
        <v>896</v>
      </c>
      <c r="B69" s="37">
        <v>1.19</v>
      </c>
      <c r="C69" s="36"/>
      <c r="D69" s="36"/>
      <c r="E69" s="36"/>
      <c r="F69" s="37">
        <v>1.71</v>
      </c>
      <c r="G69" s="2">
        <v>2</v>
      </c>
      <c r="H69" s="37">
        <v>4</v>
      </c>
      <c r="I69" s="37">
        <v>1</v>
      </c>
      <c r="J69" s="37">
        <v>0</v>
      </c>
      <c r="K69" s="37">
        <v>0</v>
      </c>
      <c r="L69" s="37">
        <v>0</v>
      </c>
      <c r="M69" s="37">
        <v>1</v>
      </c>
      <c r="N69" s="37">
        <v>0</v>
      </c>
      <c r="O69" s="13">
        <v>0</v>
      </c>
      <c r="P69" s="37">
        <v>0</v>
      </c>
      <c r="Q69" s="37">
        <v>0</v>
      </c>
      <c r="R69" s="37">
        <v>0</v>
      </c>
      <c r="S69" s="37">
        <v>0</v>
      </c>
      <c r="T69" s="4"/>
      <c r="U69" s="36"/>
      <c r="V69" s="36"/>
      <c r="W69" s="36"/>
      <c r="X69" s="36"/>
      <c r="Y69" s="36"/>
      <c r="Z69" s="36"/>
      <c r="AA69" s="36"/>
      <c r="AB69" s="13"/>
      <c r="AC69" s="36"/>
      <c r="AD69" s="36"/>
      <c r="AE69" s="36"/>
      <c r="AF69" s="36"/>
      <c r="AG69" s="8"/>
      <c r="AH69" s="36"/>
      <c r="AI69" s="36"/>
      <c r="AJ69" s="36"/>
      <c r="AK69" s="36"/>
      <c r="AL69" s="36"/>
      <c r="AM69" s="36"/>
      <c r="AN69" s="36"/>
      <c r="AO69" s="13"/>
      <c r="AP69" s="36"/>
      <c r="AQ69" s="36"/>
      <c r="AR69" s="36"/>
      <c r="AS69" s="36"/>
      <c r="AT69" s="6"/>
      <c r="AU69" s="36"/>
      <c r="AV69" s="36"/>
      <c r="AW69" s="36"/>
      <c r="AX69" s="36"/>
      <c r="AY69" s="36"/>
      <c r="AZ69" s="36"/>
      <c r="BA69" s="36"/>
      <c r="BB69" s="13"/>
      <c r="BC69" s="36"/>
      <c r="BD69" s="36"/>
      <c r="BE69" s="36"/>
      <c r="BF69" s="36"/>
      <c r="BG69" s="10">
        <v>1</v>
      </c>
      <c r="BH69" s="37">
        <v>2</v>
      </c>
      <c r="BI69" s="37">
        <v>1</v>
      </c>
      <c r="BJ69" s="37">
        <v>0</v>
      </c>
      <c r="BK69" s="37">
        <v>0</v>
      </c>
      <c r="BL69" s="37">
        <v>2</v>
      </c>
      <c r="BM69" s="37">
        <v>4</v>
      </c>
      <c r="BN69" s="37">
        <v>0</v>
      </c>
      <c r="BO69" s="13">
        <v>0</v>
      </c>
      <c r="BP69" s="37">
        <v>1</v>
      </c>
      <c r="BQ69" s="37">
        <v>0</v>
      </c>
      <c r="BR69" s="37">
        <v>0</v>
      </c>
      <c r="BS69" s="37">
        <v>0</v>
      </c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25"/>
      <c r="DE69" s="25"/>
      <c r="DF69" s="25"/>
      <c r="DG69" s="25"/>
      <c r="DH69" s="25"/>
    </row>
    <row r="70" spans="1:112" ht="15.75" customHeight="1" x14ac:dyDescent="0.25">
      <c r="A70" s="38" t="s">
        <v>897</v>
      </c>
      <c r="B70" s="37">
        <v>0.62</v>
      </c>
      <c r="C70" s="37">
        <v>0.72</v>
      </c>
      <c r="D70" s="36"/>
      <c r="E70" s="36"/>
      <c r="F70" s="37">
        <v>0.72</v>
      </c>
      <c r="G70" s="2">
        <v>0</v>
      </c>
      <c r="H70" s="37">
        <v>0</v>
      </c>
      <c r="I70" s="37">
        <v>0</v>
      </c>
      <c r="J70" s="37">
        <v>0</v>
      </c>
      <c r="K70" s="37">
        <v>0</v>
      </c>
      <c r="L70" s="37">
        <v>1</v>
      </c>
      <c r="M70" s="37">
        <v>0</v>
      </c>
      <c r="N70" s="37">
        <v>0</v>
      </c>
      <c r="O70" s="13">
        <v>0</v>
      </c>
      <c r="P70" s="37">
        <v>0</v>
      </c>
      <c r="Q70" s="37">
        <v>0</v>
      </c>
      <c r="R70" s="37">
        <v>0</v>
      </c>
      <c r="S70" s="37">
        <v>0</v>
      </c>
      <c r="T70" s="4">
        <v>0</v>
      </c>
      <c r="U70" s="37">
        <v>1</v>
      </c>
      <c r="V70" s="37">
        <v>0</v>
      </c>
      <c r="W70" s="37">
        <v>0</v>
      </c>
      <c r="X70" s="37">
        <v>0</v>
      </c>
      <c r="Y70" s="37">
        <v>0</v>
      </c>
      <c r="Z70" s="37">
        <v>4</v>
      </c>
      <c r="AA70" s="37">
        <v>1</v>
      </c>
      <c r="AB70" s="13">
        <v>0</v>
      </c>
      <c r="AC70" s="37">
        <v>0</v>
      </c>
      <c r="AD70" s="37">
        <v>0</v>
      </c>
      <c r="AE70" s="37">
        <v>0</v>
      </c>
      <c r="AF70" s="37">
        <v>0</v>
      </c>
      <c r="AG70" s="8"/>
      <c r="AH70" s="36"/>
      <c r="AI70" s="36"/>
      <c r="AJ70" s="36"/>
      <c r="AK70" s="36"/>
      <c r="AL70" s="36"/>
      <c r="AM70" s="36"/>
      <c r="AN70" s="36"/>
      <c r="AO70" s="13"/>
      <c r="AP70" s="36"/>
      <c r="AQ70" s="36"/>
      <c r="AR70" s="36"/>
      <c r="AS70" s="36"/>
      <c r="AT70" s="6"/>
      <c r="AU70" s="36"/>
      <c r="AV70" s="36"/>
      <c r="AW70" s="36"/>
      <c r="AX70" s="36"/>
      <c r="AY70" s="36"/>
      <c r="AZ70" s="36"/>
      <c r="BA70" s="36"/>
      <c r="BB70" s="13"/>
      <c r="BC70" s="36"/>
      <c r="BD70" s="36"/>
      <c r="BE70" s="36"/>
      <c r="BF70" s="36"/>
      <c r="BG70" s="10">
        <v>0</v>
      </c>
      <c r="BH70" s="37">
        <v>3</v>
      </c>
      <c r="BI70" s="37">
        <v>0</v>
      </c>
      <c r="BJ70" s="37">
        <v>0</v>
      </c>
      <c r="BK70" s="37">
        <v>0</v>
      </c>
      <c r="BL70" s="37">
        <v>0</v>
      </c>
      <c r="BM70" s="37">
        <v>1</v>
      </c>
      <c r="BN70" s="37">
        <v>0</v>
      </c>
      <c r="BO70" s="13">
        <v>0</v>
      </c>
      <c r="BP70" s="37">
        <v>0</v>
      </c>
      <c r="BQ70" s="37">
        <v>0</v>
      </c>
      <c r="BR70" s="37">
        <v>0</v>
      </c>
      <c r="BS70" s="37">
        <v>0</v>
      </c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25"/>
      <c r="DE70" s="25"/>
      <c r="DF70" s="25"/>
      <c r="DG70" s="25"/>
      <c r="DH70" s="25"/>
    </row>
    <row r="71" spans="1:112" ht="15.75" customHeight="1" x14ac:dyDescent="0.25">
      <c r="A71" s="39" t="s">
        <v>898</v>
      </c>
      <c r="B71" s="37">
        <v>1.49</v>
      </c>
      <c r="C71" s="36"/>
      <c r="D71" s="36"/>
      <c r="E71" s="36"/>
      <c r="F71" s="37">
        <v>1.48</v>
      </c>
      <c r="G71" s="2">
        <v>3</v>
      </c>
      <c r="H71" s="37">
        <v>2</v>
      </c>
      <c r="I71" s="37">
        <v>1</v>
      </c>
      <c r="J71" s="37">
        <v>0</v>
      </c>
      <c r="K71" s="37">
        <v>0</v>
      </c>
      <c r="L71" s="37">
        <v>0</v>
      </c>
      <c r="M71" s="37">
        <v>1</v>
      </c>
      <c r="N71" s="37">
        <v>0</v>
      </c>
      <c r="O71" s="13">
        <v>0</v>
      </c>
      <c r="P71" s="37">
        <v>0</v>
      </c>
      <c r="Q71" s="37">
        <v>0</v>
      </c>
      <c r="R71" s="37">
        <v>0</v>
      </c>
      <c r="S71" s="37">
        <v>0</v>
      </c>
      <c r="T71" s="4"/>
      <c r="U71" s="36"/>
      <c r="V71" s="36"/>
      <c r="W71" s="36"/>
      <c r="X71" s="36"/>
      <c r="Y71" s="36"/>
      <c r="Z71" s="36"/>
      <c r="AA71" s="36"/>
      <c r="AB71" s="13"/>
      <c r="AC71" s="36"/>
      <c r="AD71" s="36"/>
      <c r="AE71" s="36"/>
      <c r="AF71" s="36"/>
      <c r="AG71" s="8"/>
      <c r="AH71" s="36"/>
      <c r="AI71" s="36"/>
      <c r="AJ71" s="36"/>
      <c r="AK71" s="36"/>
      <c r="AL71" s="36"/>
      <c r="AM71" s="36"/>
      <c r="AN71" s="36"/>
      <c r="AO71" s="13"/>
      <c r="AP71" s="36"/>
      <c r="AQ71" s="36"/>
      <c r="AR71" s="36"/>
      <c r="AS71" s="36"/>
      <c r="AT71" s="6"/>
      <c r="AU71" s="36"/>
      <c r="AV71" s="36"/>
      <c r="AW71" s="36"/>
      <c r="AX71" s="36"/>
      <c r="AY71" s="36"/>
      <c r="AZ71" s="36"/>
      <c r="BA71" s="36"/>
      <c r="BB71" s="13"/>
      <c r="BC71" s="36"/>
      <c r="BD71" s="36"/>
      <c r="BE71" s="36"/>
      <c r="BF71" s="36"/>
      <c r="BG71" s="10">
        <v>1</v>
      </c>
      <c r="BH71" s="37">
        <v>1</v>
      </c>
      <c r="BI71" s="37">
        <v>1</v>
      </c>
      <c r="BJ71" s="37">
        <v>1</v>
      </c>
      <c r="BK71" s="37">
        <v>0</v>
      </c>
      <c r="BL71" s="37">
        <v>0</v>
      </c>
      <c r="BM71" s="37">
        <v>3</v>
      </c>
      <c r="BN71" s="37">
        <v>0</v>
      </c>
      <c r="BO71" s="13">
        <v>0</v>
      </c>
      <c r="BP71" s="37">
        <v>0</v>
      </c>
      <c r="BQ71" s="37">
        <v>0</v>
      </c>
      <c r="BR71" s="37">
        <v>0</v>
      </c>
      <c r="BS71" s="37">
        <v>0</v>
      </c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25"/>
      <c r="DE71" s="25"/>
      <c r="DF71" s="25"/>
      <c r="DG71" s="25"/>
      <c r="DH71" s="25"/>
    </row>
    <row r="72" spans="1:112" ht="15.75" customHeight="1" x14ac:dyDescent="0.25">
      <c r="A72" s="38" t="s">
        <v>899</v>
      </c>
      <c r="B72" s="37">
        <v>1.01</v>
      </c>
      <c r="C72" s="36"/>
      <c r="D72" s="36"/>
      <c r="E72" s="36"/>
      <c r="F72" s="37">
        <v>0.53</v>
      </c>
      <c r="G72" s="2">
        <v>0</v>
      </c>
      <c r="H72" s="37">
        <v>2</v>
      </c>
      <c r="I72" s="37">
        <v>2</v>
      </c>
      <c r="J72" s="37">
        <v>0</v>
      </c>
      <c r="K72" s="37">
        <v>0</v>
      </c>
      <c r="L72" s="37">
        <v>0</v>
      </c>
      <c r="M72" s="37">
        <v>7</v>
      </c>
      <c r="N72" s="37">
        <v>0</v>
      </c>
      <c r="O72" s="13">
        <v>1</v>
      </c>
      <c r="P72" s="37">
        <v>0</v>
      </c>
      <c r="Q72" s="37">
        <v>0</v>
      </c>
      <c r="R72" s="37">
        <v>0</v>
      </c>
      <c r="S72" s="37">
        <v>0</v>
      </c>
      <c r="T72" s="4"/>
      <c r="U72" s="36"/>
      <c r="V72" s="36"/>
      <c r="W72" s="36"/>
      <c r="X72" s="36"/>
      <c r="Y72" s="36"/>
      <c r="Z72" s="36"/>
      <c r="AA72" s="36"/>
      <c r="AB72" s="13"/>
      <c r="AC72" s="36"/>
      <c r="AD72" s="36"/>
      <c r="AE72" s="36"/>
      <c r="AF72" s="36"/>
      <c r="AG72" s="8"/>
      <c r="AH72" s="36"/>
      <c r="AI72" s="36"/>
      <c r="AJ72" s="36"/>
      <c r="AK72" s="36"/>
      <c r="AL72" s="36"/>
      <c r="AM72" s="36"/>
      <c r="AN72" s="36"/>
      <c r="AO72" s="13"/>
      <c r="AP72" s="36"/>
      <c r="AQ72" s="36"/>
      <c r="AR72" s="36"/>
      <c r="AS72" s="36"/>
      <c r="AT72" s="6"/>
      <c r="AU72" s="36"/>
      <c r="AV72" s="36"/>
      <c r="AW72" s="36"/>
      <c r="AX72" s="36"/>
      <c r="AY72" s="36"/>
      <c r="AZ72" s="36"/>
      <c r="BA72" s="36"/>
      <c r="BB72" s="13"/>
      <c r="BC72" s="36"/>
      <c r="BD72" s="36"/>
      <c r="BE72" s="36"/>
      <c r="BF72" s="36"/>
      <c r="BG72" s="10">
        <v>0</v>
      </c>
      <c r="BH72" s="37">
        <v>0</v>
      </c>
      <c r="BI72" s="37">
        <v>0</v>
      </c>
      <c r="BJ72" s="37">
        <v>1</v>
      </c>
      <c r="BK72" s="37">
        <v>0</v>
      </c>
      <c r="BL72" s="37">
        <v>0</v>
      </c>
      <c r="BM72" s="37">
        <v>1</v>
      </c>
      <c r="BN72" s="37">
        <v>0</v>
      </c>
      <c r="BO72" s="13">
        <v>0</v>
      </c>
      <c r="BP72" s="37">
        <v>0</v>
      </c>
      <c r="BQ72" s="37">
        <v>0</v>
      </c>
      <c r="BR72" s="37">
        <v>0</v>
      </c>
      <c r="BS72" s="37">
        <v>0</v>
      </c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25"/>
      <c r="DE72" s="25"/>
      <c r="DF72" s="25"/>
      <c r="DG72" s="25"/>
      <c r="DH72" s="25"/>
    </row>
    <row r="73" spans="1:112" ht="15.75" customHeight="1" x14ac:dyDescent="0.25">
      <c r="A73" s="36"/>
      <c r="B73" s="37">
        <f t="shared" ref="B73:AG73" si="11">AVERAGE(B3:B72)</f>
        <v>1.2155172413793103</v>
      </c>
      <c r="C73" s="37">
        <f t="shared" si="11"/>
        <v>1.1775925925925927</v>
      </c>
      <c r="D73" s="37">
        <f t="shared" si="11"/>
        <v>1.1911363636363637</v>
      </c>
      <c r="E73" s="37">
        <f t="shared" si="11"/>
        <v>0.67</v>
      </c>
      <c r="F73" s="37">
        <f t="shared" si="11"/>
        <v>1.056</v>
      </c>
      <c r="G73" s="37">
        <f t="shared" si="11"/>
        <v>0.56896551724137934</v>
      </c>
      <c r="H73" s="37">
        <f t="shared" si="11"/>
        <v>2.2068965517241379</v>
      </c>
      <c r="I73" s="37">
        <f t="shared" si="11"/>
        <v>0.91379310344827591</v>
      </c>
      <c r="J73" s="37">
        <f t="shared" si="11"/>
        <v>0.1206896551724138</v>
      </c>
      <c r="K73" s="37">
        <f t="shared" si="11"/>
        <v>1.7241379310344827E-2</v>
      </c>
      <c r="L73" s="37">
        <f t="shared" si="11"/>
        <v>0.2413793103448276</v>
      </c>
      <c r="M73" s="37">
        <f t="shared" si="11"/>
        <v>2.0862068965517242</v>
      </c>
      <c r="N73" s="37">
        <f t="shared" si="11"/>
        <v>0.32758620689655171</v>
      </c>
      <c r="O73" s="37">
        <f t="shared" si="11"/>
        <v>0.17241379310344829</v>
      </c>
      <c r="P73" s="37">
        <f t="shared" si="11"/>
        <v>0.15517241379310345</v>
      </c>
      <c r="Q73" s="37">
        <f t="shared" si="11"/>
        <v>5.1724137931034482E-2</v>
      </c>
      <c r="R73" s="37">
        <f t="shared" si="11"/>
        <v>0</v>
      </c>
      <c r="S73" s="37">
        <f t="shared" si="11"/>
        <v>0</v>
      </c>
      <c r="T73" s="37">
        <f t="shared" si="11"/>
        <v>0.33333333333333331</v>
      </c>
      <c r="U73" s="37">
        <f t="shared" si="11"/>
        <v>1.0925925925925926</v>
      </c>
      <c r="V73" s="37">
        <f t="shared" si="11"/>
        <v>1</v>
      </c>
      <c r="W73" s="37">
        <f t="shared" si="11"/>
        <v>0.18518518518518517</v>
      </c>
      <c r="X73" s="37">
        <f t="shared" si="11"/>
        <v>0</v>
      </c>
      <c r="Y73" s="37">
        <f t="shared" si="11"/>
        <v>0.44444444444444442</v>
      </c>
      <c r="Z73" s="37">
        <f t="shared" si="11"/>
        <v>3.0370370370370372</v>
      </c>
      <c r="AA73" s="37">
        <f t="shared" si="11"/>
        <v>0.48148148148148145</v>
      </c>
      <c r="AB73" s="37">
        <f t="shared" si="11"/>
        <v>0.25925925925925924</v>
      </c>
      <c r="AC73" s="37">
        <f t="shared" si="11"/>
        <v>0.16666666666666666</v>
      </c>
      <c r="AD73" s="37">
        <f t="shared" si="11"/>
        <v>0.12962962962962962</v>
      </c>
      <c r="AE73" s="37">
        <f t="shared" si="11"/>
        <v>1.8518518518518517E-2</v>
      </c>
      <c r="AF73" s="37">
        <f t="shared" si="11"/>
        <v>0</v>
      </c>
      <c r="AG73" s="37">
        <f t="shared" si="11"/>
        <v>0.86363636363636365</v>
      </c>
      <c r="AH73" s="37">
        <f t="shared" ref="AH73:BM73" si="12">AVERAGE(AH3:AH72)</f>
        <v>2.2045454545454546</v>
      </c>
      <c r="AI73" s="37">
        <f t="shared" si="12"/>
        <v>0.93181818181818177</v>
      </c>
      <c r="AJ73" s="37">
        <f t="shared" si="12"/>
        <v>0.25</v>
      </c>
      <c r="AK73" s="37">
        <f t="shared" si="12"/>
        <v>6.8181818181818177E-2</v>
      </c>
      <c r="AL73" s="37">
        <f t="shared" si="12"/>
        <v>0.29545454545454547</v>
      </c>
      <c r="AM73" s="37">
        <f t="shared" si="12"/>
        <v>2.2954545454545454</v>
      </c>
      <c r="AN73" s="37">
        <f t="shared" si="12"/>
        <v>0.43181818181818182</v>
      </c>
      <c r="AO73" s="37">
        <f t="shared" si="12"/>
        <v>0.22727272727272727</v>
      </c>
      <c r="AP73" s="37">
        <f t="shared" si="12"/>
        <v>0.18181818181818182</v>
      </c>
      <c r="AQ73" s="37">
        <f t="shared" si="12"/>
        <v>0.11363636363636363</v>
      </c>
      <c r="AR73" s="37">
        <f t="shared" si="12"/>
        <v>2.2727272727272728E-2</v>
      </c>
      <c r="AS73" s="37">
        <f t="shared" si="12"/>
        <v>0</v>
      </c>
      <c r="AT73" s="37">
        <f t="shared" si="12"/>
        <v>0</v>
      </c>
      <c r="AU73" s="37">
        <f t="shared" si="12"/>
        <v>1</v>
      </c>
      <c r="AV73" s="37">
        <f t="shared" si="12"/>
        <v>0</v>
      </c>
      <c r="AW73" s="37">
        <f t="shared" si="12"/>
        <v>0</v>
      </c>
      <c r="AX73" s="37">
        <f t="shared" si="12"/>
        <v>0</v>
      </c>
      <c r="AY73" s="37">
        <f t="shared" si="12"/>
        <v>0</v>
      </c>
      <c r="AZ73" s="37">
        <f t="shared" si="12"/>
        <v>2</v>
      </c>
      <c r="BA73" s="37">
        <f t="shared" si="12"/>
        <v>0</v>
      </c>
      <c r="BB73" s="37">
        <f t="shared" si="12"/>
        <v>0</v>
      </c>
      <c r="BC73" s="37">
        <f t="shared" si="12"/>
        <v>0</v>
      </c>
      <c r="BD73" s="37">
        <f t="shared" si="12"/>
        <v>0</v>
      </c>
      <c r="BE73" s="37">
        <f t="shared" si="12"/>
        <v>0</v>
      </c>
      <c r="BF73" s="37">
        <f t="shared" si="12"/>
        <v>0</v>
      </c>
      <c r="BG73" s="37">
        <f t="shared" si="12"/>
        <v>0.4</v>
      </c>
      <c r="BH73" s="37">
        <f t="shared" si="12"/>
        <v>1.4</v>
      </c>
      <c r="BI73" s="37">
        <f t="shared" si="12"/>
        <v>0.8</v>
      </c>
      <c r="BJ73" s="37">
        <f t="shared" si="12"/>
        <v>0.4</v>
      </c>
      <c r="BK73" s="37">
        <f t="shared" si="12"/>
        <v>0</v>
      </c>
      <c r="BL73" s="37">
        <f t="shared" si="12"/>
        <v>0.4</v>
      </c>
      <c r="BM73" s="37">
        <f t="shared" si="12"/>
        <v>2.2000000000000002</v>
      </c>
      <c r="BN73" s="37">
        <f t="shared" ref="BN73:BS73" si="13">AVERAGE(BN3:BN72)</f>
        <v>0</v>
      </c>
      <c r="BO73" s="37">
        <f t="shared" si="13"/>
        <v>0</v>
      </c>
      <c r="BP73" s="37">
        <f t="shared" si="13"/>
        <v>0.2</v>
      </c>
      <c r="BQ73" s="37">
        <f t="shared" si="13"/>
        <v>0</v>
      </c>
      <c r="BR73" s="37">
        <f t="shared" si="13"/>
        <v>0</v>
      </c>
      <c r="BS73" s="37">
        <f t="shared" si="13"/>
        <v>0</v>
      </c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25"/>
      <c r="DE73" s="25"/>
      <c r="DF73" s="25"/>
      <c r="DG73" s="25"/>
      <c r="DH73" s="25"/>
    </row>
  </sheetData>
  <mergeCells count="23">
    <mergeCell ref="CU4:CY4"/>
    <mergeCell ref="CK1:CO1"/>
    <mergeCell ref="CP1:CT1"/>
    <mergeCell ref="CK3:CO3"/>
    <mergeCell ref="CP3:CT3"/>
    <mergeCell ref="CK4:CO4"/>
    <mergeCell ref="CP4:CT4"/>
    <mergeCell ref="CU1:CY1"/>
    <mergeCell ref="CU3:CY3"/>
    <mergeCell ref="CK6:CO6"/>
    <mergeCell ref="CP6:CT6"/>
    <mergeCell ref="CA3:CE3"/>
    <mergeCell ref="CF3:CJ3"/>
    <mergeCell ref="BV1:BZ1"/>
    <mergeCell ref="CA1:CE1"/>
    <mergeCell ref="CF1:CJ1"/>
    <mergeCell ref="BV3:BZ3"/>
    <mergeCell ref="BV4:BZ4"/>
    <mergeCell ref="CA4:CE4"/>
    <mergeCell ref="CF4:CJ4"/>
    <mergeCell ref="BV6:BZ6"/>
    <mergeCell ref="CA6:CE6"/>
    <mergeCell ref="CF6:CJ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3" t="s">
        <v>0</v>
      </c>
      <c r="C1" s="54"/>
      <c r="D1" s="55" t="s">
        <v>1</v>
      </c>
      <c r="E1" s="54"/>
      <c r="F1" s="56" t="s">
        <v>177</v>
      </c>
      <c r="G1" s="54"/>
      <c r="H1" s="53" t="s">
        <v>174</v>
      </c>
      <c r="I1" s="54"/>
      <c r="J1" s="55" t="s">
        <v>175</v>
      </c>
      <c r="K1" s="54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7" t="str">
        <f>"Mirage"&amp;" "&amp;H5/SUM(H5:I5)*100</f>
        <v>Mirage 25</v>
      </c>
      <c r="I3" s="58"/>
      <c r="J3" s="57" t="str">
        <f>"Inferno"&amp;" "&amp;ROUND(J5/SUM(J5:K5)*100,0)</f>
        <v>Inferno 40</v>
      </c>
      <c r="K3" s="58"/>
      <c r="L3" s="57" t="str">
        <f>"Overpass"&amp;" "&amp;ROUND(L5/SUM(L5:M5)*100,0)</f>
        <v>Overpass 67</v>
      </c>
      <c r="M3" s="58"/>
      <c r="N3" s="57" t="str">
        <f>"Vertigo"&amp;" "&amp;ROUND(N5/SUM(N5:O5)*100,0)</f>
        <v>Vertigo 80</v>
      </c>
      <c r="O3" s="58"/>
      <c r="P3" s="57" t="str">
        <f>"Ancient"&amp;" "&amp;ROUND(P5/SUM(P5:Q5)*100,0)</f>
        <v>Ancient 50</v>
      </c>
      <c r="Q3" s="58"/>
      <c r="R3" s="57" t="str">
        <f>"Anubis"&amp;" "&amp;ROUND(R5/SUM(R5:S5)*100,0)</f>
        <v>Anubis 67</v>
      </c>
      <c r="S3" s="58"/>
      <c r="T3" s="57" t="str">
        <f>"Dust II"&amp;" "&amp;ROUND(T5/SUM(T5:U5)*100,0)</f>
        <v>Dust II 100</v>
      </c>
      <c r="U3" s="58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7" t="s">
        <v>206</v>
      </c>
      <c r="I7" s="58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2025-02-21T11:22:58Z</dcterms:modified>
</cp:coreProperties>
</file>