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>
    <mc:Choice Requires="x15">
      <x15ac:absPath xmlns:x15ac="http://schemas.microsoft.com/office/spreadsheetml/2010/11/ac" url="C:\Project\stats-bot_v2-2\stats-bot_v2-app\src\main\resources\"/>
    </mc:Choice>
  </mc:AlternateContent>
  <xr:revisionPtr revIDLastSave="0" documentId="13_ncr:1_{403E76FE-5E12-4ED2-8371-56B5799000C5}" xr6:coauthVersionLast="45" xr6:coauthVersionMax="47" xr10:uidLastSave="{00000000-0000-0000-0000-000000000000}"/>
  <bookViews>
    <workbookView xWindow="-120" yWindow="-120" windowWidth="29040" windowHeight="15720" firstSheet="5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D4" i="13"/>
  <c r="C4" i="13"/>
  <c r="B4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O13" i="11" l="1"/>
  <c r="C200" i="1"/>
  <c r="W11" i="11"/>
  <c r="CJ3" i="14"/>
  <c r="CM3" i="14"/>
  <c r="BX3" i="14"/>
  <c r="CV3" i="14"/>
  <c r="C45" i="7"/>
  <c r="D42" i="3"/>
  <c r="D113" i="5"/>
  <c r="CA3" i="14"/>
  <c r="CY3" i="14"/>
  <c r="D44" i="7"/>
  <c r="U8" i="11"/>
  <c r="D8" i="4"/>
  <c r="CD3" i="14"/>
  <c r="V14" i="11"/>
  <c r="W8" i="11"/>
  <c r="C44" i="7"/>
  <c r="F44" i="7"/>
  <c r="CP3" i="14"/>
  <c r="W14" i="11"/>
  <c r="D45" i="7"/>
  <c r="BU3" i="14"/>
  <c r="CG3" i="14"/>
  <c r="CS3" i="14"/>
  <c r="W13" i="11"/>
  <c r="K14" i="11"/>
  <c r="B45" i="7"/>
  <c r="E44" i="7"/>
  <c r="B44" i="7"/>
  <c r="E45" i="7"/>
  <c r="T8" i="11"/>
  <c r="F45" i="7"/>
</calcChain>
</file>

<file path=xl/sharedStrings.xml><?xml version="1.0" encoding="utf-8"?>
<sst xmlns="http://schemas.openxmlformats.org/spreadsheetml/2006/main" count="1900" uniqueCount="885">
  <si>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</si>
  <si>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</si>
  <si>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</si>
  <si>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</si>
  <si>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</si>
  <si>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</si>
  <si>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</si>
  <si>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</si>
  <si>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</si>
  <si>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</si>
  <si>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</si>
  <si>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</si>
  <si>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</si>
  <si>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</si>
  <si>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</si>
  <si>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</si>
  <si>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</si>
  <si>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</si>
  <si>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</si>
  <si>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</si>
  <si>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</si>
  <si>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</si>
  <si>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</si>
  <si>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</si>
  <si>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</si>
  <si>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</si>
  <si>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</si>
  <si>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</si>
  <si>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</si>
  <si>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</si>
  <si>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</si>
  <si>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</si>
  <si>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</si>
  <si>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</si>
  <si>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</si>
  <si>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</si>
  <si>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</si>
  <si>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</si>
  <si>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</si>
  <si>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</si>
  <si>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</si>
  <si>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</si>
  <si>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</si>
  <si>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</si>
  <si>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</si>
  <si>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</si>
  <si>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</si>
  <si>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</si>
  <si>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</si>
  <si>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</si>
  <si>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</si>
  <si>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</si>
  <si>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</si>
  <si>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</si>
  <si>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</si>
  <si>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</si>
  <si>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</si>
  <si>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</si>
  <si>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</si>
  <si>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</si>
  <si>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</si>
  <si>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</si>
  <si>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</si>
  <si>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</si>
  <si>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</si>
  <si>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</si>
  <si>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</si>
  <si>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</si>
  <si>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</si>
  <si>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</si>
  <si>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</si>
  <si>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</si>
  <si>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</si>
  <si>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</si>
  <si>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</si>
  <si>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</si>
  <si>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</si>
  <si>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</si>
  <si>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</si>
  <si>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</si>
  <si>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</si>
  <si>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</si>
  <si>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</si>
  <si>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</si>
  <si>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</si>
  <si>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</si>
  <si>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</si>
  <si>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</si>
  <si>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</si>
  <si>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</si>
  <si>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</si>
  <si>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</si>
  <si>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</si>
  <si>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</si>
  <si>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</si>
  <si>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</si>
  <si>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</si>
  <si>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</si>
  <si>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</si>
  <si>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</si>
  <si>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</si>
  <si>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</si>
  <si>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</si>
  <si>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</si>
  <si>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</si>
  <si>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</si>
  <si>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</si>
  <si>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</si>
  <si>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</si>
  <si>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</si>
  <si>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</si>
  <si>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</si>
  <si>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</si>
  <si>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</si>
  <si>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</si>
  <si>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</si>
  <si>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</si>
  <si>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</si>
  <si>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</si>
  <si>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</si>
  <si>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</si>
  <si>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</si>
  <si>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</si>
  <si>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</si>
  <si>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</si>
  <si>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</si>
  <si>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</si>
  <si>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</si>
  <si>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</si>
  <si>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</si>
  <si>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</si>
  <si>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</si>
  <si>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</si>
  <si>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</si>
  <si>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</si>
  <si>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</si>
  <si>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</si>
  <si>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</si>
  <si>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</si>
  <si>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</si>
  <si>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</si>
  <si>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</si>
  <si>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</si>
  <si>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</si>
  <si>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</si>
  <si>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</si>
  <si>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</si>
  <si>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</si>
  <si>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</si>
  <si>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</si>
  <si>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</si>
  <si>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</si>
  <si>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</si>
  <si>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</si>
  <si>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</si>
  <si>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</si>
  <si>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</si>
  <si>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</si>
  <si>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</si>
  <si>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</si>
  <si>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</si>
  <si>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</si>
  <si>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</si>
  <si>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</si>
  <si>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</si>
  <si>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</si>
  <si>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</si>
  <si>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</si>
  <si>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</si>
  <si>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</si>
  <si>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</si>
  <si>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</si>
  <si>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</si>
  <si>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</si>
  <si>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</si>
  <si>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</si>
  <si>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</si>
  <si>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</si>
  <si>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</si>
  <si>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</si>
  <si>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</si>
  <si>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</si>
  <si>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</si>
  <si>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</si>
  <si>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</si>
  <si>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</si>
  <si>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</si>
  <si>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</si>
  <si>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</si>
  <si>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</si>
  <si>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</si>
  <si>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</si>
  <si>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</si>
  <si>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</si>
  <si>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</si>
  <si>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</si>
  <si>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</si>
  <si>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</si>
  <si>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</si>
  <si>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</si>
  <si>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</si>
  <si>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</si>
  <si>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</si>
  <si>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</si>
  <si>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</si>
  <si>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</si>
  <si>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</si>
  <si>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</si>
  <si>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</si>
  <si>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</si>
  <si>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</si>
  <si>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</si>
  <si>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</si>
  <si>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</si>
  <si>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</si>
  <si>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</si>
  <si>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</si>
  <si>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</si>
  <si>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</si>
  <si>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</si>
  <si>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</si>
  <si>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</si>
  <si>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</si>
  <si>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</si>
  <si>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</si>
  <si>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</si>
  <si>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</si>
  <si>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</si>
  <si>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</si>
  <si>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</si>
  <si>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</si>
  <si>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</si>
  <si>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</si>
  <si>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</si>
  <si>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</si>
  <si>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</si>
  <si>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</si>
  <si>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</si>
  <si>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</si>
  <si>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</si>
  <si>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</si>
  <si>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</si>
  <si>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</si>
  <si>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</si>
  <si>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</si>
  <si>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</si>
  <si>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</si>
  <si>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</si>
  <si>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</si>
  <si>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</si>
  <si>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</si>
  <si>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</si>
  <si>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</si>
  <si>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</si>
  <si>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</si>
  <si>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</si>
  <si>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</si>
  <si>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</si>
  <si>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</si>
  <si>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</si>
  <si>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</si>
  <si>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</si>
  <si>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</si>
  <si>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</si>
  <si>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</si>
  <si>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</si>
  <si>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</si>
  <si>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</si>
  <si>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</si>
  <si>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</si>
  <si>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</si>
  <si>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</si>
  <si>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</si>
  <si>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</si>
  <si>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</si>
  <si>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</si>
  <si>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</si>
  <si>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</si>
  <si>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</si>
  <si>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</si>
  <si>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</si>
  <si>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</si>
  <si>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</si>
  <si>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</si>
  <si>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</si>
  <si>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</si>
  <si>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</si>
  <si>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</si>
  <si>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</si>
  <si>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</si>
  <si>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</si>
  <si>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</si>
  <si>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</si>
  <si>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</si>
  <si>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</si>
  <si>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</si>
  <si>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</si>
  <si>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</si>
  <si>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</si>
  <si>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</si>
  <si>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</si>
  <si>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</si>
  <si>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</si>
  <si>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</si>
  <si>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</si>
  <si>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</si>
  <si>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</si>
  <si>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</si>
  <si>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</si>
  <si>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</si>
  <si>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</si>
  <si>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</si>
  <si>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</si>
  <si>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</si>
  <si>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</si>
  <si>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</si>
  <si>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</si>
  <si>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</si>
  <si>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</si>
  <si>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</si>
  <si>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</si>
  <si>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</si>
  <si>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</si>
  <si>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</si>
  <si>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</si>
  <si>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</si>
  <si>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</si>
  <si>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</si>
  <si>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</si>
  <si>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</si>
  <si>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</si>
  <si>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</si>
  <si>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</si>
  <si>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</si>
  <si>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</si>
  <si>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</si>
  <si>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</si>
  <si>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</si>
  <si>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</si>
  <si>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</si>
  <si>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</si>
  <si>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</si>
  <si>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</si>
  <si>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</si>
  <si>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</si>
  <si>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</si>
  <si>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</si>
  <si>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</si>
  <si>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</si>
  <si>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</si>
  <si>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</si>
  <si>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</si>
  <si>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</si>
  <si>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</si>
  <si>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</si>
  <si>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</si>
  <si>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</si>
  <si>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</si>
  <si>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</si>
  <si>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</si>
  <si>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</si>
  <si>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</si>
  <si>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</si>
  <si>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</si>
  <si>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</si>
  <si>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</si>
  <si>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</si>
  <si>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</si>
  <si>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</si>
  <si>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</si>
  <si>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</si>
  <si>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</si>
  <si>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</si>
  <si>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</si>
  <si>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</si>
  <si>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</si>
  <si>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</si>
  <si>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</si>
  <si>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</si>
  <si>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</si>
  <si>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</si>
  <si>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</si>
  <si>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</si>
  <si>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</si>
  <si>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</si>
  <si>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</si>
  <si>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</si>
  <si>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</si>
  <si>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</si>
  <si>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</si>
  <si>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</si>
  <si>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</si>
  <si>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</si>
  <si>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</si>
  <si>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</si>
  <si>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</si>
  <si>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</si>
  <si>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</si>
  <si>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</si>
  <si>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</si>
  <si>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</si>
  <si>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</si>
  <si>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</si>
  <si>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</si>
  <si>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</si>
  <si>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</si>
  <si>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</si>
  <si>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</si>
  <si>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</si>
  <si>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</si>
  <si>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</si>
  <si>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</si>
  <si>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</si>
  <si>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</si>
  <si>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</si>
  <si>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</si>
  <si>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</si>
  <si>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</si>
  <si>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</si>
  <si>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</si>
  <si>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</si>
  <si>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</si>
  <si>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</si>
  <si>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</si>
  <si>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</si>
  <si>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</si>
  <si>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</si>
  <si>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</si>
  <si>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</si>
  <si>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</si>
  <si>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</si>
  <si>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</si>
  <si>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</si>
  <si>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</si>
  <si>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</si>
  <si>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</si>
  <si>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</si>
  <si>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</si>
  <si>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</si>
  <si>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</si>
  <si>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</si>
  <si>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</si>
  <si>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</si>
  <si>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</si>
  <si>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</si>
  <si>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</si>
  <si>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</si>
  <si>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</si>
  <si>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</si>
  <si>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</si>
  <si>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</si>
  <si>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</si>
  <si>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</si>
  <si>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</si>
  <si>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</si>
  <si>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</si>
  <si>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</si>
  <si>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</si>
  <si>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</si>
  <si>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</si>
  <si>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</si>
  <si>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</si>
  <si>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</si>
  <si>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</si>
  <si>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</si>
  <si>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</si>
  <si>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</si>
  <si>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</si>
  <si>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</si>
  <si>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</si>
  <si>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</si>
  <si>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</si>
  <si>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</si>
  <si>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</si>
  <si>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</si>
  <si>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</si>
  <si>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</si>
  <si>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</si>
  <si>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</si>
  <si>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</si>
  <si>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</si>
  <si>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</si>
  <si>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</si>
  <si>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</si>
  <si>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</si>
  <si>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</si>
  <si>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</si>
  <si>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</si>
  <si>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</si>
  <si>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</si>
  <si>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</si>
  <si>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</si>
  <si>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</si>
  <si>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</si>
  <si>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</si>
  <si>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</si>
  <si>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</si>
  <si>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</si>
  <si>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</si>
  <si>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</si>
  <si>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</si>
  <si>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</si>
  <si>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</si>
  <si>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</si>
  <si>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</si>
  <si>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</si>
  <si>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</si>
  <si>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</si>
  <si>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</si>
  <si>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</si>
  <si>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</si>
  <si>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</si>
  <si>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</si>
  <si>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</si>
  <si>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</si>
  <si>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</si>
  <si>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</si>
  <si>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</si>
  <si>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</si>
  <si>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</si>
  <si>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</si>
  <si>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</si>
  <si>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</si>
  <si>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</si>
  <si>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</si>
  <si>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</si>
  <si>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</si>
  <si>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</si>
  <si>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</si>
  <si>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</si>
  <si>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</si>
  <si>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</si>
  <si>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</si>
  <si>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</si>
  <si>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</si>
  <si>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</si>
  <si>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</si>
  <si>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</si>
  <si>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</si>
  <si>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</si>
  <si>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</si>
  <si>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</si>
  <si>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</si>
  <si>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</si>
  <si>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</si>
  <si>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</si>
  <si>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</si>
  <si>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</si>
  <si>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</si>
  <si>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</si>
  <si>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</si>
  <si>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</si>
  <si>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</si>
  <si>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</si>
  <si>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</si>
  <si>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</si>
  <si>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</si>
  <si>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</si>
  <si>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</si>
  <si>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</si>
  <si>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</si>
  <si>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</si>
  <si>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</si>
  <si>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</si>
  <si>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</si>
  <si>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</si>
  <si>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</si>
  <si>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</si>
  <si>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</si>
  <si>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</si>
  <si>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</si>
  <si>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</si>
  <si>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</si>
  <si>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</si>
  <si>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</si>
  <si>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</si>
  <si>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</si>
  <si>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</si>
  <si>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</si>
  <si>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</si>
  <si>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</si>
  <si>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</si>
  <si>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</si>
  <si>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</si>
  <si>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</si>
  <si>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</si>
  <si>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</si>
  <si>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</si>
  <si>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</si>
  <si>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</si>
  <si>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</si>
  <si>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</si>
  <si>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</si>
  <si>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</si>
  <si>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</si>
  <si>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</si>
  <si>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</si>
  <si>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</si>
  <si>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</si>
  <si>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</si>
  <si>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</si>
  <si>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</si>
  <si>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</si>
  <si>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</si>
  <si>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</si>
  <si>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</si>
  <si>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</si>
  <si>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</si>
  <si>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</si>
  <si>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</si>
  <si>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</si>
  <si>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</si>
  <si>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</si>
  <si>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</si>
  <si>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</si>
  <si>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</si>
  <si>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</si>
  <si>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</si>
  <si>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</si>
  <si>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</si>
  <si>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</si>
  <si>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</si>
  <si>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</si>
  <si>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</si>
  <si>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</si>
  <si>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</si>
  <si>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</si>
  <si>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</si>
  <si>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</si>
  <si>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</si>
  <si>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</si>
  <si>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</si>
  <si>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</si>
  <si>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</si>
  <si>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</si>
  <si>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</si>
  <si>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</si>
  <si>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</si>
  <si>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</si>
  <si>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</si>
  <si>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</si>
  <si>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</si>
  <si>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</si>
  <si>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</si>
  <si>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</si>
  <si>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</si>
  <si>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</si>
  <si>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</si>
  <si>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</si>
  <si>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</si>
  <si>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</si>
  <si>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</si>
  <si>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</si>
  <si>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</si>
  <si>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</si>
  <si>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</si>
  <si>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</si>
  <si>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</si>
  <si>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</si>
  <si>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</si>
  <si>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</si>
  <si>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</si>
  <si>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</si>
  <si>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</si>
  <si>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</si>
  <si>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</si>
  <si>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</si>
  <si>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</si>
  <si>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</si>
  <si>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</si>
  <si>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</si>
  <si>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</si>
  <si>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</si>
  <si>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</si>
  <si>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</si>
  <si>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</si>
  <si>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</si>
  <si>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</si>
  <si>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</si>
  <si>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</si>
  <si>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</si>
  <si>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</si>
  <si>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</si>
  <si>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</si>
  <si>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</si>
  <si>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</si>
  <si>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</si>
  <si>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</si>
  <si>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</si>
  <si>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</si>
  <si>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</si>
  <si>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</si>
  <si>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</si>
  <si>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</si>
  <si>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</si>
  <si>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</si>
  <si>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</si>
  <si>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</si>
  <si>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</si>
  <si>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</si>
  <si>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</si>
  <si>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</si>
  <si>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</si>
  <si>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</si>
  <si>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</si>
  <si>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</si>
  <si>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</si>
  <si>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</si>
  <si>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</si>
  <si>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</si>
  <si>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</si>
  <si>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</si>
  <si>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</si>
  <si>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</si>
  <si>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</si>
  <si>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</si>
  <si>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</si>
  <si>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</si>
  <si>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</si>
  <si>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</si>
  <si>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</si>
  <si>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</si>
  <si>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</si>
  <si>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</si>
  <si>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</si>
  <si>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</si>
  <si>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</si>
  <si>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</si>
  <si>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</si>
  <si>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</si>
  <si>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</si>
  <si>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</si>
  <si>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</si>
  <si>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</si>
  <si>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</si>
  <si>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</si>
  <si>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</si>
  <si>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</si>
  <si>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</si>
  <si>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</si>
  <si>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</si>
  <si>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</si>
  <si>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</si>
  <si>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</si>
  <si>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</si>
  <si>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</si>
  <si>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</si>
  <si>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</si>
  <si>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</si>
  <si>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</si>
  <si>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</si>
  <si>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</si>
  <si>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</si>
  <si>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</si>
  <si>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</si>
  <si>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</si>
  <si>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</si>
  <si>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</si>
  <si>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</si>
  <si>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</si>
  <si>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</si>
  <si>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</si>
  <si>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</si>
  <si>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</si>
  <si>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</si>
  <si>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</si>
  <si>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</si>
  <si>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</si>
  <si>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</si>
  <si>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</si>
  <si>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</si>
  <si>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</si>
  <si>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</si>
  <si>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</si>
  <si>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</si>
  <si>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</si>
  <si>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</si>
  <si>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</si>
  <si>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</si>
  <si>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</si>
  <si>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</si>
  <si>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</si>
  <si>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</si>
  <si>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</si>
  <si>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</si>
  <si>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</si>
  <si>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</si>
  <si>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</si>
  <si>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</si>
  <si>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</si>
  <si>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</si>
  <si>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</si>
  <si>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</si>
  <si>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</si>
  <si>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</si>
  <si>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</si>
  <si>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</si>
  <si>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</si>
  <si>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</si>
  <si>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</si>
  <si>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</si>
  <si>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</si>
  <si>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</si>
  <si>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</si>
  <si>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</si>
  <si>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</si>
  <si>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</si>
  <si>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</si>
  <si>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</si>
  <si>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</si>
  <si>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</si>
  <si>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</si>
  <si>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</si>
  <si>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</si>
  <si>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</si>
  <si>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</si>
  <si>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</si>
  <si>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</si>
  <si>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</si>
  <si>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</si>
  <si>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</si>
  <si>
    <t>29.01.2025</t>
  </si>
  <si>
    <t>67 map (whi)</t>
  </si>
  <si>
    <t>68 map (inf)</t>
  </si>
  <si>
    <t>69 map (vert)</t>
  </si>
  <si>
    <t>70 map (inf)</t>
  </si>
  <si>
    <t>71 map (over)</t>
  </si>
  <si>
    <t>72 map (pal)</t>
  </si>
  <si>
    <t>73 map (over)</t>
  </si>
  <si>
    <t>01.02.2025</t>
  </si>
  <si>
    <t>74 map (inf)</t>
  </si>
  <si>
    <t>75 map (whi)</t>
  </si>
  <si>
    <t>76 map (vert)</t>
  </si>
  <si>
    <t>77 map (pal)</t>
  </si>
  <si>
    <t>78 map (nuke)</t>
  </si>
  <si>
    <t>79 map (over)</t>
  </si>
  <si>
    <t>02.02.2025</t>
  </si>
  <si>
    <t>80 map (pal)</t>
  </si>
  <si>
    <t>81 map (over)</t>
  </si>
  <si>
    <t>82 map (over)</t>
  </si>
  <si>
    <t>83 map (vert)</t>
  </si>
  <si>
    <t>84 map (vert)</t>
  </si>
  <si>
    <t>86 map (inf)</t>
  </si>
  <si>
    <t>87 map (vert)</t>
  </si>
  <si>
    <t>88 map (nuke)</t>
  </si>
  <si>
    <t>89 map (pal)</t>
  </si>
  <si>
    <t>90 map (inf)</t>
  </si>
  <si>
    <t>04.02.2025</t>
  </si>
  <si>
    <t>91 map (pal)</t>
  </si>
  <si>
    <t>92 map (pal)</t>
  </si>
  <si>
    <t>93 map (nuke)</t>
  </si>
  <si>
    <t>94 map (inf)</t>
  </si>
  <si>
    <t>06.02.2025</t>
  </si>
  <si>
    <t>95 map (pal)</t>
  </si>
  <si>
    <t>97 map (whi)</t>
  </si>
  <si>
    <t>98 map (nuke)</t>
  </si>
  <si>
    <t>99 map (over)</t>
  </si>
  <si>
    <t>100 map (vert)</t>
  </si>
  <si>
    <t>07.02.2025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</si>
  <si>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</si>
  <si>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</si>
  <si>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</si>
  <si>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</si>
  <si>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</si>
  <si>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</si>
  <si>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</si>
  <si>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</si>
  <si>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</si>
  <si>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</si>
  <si>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10.02.2025</t>
  </si>
  <si>
    <t>111 map (inf)</t>
  </si>
  <si>
    <t>112 map (whi)</t>
  </si>
  <si>
    <t>113 map (nuke)</t>
  </si>
  <si>
    <t>114 map (pal)</t>
  </si>
  <si>
    <t>115 map (over)</t>
  </si>
  <si>
    <t>116 map (vert)</t>
  </si>
  <si>
    <t>35 map (edin)</t>
  </si>
  <si>
    <t>36 map (nuke)</t>
  </si>
  <si>
    <t>38 map (anu)</t>
  </si>
  <si>
    <t>39 map (off)</t>
  </si>
  <si>
    <t>40 map (dust)</t>
  </si>
  <si>
    <t>41 map (mir)</t>
  </si>
  <si>
    <t>42 map (mir)</t>
  </si>
  <si>
    <t>43 map (dust)</t>
  </si>
  <si>
    <t>44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</si>
</sst>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4.28515625"/>
    <col min="4" max="4" customWidth="true" width="8.7109375"/>
    <col min="5" max="7" customWidth="true" width="9.7109375"/>
    <col min="8" max="8" customWidth="true" width="8.85546875"/>
    <col min="9" max="9" customWidth="true" width="13.140625"/>
    <col min="10" max="14" customWidth="true" width="8.7109375"/>
    <col min="15" max="15" customWidth="true" width="11.28515625"/>
    <col min="16" max="16" customWidth="true" width="10.0"/>
    <col min="17" max="19" customWidth="true" width="8.7109375"/>
    <col min="20" max="20" customWidth="true" width="8.85546875"/>
    <col min="21" max="22" customWidth="true" width="8.7109375"/>
    <col min="23" max="23" customWidth="true" width="10.28515625"/>
    <col min="24" max="27" customWidth="true" width="8.7109375"/>
    <col min="28" max="28" customWidth="true" width="8.85546875"/>
    <col min="29" max="32" customWidth="true" width="8.7109375"/>
    <col min="33" max="33" customWidth="true" width="8.85546875"/>
    <col min="34" max="35" customWidth="true" width="8.7109375"/>
    <col min="36" max="36" customWidth="true" width="10.28515625"/>
    <col min="37" max="40" customWidth="true" width="8.7109375"/>
    <col min="41" max="41" customWidth="true" width="8.85546875"/>
    <col min="42" max="53" customWidth="true" width="8.7109375"/>
    <col min="54" max="54" customWidth="true" width="8.85546875"/>
    <col min="55" max="58" customWidth="true" width="8.7109375"/>
    <col min="59" max="59" customWidth="true" width="10.28515625"/>
    <col min="60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customWidth="true" width="13.85546875"/>
    <col min="2" max="2" customWidth="true" width="8.7109375"/>
    <col min="3" max="3" customWidth="true" width="11.0"/>
    <col min="4" max="27" customWidth="true" width="8.7109375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6" t="s">
        <v>373</v>
      </c>
      <c r="G3" s="47"/>
      <c r="H3" s="47"/>
      <c r="I3" s="46" t="s">
        <v>374</v>
      </c>
      <c r="J3" s="47"/>
      <c r="K3" s="47"/>
      <c r="L3" s="46" t="s">
        <v>375</v>
      </c>
      <c r="M3" s="47"/>
      <c r="N3" s="47"/>
      <c r="O3" s="46" t="s">
        <v>376</v>
      </c>
      <c r="P3" s="47"/>
      <c r="Q3" s="47"/>
      <c r="R3" s="46" t="s">
        <v>377</v>
      </c>
      <c r="S3" s="47"/>
      <c r="T3" s="46" t="s">
        <v>378</v>
      </c>
      <c r="U3" s="47"/>
      <c r="V3" s="46" t="s">
        <v>379</v>
      </c>
      <c r="W3" s="47"/>
      <c r="X3" s="47"/>
      <c r="Y3" s="46" t="s">
        <v>380</v>
      </c>
      <c r="Z3" s="47"/>
      <c r="AA3" s="47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customWidth="true" width="11.42578125"/>
    <col min="2" max="3" customWidth="true" width="8.7109375"/>
    <col min="4" max="4" customWidth="true" width="12.140625"/>
    <col min="5" max="5" customWidth="true" width="10.5703125"/>
    <col min="6" max="9" customWidth="true" width="8.7109375"/>
    <col min="10" max="10" customWidth="true" width="12.28515625"/>
    <col min="11" max="11" customWidth="true" width="10.0"/>
    <col min="12" max="12" customWidth="true" width="8.7109375"/>
    <col min="13" max="13" customWidth="true" width="10.7109375"/>
    <col min="14" max="14" customWidth="true" width="8.7109375"/>
    <col min="15" max="15" customWidth="true" width="10.140625"/>
    <col min="16" max="16" customWidth="true" width="8.7109375"/>
    <col min="17" max="17" customWidth="true" width="9.140625"/>
    <col min="18" max="20" customWidth="true" width="8.7109375"/>
    <col min="21" max="21" customWidth="true" width="11.28515625"/>
    <col min="22" max="26" customWidth="true" width="8.7109375"/>
    <col min="27" max="27" customWidth="true" width="10.140625"/>
    <col min="28" max="33" customWidth="true" width="8.7109375"/>
  </cols>
  <sheetData>
    <row r="1" spans="1:33" x14ac:dyDescent="0.25">
      <c r="A1" s="42" t="s">
        <v>641</v>
      </c>
      <c r="B1" s="48"/>
      <c r="C1" s="48"/>
      <c r="D1" s="43"/>
      <c r="E1" s="44" t="s">
        <v>642</v>
      </c>
      <c r="F1" s="48"/>
      <c r="G1" s="48"/>
      <c r="H1" s="48"/>
      <c r="I1" s="48"/>
      <c r="J1" s="43"/>
      <c r="K1" s="45" t="s">
        <v>643</v>
      </c>
      <c r="L1" s="48"/>
      <c r="M1" s="48"/>
      <c r="N1" s="43"/>
      <c r="O1" s="49" t="s">
        <v>644</v>
      </c>
      <c r="P1" s="50"/>
      <c r="Q1" s="50"/>
      <c r="R1" s="50"/>
      <c r="S1" s="51"/>
      <c r="T1" s="52" t="s">
        <v>645</v>
      </c>
      <c r="U1" s="53"/>
      <c r="V1" s="53"/>
      <c r="W1" s="53"/>
      <c r="X1" s="54"/>
      <c r="Y1" s="55" t="s">
        <v>646</v>
      </c>
      <c r="Z1" s="56"/>
      <c r="AA1" s="56"/>
      <c r="AB1" s="57"/>
      <c r="AC1" s="58" t="s">
        <v>647</v>
      </c>
      <c r="AD1" s="48"/>
      <c r="AE1" s="48"/>
      <c r="AF1" s="48"/>
      <c r="AG1" s="43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6" t="s">
        <v>651</v>
      </c>
      <c r="B8" s="47"/>
      <c r="C8" s="47"/>
      <c r="D8" s="47"/>
      <c r="E8" s="47"/>
      <c r="F8" s="47"/>
      <c r="G8" s="47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59" t="s">
        <v>710</v>
      </c>
      <c r="C20" s="60"/>
      <c r="D20" s="60"/>
      <c r="E20" s="60"/>
      <c r="F20" s="60"/>
      <c r="G20" s="60"/>
      <c r="H20" s="61"/>
    </row>
    <row r="21" spans="1:13" ht="15.75" customHeight="1" x14ac:dyDescent="0.25"/>
    <row r="22" spans="1:13" ht="15.75" customHeight="1" x14ac:dyDescent="0.25">
      <c r="A22" s="59" t="s">
        <v>711</v>
      </c>
      <c r="B22" s="60"/>
      <c r="C22" s="61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2"/>
  <sheetViews>
    <sheetView topLeftCell="A60" workbookViewId="0">
      <selection activeCell="A75" sqref="A75:XFD95"/>
    </sheetView>
  </sheetViews>
  <sheetFormatPr defaultColWidth="14.42578125" defaultRowHeight="15" customHeight="1" x14ac:dyDescent="0.25"/>
  <cols>
    <col min="1" max="1" customWidth="true" width="13.28515625"/>
    <col min="2" max="2" customWidth="true" width="9.7109375"/>
    <col min="3" max="3" customWidth="true" width="10.85546875"/>
    <col min="4" max="4" customWidth="true" width="8.7109375"/>
    <col min="5" max="5" customWidth="true" width="10.0"/>
    <col min="6" max="32" customWidth="true" width="8.7109375"/>
  </cols>
  <sheetData>
    <row r="1" spans="1:32" x14ac:dyDescent="0.25">
      <c r="B1" s="1" t="s">
        <v>84</v>
      </c>
      <c r="C1" s="1" t="s">
        <v>1</v>
      </c>
      <c r="D1" t="s" s="0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6" t="s">
        <v>715</v>
      </c>
      <c r="I3" s="47"/>
      <c r="J3" s="47"/>
      <c r="K3" s="47"/>
      <c r="L3" s="46" t="s">
        <v>716</v>
      </c>
      <c r="M3" s="47"/>
      <c r="N3" s="47"/>
      <c r="O3" s="47"/>
      <c r="P3" s="46" t="s">
        <v>717</v>
      </c>
      <c r="Q3" s="47"/>
      <c r="R3" s="47"/>
      <c r="S3" s="47"/>
      <c r="T3" s="46" t="s">
        <v>718</v>
      </c>
      <c r="U3" s="47"/>
      <c r="V3" s="47"/>
      <c r="W3" s="47"/>
      <c r="X3" s="46" t="s">
        <v>719</v>
      </c>
      <c r="Y3" s="47"/>
      <c r="Z3" s="47"/>
      <c r="AA3" s="47"/>
      <c r="AB3" s="46" t="s">
        <v>720</v>
      </c>
      <c r="AC3" s="47"/>
      <c r="AD3" s="47"/>
      <c r="AE3" s="47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>
      <c r="A74" t="s" s="0">
        <v>821</v>
      </c>
    </row>
    <row r="75">
      <c r="A75" t="s" s="0">
        <v>445</v>
      </c>
      <c r="B75" t="n" s="0">
        <v>0.54</v>
      </c>
      <c r="C75" t="n">
        <v>0.85</v>
      </c>
    </row>
    <row r="76">
      <c r="A76" t="s" s="0">
        <v>822</v>
      </c>
      <c r="B76" t="n" s="0">
        <v>0.85</v>
      </c>
      <c r="C76" t="n">
        <v>1.13</v>
      </c>
    </row>
    <row r="77">
      <c r="A77" t="s" s="0">
        <v>823</v>
      </c>
      <c r="B77" t="n" s="0">
        <v>0.89</v>
      </c>
      <c r="C77" t="n">
        <v>0.54</v>
      </c>
    </row>
    <row r="78">
      <c r="A78" t="s" s="0">
        <v>824</v>
      </c>
      <c r="B78" t="n" s="0">
        <v>0.92</v>
      </c>
      <c r="C78" t="n">
        <v>0.64</v>
      </c>
    </row>
    <row r="79">
      <c r="A79" t="s" s="0">
        <v>825</v>
      </c>
      <c r="B79" t="n" s="0">
        <v>1.03</v>
      </c>
      <c r="C79" t="n">
        <v>1.16</v>
      </c>
    </row>
    <row r="80">
      <c r="A80" t="s" s="0">
        <v>826</v>
      </c>
      <c r="B80" t="n" s="0">
        <v>0.95</v>
      </c>
      <c r="C80" t="n">
        <v>1.23</v>
      </c>
    </row>
    <row r="81">
      <c r="A81" t="s" s="0">
        <v>827</v>
      </c>
      <c r="B81" t="n" s="0">
        <v>1.97</v>
      </c>
      <c r="C81" t="n">
        <v>0.95</v>
      </c>
    </row>
    <row r="82">
      <c r="A82" t="s" s="0">
        <v>828</v>
      </c>
      <c r="B82" t="n" s="0">
        <v>1.05</v>
      </c>
      <c r="C82" t="n">
        <v>1.34</v>
      </c>
    </row>
    <row r="83">
      <c r="A83" t="s" s="0">
        <v>829</v>
      </c>
    </row>
    <row r="84">
      <c r="A84" t="s" s="0">
        <v>830</v>
      </c>
      <c r="B84" t="n" s="0">
        <v>1.0</v>
      </c>
      <c r="C84" t="n">
        <v>1.0</v>
      </c>
    </row>
    <row r="85">
      <c r="A85" t="s" s="0">
        <v>831</v>
      </c>
      <c r="B85" t="n" s="0">
        <v>1.26</v>
      </c>
      <c r="C85" t="n">
        <v>0.8</v>
      </c>
    </row>
    <row r="86">
      <c r="A86" t="s" s="0">
        <v>832</v>
      </c>
      <c r="B86" t="n" s="0">
        <v>0.99</v>
      </c>
      <c r="C86" t="n">
        <v>0.71</v>
      </c>
    </row>
    <row r="87">
      <c r="A87" t="s" s="0">
        <v>833</v>
      </c>
      <c r="B87" t="n" s="0">
        <v>1.06</v>
      </c>
      <c r="C87" t="n">
        <v>1.55</v>
      </c>
    </row>
    <row r="88">
      <c r="A88" t="s" s="0">
        <v>834</v>
      </c>
      <c r="B88" t="n" s="0">
        <v>1.27</v>
      </c>
      <c r="C88" t="n">
        <v>0.62</v>
      </c>
    </row>
    <row r="89">
      <c r="A89" t="s" s="0">
        <v>835</v>
      </c>
      <c r="B89" t="n" s="0">
        <v>1.38</v>
      </c>
      <c r="C89" t="n">
        <v>1.51</v>
      </c>
    </row>
    <row r="90">
      <c r="A90" t="s" s="0">
        <v>836</v>
      </c>
    </row>
    <row r="91">
      <c r="A91" t="s" s="0">
        <v>837</v>
      </c>
      <c r="B91" t="n" s="0">
        <v>1.1</v>
      </c>
      <c r="C91" t="n">
        <v>1.03</v>
      </c>
    </row>
    <row r="92">
      <c r="A92" t="s" s="0">
        <v>838</v>
      </c>
      <c r="B92" t="n" s="0">
        <v>0.61</v>
      </c>
      <c r="C92" t="n">
        <v>1.04</v>
      </c>
    </row>
    <row r="93">
      <c r="A93" t="s" s="0">
        <v>839</v>
      </c>
      <c r="B93" t="n" s="0">
        <v>1.48</v>
      </c>
      <c r="C93" t="n">
        <v>0.69</v>
      </c>
    </row>
    <row r="94">
      <c r="A94" t="s" s="0">
        <v>840</v>
      </c>
      <c r="B94" t="n" s="0">
        <v>1.29</v>
      </c>
      <c r="C94" t="n">
        <v>0.75</v>
      </c>
    </row>
    <row r="95">
      <c r="A95" t="s" s="0">
        <v>841</v>
      </c>
      <c r="B95" t="n" s="0">
        <v>0.92</v>
      </c>
      <c r="C95" t="n">
        <v>1.06</v>
      </c>
    </row>
    <row r="96">
      <c r="A96" t="s" s="0">
        <v>464</v>
      </c>
      <c r="B96" t="n" s="0">
        <v>0.92</v>
      </c>
      <c r="E96" t="n" s="0">
        <v>0.36</v>
      </c>
    </row>
    <row r="97">
      <c r="A97" t="s" s="0">
        <v>842</v>
      </c>
      <c r="B97" t="n" s="0">
        <v>0.81</v>
      </c>
      <c r="C97" t="n">
        <v>0.86</v>
      </c>
    </row>
    <row r="98">
      <c r="A98" t="s" s="0">
        <v>843</v>
      </c>
      <c r="B98" t="n" s="0">
        <v>1.13</v>
      </c>
      <c r="C98" t="n">
        <v>1.04</v>
      </c>
    </row>
    <row r="99">
      <c r="A99" t="s" s="0">
        <v>844</v>
      </c>
      <c r="B99" t="n" s="0">
        <v>1.06</v>
      </c>
      <c r="C99" t="n">
        <v>0.41</v>
      </c>
    </row>
    <row r="100">
      <c r="A100" t="s" s="0">
        <v>845</v>
      </c>
      <c r="B100" t="n" s="0">
        <v>0.74</v>
      </c>
      <c r="C100" t="n">
        <v>0.53</v>
      </c>
    </row>
    <row r="101">
      <c r="A101" t="s" s="0">
        <v>846</v>
      </c>
      <c r="B101" t="n" s="0">
        <v>0.98</v>
      </c>
      <c r="C101" t="n">
        <v>1.03</v>
      </c>
    </row>
    <row r="102">
      <c r="A102" t="s" s="0">
        <v>847</v>
      </c>
    </row>
    <row r="103">
      <c r="A103" t="s" s="0">
        <v>848</v>
      </c>
      <c r="B103" t="n" s="0">
        <v>1.0</v>
      </c>
      <c r="C103" t="n">
        <v>1.23</v>
      </c>
    </row>
    <row r="104">
      <c r="A104" t="s" s="0">
        <v>849</v>
      </c>
      <c r="B104" t="n" s="0">
        <v>1.83</v>
      </c>
      <c r="C104" t="n">
        <v>0.69</v>
      </c>
    </row>
    <row r="105">
      <c r="A105" t="s" s="0">
        <v>850</v>
      </c>
      <c r="B105" t="n" s="0">
        <v>0.52</v>
      </c>
      <c r="C105" t="n">
        <v>0.95</v>
      </c>
    </row>
    <row r="106">
      <c r="A106" t="s" s="0">
        <v>851</v>
      </c>
      <c r="B106" t="n" s="0">
        <v>0.98</v>
      </c>
      <c r="C106" t="n">
        <v>0.0</v>
      </c>
    </row>
    <row r="107">
      <c r="A107" t="s" s="0">
        <v>852</v>
      </c>
    </row>
    <row r="108">
      <c r="A108" t="s" s="0">
        <v>853</v>
      </c>
      <c r="B108" t="n" s="0">
        <v>0.76</v>
      </c>
      <c r="C108" t="n">
        <v>1.16</v>
      </c>
    </row>
    <row r="109">
      <c r="A109" t="s" s="0">
        <v>475</v>
      </c>
      <c r="B109" t="n" s="0">
        <v>1.17</v>
      </c>
      <c r="C109" t="n">
        <v>1.35</v>
      </c>
    </row>
    <row r="110">
      <c r="A110" t="s" s="0">
        <v>854</v>
      </c>
      <c r="B110" t="n" s="0">
        <v>0.95</v>
      </c>
      <c r="C110" t="n">
        <v>0.9</v>
      </c>
    </row>
    <row r="111">
      <c r="A111" t="s" s="0">
        <v>855</v>
      </c>
      <c r="B111" t="n" s="0">
        <v>0.87</v>
      </c>
      <c r="C111" t="n">
        <v>1.14</v>
      </c>
    </row>
    <row r="112">
      <c r="A112" t="s" s="0">
        <v>856</v>
      </c>
      <c r="B112" t="n" s="0">
        <v>0.5</v>
      </c>
      <c r="C112" t="n">
        <v>1.18</v>
      </c>
    </row>
    <row r="113">
      <c r="A113" t="s" s="0">
        <v>857</v>
      </c>
      <c r="B113" t="n" s="0">
        <v>1.88</v>
      </c>
      <c r="C113" t="n">
        <v>0.92</v>
      </c>
    </row>
    <row r="114">
      <c r="A114" t="s" s="0">
        <v>858</v>
      </c>
    </row>
    <row r="115">
      <c r="A115" t="s" s="0">
        <v>859</v>
      </c>
      <c r="B115" t="n" s="0">
        <v>0.92</v>
      </c>
      <c r="C115" t="n">
        <v>0.7</v>
      </c>
    </row>
    <row r="116">
      <c r="A116" t="s" s="0">
        <v>860</v>
      </c>
      <c r="B116" t="n" s="0">
        <v>1.39</v>
      </c>
      <c r="C116" t="n">
        <v>0.98</v>
      </c>
    </row>
    <row r="117">
      <c r="A117" t="s" s="0">
        <v>861</v>
      </c>
      <c r="B117" t="n" s="0">
        <v>1.02</v>
      </c>
      <c r="C117" t="n">
        <v>1.17</v>
      </c>
    </row>
    <row r="118">
      <c r="A118" t="s" s="0">
        <v>862</v>
      </c>
      <c r="B118" t="n" s="0">
        <v>0.67</v>
      </c>
      <c r="C118" t="n">
        <v>0.41</v>
      </c>
    </row>
    <row r="119">
      <c r="A119" t="s" s="0">
        <v>863</v>
      </c>
      <c r="B119" t="n" s="0">
        <v>1.37</v>
      </c>
      <c r="C119" t="n">
        <v>0.36</v>
      </c>
    </row>
    <row r="120">
      <c r="A120" t="s" s="0">
        <v>864</v>
      </c>
      <c r="B120" t="n" s="0">
        <v>0.79</v>
      </c>
      <c r="C120" t="n">
        <v>0.48</v>
      </c>
    </row>
    <row r="121">
      <c r="A121" t="s" s="0">
        <v>865</v>
      </c>
      <c r="B121" t="n" s="0">
        <v>0.95</v>
      </c>
      <c r="C121" t="n">
        <v>1.16</v>
      </c>
    </row>
    <row r="122">
      <c r="A122" t="s" s="0">
        <v>866</v>
      </c>
      <c r="B122" t="n" s="0">
        <v>0.86</v>
      </c>
      <c r="C122" t="n">
        <v>1.11</v>
      </c>
    </row>
    <row r="123">
      <c r="A123" t="s" s="0">
        <v>867</v>
      </c>
      <c r="B123" t="n" s="0">
        <v>1.0</v>
      </c>
      <c r="C123" t="n">
        <v>1.01</v>
      </c>
    </row>
    <row r="124">
      <c r="A124" t="s" s="0">
        <v>868</v>
      </c>
      <c r="B124" t="n" s="0">
        <v>1.48</v>
      </c>
      <c r="C124" t="n">
        <v>0.66</v>
      </c>
    </row>
    <row r="125">
      <c r="A125" t="s" s="0">
        <v>869</v>
      </c>
    </row>
    <row r="126">
      <c r="A126" t="s" s="0">
        <v>870</v>
      </c>
      <c r="B126" t="n" s="0">
        <v>0.9</v>
      </c>
      <c r="C126" t="n">
        <v>0.38</v>
      </c>
    </row>
    <row r="127">
      <c r="A127" t="s" s="0">
        <v>871</v>
      </c>
      <c r="B127" t="n" s="0">
        <v>0.74</v>
      </c>
      <c r="C127" t="n">
        <v>0.34</v>
      </c>
    </row>
    <row r="128">
      <c r="A128" t="s" s="0">
        <v>872</v>
      </c>
      <c r="B128" t="n" s="0">
        <v>1.63</v>
      </c>
      <c r="C128" t="n">
        <v>1.0</v>
      </c>
    </row>
    <row r="129">
      <c r="A129" t="s" s="0">
        <v>873</v>
      </c>
      <c r="B129" t="n" s="0">
        <v>0.8</v>
      </c>
      <c r="C129" t="n">
        <v>0.65</v>
      </c>
    </row>
    <row r="130">
      <c r="A130" t="s" s="0">
        <v>874</v>
      </c>
      <c r="B130" t="n" s="0">
        <v>1.09</v>
      </c>
      <c r="C130" t="n">
        <v>1.24</v>
      </c>
    </row>
    <row r="131">
      <c r="A131" t="s" s="0">
        <v>875</v>
      </c>
      <c r="B131" t="n" s="0">
        <v>0.66</v>
      </c>
      <c r="C131" t="n">
        <v>0.3</v>
      </c>
    </row>
    <row r="132" spans="1:32" x14ac:dyDescent="0.25">
      <c r="B132" s="1">
        <f>AVERAGE(B3:B73)</f>
        <v>1.1936923076923078</v>
      </c>
      <c r="C132" s="1">
        <f>AVERAGE(C3:C73)</f>
        <v>1.0987272727272726</v>
      </c>
      <c r="D132" s="1">
        <f>AVERAGE(D3:D61)</f>
        <v>0.86599999999999999</v>
      </c>
      <c r="E132" s="1">
        <f>AVERAGE(E3:E61)</f>
        <v>0.82799999999999996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4"/>
  <sheetViews>
    <sheetView workbookViewId="0">
      <selection activeCell="A5" sqref="A5:XFD29"/>
    </sheetView>
  </sheetViews>
  <sheetFormatPr defaultColWidth="14.42578125" defaultRowHeight="15" customHeight="1" x14ac:dyDescent="0.25"/>
  <sheetData>
    <row r="1" spans="1:44" ht="1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</row>
    <row r="2" spans="1:44" ht="15" customHeight="1" x14ac:dyDescent="0.25">
      <c r="A2" s="36">
        <v>45682</v>
      </c>
      <c r="B2" s="37" t="s">
        <v>713</v>
      </c>
      <c r="C2" s="37"/>
      <c r="D2" s="37"/>
      <c r="E2" s="39"/>
      <c r="F2" s="2"/>
      <c r="N2" s="13"/>
      <c r="S2" s="4"/>
      <c r="AA2" s="13"/>
      <c r="AF2" s="8"/>
      <c r="AN2" s="13"/>
    </row>
    <row r="3" spans="1:44" ht="15" customHeight="1" x14ac:dyDescent="0.25">
      <c r="A3" s="2" t="s">
        <v>777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44" ht="15" customHeight="1" x14ac:dyDescent="0.25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1"/>
      <c r="F4" s="2">
        <f t="shared" ref="F4:AR4" si="1">SUM(F3)</f>
        <v>0</v>
      </c>
      <c r="G4" s="2">
        <f t="shared" si="1"/>
        <v>1</v>
      </c>
      <c r="H4" s="2">
        <f t="shared" si="1"/>
        <v>1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2</v>
      </c>
      <c r="M4" s="2">
        <f t="shared" si="1"/>
        <v>1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6</v>
      </c>
      <c r="Z4" s="2">
        <f t="shared" si="1"/>
        <v>0</v>
      </c>
      <c r="AA4" s="2">
        <f t="shared" si="1"/>
        <v>1</v>
      </c>
      <c r="AB4" s="2">
        <f t="shared" si="1"/>
        <v>0</v>
      </c>
      <c r="AC4" s="2">
        <f t="shared" si="1"/>
        <v>1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  <c r="AR4" s="2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7"/>
  <sheetViews>
    <sheetView tabSelected="1" workbookViewId="0">
      <pane ySplit="1" topLeftCell="A38" activePane="bottomLeft" state="frozen"/>
      <selection pane="bottomLeft" activeCell="W39" sqref="W39"/>
    </sheetView>
  </sheetViews>
  <sheetFormatPr defaultColWidth="14.42578125" defaultRowHeight="15" customHeight="1" x14ac:dyDescent="0.25"/>
  <cols>
    <col min="1" max="1" customWidth="true" width="13.42578125"/>
    <col min="2" max="105" customWidth="true" width="8.7109375"/>
  </cols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46" t="s">
        <v>778</v>
      </c>
      <c r="BV1" s="47"/>
      <c r="BW1" s="47"/>
      <c r="BX1" s="46" t="s">
        <v>779</v>
      </c>
      <c r="BY1" s="47"/>
      <c r="BZ1" s="47"/>
      <c r="CA1" s="46" t="s">
        <v>780</v>
      </c>
      <c r="CB1" s="47"/>
      <c r="CC1" s="47"/>
      <c r="CD1" s="46" t="s">
        <v>781</v>
      </c>
      <c r="CE1" s="47"/>
      <c r="CF1" s="47"/>
      <c r="CG1" s="46" t="s">
        <v>782</v>
      </c>
      <c r="CH1" s="47"/>
      <c r="CI1" s="47"/>
      <c r="CJ1" s="46" t="s">
        <v>783</v>
      </c>
      <c r="CK1" s="47"/>
      <c r="CL1" s="47"/>
      <c r="CM1" s="46" t="s">
        <v>784</v>
      </c>
      <c r="CN1" s="47"/>
      <c r="CO1" s="47"/>
      <c r="CP1" s="46" t="s">
        <v>785</v>
      </c>
      <c r="CQ1" s="47"/>
      <c r="CR1" s="47"/>
      <c r="CS1" s="46" t="s">
        <v>786</v>
      </c>
      <c r="CT1" s="47"/>
      <c r="CU1" s="47"/>
      <c r="CV1" s="46" t="s">
        <v>787</v>
      </c>
      <c r="CW1" s="47"/>
      <c r="CX1" s="47"/>
      <c r="CY1" s="46" t="s">
        <v>788</v>
      </c>
      <c r="CZ1" s="47"/>
      <c r="DA1" s="47"/>
    </row>
    <row r="2" spans="1:105" x14ac:dyDescent="0.25">
      <c r="A2" s="15">
        <v>45664</v>
      </c>
      <c r="B2" s="4"/>
      <c r="C2" s="4"/>
      <c r="D2" s="4"/>
      <c r="E2" s="40"/>
      <c r="F2" s="2"/>
      <c r="N2" s="13"/>
      <c r="S2" s="4"/>
      <c r="AA2" s="13"/>
      <c r="AF2" s="8"/>
      <c r="AN2" s="13"/>
      <c r="AS2" s="6"/>
      <c r="BU2" s="1">
        <f>AVERAGE(B3,B11,B19,B26,B42)</f>
        <v>1.5740000000000001</v>
      </c>
      <c r="BV2" s="1">
        <f>AVERAGE(C3,C11,C19,C26,C42)</f>
        <v>1.266</v>
      </c>
      <c r="BW2" s="1">
        <f>AVERAGE(D3,D11,D19,D26,D42)</f>
        <v>1.4660000000000002</v>
      </c>
      <c r="BX2" s="1">
        <f>AVERAGE(B10,B17,B28,B33,B40)</f>
        <v>1.1099999999999999</v>
      </c>
      <c r="BY2" s="1">
        <f>AVERAGE(C10,C17,C28,C33,C40)</f>
        <v>0.84000000000000008</v>
      </c>
      <c r="BZ2" s="1">
        <f>AVERAGE(D10,D17,D28,D33,D40)</f>
        <v>1.4040000000000001</v>
      </c>
      <c r="CA2" s="1">
        <f>AVERAGE(B14,B22)</f>
        <v>1.4450000000000001</v>
      </c>
      <c r="CB2" s="1">
        <f>AVERAGE(C14,C22)</f>
        <v>1.67</v>
      </c>
      <c r="CC2" s="1">
        <f>AVERAGE(D14,D22)</f>
        <v>1.095</v>
      </c>
      <c r="CD2" s="1">
        <f>AVERAGE(B4,B13,B21,B38)</f>
        <v>1.46</v>
      </c>
      <c r="CE2" s="1">
        <f>AVERAGE(C4,C13,C21,C38)</f>
        <v>1.1850000000000001</v>
      </c>
      <c r="CF2" s="1">
        <f>AVERAGE(D4,D13,D21,D38)</f>
        <v>1.0525</v>
      </c>
      <c r="CG2" s="1">
        <f>AVERAGE(B5,B8,B23,B29,B34)</f>
        <v>1.2840000000000003</v>
      </c>
      <c r="CH2" s="1">
        <f>AVERAGE(C5,C8,C23,C29,C34)</f>
        <v>1.01</v>
      </c>
      <c r="CI2" s="1">
        <f>AVERAGE(D5,D8,D23,D29,D34)</f>
        <v>1.27</v>
      </c>
      <c r="CJ2" s="1">
        <f>AVERAGE(B6,B9,B37)</f>
        <v>1.4366666666666668</v>
      </c>
      <c r="CK2" s="1">
        <f>AVERAGE(C6,C9,C37)</f>
        <v>1.28</v>
      </c>
      <c r="CL2" s="1">
        <f>AVERAGE(D6,D9,D37)</f>
        <v>1.1066666666666667</v>
      </c>
      <c r="CM2" s="1">
        <f>AVERAGE(B12,B16)</f>
        <v>1.19</v>
      </c>
      <c r="CN2" s="1">
        <f>AVERAGE(C12,C16)</f>
        <v>1.24</v>
      </c>
      <c r="CO2" s="1">
        <f>AVERAGE(D12,D16)</f>
        <v>1.1800000000000002</v>
      </c>
      <c r="CP2" s="1">
        <f>AVERAGE(B24,B30,B39)</f>
        <v>1.2133333333333332</v>
      </c>
      <c r="CQ2" s="1">
        <f>AVERAGE(C24,C30,C39)</f>
        <v>1.5899999999999999</v>
      </c>
      <c r="CR2" s="1">
        <f>AVERAGE(D24,D30,D39)</f>
        <v>1.2</v>
      </c>
      <c r="CS2" s="1">
        <f>AVERAGE(B18,B27,B35,B41)</f>
        <v>1.1499999999999999</v>
      </c>
      <c r="CT2" s="1">
        <f>AVERAGE(C18,C27,C35,C41)</f>
        <v>0.7975000000000001</v>
      </c>
      <c r="CU2" s="1">
        <f>AVERAGE(D18,D27,D35,D41)</f>
        <v>0.9375</v>
      </c>
      <c r="CV2" s="1">
        <f>AVERAGE(B20)</f>
        <v>0.69</v>
      </c>
      <c r="CW2" s="1">
        <f>AVERAGE(C20)</f>
        <v>1.37</v>
      </c>
      <c r="CX2" s="1">
        <f>AVERAGE(D20)</f>
        <v>1.1200000000000001</v>
      </c>
      <c r="CY2" s="1">
        <f>AVERAGE(B32)</f>
        <v>1.63</v>
      </c>
      <c r="CZ2" s="1">
        <f>AVERAGE(C32)</f>
        <v>1.26</v>
      </c>
      <c r="DA2" s="1">
        <f>AVERAGE(D32)</f>
        <v>1.72</v>
      </c>
    </row>
    <row r="3" spans="1:105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1"/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U3" s="46">
        <f>SUM(BU2:BW2)</f>
        <v>4.306</v>
      </c>
      <c r="BV3" s="47"/>
      <c r="BW3" s="47"/>
      <c r="BX3" s="46">
        <f>SUM(BX2:BZ2)</f>
        <v>3.3540000000000001</v>
      </c>
      <c r="BY3" s="47"/>
      <c r="BZ3" s="47"/>
      <c r="CA3" s="46">
        <f>SUM(CA2:CC2)</f>
        <v>4.21</v>
      </c>
      <c r="CB3" s="47"/>
      <c r="CC3" s="47"/>
      <c r="CD3" s="46">
        <f>SUM(CD2:CF2)</f>
        <v>3.6974999999999998</v>
      </c>
      <c r="CE3" s="47"/>
      <c r="CF3" s="47"/>
      <c r="CG3" s="46">
        <f>SUM(CG2:CI2)</f>
        <v>3.5640000000000005</v>
      </c>
      <c r="CH3" s="47"/>
      <c r="CI3" s="47"/>
      <c r="CJ3" s="46">
        <f>SUM(CJ2:CL2)</f>
        <v>3.8233333333333333</v>
      </c>
      <c r="CK3" s="47"/>
      <c r="CL3" s="47"/>
      <c r="CM3" s="46">
        <f>SUM(CM2:CO2)</f>
        <v>3.61</v>
      </c>
      <c r="CN3" s="47"/>
      <c r="CO3" s="47"/>
      <c r="CP3" s="46">
        <f>SUM(CP2:CR2)</f>
        <v>4.003333333333333</v>
      </c>
      <c r="CQ3" s="47"/>
      <c r="CR3" s="47"/>
      <c r="CS3" s="46">
        <f>SUM(CS2:CU2)</f>
        <v>2.8849999999999998</v>
      </c>
      <c r="CT3" s="47"/>
      <c r="CU3" s="47"/>
      <c r="CV3" s="46">
        <f>SUM(CV2:CX2)</f>
        <v>3.18</v>
      </c>
      <c r="CW3" s="47"/>
      <c r="CX3" s="47"/>
      <c r="CY3" s="46">
        <f>SUM(CY2:DA2)</f>
        <v>4.6099999999999994</v>
      </c>
      <c r="CZ3" s="47"/>
      <c r="DA3" s="47"/>
    </row>
    <row r="4" spans="1:105" x14ac:dyDescent="0.25">
      <c r="A4" s="6" t="s">
        <v>790</v>
      </c>
      <c r="B4" s="1">
        <v>0.97</v>
      </c>
      <c r="C4" s="1">
        <v>1.34</v>
      </c>
      <c r="D4" s="1">
        <v>0.86</v>
      </c>
      <c r="E4" s="1"/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6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</row>
    <row r="5" spans="1:105" x14ac:dyDescent="0.25">
      <c r="A5" s="6" t="s">
        <v>791</v>
      </c>
      <c r="B5" s="1">
        <v>0.78</v>
      </c>
      <c r="C5" s="1">
        <v>1.01</v>
      </c>
      <c r="D5" s="1">
        <v>1.04</v>
      </c>
      <c r="E5" s="1"/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6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</row>
    <row r="6" spans="1:105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1"/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</row>
    <row r="7" spans="1:105" x14ac:dyDescent="0.25">
      <c r="A7" s="12">
        <v>45668</v>
      </c>
      <c r="B7" s="2"/>
      <c r="C7" s="2"/>
      <c r="D7" s="2"/>
      <c r="E7" s="41"/>
      <c r="F7" s="2"/>
      <c r="G7" s="1"/>
      <c r="H7" s="1"/>
      <c r="I7" s="1"/>
      <c r="J7" s="1"/>
      <c r="K7" s="1"/>
      <c r="L7" s="1"/>
      <c r="M7" s="1"/>
      <c r="N7" s="13"/>
      <c r="O7" s="1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3"/>
      <c r="AB7" s="1"/>
      <c r="AC7" s="1"/>
      <c r="AD7" s="1"/>
      <c r="AE7" s="1"/>
      <c r="AF7" s="6"/>
      <c r="AG7" s="1"/>
      <c r="AH7" s="1"/>
      <c r="AI7" s="1"/>
      <c r="AJ7" s="1"/>
      <c r="AK7" s="1"/>
      <c r="AL7" s="1"/>
      <c r="AM7" s="1"/>
      <c r="AN7" s="13"/>
      <c r="AO7" s="1"/>
      <c r="AP7" s="1"/>
      <c r="AQ7" s="1"/>
      <c r="AR7" s="1"/>
      <c r="AS7" s="6"/>
    </row>
    <row r="8" spans="1:105" x14ac:dyDescent="0.25">
      <c r="A8" s="2" t="s">
        <v>792</v>
      </c>
      <c r="B8" s="1">
        <v>1.33</v>
      </c>
      <c r="C8" s="1">
        <v>1.04</v>
      </c>
      <c r="D8" s="1">
        <v>1.87</v>
      </c>
      <c r="E8" s="1"/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6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E9" s="1"/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6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</row>
    <row r="10" spans="1:105" x14ac:dyDescent="0.25">
      <c r="A10" s="2" t="s">
        <v>793</v>
      </c>
      <c r="B10" s="1">
        <v>1.21</v>
      </c>
      <c r="C10" s="1">
        <v>0.84</v>
      </c>
      <c r="D10" s="1">
        <v>2.56</v>
      </c>
      <c r="E10" s="1"/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</row>
    <row r="11" spans="1:105" x14ac:dyDescent="0.25">
      <c r="A11" s="4" t="s">
        <v>794</v>
      </c>
      <c r="B11" s="1">
        <v>1.21</v>
      </c>
      <c r="C11" s="1">
        <v>1</v>
      </c>
      <c r="D11" s="1">
        <v>1.53</v>
      </c>
      <c r="E11" s="1"/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6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</row>
    <row r="12" spans="1:105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1"/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</row>
    <row r="13" spans="1:105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1"/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U13" s="1"/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6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1"/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6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</row>
    <row r="15" spans="1:105" x14ac:dyDescent="0.25">
      <c r="A15" s="15">
        <v>45675</v>
      </c>
      <c r="B15" s="4"/>
      <c r="C15" s="4"/>
      <c r="D15" s="4"/>
      <c r="E15" s="40"/>
      <c r="F15" s="2"/>
      <c r="G15" s="1"/>
      <c r="H15" s="1"/>
      <c r="I15" s="1"/>
      <c r="J15" s="1"/>
      <c r="K15" s="1"/>
      <c r="L15" s="1"/>
      <c r="M15" s="1"/>
      <c r="N15" s="13"/>
      <c r="O15" s="1"/>
      <c r="P15" s="1"/>
      <c r="Q15" s="1"/>
      <c r="R15" s="1"/>
      <c r="S15" s="4"/>
      <c r="T15" s="1"/>
      <c r="U15" s="1"/>
      <c r="V15" s="1"/>
      <c r="W15" s="1"/>
      <c r="X15" s="1"/>
      <c r="Y15" s="1"/>
      <c r="Z15" s="1"/>
      <c r="AA15" s="13"/>
      <c r="AB15" s="1"/>
      <c r="AC15" s="1"/>
      <c r="AD15" s="1"/>
      <c r="AE15" s="1"/>
      <c r="AF15" s="6"/>
      <c r="AG15" s="1"/>
      <c r="AH15" s="1"/>
      <c r="AI15" s="1"/>
      <c r="AJ15" s="1"/>
      <c r="AK15" s="1"/>
      <c r="AL15" s="1"/>
      <c r="AM15" s="1"/>
      <c r="AN15" s="13"/>
      <c r="AO15" s="1"/>
      <c r="AP15" s="1"/>
      <c r="AQ15" s="1"/>
      <c r="AR15" s="1"/>
      <c r="AS15" s="6"/>
    </row>
    <row r="16" spans="1:105" x14ac:dyDescent="0.25">
      <c r="A16" s="38" t="s">
        <v>797</v>
      </c>
      <c r="B16" s="1">
        <v>0.8</v>
      </c>
      <c r="C16" s="1">
        <v>1.35</v>
      </c>
      <c r="D16" s="1">
        <v>1.29</v>
      </c>
      <c r="E16" s="1"/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6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</row>
    <row r="17" spans="1:45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1"/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6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</row>
    <row r="18" spans="1:45" x14ac:dyDescent="0.25">
      <c r="A18" s="6" t="s">
        <v>799</v>
      </c>
      <c r="B18" s="1">
        <v>1.19</v>
      </c>
      <c r="C18" s="1">
        <v>0.43</v>
      </c>
      <c r="D18" s="1">
        <v>0.68</v>
      </c>
      <c r="E18" s="1"/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6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</row>
    <row r="19" spans="1:45" x14ac:dyDescent="0.25">
      <c r="A19" s="2" t="s">
        <v>800</v>
      </c>
      <c r="B19" s="1">
        <v>1.96</v>
      </c>
      <c r="C19" s="1">
        <v>1.63</v>
      </c>
      <c r="D19" s="1">
        <v>2.15</v>
      </c>
      <c r="E19" s="1"/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6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</row>
    <row r="20" spans="1:45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1"/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6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</row>
    <row r="21" spans="1:45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1"/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</row>
    <row r="22" spans="1:45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1"/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6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</row>
    <row r="23" spans="1:45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1"/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6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</row>
    <row r="24" spans="1:45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1"/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6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</row>
    <row r="25" spans="1:45" ht="15.75" customHeight="1" x14ac:dyDescent="0.25">
      <c r="A25" s="15">
        <v>45676</v>
      </c>
      <c r="B25" s="4"/>
      <c r="C25" s="4"/>
      <c r="D25" s="4"/>
      <c r="E25" s="40"/>
      <c r="F25" s="2"/>
      <c r="G25" s="1"/>
      <c r="H25" s="1"/>
      <c r="I25" s="1"/>
      <c r="J25" s="1"/>
      <c r="K25" s="1"/>
      <c r="L25" s="1"/>
      <c r="M25" s="1"/>
      <c r="N25" s="13"/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3"/>
      <c r="AB25" s="1"/>
      <c r="AC25" s="1"/>
      <c r="AD25" s="1"/>
      <c r="AE25" s="1"/>
      <c r="AF25" s="6"/>
      <c r="AG25" s="1"/>
      <c r="AH25" s="1"/>
      <c r="AI25" s="1"/>
      <c r="AJ25" s="1"/>
      <c r="AK25" s="1"/>
      <c r="AL25" s="1"/>
      <c r="AM25" s="1"/>
      <c r="AN25" s="13"/>
      <c r="AO25" s="1"/>
      <c r="AP25" s="1"/>
      <c r="AQ25" s="1"/>
      <c r="AR25" s="1"/>
      <c r="AS25" s="6"/>
    </row>
    <row r="26" spans="1:45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1"/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6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</row>
    <row r="27" spans="1:45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1"/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6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</row>
    <row r="28" spans="1:45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1"/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6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</row>
    <row r="29" spans="1:45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1"/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6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</row>
    <row r="30" spans="1:45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1"/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6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</row>
    <row r="31" spans="1:45" ht="15.75" customHeight="1" x14ac:dyDescent="0.25">
      <c r="A31" s="12">
        <v>45679</v>
      </c>
      <c r="B31" s="2"/>
      <c r="C31" s="2"/>
      <c r="D31" s="2"/>
      <c r="E31" s="41"/>
      <c r="F31" s="2"/>
      <c r="G31" s="1"/>
      <c r="H31" s="1"/>
      <c r="I31" s="1"/>
      <c r="J31" s="1"/>
      <c r="K31" s="1"/>
      <c r="L31" s="1"/>
      <c r="M31" s="1"/>
      <c r="N31" s="13"/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3"/>
      <c r="AB31" s="1"/>
      <c r="AC31" s="1"/>
      <c r="AD31" s="1"/>
      <c r="AE31" s="1"/>
      <c r="AF31" s="6"/>
      <c r="AG31" s="1"/>
      <c r="AH31" s="1"/>
      <c r="AI31" s="1"/>
      <c r="AJ31" s="1"/>
      <c r="AK31" s="1"/>
      <c r="AL31" s="1"/>
      <c r="AM31" s="1"/>
      <c r="AN31" s="13"/>
      <c r="AO31" s="1"/>
      <c r="AP31" s="1"/>
      <c r="AQ31" s="1"/>
      <c r="AR31" s="1"/>
      <c r="AS31" s="6"/>
    </row>
    <row r="32" spans="1:45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1"/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6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</row>
    <row r="33" spans="1:45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1"/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</row>
    <row r="34" spans="1:45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1"/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6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</row>
    <row r="35" spans="1:45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1"/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</row>
    <row r="36" spans="1:45" ht="15.75" customHeight="1" x14ac:dyDescent="0.25">
      <c r="A36" s="15">
        <v>45680</v>
      </c>
      <c r="B36" s="4"/>
      <c r="C36" s="4"/>
      <c r="D36" s="4"/>
      <c r="E36" s="40"/>
      <c r="F36" s="2"/>
      <c r="G36" s="1"/>
      <c r="H36" s="1"/>
      <c r="I36" s="1"/>
      <c r="J36" s="1"/>
      <c r="K36" s="1"/>
      <c r="L36" s="1"/>
      <c r="M36" s="1"/>
      <c r="N36" s="13"/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3"/>
      <c r="AB36" s="1"/>
      <c r="AC36" s="1"/>
      <c r="AD36" s="1"/>
      <c r="AE36" s="1"/>
      <c r="AF36" s="6"/>
      <c r="AG36" s="1"/>
      <c r="AH36" s="1"/>
      <c r="AI36" s="1"/>
      <c r="AJ36" s="1"/>
      <c r="AK36" s="1"/>
      <c r="AL36" s="1"/>
      <c r="AM36" s="1"/>
      <c r="AN36" s="13"/>
      <c r="AO36" s="1"/>
      <c r="AP36" s="1"/>
      <c r="AQ36" s="1"/>
      <c r="AR36" s="1"/>
      <c r="AS36" s="6"/>
    </row>
    <row r="37" spans="1:45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1"/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6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</row>
    <row r="38" spans="1:45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1"/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6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</row>
    <row r="39" spans="1:45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1"/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6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</row>
    <row r="40" spans="1:45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1"/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6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</row>
    <row r="41" spans="1:45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1"/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</row>
    <row r="42" spans="1:45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1"/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6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</row>
    <row r="43">
      <c r="A43" t="s" s="0">
        <v>829</v>
      </c>
    </row>
    <row r="44">
      <c r="A44" t="s" s="0">
        <v>876</v>
      </c>
      <c r="B44" t="n" s="0">
        <v>1.17</v>
      </c>
      <c r="C44" t="n">
        <v>1.41</v>
      </c>
      <c r="D44" t="n">
        <v>1.27</v>
      </c>
      <c r="F44" t="n">
        <v>0.0</v>
      </c>
      <c r="G44" t="n">
        <v>1.0</v>
      </c>
      <c r="H44" t="n">
        <v>1.0</v>
      </c>
      <c r="I44" t="n">
        <v>0.0</v>
      </c>
      <c r="J44" t="n">
        <v>0.0</v>
      </c>
      <c r="K44" t="n">
        <v>0.0</v>
      </c>
      <c r="L44" t="n">
        <v>4.0</v>
      </c>
      <c r="M44" t="n">
        <v>0.0</v>
      </c>
      <c r="N44" t="n">
        <v>0.0</v>
      </c>
      <c r="O44" t="n">
        <v>0.0</v>
      </c>
      <c r="P44" t="n">
        <v>1.0</v>
      </c>
      <c r="Q44" t="n">
        <v>0.0</v>
      </c>
      <c r="R44" t="n">
        <v>0.0</v>
      </c>
      <c r="S44" t="n">
        <v>0.0</v>
      </c>
      <c r="T44" t="n">
        <v>5.0</v>
      </c>
      <c r="U44" t="n">
        <v>2.0</v>
      </c>
      <c r="V44" t="n">
        <v>0.0</v>
      </c>
      <c r="W44" t="n">
        <v>0.0</v>
      </c>
      <c r="X44" t="n">
        <v>0.0</v>
      </c>
      <c r="Y44" t="n">
        <v>2.0</v>
      </c>
      <c r="Z44" t="n">
        <v>0.0</v>
      </c>
      <c r="AA44" t="n">
        <v>0.0</v>
      </c>
      <c r="AB44" t="n">
        <v>1.0</v>
      </c>
      <c r="AC44" t="n">
        <v>0.0</v>
      </c>
      <c r="AD44" t="n">
        <v>0.0</v>
      </c>
      <c r="AE44" t="n">
        <v>0.0</v>
      </c>
      <c r="AF44" t="n">
        <v>0.0</v>
      </c>
      <c r="AG44" t="n">
        <v>1.0</v>
      </c>
      <c r="AH44" t="n">
        <v>3.0</v>
      </c>
      <c r="AI44" t="n">
        <v>0.0</v>
      </c>
      <c r="AJ44" t="n">
        <v>0.0</v>
      </c>
      <c r="AK44" t="n">
        <v>0.0</v>
      </c>
      <c r="AL44" t="n">
        <v>4.0</v>
      </c>
      <c r="AM44" t="n">
        <v>0.0</v>
      </c>
      <c r="AN44" t="n">
        <v>1.0</v>
      </c>
      <c r="AO44" t="n">
        <v>1.0</v>
      </c>
      <c r="AP44" t="n">
        <v>0.0</v>
      </c>
      <c r="AQ44" t="n">
        <v>0.0</v>
      </c>
      <c r="AR44" t="n">
        <v>0.0</v>
      </c>
    </row>
    <row r="45">
      <c r="A45" t="s" s="0">
        <v>877</v>
      </c>
      <c r="B45" t="n" s="0">
        <v>0.91</v>
      </c>
      <c r="C45" t="n">
        <v>1.24</v>
      </c>
      <c r="D45" t="n">
        <v>1.13</v>
      </c>
      <c r="F45" t="n">
        <v>0.0</v>
      </c>
      <c r="G45" t="n">
        <v>2.0</v>
      </c>
      <c r="H45" t="n">
        <v>1.0</v>
      </c>
      <c r="I45" t="n">
        <v>0.0</v>
      </c>
      <c r="J45" t="n">
        <v>0.0</v>
      </c>
      <c r="K45" t="n">
        <v>0.0</v>
      </c>
      <c r="L45" t="n">
        <v>2.0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0.0</v>
      </c>
      <c r="S45" t="n">
        <v>0.0</v>
      </c>
      <c r="T45" t="n">
        <v>4.0</v>
      </c>
      <c r="U45" t="n">
        <v>1.0</v>
      </c>
      <c r="V45" t="n">
        <v>0.0</v>
      </c>
      <c r="W45" t="n">
        <v>0.0</v>
      </c>
      <c r="X45" t="n">
        <v>0.0</v>
      </c>
      <c r="Y45" t="n">
        <v>3.0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6.0</v>
      </c>
      <c r="AH45" t="n">
        <v>1.0</v>
      </c>
      <c r="AI45" t="n">
        <v>0.0</v>
      </c>
      <c r="AJ45" t="n">
        <v>0.0</v>
      </c>
      <c r="AK45" t="n">
        <v>0.0</v>
      </c>
      <c r="AL45" t="n">
        <v>4.0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</row>
    <row r="46">
      <c r="A46" t="s" s="0">
        <v>416</v>
      </c>
      <c r="B46" t="n" s="0">
        <v>1.22</v>
      </c>
      <c r="C46" t="n">
        <v>1.64</v>
      </c>
      <c r="D46" t="n">
        <v>1.36</v>
      </c>
      <c r="F46" t="n">
        <v>0.0</v>
      </c>
      <c r="G46" t="n">
        <v>4.0</v>
      </c>
      <c r="H46" t="n">
        <v>2.0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2.0</v>
      </c>
      <c r="U46" t="n">
        <v>1.0</v>
      </c>
      <c r="V46" t="n">
        <v>1.0</v>
      </c>
      <c r="W46" t="n">
        <v>0.0</v>
      </c>
      <c r="X46" t="n">
        <v>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1.0</v>
      </c>
      <c r="AE46" t="n">
        <v>0.0</v>
      </c>
      <c r="AF46" t="n">
        <v>0.0</v>
      </c>
      <c r="AG46" t="n">
        <v>1.0</v>
      </c>
      <c r="AH46" t="n">
        <v>1.0</v>
      </c>
      <c r="AI46" t="n">
        <v>0.0</v>
      </c>
      <c r="AJ46" t="n">
        <v>0.0</v>
      </c>
      <c r="AK46" t="n">
        <v>0.0</v>
      </c>
      <c r="AL46" t="n">
        <v>3.0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</row>
    <row r="47">
      <c r="A47" t="s" s="0">
        <v>878</v>
      </c>
      <c r="B47" t="n" s="0">
        <v>0.27</v>
      </c>
      <c r="C47" t="n">
        <v>0.64</v>
      </c>
      <c r="D47" t="n">
        <v>1.09</v>
      </c>
      <c r="F47" t="n">
        <v>0.0</v>
      </c>
      <c r="G47" t="n">
        <v>2.0</v>
      </c>
      <c r="H47" t="n">
        <v>0.0</v>
      </c>
      <c r="I47" t="n">
        <v>0.0</v>
      </c>
      <c r="J47" t="n">
        <v>0.0</v>
      </c>
      <c r="K47" t="n">
        <v>0.0</v>
      </c>
      <c r="L47" t="n">
        <v>0.0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0.0</v>
      </c>
      <c r="S47" t="n">
        <v>0.0</v>
      </c>
      <c r="T47" t="n">
        <v>2.0</v>
      </c>
      <c r="U47" t="n">
        <v>0.0</v>
      </c>
      <c r="V47" t="n">
        <v>0.0</v>
      </c>
      <c r="W47" t="n">
        <v>0.0</v>
      </c>
      <c r="X47" t="n">
        <v>0.0</v>
      </c>
      <c r="Y47" t="n">
        <v>1.0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2.0</v>
      </c>
      <c r="AH47" t="n">
        <v>1.0</v>
      </c>
      <c r="AI47" t="n">
        <v>0.0</v>
      </c>
      <c r="AJ47" t="n">
        <v>0.0</v>
      </c>
      <c r="AK47" t="n">
        <v>0.0</v>
      </c>
      <c r="AL47" t="n">
        <v>1.0</v>
      </c>
      <c r="AM47" t="n">
        <v>0.0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</row>
    <row r="48">
      <c r="A48" t="s" s="0">
        <v>879</v>
      </c>
      <c r="B48" t="n" s="0">
        <v>0.54</v>
      </c>
      <c r="C48" t="n">
        <v>1.08</v>
      </c>
      <c r="D48" t="n">
        <v>0.67</v>
      </c>
      <c r="F48" t="n">
        <v>0.0</v>
      </c>
      <c r="G48" t="n">
        <v>1.0</v>
      </c>
      <c r="H48" t="n">
        <v>0.0</v>
      </c>
      <c r="I48" t="n">
        <v>0.0</v>
      </c>
      <c r="J48" t="n">
        <v>0.0</v>
      </c>
      <c r="K48" t="n">
        <v>0.0</v>
      </c>
      <c r="L48" t="n">
        <v>2.0</v>
      </c>
      <c r="M48" t="n">
        <v>0.0</v>
      </c>
      <c r="N48" t="n">
        <v>0.0</v>
      </c>
      <c r="O48" t="n">
        <v>0.0</v>
      </c>
      <c r="P48" t="n">
        <v>0.0</v>
      </c>
      <c r="Q48" t="n">
        <v>0.0</v>
      </c>
      <c r="R48" t="n">
        <v>0.0</v>
      </c>
      <c r="S48" t="n">
        <v>0.0</v>
      </c>
      <c r="T48" t="n">
        <v>1.0</v>
      </c>
      <c r="U48" t="n">
        <v>0.0</v>
      </c>
      <c r="V48" t="n">
        <v>1.0</v>
      </c>
      <c r="W48" t="n">
        <v>0.0</v>
      </c>
      <c r="X48" t="n">
        <v>0.0</v>
      </c>
      <c r="Y48" t="n">
        <v>1.0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3.0</v>
      </c>
      <c r="AH48" t="n">
        <v>0.0</v>
      </c>
      <c r="AI48" t="n">
        <v>0.0</v>
      </c>
      <c r="AJ48" t="n">
        <v>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</row>
    <row r="49">
      <c r="A49" t="s" s="0">
        <v>880</v>
      </c>
      <c r="B49" t="n" s="0">
        <v>0.81</v>
      </c>
      <c r="C49" t="n">
        <v>1.01</v>
      </c>
      <c r="D49" t="n">
        <v>1.4</v>
      </c>
      <c r="F49" t="n">
        <v>0.0</v>
      </c>
      <c r="G49" t="n">
        <v>4.0</v>
      </c>
      <c r="H49" t="n">
        <v>1.0</v>
      </c>
      <c r="I49" t="n">
        <v>0.0</v>
      </c>
      <c r="J49" t="n">
        <v>0.0</v>
      </c>
      <c r="K49" t="n">
        <v>0.0</v>
      </c>
      <c r="L49" t="n">
        <v>3.0</v>
      </c>
      <c r="M49" t="n">
        <v>0.0</v>
      </c>
      <c r="N49" t="n">
        <v>1.0</v>
      </c>
      <c r="O49" t="n">
        <v>0.0</v>
      </c>
      <c r="P49" t="n">
        <v>0.0</v>
      </c>
      <c r="Q49" t="n">
        <v>0.0</v>
      </c>
      <c r="R49" t="n">
        <v>0.0</v>
      </c>
      <c r="S49" t="n">
        <v>0.0</v>
      </c>
      <c r="T49" t="n">
        <v>2.0</v>
      </c>
      <c r="U49" t="n">
        <v>0.0</v>
      </c>
      <c r="V49" t="n">
        <v>1.0</v>
      </c>
      <c r="W49" t="n">
        <v>0.0</v>
      </c>
      <c r="X49" t="n">
        <v>1.0</v>
      </c>
      <c r="Y49" t="n">
        <v>4.0</v>
      </c>
      <c r="Z49" t="n">
        <v>0.0</v>
      </c>
      <c r="AA49" t="n">
        <v>0.0</v>
      </c>
      <c r="AB49" t="n">
        <v>1.0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n">
        <v>0.0</v>
      </c>
      <c r="AI49" t="n">
        <v>2.0</v>
      </c>
      <c r="AJ49" t="n">
        <v>0.0</v>
      </c>
      <c r="AK49" t="n">
        <v>0.0</v>
      </c>
      <c r="AL49" t="n">
        <v>5.0</v>
      </c>
      <c r="AM49" t="n">
        <v>0.0</v>
      </c>
      <c r="AN49" t="n">
        <v>0.0</v>
      </c>
      <c r="AO49" t="n">
        <v>1.0</v>
      </c>
      <c r="AP49" t="n">
        <v>1.0</v>
      </c>
      <c r="AQ49" t="n">
        <v>0.0</v>
      </c>
      <c r="AR49" t="n">
        <v>0.0</v>
      </c>
    </row>
    <row r="50">
      <c r="A50" t="s" s="0">
        <v>836</v>
      </c>
    </row>
    <row r="51">
      <c r="A51" t="s" s="0">
        <v>881</v>
      </c>
      <c r="B51" t="n" s="0">
        <v>1.67</v>
      </c>
      <c r="C51" t="n">
        <v>1.07</v>
      </c>
      <c r="E51" t="n">
        <v>0.67</v>
      </c>
      <c r="F51" t="n">
        <v>0.0</v>
      </c>
      <c r="G51" t="n">
        <v>2.0</v>
      </c>
      <c r="H51" t="n">
        <v>2.0</v>
      </c>
      <c r="I51" t="n">
        <v>0.0</v>
      </c>
      <c r="J51" t="n">
        <v>0.0</v>
      </c>
      <c r="K51" t="n">
        <v>0.0</v>
      </c>
      <c r="L51" t="n">
        <v>2.0</v>
      </c>
      <c r="M51" t="n">
        <v>0.0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0.0</v>
      </c>
      <c r="T51" t="n">
        <v>3.0</v>
      </c>
      <c r="U51" t="n">
        <v>0.0</v>
      </c>
      <c r="V51" t="n">
        <v>0.0</v>
      </c>
      <c r="W51" t="n">
        <v>0.0</v>
      </c>
      <c r="X51" t="n">
        <v>0.0</v>
      </c>
      <c r="Y51" t="n">
        <v>1.0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S51" t="n">
        <v>0.0</v>
      </c>
      <c r="AT51" t="n">
        <v>1.0</v>
      </c>
      <c r="AU51" t="n">
        <v>0.0</v>
      </c>
      <c r="AV51" t="n">
        <v>0.0</v>
      </c>
      <c r="AW51" t="n">
        <v>0.0</v>
      </c>
      <c r="AX51" t="n">
        <v>0.0</v>
      </c>
      <c r="AY51" t="n">
        <v>2.0</v>
      </c>
      <c r="AZ51" t="n">
        <v>0.0</v>
      </c>
      <c r="BA51" t="n">
        <v>0.0</v>
      </c>
      <c r="BB51" t="n">
        <v>0.0</v>
      </c>
      <c r="BC51" t="n">
        <v>0.0</v>
      </c>
      <c r="BD51" t="n">
        <v>0.0</v>
      </c>
      <c r="BE51" t="n">
        <v>0.0</v>
      </c>
    </row>
    <row r="52">
      <c r="A52" t="s" s="0">
        <v>847</v>
      </c>
    </row>
    <row r="53">
      <c r="A53" t="s" s="0">
        <v>882</v>
      </c>
      <c r="B53" t="n" s="0">
        <v>1.14</v>
      </c>
      <c r="C53" t="n">
        <v>0.81</v>
      </c>
      <c r="D53" t="n">
        <v>1.65</v>
      </c>
      <c r="F53" t="n">
        <v>0.0</v>
      </c>
      <c r="G53" t="n">
        <v>6.0</v>
      </c>
      <c r="H53" t="n">
        <v>2.0</v>
      </c>
      <c r="I53" t="n">
        <v>0.0</v>
      </c>
      <c r="J53" t="n">
        <v>0.0</v>
      </c>
      <c r="K53" t="n">
        <v>0.0</v>
      </c>
      <c r="L53" t="n">
        <v>5.0</v>
      </c>
      <c r="M53" t="n">
        <v>0.0</v>
      </c>
      <c r="N53" t="n">
        <v>0.0</v>
      </c>
      <c r="O53" t="n">
        <v>1.0</v>
      </c>
      <c r="P53" t="n">
        <v>0.0</v>
      </c>
      <c r="Q53" t="n">
        <v>0.0</v>
      </c>
      <c r="R53" t="n">
        <v>0.0</v>
      </c>
      <c r="S53" t="n">
        <v>0.0</v>
      </c>
      <c r="T53" t="n">
        <v>1.0</v>
      </c>
      <c r="U53" t="n">
        <v>0.0</v>
      </c>
      <c r="V53" t="n">
        <v>0.0</v>
      </c>
      <c r="W53" t="n">
        <v>0.0</v>
      </c>
      <c r="X53" t="n">
        <v>0.0</v>
      </c>
      <c r="Y53" t="n">
        <v>2.0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3.0</v>
      </c>
      <c r="AH53" t="n">
        <v>2.0</v>
      </c>
      <c r="AI53" t="n">
        <v>2.0</v>
      </c>
      <c r="AJ53" t="n">
        <v>0.0</v>
      </c>
      <c r="AK53" t="n">
        <v>1.0</v>
      </c>
      <c r="AL53" t="n">
        <v>1.0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</row>
    <row r="54">
      <c r="A54" t="s" s="0">
        <v>883</v>
      </c>
      <c r="B54" t="n" s="0">
        <v>1.15</v>
      </c>
      <c r="C54" t="n">
        <v>1.49</v>
      </c>
      <c r="D54" t="n">
        <v>1.02</v>
      </c>
      <c r="F54" t="n">
        <v>0.0</v>
      </c>
      <c r="G54" t="n">
        <v>1.0</v>
      </c>
      <c r="H54" t="n">
        <v>0.0</v>
      </c>
      <c r="I54" t="n">
        <v>0.0</v>
      </c>
      <c r="J54" t="n">
        <v>0.0</v>
      </c>
      <c r="K54" t="n">
        <v>1.0</v>
      </c>
      <c r="L54" t="n">
        <v>2.0</v>
      </c>
      <c r="M54" t="n">
        <v>0.0</v>
      </c>
      <c r="N54" t="n">
        <v>0.0</v>
      </c>
      <c r="O54" t="n">
        <v>0.0</v>
      </c>
      <c r="P54" t="n">
        <v>0.0</v>
      </c>
      <c r="Q54" t="n">
        <v>0.0</v>
      </c>
      <c r="R54" t="n">
        <v>0.0</v>
      </c>
      <c r="S54" t="n">
        <v>0.0</v>
      </c>
      <c r="T54" t="n">
        <v>2.0</v>
      </c>
      <c r="U54" t="n">
        <v>2.0</v>
      </c>
      <c r="V54" t="n">
        <v>0.0</v>
      </c>
      <c r="W54" t="n">
        <v>0.0</v>
      </c>
      <c r="X54" t="n">
        <v>0.0</v>
      </c>
      <c r="Y54" t="n">
        <v>4.0</v>
      </c>
      <c r="Z54" t="n">
        <v>0.0</v>
      </c>
      <c r="AA54" t="n">
        <v>0.0</v>
      </c>
      <c r="AB54" t="n">
        <v>1.0</v>
      </c>
      <c r="AC54" t="n">
        <v>0.0</v>
      </c>
      <c r="AD54" t="n">
        <v>0.0</v>
      </c>
      <c r="AE54" t="n">
        <v>0.0</v>
      </c>
      <c r="AF54" t="n">
        <v>0.0</v>
      </c>
      <c r="AG54" t="n">
        <v>5.0</v>
      </c>
      <c r="AH54" t="n">
        <v>0.0</v>
      </c>
      <c r="AI54" t="n">
        <v>0.0</v>
      </c>
      <c r="AJ54" t="n">
        <v>0.0</v>
      </c>
      <c r="AK54" t="n">
        <v>0.0</v>
      </c>
      <c r="AL54" t="n">
        <v>1.0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</row>
    <row r="55">
      <c r="A55" t="s" s="0">
        <v>869</v>
      </c>
    </row>
    <row r="56">
      <c r="A56" t="s" s="0">
        <v>884</v>
      </c>
      <c r="B56" t="n" s="0">
        <v>1.26</v>
      </c>
      <c r="C56" t="n">
        <v>1.07</v>
      </c>
      <c r="F56" t="n">
        <v>0.0</v>
      </c>
      <c r="G56" t="n">
        <v>1.0</v>
      </c>
      <c r="H56" t="n">
        <v>0.0</v>
      </c>
      <c r="I56" t="n">
        <v>0.0</v>
      </c>
      <c r="J56" t="n">
        <v>0.0</v>
      </c>
      <c r="K56" t="n">
        <v>0.0</v>
      </c>
      <c r="L56" t="n">
        <v>2.0</v>
      </c>
      <c r="M56" t="n">
        <v>0.0</v>
      </c>
      <c r="N56" t="n">
        <v>0.0</v>
      </c>
      <c r="O56" t="n">
        <v>0.0</v>
      </c>
      <c r="P56" t="n">
        <v>1.0</v>
      </c>
      <c r="Q56" t="n">
        <v>0.0</v>
      </c>
      <c r="R56" t="n">
        <v>0.0</v>
      </c>
      <c r="S56" t="n">
        <v>0.0</v>
      </c>
      <c r="T56" t="n">
        <v>0.0</v>
      </c>
      <c r="U56" t="n">
        <v>0.0</v>
      </c>
      <c r="V56" t="n">
        <v>0.0</v>
      </c>
      <c r="W56" t="n">
        <v>0.0</v>
      </c>
      <c r="X56" t="n">
        <v>0.0</v>
      </c>
      <c r="Y56" t="n">
        <v>1.0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</row>
    <row r="57" spans="1:45" ht="15" customHeight="1" x14ac:dyDescent="0.25">
      <c r="B57" s="0">
        <f>AVERAGE(B3:B42)</f>
        <v>1.3091428571428576</v>
      </c>
      <c r="C57" s="0">
        <f t="shared" ref="C57:AR57" si="0">AVERAGE(C3:C42)</f>
        <v>1.1591428571428575</v>
      </c>
      <c r="D57" s="0">
        <f t="shared" si="0"/>
        <v>1.2277142857142858</v>
      </c>
      <c r="F57" s="0">
        <f t="shared" si="0"/>
        <v>0.54285714285714282</v>
      </c>
      <c r="G57" s="0">
        <f t="shared" si="0"/>
        <v>2.2571428571428571</v>
      </c>
      <c r="H57" s="0">
        <f t="shared" si="0"/>
        <v>0.97142857142857142</v>
      </c>
      <c r="I57" s="0">
        <f t="shared" si="0"/>
        <v>0.17142857142857143</v>
      </c>
      <c r="J57" s="0">
        <f t="shared" si="0"/>
        <v>2.8571428571428571E-2</v>
      </c>
      <c r="K57" s="0">
        <f t="shared" si="0"/>
        <v>0.34285714285714286</v>
      </c>
      <c r="L57" s="0">
        <f t="shared" si="0"/>
        <v>1.9714285714285715</v>
      </c>
      <c r="M57" s="0">
        <f t="shared" si="0"/>
        <v>0.2857142857142857</v>
      </c>
      <c r="N57" s="0">
        <f t="shared" si="0"/>
        <v>0.2</v>
      </c>
      <c r="O57" s="0">
        <f t="shared" si="0"/>
        <v>0.17142857142857143</v>
      </c>
      <c r="P57" s="0">
        <f t="shared" si="0"/>
        <v>2.8571428571428571E-2</v>
      </c>
      <c r="Q57" s="0">
        <f t="shared" si="0"/>
        <v>0</v>
      </c>
      <c r="R57" s="0">
        <f t="shared" si="0"/>
        <v>0</v>
      </c>
      <c r="S57" s="0">
        <f t="shared" si="0"/>
        <v>0.2</v>
      </c>
      <c r="T57" s="0">
        <f t="shared" si="0"/>
        <v>0.8571428571428571</v>
      </c>
      <c r="U57" s="0">
        <f t="shared" si="0"/>
        <v>1</v>
      </c>
      <c r="V57" s="0">
        <f t="shared" si="0"/>
        <v>0.14285714285714285</v>
      </c>
      <c r="W57" s="0">
        <f t="shared" si="0"/>
        <v>0</v>
      </c>
      <c r="X57" s="0">
        <f t="shared" si="0"/>
        <v>0.5714285714285714</v>
      </c>
      <c r="Y57" s="0">
        <f t="shared" si="0"/>
        <v>3.342857142857143</v>
      </c>
      <c r="Z57" s="0">
        <f t="shared" si="0"/>
        <v>0.34285714285714286</v>
      </c>
      <c r="AA57" s="0">
        <f t="shared" si="0"/>
        <v>0.31428571428571428</v>
      </c>
      <c r="AB57" s="0">
        <f t="shared" si="0"/>
        <v>0.14285714285714285</v>
      </c>
      <c r="AC57" s="0">
        <f t="shared" si="0"/>
        <v>0.11428571428571428</v>
      </c>
      <c r="AD57" s="0">
        <f t="shared" si="0"/>
        <v>0</v>
      </c>
      <c r="AE57" s="0">
        <f t="shared" si="0"/>
        <v>0</v>
      </c>
      <c r="AF57" s="0">
        <f t="shared" si="0"/>
        <v>0.8571428571428571</v>
      </c>
      <c r="AG57" s="0">
        <f t="shared" si="0"/>
        <v>2.0571428571428569</v>
      </c>
      <c r="AH57" s="0">
        <f t="shared" si="0"/>
        <v>0.97142857142857142</v>
      </c>
      <c r="AI57" s="0">
        <f t="shared" si="0"/>
        <v>0.17142857142857143</v>
      </c>
      <c r="AJ57" s="0">
        <f t="shared" si="0"/>
        <v>8.5714285714285715E-2</v>
      </c>
      <c r="AK57" s="0">
        <f t="shared" si="0"/>
        <v>0.34285714285714286</v>
      </c>
      <c r="AL57" s="0">
        <f t="shared" si="0"/>
        <v>2.2571428571428571</v>
      </c>
      <c r="AM57" s="0">
        <f t="shared" si="0"/>
        <v>0.37142857142857144</v>
      </c>
      <c r="AN57" s="0">
        <f t="shared" si="0"/>
        <v>0.25714285714285712</v>
      </c>
      <c r="AO57" s="0">
        <f t="shared" si="0"/>
        <v>0.17142857142857143</v>
      </c>
      <c r="AP57" s="0">
        <f t="shared" si="0"/>
        <v>0.11428571428571428</v>
      </c>
      <c r="AQ57" s="0">
        <f t="shared" si="0"/>
        <v>2.8571428571428571E-2</v>
      </c>
      <c r="AR57" s="0">
        <f t="shared" si="0"/>
        <v>0</v>
      </c>
    </row>
  </sheetData>
  <mergeCells count="22"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8.7109375"/>
    <col min="2" max="2" customWidth="true" width="10.28515625"/>
    <col min="3" max="9" customWidth="true" width="8.7109375"/>
    <col min="10" max="10" customWidth="true" width="10.5703125"/>
    <col min="11" max="26" customWidth="true" width="8.7109375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1.710937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customWidth="true" width="8.7109375"/>
  </cols>
  <sheetData>
    <row r="1" spans="1:11" x14ac:dyDescent="0.25">
      <c r="B1" s="42" t="s">
        <v>0</v>
      </c>
      <c r="C1" s="43"/>
      <c r="D1" s="44" t="s">
        <v>1</v>
      </c>
      <c r="E1" s="43"/>
      <c r="F1" s="45" t="s">
        <v>177</v>
      </c>
      <c r="G1" s="43"/>
      <c r="H1" s="42" t="s">
        <v>174</v>
      </c>
      <c r="I1" s="43"/>
      <c r="J1" s="44" t="s">
        <v>175</v>
      </c>
      <c r="K1" s="43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2.14062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0.7109375"/>
    <col min="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0.140625"/>
    <col min="2" max="2" customWidth="true" width="12.28515625"/>
    <col min="3" max="3" customWidth="true" width="10.5703125"/>
    <col min="4" max="4" customWidth="true" width="11.140625"/>
    <col min="5" max="5" customWidth="true" width="11.28515625"/>
    <col min="6" max="6" customWidth="true" width="9.7109375"/>
    <col min="7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6" t="str">
        <f>"Mirage"&amp;" "&amp;H5/SUM(H5:I5)*100</f>
        <v>Mirage 25</v>
      </c>
      <c r="I3" s="47"/>
      <c r="J3" s="46" t="str">
        <f>"Inferno"&amp;" "&amp;ROUND(J5/SUM(J5:K5)*100,0)</f>
        <v>Inferno 40</v>
      </c>
      <c r="K3" s="47"/>
      <c r="L3" s="46" t="str">
        <f>"Overpass"&amp;" "&amp;ROUND(L5/SUM(L5:M5)*100,0)</f>
        <v>Overpass 67</v>
      </c>
      <c r="M3" s="47"/>
      <c r="N3" s="46" t="str">
        <f>"Vertigo"&amp;" "&amp;ROUND(N5/SUM(N5:O5)*100,0)</f>
        <v>Vertigo 80</v>
      </c>
      <c r="O3" s="47"/>
      <c r="P3" s="46" t="str">
        <f>"Ancient"&amp;" "&amp;ROUND(P5/SUM(P5:Q5)*100,0)</f>
        <v>Ancient 50</v>
      </c>
      <c r="Q3" s="47"/>
      <c r="R3" s="46" t="str">
        <f>"Anubis"&amp;" "&amp;ROUND(R5/SUM(R5:S5)*100,0)</f>
        <v>Anubis 67</v>
      </c>
      <c r="S3" s="47"/>
      <c r="T3" s="46" t="str">
        <f>"Dust II"&amp;" "&amp;ROUND(T5/SUM(T5:U5)*100,0)</f>
        <v>Dust II 100</v>
      </c>
      <c r="U3" s="47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6" t="s">
        <v>206</v>
      </c>
      <c r="I7" s="47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1.0"/>
    <col min="2" max="2" customWidth="true" width="8.7109375"/>
    <col min="3" max="3" customWidth="true" width="10.140625"/>
    <col min="4" max="8" customWidth="true" width="8.7109375"/>
    <col min="9" max="9" customWidth="true" width="13.7109375"/>
    <col min="10" max="12" customWidth="true" width="8.7109375"/>
    <col min="13" max="13" customWidth="true" width="10.140625"/>
    <col min="1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customWidth="true" width="12.0"/>
    <col min="2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Пользователь</cp:lastModifiedBy>
  <dcterms:modified xsi:type="dcterms:W3CDTF">2025-02-12T10:28:00Z</dcterms:modified>
</cp:coreProperties>
</file>