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054B337F-881D-411A-B0C3-81222B3694D7}" xr6:coauthVersionLast="47" xr6:coauthVersionMax="47" xr10:uidLastSave="{00000000-0000-0000-0000-000000000000}"/>
  <bookViews>
    <workbookView xWindow="28680" yWindow="-120" windowWidth="29040" windowHeight="1584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" i="14" l="1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C45" i="7" s="1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C44" i="7" s="1"/>
  <c r="D52" i="7"/>
  <c r="C52" i="7"/>
  <c r="B52" i="7"/>
  <c r="P51" i="7"/>
  <c r="O51" i="7"/>
  <c r="N51" i="7"/>
  <c r="F44" i="7" s="1"/>
  <c r="M51" i="7"/>
  <c r="L51" i="7"/>
  <c r="K51" i="7"/>
  <c r="J51" i="7"/>
  <c r="I51" i="7"/>
  <c r="H51" i="7"/>
  <c r="G51" i="7"/>
  <c r="F51" i="7"/>
  <c r="E51" i="7"/>
  <c r="D51" i="7"/>
  <c r="C51" i="7"/>
  <c r="B51" i="7"/>
  <c r="B44" i="7" s="1"/>
  <c r="P50" i="7"/>
  <c r="O50" i="7"/>
  <c r="N50" i="7"/>
  <c r="F45" i="7" s="1"/>
  <c r="M50" i="7"/>
  <c r="L50" i="7"/>
  <c r="K50" i="7"/>
  <c r="E45" i="7" s="1"/>
  <c r="J50" i="7"/>
  <c r="I50" i="7"/>
  <c r="H50" i="7"/>
  <c r="D44" i="7" s="1"/>
  <c r="G50" i="7"/>
  <c r="F50" i="7"/>
  <c r="E50" i="7"/>
  <c r="D50" i="7"/>
  <c r="C50" i="7"/>
  <c r="B50" i="7"/>
  <c r="D45" i="7"/>
  <c r="B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13" i="5" s="1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D8" i="4"/>
  <c r="B8" i="4"/>
  <c r="K7" i="4"/>
  <c r="J7" i="4"/>
  <c r="J8" i="4" s="1"/>
  <c r="I7" i="4"/>
  <c r="H7" i="4"/>
  <c r="H8" i="4" s="1"/>
  <c r="G7" i="4"/>
  <c r="F7" i="4"/>
  <c r="F8" i="4" s="1"/>
  <c r="E7" i="4"/>
  <c r="D7" i="4"/>
  <c r="C7" i="4"/>
  <c r="B7" i="4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P4" i="11" s="1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F196" i="1"/>
  <c r="C5" i="2" s="1"/>
  <c r="E196" i="1"/>
  <c r="C6" i="2" s="1"/>
  <c r="D196" i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C194" i="1"/>
  <c r="B194" i="1"/>
  <c r="BU3" i="14" l="1"/>
  <c r="CG3" i="14"/>
  <c r="BX3" i="14"/>
  <c r="CV3" i="14"/>
  <c r="CJ3" i="14"/>
  <c r="CA3" i="14"/>
  <c r="CM3" i="14"/>
  <c r="CY3" i="14"/>
  <c r="CD3" i="14"/>
  <c r="CP3" i="14"/>
  <c r="CS3" i="14"/>
  <c r="C200" i="1"/>
  <c r="E44" i="7"/>
  <c r="E56" i="14"/>
  <c r="D56" i="14"/>
  <c r="C56" i="14"/>
  <c r="B56" i="14"/>
  <c r="E132" i="12"/>
  <c r="D132" i="12"/>
  <c r="C132" i="12"/>
  <c r="B132" i="12"/>
</calcChain>
</file>

<file path=xl/sharedStrings.xml><?xml version="1.0" encoding="utf-8"?>
<sst xmlns="http://schemas.openxmlformats.org/spreadsheetml/2006/main" count="1899" uniqueCount="885">
  <si>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</si>
  <si>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</si>
  <si>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</si>
  <si>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</si>
  <si>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</si>
  <si>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</si>
  <si>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</si>
  <si>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</si>
  <si>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</si>
  <si>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</si>
  <si>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</si>
  <si>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</si>
  <si>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</si>
  <si>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</si>
  <si>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</si>
  <si>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</si>
  <si>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</si>
  <si>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</si>
  <si>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</si>
  <si>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</si>
  <si>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</si>
  <si>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</si>
  <si>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</si>
  <si>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</si>
  <si>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</si>
  <si>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</si>
  <si>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</si>
  <si>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</si>
  <si>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</si>
  <si>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</si>
  <si>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</si>
  <si>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</si>
  <si>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</si>
  <si>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</si>
  <si>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</si>
  <si>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</si>
  <si>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</si>
  <si>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</si>
  <si>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</si>
  <si>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</si>
  <si>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</si>
  <si>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</si>
  <si>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</si>
  <si>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</si>
  <si>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</si>
  <si>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</si>
  <si>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</si>
  <si>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</si>
  <si>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</si>
  <si>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</si>
  <si>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</si>
  <si>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</si>
  <si>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</si>
  <si>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</si>
  <si>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</si>
  <si>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</si>
  <si>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</si>
  <si>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</si>
  <si>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</si>
  <si>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</si>
  <si>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</si>
  <si>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</si>
  <si>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</si>
  <si>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</si>
  <si>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</si>
  <si>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</si>
  <si>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</si>
  <si>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</si>
  <si>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</si>
  <si>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</si>
  <si>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</si>
  <si>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</si>
  <si>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</si>
  <si>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</si>
  <si>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</si>
  <si>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</si>
  <si>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</si>
  <si>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</si>
  <si>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</si>
  <si>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</si>
  <si>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</si>
  <si>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</si>
  <si>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</si>
  <si>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</si>
  <si>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</si>
  <si>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</si>
  <si>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</si>
  <si>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</si>
  <si>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</si>
  <si>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</si>
  <si>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</si>
  <si>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</si>
  <si>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</si>
  <si>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</si>
  <si>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</si>
  <si>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</si>
  <si>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</si>
  <si>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</si>
  <si>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</si>
  <si>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</si>
  <si>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</si>
  <si>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</si>
  <si>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</si>
  <si>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</si>
  <si>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</si>
  <si>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</si>
  <si>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</si>
  <si>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</si>
  <si>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</si>
  <si>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</si>
  <si>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</si>
  <si>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</si>
  <si>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</si>
  <si>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</si>
  <si>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</si>
  <si>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</si>
  <si>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</si>
  <si>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</si>
  <si>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</si>
  <si>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</si>
  <si>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</si>
  <si>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</si>
  <si>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</si>
  <si>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</si>
  <si>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</si>
  <si>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</si>
  <si>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</si>
  <si>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</si>
  <si>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</si>
  <si>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</si>
  <si>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</si>
  <si>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</si>
  <si>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</si>
  <si>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</si>
  <si>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</si>
  <si>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</si>
  <si>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</si>
  <si>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</si>
  <si>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</si>
  <si>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</si>
  <si>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</si>
  <si>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</si>
  <si>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</si>
  <si>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</si>
  <si>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</si>
  <si>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</si>
  <si>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</si>
  <si>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</si>
  <si>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</si>
  <si>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</si>
  <si>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</si>
  <si>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</si>
  <si>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</si>
  <si>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</si>
  <si>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</si>
  <si>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</si>
  <si>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</si>
  <si>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</si>
  <si>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</si>
  <si>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</si>
  <si>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</si>
  <si>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</si>
  <si>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</si>
  <si>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</si>
  <si>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</si>
  <si>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</si>
  <si>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</si>
  <si>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</si>
  <si>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</si>
  <si>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</si>
  <si>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</si>
  <si>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</si>
  <si>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</si>
  <si>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</si>
  <si>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</si>
  <si>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</si>
  <si>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</si>
  <si>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</si>
  <si>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</si>
  <si>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</si>
  <si>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</si>
  <si>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</si>
  <si>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</si>
  <si>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</si>
  <si>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</si>
  <si>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</si>
  <si>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</si>
  <si>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</si>
  <si>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</si>
  <si>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</si>
  <si>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</si>
  <si>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</si>
  <si>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</si>
  <si>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</si>
  <si>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</si>
  <si>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</si>
  <si>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</si>
  <si>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</si>
  <si>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</si>
  <si>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</si>
  <si>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</si>
  <si>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</si>
  <si>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</si>
  <si>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</si>
  <si>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</si>
  <si>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</si>
  <si>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</si>
  <si>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</si>
  <si>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</si>
  <si>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</si>
  <si>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</si>
  <si>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</si>
  <si>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</si>
  <si>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</si>
  <si>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</si>
  <si>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</si>
  <si>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</si>
  <si>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</si>
  <si>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</si>
  <si>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</si>
  <si>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</si>
  <si>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</si>
  <si>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</si>
  <si>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</si>
  <si>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</si>
  <si>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</si>
  <si>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</si>
  <si>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</si>
  <si>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</si>
  <si>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</si>
  <si>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</si>
  <si>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</si>
  <si>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</si>
  <si>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</si>
  <si>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</si>
  <si>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</si>
  <si>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</si>
  <si>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</si>
  <si>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</si>
  <si>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</si>
  <si>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</si>
  <si>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</si>
  <si>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</si>
  <si>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</si>
  <si>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</si>
  <si>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</si>
  <si>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</si>
  <si>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</si>
  <si>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</si>
  <si>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</si>
  <si>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</si>
  <si>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</si>
  <si>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</si>
  <si>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</si>
  <si>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</si>
  <si>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</si>
  <si>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</si>
  <si>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</si>
  <si>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</si>
  <si>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</si>
  <si>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</si>
  <si>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</si>
  <si>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</si>
  <si>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</si>
  <si>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</si>
  <si>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</si>
  <si>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</si>
  <si>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</si>
  <si>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</si>
  <si>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</si>
  <si>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</si>
  <si>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</si>
  <si>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</si>
  <si>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</si>
  <si>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</si>
  <si>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</si>
  <si>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</si>
  <si>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</si>
  <si>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</si>
  <si>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</si>
  <si>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</si>
  <si>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</si>
  <si>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</si>
  <si>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</si>
  <si>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</si>
  <si>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</si>
  <si>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</si>
  <si>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</si>
  <si>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</si>
  <si>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</si>
  <si>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</si>
  <si>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</si>
  <si>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</si>
  <si>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</si>
  <si>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</si>
  <si>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</si>
  <si>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</si>
  <si>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</si>
  <si>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</si>
  <si>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</si>
  <si>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</si>
  <si>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</si>
  <si>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</si>
  <si>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</si>
  <si>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</si>
  <si>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</si>
  <si>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</si>
  <si>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</si>
  <si>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</si>
  <si>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</si>
  <si>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</si>
  <si>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</si>
  <si>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</si>
  <si>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</si>
  <si>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</si>
  <si>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</si>
  <si>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</si>
  <si>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</si>
  <si>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</si>
  <si>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</si>
  <si>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</si>
  <si>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</si>
  <si>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</si>
  <si>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</si>
  <si>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</si>
  <si>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</si>
  <si>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</si>
  <si>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</si>
  <si>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</si>
  <si>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</si>
  <si>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</si>
  <si>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</si>
  <si>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</si>
  <si>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</si>
  <si>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</si>
  <si>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</si>
  <si>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</si>
  <si>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</si>
  <si>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</si>
  <si>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</si>
  <si>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</si>
  <si>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</si>
  <si>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</si>
  <si>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</si>
  <si>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</si>
  <si>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</si>
  <si>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</si>
  <si>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</si>
  <si>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</si>
  <si>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</si>
  <si>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</si>
  <si>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</si>
  <si>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</si>
  <si>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</si>
  <si>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</si>
  <si>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</si>
  <si>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</si>
  <si>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</si>
  <si>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</si>
  <si>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</si>
  <si>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</si>
  <si>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</si>
  <si>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</si>
  <si>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</si>
  <si>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</si>
  <si>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</si>
  <si>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</si>
  <si>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</si>
  <si>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</si>
  <si>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</si>
  <si>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</si>
  <si>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</si>
  <si>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</si>
  <si>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</si>
  <si>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</si>
  <si>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</si>
  <si>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</si>
  <si>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</si>
  <si>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</si>
  <si>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</si>
  <si>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</si>
  <si>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</si>
  <si>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</si>
  <si>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</si>
  <si>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</si>
  <si>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</si>
  <si>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</si>
  <si>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</si>
  <si>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</si>
  <si>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</si>
  <si>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</si>
  <si>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</si>
  <si>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</si>
  <si>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</si>
  <si>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</si>
  <si>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</si>
  <si>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</si>
  <si>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</si>
  <si>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</si>
  <si>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</si>
  <si>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</si>
  <si>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</si>
  <si>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</si>
  <si>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</si>
  <si>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</si>
  <si>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</si>
  <si>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</si>
  <si>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</si>
  <si>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</si>
  <si>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</si>
  <si>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</si>
  <si>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</si>
  <si>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</si>
  <si>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</si>
  <si>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</si>
  <si>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</si>
  <si>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</si>
  <si>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</si>
  <si>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</si>
  <si>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</si>
  <si>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</si>
  <si>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</si>
  <si>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</si>
  <si>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</si>
  <si>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</si>
  <si>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</si>
  <si>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</si>
  <si>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</si>
  <si>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</si>
  <si>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</si>
  <si>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</si>
  <si>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</si>
  <si>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</si>
  <si>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</si>
  <si>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</si>
  <si>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</si>
  <si>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</si>
  <si>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</si>
  <si>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</si>
  <si>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</si>
  <si>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</si>
  <si>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</si>
  <si>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</si>
  <si>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</si>
  <si>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</si>
  <si>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</si>
  <si>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</si>
  <si>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</si>
  <si>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</si>
  <si>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</si>
  <si>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</si>
  <si>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</si>
  <si>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</si>
  <si>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</si>
  <si>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</si>
  <si>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</si>
  <si>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</si>
  <si>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</si>
  <si>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</si>
  <si>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</si>
  <si>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</si>
  <si>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</si>
  <si>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</si>
  <si>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</si>
  <si>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</si>
  <si>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</si>
  <si>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</si>
  <si>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</si>
  <si>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</si>
  <si>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</si>
  <si>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</si>
  <si>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</si>
  <si>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</si>
  <si>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</si>
  <si>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</si>
  <si>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</si>
  <si>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</si>
  <si>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</si>
  <si>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</si>
  <si>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</si>
  <si>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</si>
  <si>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</si>
  <si>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</si>
  <si>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</si>
  <si>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</si>
  <si>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</si>
  <si>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</si>
  <si>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</si>
  <si>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</si>
  <si>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</si>
  <si>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</si>
  <si>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</si>
  <si>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</si>
  <si>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</si>
  <si>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</si>
  <si>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</si>
  <si>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</si>
  <si>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</si>
  <si>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</si>
  <si>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</si>
  <si>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</si>
  <si>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</si>
  <si>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</si>
  <si>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</si>
  <si>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</si>
  <si>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</si>
  <si>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</si>
  <si>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</si>
  <si>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</si>
  <si>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</si>
  <si>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</si>
  <si>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</si>
  <si>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</si>
  <si>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</si>
  <si>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</si>
  <si>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</si>
  <si>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</si>
  <si>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</si>
  <si>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</si>
  <si>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</si>
  <si>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</si>
  <si>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</si>
  <si>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</si>
  <si>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</si>
  <si>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</si>
  <si>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</si>
  <si>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</si>
  <si>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</si>
  <si>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</si>
  <si>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</si>
  <si>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</si>
  <si>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</si>
  <si>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</si>
  <si>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</si>
  <si>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</si>
  <si>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</si>
  <si>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</si>
  <si>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</si>
  <si>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</si>
  <si>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</si>
  <si>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</si>
  <si>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</si>
  <si>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</si>
  <si>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</si>
  <si>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</si>
  <si>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</si>
  <si>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</si>
  <si>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</si>
  <si>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</si>
  <si>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</si>
  <si>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</si>
  <si>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</si>
  <si>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</si>
  <si>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</si>
  <si>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</si>
  <si>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</si>
  <si>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</si>
  <si>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</si>
  <si>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</si>
  <si>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</si>
  <si>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</si>
  <si>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</si>
  <si>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</si>
  <si>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</si>
  <si>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</si>
  <si>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</si>
  <si>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</si>
  <si>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</si>
  <si>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</si>
  <si>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</si>
  <si>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</si>
  <si>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</si>
  <si>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</si>
  <si>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</si>
  <si>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</si>
  <si>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</si>
  <si>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</si>
  <si>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</si>
  <si>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</si>
  <si>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</si>
  <si>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</si>
  <si>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</si>
  <si>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</si>
  <si>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</si>
  <si>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</si>
  <si>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</si>
  <si>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</si>
  <si>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</si>
  <si>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</si>
  <si>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</si>
  <si>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</si>
  <si>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</si>
  <si>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</si>
  <si>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</si>
  <si>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</si>
  <si>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</si>
  <si>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</si>
  <si>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</si>
  <si>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</si>
  <si>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</si>
  <si>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</si>
  <si>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</si>
  <si>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</si>
  <si>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</si>
  <si>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</si>
  <si>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</si>
  <si>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</si>
  <si>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</si>
  <si>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</si>
  <si>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</si>
  <si>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</si>
  <si>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</si>
  <si>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</si>
  <si>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</si>
  <si>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</si>
  <si>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</si>
  <si>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</si>
  <si>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</si>
  <si>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</si>
  <si>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</si>
  <si>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</si>
  <si>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</si>
  <si>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</si>
  <si>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</si>
  <si>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</si>
  <si>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</si>
  <si>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</si>
  <si>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</si>
  <si>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</si>
  <si>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</si>
  <si>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</si>
  <si>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</si>
  <si>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</si>
  <si>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</si>
  <si>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</si>
  <si>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</si>
  <si>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</si>
  <si>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</si>
  <si>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</si>
  <si>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</si>
  <si>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</si>
  <si>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</si>
  <si>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</si>
  <si>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</si>
  <si>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</si>
  <si>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</si>
  <si>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</si>
  <si>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</si>
  <si>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</si>
  <si>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</si>
  <si>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</si>
  <si>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</si>
  <si>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</si>
  <si>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</si>
  <si>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</si>
  <si>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</si>
  <si>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</si>
  <si>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</si>
  <si>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</si>
  <si>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</si>
  <si>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</si>
  <si>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</si>
  <si>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</si>
  <si>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</si>
  <si>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</si>
  <si>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</si>
  <si>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</si>
  <si>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</si>
  <si>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</si>
  <si>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</si>
  <si>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</si>
  <si>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</si>
  <si>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</si>
  <si>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</si>
  <si>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</si>
  <si>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</si>
  <si>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</si>
  <si>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</si>
  <si>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</si>
  <si>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</si>
  <si>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</si>
  <si>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</si>
  <si>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</si>
  <si>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</si>
  <si>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</si>
  <si>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</si>
  <si>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</si>
  <si>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</si>
  <si>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</si>
  <si>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</si>
  <si>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</si>
  <si>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</si>
  <si>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</si>
  <si>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</si>
  <si>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</si>
  <si>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</si>
  <si>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</si>
  <si>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</si>
  <si>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</si>
  <si>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</si>
  <si>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</si>
  <si>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</si>
  <si>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</si>
  <si>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</si>
  <si>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</si>
  <si>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</si>
  <si>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</si>
  <si>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</si>
  <si>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</si>
  <si>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</si>
  <si>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</si>
  <si>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</si>
  <si>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</si>
  <si>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</si>
  <si>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</si>
  <si>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</si>
  <si>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</si>
  <si>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</si>
  <si>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</si>
  <si>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</si>
  <si>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</si>
  <si>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</si>
  <si>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</si>
  <si>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</si>
  <si>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</si>
  <si>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</si>
  <si>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</si>
  <si>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</si>
  <si>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</si>
  <si>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</si>
  <si>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</si>
  <si>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</si>
  <si>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</si>
  <si>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</si>
  <si>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</si>
  <si>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</si>
  <si>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</si>
  <si>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</si>
  <si>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</si>
  <si>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</si>
  <si>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</si>
  <si>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</si>
  <si>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</si>
  <si>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</si>
  <si>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</si>
  <si>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</si>
  <si>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</si>
  <si>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</si>
  <si>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</si>
  <si>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</si>
  <si>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</si>
  <si>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</si>
  <si>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</si>
  <si>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</si>
  <si>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</si>
  <si>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</si>
  <si>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</si>
  <si>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</si>
  <si>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</si>
  <si>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</si>
  <si>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</si>
  <si>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</si>
  <si>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</si>
  <si>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</si>
  <si>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</si>
  <si>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</si>
  <si>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</si>
  <si>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</si>
  <si>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</si>
  <si>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</si>
  <si>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</si>
  <si>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</si>
  <si>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</si>
  <si>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</si>
  <si>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</si>
  <si>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</si>
  <si>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</si>
  <si>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</si>
  <si>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</si>
  <si>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</si>
  <si>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</si>
  <si>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</si>
  <si>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</si>
  <si>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</si>
  <si>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</si>
  <si>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</si>
  <si>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</si>
  <si>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</si>
  <si>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</si>
  <si>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</si>
  <si>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</si>
  <si>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</si>
  <si>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</si>
  <si>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</si>
  <si>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</si>
  <si>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</si>
  <si>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</si>
  <si>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</si>
  <si>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</si>
  <si>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</si>
  <si>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</si>
  <si>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</si>
  <si>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</si>
  <si>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</si>
  <si>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</si>
  <si>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</si>
  <si>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</si>
  <si>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</si>
  <si>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</si>
  <si>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</si>
  <si>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</si>
  <si>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</si>
  <si>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</si>
  <si>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</si>
  <si>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</si>
  <si>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</si>
  <si>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</si>
  <si>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</si>
  <si>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</si>
  <si>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</si>
  <si>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</si>
  <si>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</si>
  <si>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</si>
  <si>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</si>
  <si>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</si>
  <si>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</si>
  <si>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</si>
  <si>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 map (mirage)</t>
  </si>
  <si>
    <t>2 map (anu)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</si>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</sst>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164" fontId="11" fillId="4" borderId="0" xfId="0" applyNumberFormat="1" applyFont="1" applyFill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35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2" t="s">
        <v>373</v>
      </c>
      <c r="G3" s="53"/>
      <c r="H3" s="53"/>
      <c r="I3" s="52" t="s">
        <v>374</v>
      </c>
      <c r="J3" s="53"/>
      <c r="K3" s="53"/>
      <c r="L3" s="52" t="s">
        <v>375</v>
      </c>
      <c r="M3" s="53"/>
      <c r="N3" s="53"/>
      <c r="O3" s="52" t="s">
        <v>376</v>
      </c>
      <c r="P3" s="53"/>
      <c r="Q3" s="53"/>
      <c r="R3" s="52" t="s">
        <v>377</v>
      </c>
      <c r="S3" s="53"/>
      <c r="T3" s="52" t="s">
        <v>378</v>
      </c>
      <c r="U3" s="53"/>
      <c r="V3" s="52" t="s">
        <v>379</v>
      </c>
      <c r="W3" s="53"/>
      <c r="X3" s="53"/>
      <c r="Y3" s="52" t="s">
        <v>380</v>
      </c>
      <c r="Z3" s="53"/>
      <c r="AA3" s="53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/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48" t="s">
        <v>641</v>
      </c>
      <c r="B1" s="57"/>
      <c r="C1" s="57"/>
      <c r="D1" s="49"/>
      <c r="E1" s="50" t="s">
        <v>642</v>
      </c>
      <c r="F1" s="57"/>
      <c r="G1" s="57"/>
      <c r="H1" s="57"/>
      <c r="I1" s="57"/>
      <c r="J1" s="49"/>
      <c r="K1" s="51" t="s">
        <v>643</v>
      </c>
      <c r="L1" s="57"/>
      <c r="M1" s="57"/>
      <c r="N1" s="49"/>
      <c r="O1" s="58" t="s">
        <v>644</v>
      </c>
      <c r="P1" s="59"/>
      <c r="Q1" s="59"/>
      <c r="R1" s="59"/>
      <c r="S1" s="60"/>
      <c r="T1" s="61" t="s">
        <v>645</v>
      </c>
      <c r="U1" s="62"/>
      <c r="V1" s="62"/>
      <c r="W1" s="62"/>
      <c r="X1" s="63"/>
      <c r="Y1" s="64" t="s">
        <v>646</v>
      </c>
      <c r="Z1" s="65"/>
      <c r="AA1" s="65"/>
      <c r="AB1" s="66"/>
      <c r="AC1" s="67" t="s">
        <v>647</v>
      </c>
      <c r="AD1" s="57"/>
      <c r="AE1" s="57"/>
      <c r="AF1" s="57"/>
      <c r="AG1" s="49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2" t="s">
        <v>651</v>
      </c>
      <c r="B8" s="53"/>
      <c r="C8" s="53"/>
      <c r="D8" s="53"/>
      <c r="E8" s="53"/>
      <c r="F8" s="53"/>
      <c r="G8" s="53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54" t="s">
        <v>710</v>
      </c>
      <c r="C20" s="55"/>
      <c r="D20" s="55"/>
      <c r="E20" s="55"/>
      <c r="F20" s="55"/>
      <c r="G20" s="55"/>
      <c r="H20" s="56"/>
    </row>
    <row r="21" spans="1:13" ht="15.75" customHeight="1" x14ac:dyDescent="0.25"/>
    <row r="22" spans="1:13" ht="15.75" customHeight="1" x14ac:dyDescent="0.25">
      <c r="A22" s="54" t="s">
        <v>711</v>
      </c>
      <c r="B22" s="55"/>
      <c r="C22" s="56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K1:N1"/>
    <mergeCell ref="O1:S1"/>
    <mergeCell ref="T1:X1"/>
    <mergeCell ref="Y1:AB1"/>
    <mergeCell ref="AC1:AG1"/>
    <mergeCell ref="A8:G8"/>
    <mergeCell ref="B20:H20"/>
    <mergeCell ref="A22:C22"/>
    <mergeCell ref="A1:D1"/>
    <mergeCell ref="E1:J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2"/>
  <sheetViews>
    <sheetView topLeftCell="A116" workbookViewId="0">
      <selection activeCell="Q131" sqref="Q131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52" t="s">
        <v>715</v>
      </c>
      <c r="I3" s="53"/>
      <c r="J3" s="53"/>
      <c r="K3" s="53"/>
      <c r="L3" s="52" t="s">
        <v>716</v>
      </c>
      <c r="M3" s="53"/>
      <c r="N3" s="53"/>
      <c r="O3" s="53"/>
      <c r="P3" s="52" t="s">
        <v>717</v>
      </c>
      <c r="Q3" s="53"/>
      <c r="R3" s="53"/>
      <c r="S3" s="53"/>
      <c r="T3" s="52" t="s">
        <v>718</v>
      </c>
      <c r="U3" s="53"/>
      <c r="V3" s="53"/>
      <c r="W3" s="53"/>
      <c r="X3" s="52" t="s">
        <v>719</v>
      </c>
      <c r="Y3" s="53"/>
      <c r="Z3" s="53"/>
      <c r="AA3" s="53"/>
      <c r="AB3" s="52" t="s">
        <v>720</v>
      </c>
      <c r="AC3" s="53"/>
      <c r="AD3" s="53"/>
      <c r="AE3" s="53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5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5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5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 spans="1:5" ht="15.75" customHeight="1" x14ac:dyDescent="0.25">
      <c r="B132" s="1">
        <f t="shared" ref="B132:E132" si="6">AVERAGE(B3:B131)</f>
        <v>1.1251724137931038</v>
      </c>
      <c r="C132" s="1">
        <f t="shared" si="6"/>
        <v>0.99400000000000033</v>
      </c>
      <c r="D132" s="1">
        <f t="shared" si="6"/>
        <v>0.86599999999999999</v>
      </c>
      <c r="E132" s="1">
        <f t="shared" si="6"/>
        <v>0.75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F3" sqref="F3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</row>
    <row r="2" spans="1:105" x14ac:dyDescent="0.25">
      <c r="A2" s="41">
        <v>45682</v>
      </c>
      <c r="B2" s="42" t="s">
        <v>713</v>
      </c>
      <c r="C2" s="42"/>
      <c r="D2" s="42"/>
      <c r="E2" s="42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3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6"/>
  <sheetViews>
    <sheetView tabSelected="1" workbookViewId="0">
      <pane ySplit="1" topLeftCell="A31" activePane="bottomLeft" state="frozen"/>
      <selection pane="bottomLeft" activeCell="S44" sqref="S44"/>
    </sheetView>
  </sheetViews>
  <sheetFormatPr defaultColWidth="14.42578125" defaultRowHeight="15" customHeight="1" x14ac:dyDescent="0.25"/>
  <cols>
    <col min="1" max="1" width="13.42578125" customWidth="1"/>
    <col min="2" max="105" width="8.7109375" customWidth="1"/>
  </cols>
  <sheetData>
    <row r="1" spans="1:105" x14ac:dyDescent="0.25">
      <c r="B1" s="1" t="s">
        <v>84</v>
      </c>
      <c r="C1" s="1" t="s">
        <v>1</v>
      </c>
      <c r="D1" s="1" t="s">
        <v>183</v>
      </c>
      <c r="E1" s="45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52" t="s">
        <v>829</v>
      </c>
      <c r="BV1" s="53"/>
      <c r="BW1" s="53"/>
      <c r="BX1" s="52" t="s">
        <v>830</v>
      </c>
      <c r="BY1" s="53"/>
      <c r="BZ1" s="53"/>
      <c r="CA1" s="52" t="s">
        <v>831</v>
      </c>
      <c r="CB1" s="53"/>
      <c r="CC1" s="53"/>
      <c r="CD1" s="52" t="s">
        <v>832</v>
      </c>
      <c r="CE1" s="53"/>
      <c r="CF1" s="53"/>
      <c r="CG1" s="52" t="s">
        <v>833</v>
      </c>
      <c r="CH1" s="53"/>
      <c r="CI1" s="53"/>
      <c r="CJ1" s="52" t="s">
        <v>834</v>
      </c>
      <c r="CK1" s="53"/>
      <c r="CL1" s="53"/>
      <c r="CM1" s="52" t="s">
        <v>835</v>
      </c>
      <c r="CN1" s="53"/>
      <c r="CO1" s="53"/>
      <c r="CP1" s="52" t="s">
        <v>836</v>
      </c>
      <c r="CQ1" s="53"/>
      <c r="CR1" s="53"/>
      <c r="CS1" s="52" t="s">
        <v>837</v>
      </c>
      <c r="CT1" s="53"/>
      <c r="CU1" s="53"/>
      <c r="CV1" s="52" t="s">
        <v>838</v>
      </c>
      <c r="CW1" s="53"/>
      <c r="CX1" s="53"/>
      <c r="CY1" s="52" t="s">
        <v>839</v>
      </c>
      <c r="CZ1" s="53"/>
      <c r="DA1" s="53"/>
    </row>
    <row r="2" spans="1:105" x14ac:dyDescent="0.25">
      <c r="A2" s="46">
        <v>45664</v>
      </c>
      <c r="B2" s="4" t="s">
        <v>840</v>
      </c>
      <c r="C2" s="4"/>
      <c r="D2" s="4"/>
      <c r="E2" s="4"/>
      <c r="F2" s="2"/>
      <c r="N2" s="13"/>
      <c r="S2" s="4"/>
      <c r="AA2" s="13"/>
      <c r="AF2" s="8"/>
      <c r="AN2" s="13"/>
      <c r="AS2" s="6"/>
      <c r="BA2" s="13"/>
      <c r="BF2" s="10"/>
      <c r="BU2" s="1">
        <f t="shared" ref="BU2:BW2" si="0">AVERAGE(B3,B11,B19,B26,B42)</f>
        <v>1.5760000000000001</v>
      </c>
      <c r="BV2" s="1">
        <f t="shared" si="0"/>
        <v>1.2120000000000002</v>
      </c>
      <c r="BW2" s="1">
        <f t="shared" si="0"/>
        <v>1.4660000000000002</v>
      </c>
      <c r="BX2" s="1">
        <f t="shared" ref="BX2:BZ2" si="1">AVERAGE(B10,B17,B28,B33,B40)</f>
        <v>1.0940000000000001</v>
      </c>
      <c r="BY2" s="1">
        <f t="shared" si="1"/>
        <v>0.85</v>
      </c>
      <c r="BZ2" s="1">
        <f t="shared" si="1"/>
        <v>1.3720000000000001</v>
      </c>
      <c r="CA2" s="1">
        <f t="shared" ref="CA2:CC2" si="2">AVERAGE(B14,B22)</f>
        <v>1.4450000000000001</v>
      </c>
      <c r="CB2" s="1">
        <f t="shared" si="2"/>
        <v>1.67</v>
      </c>
      <c r="CC2" s="1">
        <f t="shared" si="2"/>
        <v>1.095</v>
      </c>
      <c r="CD2" s="1">
        <f t="shared" ref="CD2:CF2" si="3">AVERAGE(B4,B13,B21,B38)</f>
        <v>1.4375</v>
      </c>
      <c r="CE2" s="1">
        <f t="shared" si="3"/>
        <v>1.1675</v>
      </c>
      <c r="CF2" s="1">
        <f t="shared" si="3"/>
        <v>0.96500000000000008</v>
      </c>
      <c r="CG2" s="1">
        <f t="shared" ref="CG2:CI2" si="4">AVERAGE(B5,B8,B23,B29,B34)</f>
        <v>1.2840000000000003</v>
      </c>
      <c r="CH2" s="1">
        <f t="shared" si="4"/>
        <v>1.01</v>
      </c>
      <c r="CI2" s="1">
        <f t="shared" si="4"/>
        <v>1.27</v>
      </c>
      <c r="CJ2" s="1">
        <f t="shared" ref="CJ2:CL2" si="5">AVERAGE(B6,B9,B37)</f>
        <v>1.3466666666666667</v>
      </c>
      <c r="CK2" s="1">
        <f t="shared" si="5"/>
        <v>1.25</v>
      </c>
      <c r="CL2" s="1">
        <f t="shared" si="5"/>
        <v>1</v>
      </c>
      <c r="CM2" s="1">
        <f t="shared" ref="CM2:CO2" si="6">AVERAGE(B12,B16)</f>
        <v>1.08</v>
      </c>
      <c r="CN2" s="1">
        <f t="shared" si="6"/>
        <v>1.3399999999999999</v>
      </c>
      <c r="CO2" s="1">
        <f t="shared" si="6"/>
        <v>1.2200000000000002</v>
      </c>
      <c r="CP2" s="1">
        <f t="shared" ref="CP2:CR2" si="7">AVERAGE(B24,B30,B39)</f>
        <v>1.1599999999999999</v>
      </c>
      <c r="CQ2" s="1">
        <f t="shared" si="7"/>
        <v>1.593333333333333</v>
      </c>
      <c r="CR2" s="1">
        <f t="shared" si="7"/>
        <v>1.1966666666666665</v>
      </c>
      <c r="CS2" s="1">
        <f t="shared" ref="CS2:CU2" si="8">AVERAGE(B18,B27,B35,B41)</f>
        <v>1.0625</v>
      </c>
      <c r="CT2" s="1">
        <f t="shared" si="8"/>
        <v>0.81750000000000012</v>
      </c>
      <c r="CU2" s="1">
        <f t="shared" si="8"/>
        <v>0.90749999999999997</v>
      </c>
      <c r="CV2" s="1">
        <f t="shared" ref="CV2:CX2" si="9">AVERAGE(B20)</f>
        <v>0.6</v>
      </c>
      <c r="CW2" s="1">
        <f t="shared" si="9"/>
        <v>1.41</v>
      </c>
      <c r="CX2" s="1">
        <f t="shared" si="9"/>
        <v>0.93</v>
      </c>
      <c r="CY2" s="1">
        <f t="shared" ref="CY2:DA2" si="10">AVERAGE(B32)</f>
        <v>1.63</v>
      </c>
      <c r="CZ2" s="1">
        <f t="shared" si="10"/>
        <v>1.26</v>
      </c>
      <c r="DA2" s="1">
        <f t="shared" si="10"/>
        <v>1.72</v>
      </c>
    </row>
    <row r="3" spans="1:105" x14ac:dyDescent="0.25">
      <c r="A3" s="6" t="s">
        <v>841</v>
      </c>
      <c r="B3" s="1">
        <v>1.1000000000000001</v>
      </c>
      <c r="C3" s="1">
        <v>1.28</v>
      </c>
      <c r="D3" s="1">
        <v>0.71</v>
      </c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8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A3" s="13"/>
      <c r="BF3" s="10"/>
      <c r="BU3" s="52">
        <f>SUM(BU2:BW2)</f>
        <v>4.2540000000000004</v>
      </c>
      <c r="BV3" s="53"/>
      <c r="BW3" s="53"/>
      <c r="BX3" s="52">
        <f>SUM(BX2:BZ2)</f>
        <v>3.3159999999999998</v>
      </c>
      <c r="BY3" s="53"/>
      <c r="BZ3" s="53"/>
      <c r="CA3" s="52">
        <f>SUM(CA2:CC2)</f>
        <v>4.21</v>
      </c>
      <c r="CB3" s="53"/>
      <c r="CC3" s="53"/>
      <c r="CD3" s="52">
        <f>SUM(CD2:CF2)</f>
        <v>3.5700000000000003</v>
      </c>
      <c r="CE3" s="53"/>
      <c r="CF3" s="53"/>
      <c r="CG3" s="52">
        <f>SUM(CG2:CI2)</f>
        <v>3.5640000000000005</v>
      </c>
      <c r="CH3" s="53"/>
      <c r="CI3" s="53"/>
      <c r="CJ3" s="52">
        <f>SUM(CJ2:CL2)</f>
        <v>3.5966666666666667</v>
      </c>
      <c r="CK3" s="53"/>
      <c r="CL3" s="53"/>
      <c r="CM3" s="52">
        <f>SUM(CM2:CO2)</f>
        <v>3.64</v>
      </c>
      <c r="CN3" s="53"/>
      <c r="CO3" s="53"/>
      <c r="CP3" s="52">
        <f>SUM(CP2:CR2)</f>
        <v>3.9499999999999993</v>
      </c>
      <c r="CQ3" s="53"/>
      <c r="CR3" s="53"/>
      <c r="CS3" s="52">
        <f>SUM(CS2:CU2)</f>
        <v>2.7875000000000001</v>
      </c>
      <c r="CT3" s="53"/>
      <c r="CU3" s="53"/>
      <c r="CV3" s="52">
        <f>SUM(CV2:CX2)</f>
        <v>2.94</v>
      </c>
      <c r="CW3" s="53"/>
      <c r="CX3" s="53"/>
      <c r="CY3" s="52">
        <f>SUM(CY2:DA2)</f>
        <v>4.6099999999999994</v>
      </c>
      <c r="CZ3" s="53"/>
      <c r="DA3" s="53"/>
    </row>
    <row r="4" spans="1:105" x14ac:dyDescent="0.25">
      <c r="A4" s="6" t="s">
        <v>842</v>
      </c>
      <c r="B4" s="1">
        <v>0.97</v>
      </c>
      <c r="C4" s="1">
        <v>1.34</v>
      </c>
      <c r="D4" s="1">
        <v>0.86</v>
      </c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8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  <c r="BA4" s="13"/>
      <c r="BF4" s="10"/>
    </row>
    <row r="5" spans="1:105" x14ac:dyDescent="0.25">
      <c r="A5" s="6" t="s">
        <v>843</v>
      </c>
      <c r="B5" s="1">
        <v>0.78</v>
      </c>
      <c r="C5" s="1">
        <v>1.01</v>
      </c>
      <c r="D5" s="1">
        <v>1.04</v>
      </c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8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  <c r="BA5" s="13"/>
      <c r="BF5" s="10"/>
    </row>
    <row r="6" spans="1:105" x14ac:dyDescent="0.25">
      <c r="A6" s="6" t="s">
        <v>383</v>
      </c>
      <c r="B6" s="1">
        <v>0.9</v>
      </c>
      <c r="C6" s="1">
        <v>1.02</v>
      </c>
      <c r="D6" s="1">
        <v>0.39</v>
      </c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8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  <c r="BA6" s="13"/>
      <c r="BF6" s="10"/>
    </row>
    <row r="7" spans="1:105" x14ac:dyDescent="0.25">
      <c r="A7" s="41">
        <v>45668</v>
      </c>
      <c r="B7" s="2" t="s">
        <v>844</v>
      </c>
      <c r="C7" s="2"/>
      <c r="D7" s="2"/>
      <c r="E7" s="2"/>
      <c r="F7" s="2"/>
      <c r="N7" s="13"/>
      <c r="S7" s="4"/>
      <c r="AA7" s="13"/>
      <c r="AF7" s="8"/>
      <c r="AN7" s="13"/>
      <c r="AS7" s="6"/>
      <c r="BA7" s="13"/>
      <c r="BF7" s="10"/>
    </row>
    <row r="8" spans="1:105" x14ac:dyDescent="0.25">
      <c r="A8" s="2" t="s">
        <v>845</v>
      </c>
      <c r="B8" s="1">
        <v>1.33</v>
      </c>
      <c r="C8" s="1">
        <v>1.04</v>
      </c>
      <c r="D8" s="1">
        <v>1.87</v>
      </c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8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  <c r="BA8" s="13"/>
      <c r="BF8" s="10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8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  <c r="BA9" s="13"/>
      <c r="BF9" s="10"/>
    </row>
    <row r="10" spans="1:105" x14ac:dyDescent="0.25">
      <c r="A10" s="2" t="s">
        <v>846</v>
      </c>
      <c r="B10" s="1">
        <v>1.21</v>
      </c>
      <c r="C10" s="1">
        <v>0.84</v>
      </c>
      <c r="D10" s="1">
        <v>2.56</v>
      </c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8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  <c r="BA10" s="13"/>
      <c r="BF10" s="10"/>
    </row>
    <row r="11" spans="1:105" x14ac:dyDescent="0.25">
      <c r="A11" s="4" t="s">
        <v>847</v>
      </c>
      <c r="B11" s="1">
        <v>1.21</v>
      </c>
      <c r="C11" s="1">
        <v>1</v>
      </c>
      <c r="D11" s="1">
        <v>1.53</v>
      </c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8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  <c r="BA11" s="13"/>
      <c r="BF11" s="10"/>
    </row>
    <row r="12" spans="1:105" x14ac:dyDescent="0.25">
      <c r="A12" s="2" t="s">
        <v>848</v>
      </c>
      <c r="B12" s="1">
        <v>1.58</v>
      </c>
      <c r="C12" s="1">
        <v>1.1299999999999999</v>
      </c>
      <c r="D12" s="1">
        <v>1.07</v>
      </c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8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  <c r="BA12" s="13"/>
      <c r="BF12" s="10"/>
    </row>
    <row r="13" spans="1:105" x14ac:dyDescent="0.25">
      <c r="A13" s="6" t="s">
        <v>849</v>
      </c>
      <c r="B13" s="1">
        <v>1.36</v>
      </c>
      <c r="C13" s="1">
        <v>0.9</v>
      </c>
      <c r="D13" s="1">
        <v>1.1100000000000001</v>
      </c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8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  <c r="BA13" s="13"/>
      <c r="BF13" s="10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8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  <c r="BA14" s="13"/>
      <c r="BF14" s="10"/>
    </row>
    <row r="15" spans="1:105" x14ac:dyDescent="0.25">
      <c r="A15" s="46">
        <v>45675</v>
      </c>
      <c r="B15" s="4" t="s">
        <v>850</v>
      </c>
      <c r="C15" s="4"/>
      <c r="D15" s="4"/>
      <c r="E15" s="4"/>
      <c r="F15" s="2"/>
      <c r="N15" s="13"/>
      <c r="S15" s="4"/>
      <c r="AA15" s="13"/>
      <c r="AF15" s="8"/>
      <c r="AN15" s="13"/>
      <c r="AS15" s="6"/>
      <c r="BA15" s="13"/>
      <c r="BF15" s="10"/>
    </row>
    <row r="16" spans="1:105" x14ac:dyDescent="0.25">
      <c r="A16" s="47" t="s">
        <v>851</v>
      </c>
      <c r="B16" s="1">
        <v>0.57999999999999996</v>
      </c>
      <c r="C16" s="1">
        <v>1.55</v>
      </c>
      <c r="D16" s="1">
        <v>1.37</v>
      </c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8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  <c r="BA16" s="13"/>
      <c r="BF16" s="10"/>
    </row>
    <row r="17" spans="1:58" x14ac:dyDescent="0.25">
      <c r="A17" s="6" t="s">
        <v>852</v>
      </c>
      <c r="B17" s="1">
        <v>0.68</v>
      </c>
      <c r="C17" s="1">
        <v>0.34</v>
      </c>
      <c r="D17" s="1">
        <v>0.49</v>
      </c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8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  <c r="BA17" s="13"/>
      <c r="BF17" s="10"/>
    </row>
    <row r="18" spans="1:58" x14ac:dyDescent="0.25">
      <c r="A18" s="6" t="s">
        <v>853</v>
      </c>
      <c r="B18" s="1">
        <v>0.84</v>
      </c>
      <c r="C18" s="1">
        <v>0.51</v>
      </c>
      <c r="D18" s="1">
        <v>0.56000000000000005</v>
      </c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8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  <c r="BA18" s="13"/>
      <c r="BF18" s="10"/>
    </row>
    <row r="19" spans="1:58" x14ac:dyDescent="0.25">
      <c r="A19" s="2" t="s">
        <v>854</v>
      </c>
      <c r="B19" s="1">
        <v>1.97</v>
      </c>
      <c r="C19" s="1">
        <v>1.36</v>
      </c>
      <c r="D19" s="1">
        <v>2.15</v>
      </c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8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  <c r="BA19" s="13"/>
      <c r="BF19" s="10"/>
    </row>
    <row r="20" spans="1:58" x14ac:dyDescent="0.25">
      <c r="A20" s="2" t="s">
        <v>855</v>
      </c>
      <c r="B20" s="1">
        <v>0.6</v>
      </c>
      <c r="C20" s="1">
        <v>1.41</v>
      </c>
      <c r="D20" s="1">
        <v>0.93</v>
      </c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8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  <c r="BA20" s="13"/>
      <c r="BF20" s="10"/>
    </row>
    <row r="21" spans="1:58" ht="15.75" customHeight="1" x14ac:dyDescent="0.25">
      <c r="A21" s="2" t="s">
        <v>856</v>
      </c>
      <c r="B21" s="1">
        <v>1.87</v>
      </c>
      <c r="C21" s="1">
        <v>1.1599999999999999</v>
      </c>
      <c r="D21" s="1">
        <v>1.1299999999999999</v>
      </c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8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  <c r="BA21" s="13"/>
      <c r="BF21" s="10"/>
    </row>
    <row r="22" spans="1:58" ht="15.75" customHeight="1" x14ac:dyDescent="0.25">
      <c r="A22" s="6" t="s">
        <v>857</v>
      </c>
      <c r="B22" s="1">
        <v>1.1000000000000001</v>
      </c>
      <c r="C22" s="1">
        <v>1.29</v>
      </c>
      <c r="D22" s="1">
        <v>0.91</v>
      </c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8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  <c r="BA22" s="13"/>
      <c r="BF22" s="10"/>
    </row>
    <row r="23" spans="1:58" ht="15.75" customHeight="1" x14ac:dyDescent="0.25">
      <c r="A23" s="2" t="s">
        <v>858</v>
      </c>
      <c r="B23" s="1">
        <v>1.64</v>
      </c>
      <c r="C23" s="1">
        <v>1.31</v>
      </c>
      <c r="D23" s="1">
        <v>0.72</v>
      </c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8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  <c r="BA23" s="13"/>
      <c r="BF23" s="10"/>
    </row>
    <row r="24" spans="1:58" ht="15.75" customHeight="1" x14ac:dyDescent="0.25">
      <c r="A24" s="6" t="s">
        <v>859</v>
      </c>
      <c r="B24" s="1">
        <v>1.05</v>
      </c>
      <c r="C24" s="1">
        <v>1.1599999999999999</v>
      </c>
      <c r="D24" s="1">
        <v>1.57</v>
      </c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8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  <c r="BA24" s="13"/>
      <c r="BF24" s="10"/>
    </row>
    <row r="25" spans="1:58" ht="15.75" customHeight="1" x14ac:dyDescent="0.25">
      <c r="A25" s="46">
        <v>45676</v>
      </c>
      <c r="B25" s="4" t="s">
        <v>860</v>
      </c>
      <c r="C25" s="4"/>
      <c r="D25" s="4"/>
      <c r="E25" s="4"/>
      <c r="F25" s="2"/>
      <c r="N25" s="13"/>
      <c r="S25" s="4"/>
      <c r="AA25" s="13"/>
      <c r="AF25" s="8"/>
      <c r="AN25" s="13"/>
      <c r="AS25" s="6"/>
      <c r="BA25" s="13"/>
      <c r="BF25" s="10"/>
    </row>
    <row r="26" spans="1:58" ht="15.75" customHeight="1" x14ac:dyDescent="0.25">
      <c r="A26" s="2" t="s">
        <v>861</v>
      </c>
      <c r="B26" s="1">
        <v>1.61</v>
      </c>
      <c r="C26" s="1">
        <v>1.18</v>
      </c>
      <c r="D26" s="1">
        <v>1.56</v>
      </c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8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  <c r="BA26" s="13"/>
      <c r="BF26" s="10"/>
    </row>
    <row r="27" spans="1:58" ht="15.75" customHeight="1" x14ac:dyDescent="0.25">
      <c r="A27" s="2" t="s">
        <v>862</v>
      </c>
      <c r="B27" s="1">
        <v>0.87</v>
      </c>
      <c r="C27" s="1">
        <v>0.96</v>
      </c>
      <c r="D27" s="1">
        <v>1.49</v>
      </c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8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  <c r="BA27" s="13"/>
      <c r="BF27" s="10"/>
    </row>
    <row r="28" spans="1:58" ht="15.75" customHeight="1" x14ac:dyDescent="0.25">
      <c r="A28" s="6" t="s">
        <v>863</v>
      </c>
      <c r="B28" s="1">
        <v>1.29</v>
      </c>
      <c r="C28" s="1">
        <v>0.85</v>
      </c>
      <c r="D28" s="1">
        <v>1.1100000000000001</v>
      </c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8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  <c r="BA28" s="13"/>
      <c r="BF28" s="10"/>
    </row>
    <row r="29" spans="1:58" ht="15.75" customHeight="1" x14ac:dyDescent="0.25">
      <c r="A29" s="2" t="s">
        <v>864</v>
      </c>
      <c r="B29" s="1">
        <v>1.31</v>
      </c>
      <c r="C29" s="1">
        <v>0.82</v>
      </c>
      <c r="D29" s="1">
        <v>1.44</v>
      </c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8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  <c r="BA29" s="13"/>
      <c r="BF29" s="10"/>
    </row>
    <row r="30" spans="1:58" ht="15.75" customHeight="1" x14ac:dyDescent="0.25">
      <c r="A30" s="6" t="s">
        <v>865</v>
      </c>
      <c r="B30" s="1">
        <v>0.8</v>
      </c>
      <c r="C30" s="1">
        <v>1.56</v>
      </c>
      <c r="D30" s="1">
        <v>0.93</v>
      </c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8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  <c r="BA30" s="13"/>
      <c r="BF30" s="10"/>
    </row>
    <row r="31" spans="1:58" ht="15.75" customHeight="1" x14ac:dyDescent="0.25">
      <c r="A31" s="41">
        <v>45679</v>
      </c>
      <c r="B31" s="2" t="s">
        <v>866</v>
      </c>
      <c r="C31" s="2"/>
      <c r="D31" s="2"/>
      <c r="E31" s="2"/>
      <c r="F31" s="2"/>
      <c r="N31" s="13"/>
      <c r="S31" s="4"/>
      <c r="AA31" s="13"/>
      <c r="AF31" s="8"/>
      <c r="AN31" s="13"/>
      <c r="AS31" s="6"/>
      <c r="BA31" s="13"/>
      <c r="BF31" s="10"/>
    </row>
    <row r="32" spans="1:58" ht="15.75" customHeight="1" x14ac:dyDescent="0.25">
      <c r="A32" s="2" t="s">
        <v>867</v>
      </c>
      <c r="B32" s="1">
        <v>1.63</v>
      </c>
      <c r="C32" s="1">
        <v>1.26</v>
      </c>
      <c r="D32" s="1">
        <v>1.72</v>
      </c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8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  <c r="BA32" s="13"/>
      <c r="BF32" s="10"/>
    </row>
    <row r="33" spans="1:105" ht="15.75" customHeight="1" x14ac:dyDescent="0.25">
      <c r="A33" s="2" t="s">
        <v>868</v>
      </c>
      <c r="B33" s="1">
        <v>1.35</v>
      </c>
      <c r="C33" s="1">
        <v>1.38</v>
      </c>
      <c r="D33" s="1">
        <v>1.17</v>
      </c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8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  <c r="BA33" s="13"/>
      <c r="BF33" s="10"/>
    </row>
    <row r="34" spans="1:105" ht="15.75" customHeight="1" x14ac:dyDescent="0.25">
      <c r="A34" s="6" t="s">
        <v>869</v>
      </c>
      <c r="B34" s="1">
        <v>1.36</v>
      </c>
      <c r="C34" s="1">
        <v>0.87</v>
      </c>
      <c r="D34" s="1">
        <v>1.28</v>
      </c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8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  <c r="BA34" s="13"/>
      <c r="BF34" s="10"/>
    </row>
    <row r="35" spans="1:105" ht="15.75" customHeight="1" x14ac:dyDescent="0.25">
      <c r="A35" s="6" t="s">
        <v>870</v>
      </c>
      <c r="B35" s="1">
        <v>1.07</v>
      </c>
      <c r="C35" s="1">
        <v>1.1000000000000001</v>
      </c>
      <c r="D35" s="1">
        <v>0.78</v>
      </c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8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  <c r="BA35" s="13"/>
      <c r="BF35" s="10"/>
    </row>
    <row r="36" spans="1:105" ht="15.75" customHeight="1" x14ac:dyDescent="0.25">
      <c r="A36" s="46">
        <v>45680</v>
      </c>
      <c r="B36" s="4" t="s">
        <v>871</v>
      </c>
      <c r="C36" s="4"/>
      <c r="D36" s="4"/>
      <c r="E36" s="4"/>
      <c r="F36" s="2"/>
      <c r="N36" s="13"/>
      <c r="S36" s="4"/>
      <c r="AA36" s="13"/>
      <c r="AF36" s="8"/>
      <c r="AN36" s="13"/>
      <c r="AS36" s="6"/>
      <c r="BA36" s="13"/>
      <c r="BF36" s="10"/>
    </row>
    <row r="37" spans="1:105" ht="15.75" customHeight="1" x14ac:dyDescent="0.25">
      <c r="A37" s="2" t="s">
        <v>872</v>
      </c>
      <c r="B37" s="1">
        <v>1.75</v>
      </c>
      <c r="C37" s="1">
        <v>1.03</v>
      </c>
      <c r="D37" s="1">
        <v>1.1499999999999999</v>
      </c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8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  <c r="BA37" s="13"/>
      <c r="BF37" s="10"/>
    </row>
    <row r="38" spans="1:105" ht="15.75" customHeight="1" x14ac:dyDescent="0.25">
      <c r="A38" s="2" t="s">
        <v>873</v>
      </c>
      <c r="B38" s="1">
        <v>1.55</v>
      </c>
      <c r="C38" s="1">
        <v>1.27</v>
      </c>
      <c r="D38" s="1">
        <v>0.76</v>
      </c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8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  <c r="BA38" s="13"/>
      <c r="BF38" s="10"/>
    </row>
    <row r="39" spans="1:105" ht="15.75" customHeight="1" x14ac:dyDescent="0.25">
      <c r="A39" s="2" t="s">
        <v>874</v>
      </c>
      <c r="B39" s="1">
        <v>1.63</v>
      </c>
      <c r="C39" s="1">
        <v>2.06</v>
      </c>
      <c r="D39" s="1">
        <v>1.0900000000000001</v>
      </c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8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  <c r="BA39" s="13"/>
      <c r="BF39" s="10"/>
    </row>
    <row r="40" spans="1:105" ht="15.75" customHeight="1" x14ac:dyDescent="0.25">
      <c r="A40" s="6" t="s">
        <v>875</v>
      </c>
      <c r="B40" s="1">
        <v>0.94</v>
      </c>
      <c r="C40" s="1">
        <v>0.84</v>
      </c>
      <c r="D40" s="1">
        <v>1.53</v>
      </c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8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  <c r="BA40" s="13"/>
      <c r="BF40" s="10"/>
    </row>
    <row r="41" spans="1:105" ht="15.75" customHeight="1" x14ac:dyDescent="0.25">
      <c r="A41" s="4" t="s">
        <v>876</v>
      </c>
      <c r="B41" s="1">
        <v>1.47</v>
      </c>
      <c r="C41" s="1">
        <v>0.7</v>
      </c>
      <c r="D41" s="1">
        <v>0.8</v>
      </c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8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  <c r="BA41" s="13"/>
      <c r="BF41" s="10"/>
    </row>
    <row r="42" spans="1:105" ht="15.75" customHeight="1" x14ac:dyDescent="0.25">
      <c r="A42" s="2" t="s">
        <v>877</v>
      </c>
      <c r="B42" s="1">
        <v>1.99</v>
      </c>
      <c r="C42" s="1">
        <v>1.24</v>
      </c>
      <c r="D42" s="1">
        <v>1.38</v>
      </c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8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  <c r="BA42" s="13"/>
      <c r="BF42" s="10"/>
    </row>
    <row r="43" spans="1:105" ht="15.75" customHeight="1" x14ac:dyDescent="0.25">
      <c r="A43" s="46">
        <v>45689</v>
      </c>
      <c r="B43" s="46"/>
      <c r="C43" s="46"/>
      <c r="D43" s="46"/>
      <c r="E43" s="46"/>
      <c r="F43" s="2"/>
      <c r="G43" s="36"/>
      <c r="H43" s="36"/>
      <c r="I43" s="36"/>
      <c r="J43" s="36"/>
      <c r="K43" s="36"/>
      <c r="L43" s="36"/>
      <c r="M43" s="36"/>
      <c r="N43" s="13"/>
      <c r="O43" s="36"/>
      <c r="P43" s="36"/>
      <c r="Q43" s="36"/>
      <c r="R43" s="36"/>
      <c r="S43" s="4"/>
      <c r="T43" s="36"/>
      <c r="U43" s="36"/>
      <c r="V43" s="36"/>
      <c r="W43" s="36"/>
      <c r="X43" s="36"/>
      <c r="Y43" s="36"/>
      <c r="Z43" s="36"/>
      <c r="AA43" s="13"/>
      <c r="AB43" s="36"/>
      <c r="AC43" s="36"/>
      <c r="AD43" s="36"/>
      <c r="AE43" s="36"/>
      <c r="AF43" s="8"/>
      <c r="AG43" s="36"/>
      <c r="AH43" s="36"/>
      <c r="AI43" s="36"/>
      <c r="AJ43" s="36"/>
      <c r="AK43" s="36"/>
      <c r="AL43" s="36"/>
      <c r="AM43" s="36"/>
      <c r="AN43" s="13"/>
      <c r="AO43" s="36"/>
      <c r="AP43" s="36"/>
      <c r="AQ43" s="36"/>
      <c r="AR43" s="36"/>
      <c r="AS43" s="6"/>
      <c r="AT43" s="36"/>
      <c r="AU43" s="36"/>
      <c r="AV43" s="36"/>
      <c r="AW43" s="36"/>
      <c r="AX43" s="36"/>
      <c r="AY43" s="36"/>
      <c r="AZ43" s="36"/>
      <c r="BA43" s="13"/>
      <c r="BB43" s="36"/>
      <c r="BC43" s="36"/>
      <c r="BD43" s="36"/>
      <c r="BE43" s="36"/>
      <c r="BF43" s="10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</row>
    <row r="44" spans="1:105" ht="15.75" customHeight="1" x14ac:dyDescent="0.25">
      <c r="A44" s="6" t="s">
        <v>878</v>
      </c>
      <c r="B44" s="37">
        <v>0.81</v>
      </c>
      <c r="C44" s="37">
        <v>1.01</v>
      </c>
      <c r="D44" s="37">
        <v>1.4</v>
      </c>
      <c r="E44" s="36"/>
      <c r="F44" s="2">
        <v>1</v>
      </c>
      <c r="G44" s="37">
        <v>4</v>
      </c>
      <c r="H44" s="37">
        <v>1</v>
      </c>
      <c r="I44" s="37">
        <v>0</v>
      </c>
      <c r="J44" s="37">
        <v>0</v>
      </c>
      <c r="K44" s="37">
        <v>0</v>
      </c>
      <c r="L44" s="37">
        <v>3</v>
      </c>
      <c r="M44" s="37">
        <v>1</v>
      </c>
      <c r="N44" s="13">
        <v>1</v>
      </c>
      <c r="O44" s="37">
        <v>0</v>
      </c>
      <c r="P44" s="37">
        <v>0</v>
      </c>
      <c r="Q44" s="37">
        <v>0</v>
      </c>
      <c r="R44" s="37">
        <v>0</v>
      </c>
      <c r="S44" s="4">
        <v>3</v>
      </c>
      <c r="T44" s="37">
        <v>2</v>
      </c>
      <c r="U44" s="37">
        <v>0</v>
      </c>
      <c r="V44" s="37">
        <v>1</v>
      </c>
      <c r="W44" s="37">
        <v>0</v>
      </c>
      <c r="X44" s="37">
        <v>1</v>
      </c>
      <c r="Y44" s="37">
        <v>4</v>
      </c>
      <c r="Z44" s="37">
        <v>0</v>
      </c>
      <c r="AA44" s="13">
        <v>0</v>
      </c>
      <c r="AB44" s="37">
        <v>1</v>
      </c>
      <c r="AC44" s="37">
        <v>0</v>
      </c>
      <c r="AD44" s="37">
        <v>0</v>
      </c>
      <c r="AE44" s="37">
        <v>0</v>
      </c>
      <c r="AF44" s="44">
        <v>2</v>
      </c>
      <c r="AG44" s="37">
        <v>0</v>
      </c>
      <c r="AH44" s="37">
        <v>0</v>
      </c>
      <c r="AI44" s="37">
        <v>2</v>
      </c>
      <c r="AJ44" s="37">
        <v>0</v>
      </c>
      <c r="AK44" s="37">
        <v>0</v>
      </c>
      <c r="AL44" s="37">
        <v>5</v>
      </c>
      <c r="AM44" s="37">
        <v>1</v>
      </c>
      <c r="AN44" s="13">
        <v>0</v>
      </c>
      <c r="AO44" s="37">
        <v>1</v>
      </c>
      <c r="AP44" s="37">
        <v>1</v>
      </c>
      <c r="AQ44" s="37">
        <v>0</v>
      </c>
      <c r="AR44" s="37">
        <v>0</v>
      </c>
      <c r="AS44" s="6"/>
      <c r="AT44" s="36"/>
      <c r="AU44" s="36"/>
      <c r="AV44" s="36"/>
      <c r="AW44" s="36"/>
      <c r="AX44" s="36"/>
      <c r="AY44" s="36"/>
      <c r="AZ44" s="36"/>
      <c r="BA44" s="13"/>
      <c r="BB44" s="36"/>
      <c r="BC44" s="36"/>
      <c r="BD44" s="36"/>
      <c r="BE44" s="36"/>
      <c r="BF44" s="10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</row>
    <row r="45" spans="1:105" ht="15.75" customHeight="1" x14ac:dyDescent="0.25">
      <c r="A45" s="2" t="s">
        <v>879</v>
      </c>
      <c r="B45" s="37">
        <v>1.17</v>
      </c>
      <c r="C45" s="37">
        <v>1.41</v>
      </c>
      <c r="D45" s="37">
        <v>1.27</v>
      </c>
      <c r="E45" s="36"/>
      <c r="F45" s="2">
        <v>0</v>
      </c>
      <c r="G45" s="37">
        <v>1</v>
      </c>
      <c r="H45" s="37">
        <v>1</v>
      </c>
      <c r="I45" s="37">
        <v>0</v>
      </c>
      <c r="J45" s="37">
        <v>0</v>
      </c>
      <c r="K45" s="37">
        <v>0</v>
      </c>
      <c r="L45" s="37">
        <v>4</v>
      </c>
      <c r="M45" s="37">
        <v>1</v>
      </c>
      <c r="N45" s="13">
        <v>0</v>
      </c>
      <c r="O45" s="37">
        <v>0</v>
      </c>
      <c r="P45" s="37">
        <v>1</v>
      </c>
      <c r="Q45" s="37">
        <v>0</v>
      </c>
      <c r="R45" s="37">
        <v>0</v>
      </c>
      <c r="S45" s="4">
        <v>1</v>
      </c>
      <c r="T45" s="37">
        <v>5</v>
      </c>
      <c r="U45" s="37">
        <v>2</v>
      </c>
      <c r="V45" s="37">
        <v>0</v>
      </c>
      <c r="W45" s="37">
        <v>0</v>
      </c>
      <c r="X45" s="37">
        <v>0</v>
      </c>
      <c r="Y45" s="37">
        <v>2</v>
      </c>
      <c r="Z45" s="37">
        <v>1</v>
      </c>
      <c r="AA45" s="13">
        <v>0</v>
      </c>
      <c r="AB45" s="37">
        <v>1</v>
      </c>
      <c r="AC45" s="37">
        <v>0</v>
      </c>
      <c r="AD45" s="37">
        <v>0</v>
      </c>
      <c r="AE45" s="37">
        <v>0</v>
      </c>
      <c r="AF45" s="8">
        <v>0</v>
      </c>
      <c r="AG45" s="37">
        <v>1</v>
      </c>
      <c r="AH45" s="37">
        <v>3</v>
      </c>
      <c r="AI45" s="37">
        <v>0</v>
      </c>
      <c r="AJ45" s="37">
        <v>0</v>
      </c>
      <c r="AK45" s="37">
        <v>0</v>
      </c>
      <c r="AL45" s="37">
        <v>4</v>
      </c>
      <c r="AM45" s="37">
        <v>1</v>
      </c>
      <c r="AN45" s="13">
        <v>1</v>
      </c>
      <c r="AO45" s="37">
        <v>1</v>
      </c>
      <c r="AP45" s="37">
        <v>0</v>
      </c>
      <c r="AQ45" s="37">
        <v>0</v>
      </c>
      <c r="AR45" s="37">
        <v>0</v>
      </c>
      <c r="AS45" s="6"/>
      <c r="AT45" s="36"/>
      <c r="AU45" s="36"/>
      <c r="AV45" s="36"/>
      <c r="AW45" s="36"/>
      <c r="AX45" s="36"/>
      <c r="AY45" s="36"/>
      <c r="AZ45" s="36"/>
      <c r="BA45" s="13"/>
      <c r="BB45" s="36"/>
      <c r="BC45" s="36"/>
      <c r="BD45" s="36"/>
      <c r="BE45" s="36"/>
      <c r="BF45" s="10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</row>
    <row r="46" spans="1:105" ht="15.75" customHeight="1" x14ac:dyDescent="0.25">
      <c r="A46" s="6" t="s">
        <v>880</v>
      </c>
      <c r="B46" s="37">
        <v>0.91</v>
      </c>
      <c r="C46" s="37">
        <v>1.24</v>
      </c>
      <c r="D46" s="37">
        <v>1.1299999999999999</v>
      </c>
      <c r="E46" s="36"/>
      <c r="F46" s="2">
        <v>1</v>
      </c>
      <c r="G46" s="37">
        <v>2</v>
      </c>
      <c r="H46" s="37">
        <v>1</v>
      </c>
      <c r="I46" s="37">
        <v>0</v>
      </c>
      <c r="J46" s="37">
        <v>0</v>
      </c>
      <c r="K46" s="37">
        <v>0</v>
      </c>
      <c r="L46" s="37">
        <v>2</v>
      </c>
      <c r="M46" s="37">
        <v>0</v>
      </c>
      <c r="N46" s="13">
        <v>0</v>
      </c>
      <c r="O46" s="37">
        <v>0</v>
      </c>
      <c r="P46" s="37">
        <v>0</v>
      </c>
      <c r="Q46" s="37">
        <v>0</v>
      </c>
      <c r="R46" s="37">
        <v>0</v>
      </c>
      <c r="S46" s="4">
        <v>1</v>
      </c>
      <c r="T46" s="37">
        <v>4</v>
      </c>
      <c r="U46" s="37">
        <v>1</v>
      </c>
      <c r="V46" s="37">
        <v>0</v>
      </c>
      <c r="W46" s="37">
        <v>0</v>
      </c>
      <c r="X46" s="37">
        <v>0</v>
      </c>
      <c r="Y46" s="37">
        <v>3</v>
      </c>
      <c r="Z46" s="37">
        <v>2</v>
      </c>
      <c r="AA46" s="13">
        <v>0</v>
      </c>
      <c r="AB46" s="37">
        <v>0</v>
      </c>
      <c r="AC46" s="37">
        <v>0</v>
      </c>
      <c r="AD46" s="37">
        <v>0</v>
      </c>
      <c r="AE46" s="37">
        <v>0</v>
      </c>
      <c r="AF46" s="8">
        <v>0</v>
      </c>
      <c r="AG46" s="37">
        <v>6</v>
      </c>
      <c r="AH46" s="37">
        <v>1</v>
      </c>
      <c r="AI46" s="37">
        <v>0</v>
      </c>
      <c r="AJ46" s="37">
        <v>0</v>
      </c>
      <c r="AK46" s="37">
        <v>0</v>
      </c>
      <c r="AL46" s="37">
        <v>4</v>
      </c>
      <c r="AM46" s="37">
        <v>0</v>
      </c>
      <c r="AN46" s="13">
        <v>0</v>
      </c>
      <c r="AO46" s="37">
        <v>0</v>
      </c>
      <c r="AP46" s="37">
        <v>0</v>
      </c>
      <c r="AQ46" s="37">
        <v>0</v>
      </c>
      <c r="AR46" s="37">
        <v>0</v>
      </c>
      <c r="AS46" s="6"/>
      <c r="AT46" s="36"/>
      <c r="AU46" s="36"/>
      <c r="AV46" s="36"/>
      <c r="AW46" s="36"/>
      <c r="AX46" s="36"/>
      <c r="AY46" s="36"/>
      <c r="AZ46" s="36"/>
      <c r="BA46" s="13"/>
      <c r="BB46" s="36"/>
      <c r="BC46" s="36"/>
      <c r="BD46" s="36"/>
      <c r="BE46" s="36"/>
      <c r="BF46" s="10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</row>
    <row r="47" spans="1:105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F47" s="2">
        <v>0</v>
      </c>
      <c r="G47" s="37">
        <v>1</v>
      </c>
      <c r="H47" s="37">
        <v>0</v>
      </c>
      <c r="I47" s="37">
        <v>0</v>
      </c>
      <c r="J47" s="37">
        <v>0</v>
      </c>
      <c r="K47" s="37">
        <v>0</v>
      </c>
      <c r="L47" s="37">
        <v>2</v>
      </c>
      <c r="M47" s="37">
        <v>0</v>
      </c>
      <c r="N47" s="13">
        <v>0</v>
      </c>
      <c r="O47" s="37">
        <v>0</v>
      </c>
      <c r="P47" s="37">
        <v>0</v>
      </c>
      <c r="Q47" s="37">
        <v>0</v>
      </c>
      <c r="R47" s="37">
        <v>0</v>
      </c>
      <c r="S47" s="4">
        <v>0</v>
      </c>
      <c r="T47" s="37">
        <v>1</v>
      </c>
      <c r="U47" s="37">
        <v>0</v>
      </c>
      <c r="V47" s="37">
        <v>1</v>
      </c>
      <c r="W47" s="37">
        <v>0</v>
      </c>
      <c r="X47" s="37">
        <v>0</v>
      </c>
      <c r="Y47" s="37">
        <v>1</v>
      </c>
      <c r="Z47" s="37">
        <v>1</v>
      </c>
      <c r="AA47" s="13">
        <v>0</v>
      </c>
      <c r="AB47" s="37">
        <v>0</v>
      </c>
      <c r="AC47" s="37">
        <v>0</v>
      </c>
      <c r="AD47" s="37">
        <v>0</v>
      </c>
      <c r="AE47" s="37">
        <v>0</v>
      </c>
      <c r="AF47" s="8">
        <v>0</v>
      </c>
      <c r="AG47" s="37">
        <v>3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13">
        <v>0</v>
      </c>
      <c r="AO47" s="37">
        <v>0</v>
      </c>
      <c r="AP47" s="37">
        <v>0</v>
      </c>
      <c r="AQ47" s="37">
        <v>0</v>
      </c>
      <c r="AR47" s="37">
        <v>0</v>
      </c>
      <c r="AS47" s="6"/>
      <c r="AT47" s="36"/>
      <c r="AU47" s="36"/>
      <c r="AV47" s="36"/>
      <c r="AW47" s="36"/>
      <c r="AX47" s="36"/>
      <c r="AY47" s="36"/>
      <c r="AZ47" s="36"/>
      <c r="BA47" s="13"/>
      <c r="BB47" s="36"/>
      <c r="BC47" s="36"/>
      <c r="BD47" s="36"/>
      <c r="BE47" s="36"/>
      <c r="BF47" s="10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</row>
    <row r="48" spans="1:105" ht="15.75" customHeight="1" x14ac:dyDescent="0.25">
      <c r="A48" s="2" t="s">
        <v>881</v>
      </c>
      <c r="B48" s="37">
        <v>1.22</v>
      </c>
      <c r="C48" s="37">
        <v>1.64</v>
      </c>
      <c r="D48" s="37">
        <v>1.36</v>
      </c>
      <c r="E48" s="36"/>
      <c r="F48" s="2">
        <v>0</v>
      </c>
      <c r="G48" s="37">
        <v>4</v>
      </c>
      <c r="H48" s="37">
        <v>2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13">
        <v>0</v>
      </c>
      <c r="O48" s="37">
        <v>0</v>
      </c>
      <c r="P48" s="37">
        <v>0</v>
      </c>
      <c r="Q48" s="37">
        <v>0</v>
      </c>
      <c r="R48" s="37">
        <v>0</v>
      </c>
      <c r="S48" s="4">
        <v>0</v>
      </c>
      <c r="T48" s="37">
        <v>2</v>
      </c>
      <c r="U48" s="37">
        <v>1</v>
      </c>
      <c r="V48" s="37">
        <v>1</v>
      </c>
      <c r="W48" s="37">
        <v>0</v>
      </c>
      <c r="X48" s="37">
        <v>0</v>
      </c>
      <c r="Y48" s="37">
        <v>0</v>
      </c>
      <c r="Z48" s="37">
        <v>0</v>
      </c>
      <c r="AA48" s="13">
        <v>0</v>
      </c>
      <c r="AB48" s="37">
        <v>0</v>
      </c>
      <c r="AC48" s="37">
        <v>0</v>
      </c>
      <c r="AD48" s="37">
        <v>1</v>
      </c>
      <c r="AE48" s="37">
        <v>0</v>
      </c>
      <c r="AF48" s="44">
        <v>1</v>
      </c>
      <c r="AG48" s="37">
        <v>1</v>
      </c>
      <c r="AH48" s="37">
        <v>1</v>
      </c>
      <c r="AI48" s="37">
        <v>0</v>
      </c>
      <c r="AJ48" s="37">
        <v>0</v>
      </c>
      <c r="AK48" s="37">
        <v>0</v>
      </c>
      <c r="AL48" s="37">
        <v>3</v>
      </c>
      <c r="AM48" s="37">
        <v>1</v>
      </c>
      <c r="AN48" s="13">
        <v>0</v>
      </c>
      <c r="AO48" s="37">
        <v>0</v>
      </c>
      <c r="AP48" s="37">
        <v>0</v>
      </c>
      <c r="AQ48" s="37">
        <v>0</v>
      </c>
      <c r="AR48" s="37">
        <v>0</v>
      </c>
      <c r="AS48" s="6"/>
      <c r="AT48" s="36"/>
      <c r="AU48" s="36"/>
      <c r="AV48" s="36"/>
      <c r="AW48" s="36"/>
      <c r="AX48" s="36"/>
      <c r="AY48" s="36"/>
      <c r="AZ48" s="36"/>
      <c r="BA48" s="13"/>
      <c r="BB48" s="36"/>
      <c r="BC48" s="36"/>
      <c r="BD48" s="36"/>
      <c r="BE48" s="36"/>
      <c r="BF48" s="10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</row>
    <row r="49" spans="1:105" ht="15.75" customHeight="1" x14ac:dyDescent="0.25">
      <c r="A49" s="41">
        <v>45690</v>
      </c>
      <c r="B49" s="41"/>
      <c r="C49" s="41"/>
      <c r="D49" s="41"/>
      <c r="E49" s="41"/>
      <c r="F49" s="2"/>
      <c r="G49" s="36"/>
      <c r="H49" s="36"/>
      <c r="I49" s="36"/>
      <c r="J49" s="36"/>
      <c r="K49" s="36"/>
      <c r="L49" s="36"/>
      <c r="M49" s="36"/>
      <c r="N49" s="13"/>
      <c r="O49" s="36"/>
      <c r="P49" s="36"/>
      <c r="Q49" s="36"/>
      <c r="R49" s="36"/>
      <c r="S49" s="4"/>
      <c r="T49" s="36"/>
      <c r="U49" s="36"/>
      <c r="V49" s="36"/>
      <c r="W49" s="36"/>
      <c r="X49" s="36"/>
      <c r="Y49" s="36"/>
      <c r="Z49" s="36"/>
      <c r="AA49" s="13"/>
      <c r="AB49" s="36"/>
      <c r="AC49" s="36"/>
      <c r="AD49" s="36"/>
      <c r="AE49" s="36"/>
      <c r="AF49" s="8"/>
      <c r="AG49" s="36"/>
      <c r="AH49" s="36"/>
      <c r="AI49" s="36"/>
      <c r="AJ49" s="36"/>
      <c r="AK49" s="36"/>
      <c r="AL49" s="36"/>
      <c r="AM49" s="36"/>
      <c r="AN49" s="13"/>
      <c r="AO49" s="36"/>
      <c r="AP49" s="36"/>
      <c r="AQ49" s="36"/>
      <c r="AR49" s="36"/>
      <c r="AS49" s="6"/>
      <c r="AT49" s="36"/>
      <c r="AU49" s="36"/>
      <c r="AV49" s="36"/>
      <c r="AW49" s="36"/>
      <c r="AX49" s="36"/>
      <c r="AY49" s="36"/>
      <c r="AZ49" s="36"/>
      <c r="BA49" s="13"/>
      <c r="BB49" s="36"/>
      <c r="BC49" s="36"/>
      <c r="BD49" s="36"/>
      <c r="BE49" s="36"/>
      <c r="BF49" s="10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</row>
    <row r="50" spans="1:105" ht="15.75" customHeight="1" x14ac:dyDescent="0.25">
      <c r="A50" s="39" t="s">
        <v>882</v>
      </c>
      <c r="B50" s="37">
        <v>1.67</v>
      </c>
      <c r="C50" s="37">
        <v>1.07</v>
      </c>
      <c r="D50" s="36"/>
      <c r="E50" s="37">
        <v>0.67</v>
      </c>
      <c r="F50" s="2">
        <v>1</v>
      </c>
      <c r="G50" s="37">
        <v>2</v>
      </c>
      <c r="H50" s="37">
        <v>2</v>
      </c>
      <c r="I50" s="37">
        <v>0</v>
      </c>
      <c r="J50" s="37">
        <v>0</v>
      </c>
      <c r="K50" s="37">
        <v>0</v>
      </c>
      <c r="L50" s="37">
        <v>2</v>
      </c>
      <c r="M50" s="37">
        <v>0</v>
      </c>
      <c r="N50" s="13">
        <v>0</v>
      </c>
      <c r="O50" s="37">
        <v>0</v>
      </c>
      <c r="P50" s="37">
        <v>0</v>
      </c>
      <c r="Q50" s="37">
        <v>0</v>
      </c>
      <c r="R50" s="37">
        <v>0</v>
      </c>
      <c r="S50" s="4">
        <v>0</v>
      </c>
      <c r="T50" s="37">
        <v>3</v>
      </c>
      <c r="U50" s="37">
        <v>0</v>
      </c>
      <c r="V50" s="37">
        <v>0</v>
      </c>
      <c r="W50" s="37">
        <v>0</v>
      </c>
      <c r="X50" s="37">
        <v>0</v>
      </c>
      <c r="Y50" s="37">
        <v>1</v>
      </c>
      <c r="Z50" s="37">
        <v>0</v>
      </c>
      <c r="AA50" s="13">
        <v>0</v>
      </c>
      <c r="AB50" s="37">
        <v>0</v>
      </c>
      <c r="AC50" s="37">
        <v>0</v>
      </c>
      <c r="AD50" s="37">
        <v>0</v>
      </c>
      <c r="AE50" s="37">
        <v>0</v>
      </c>
      <c r="AF50" s="8"/>
      <c r="AG50" s="36"/>
      <c r="AH50" s="36"/>
      <c r="AI50" s="36"/>
      <c r="AJ50" s="36"/>
      <c r="AK50" s="36"/>
      <c r="AL50" s="36"/>
      <c r="AM50" s="36"/>
      <c r="AN50" s="13"/>
      <c r="AO50" s="36"/>
      <c r="AP50" s="36"/>
      <c r="AQ50" s="36"/>
      <c r="AR50" s="36"/>
      <c r="AS50" s="6">
        <v>0</v>
      </c>
      <c r="AT50" s="37">
        <v>1</v>
      </c>
      <c r="AU50" s="37">
        <v>0</v>
      </c>
      <c r="AV50" s="37">
        <v>0</v>
      </c>
      <c r="AW50" s="37">
        <v>0</v>
      </c>
      <c r="AX50" s="37">
        <v>0</v>
      </c>
      <c r="AY50" s="37">
        <v>2</v>
      </c>
      <c r="AZ50" s="37">
        <v>0</v>
      </c>
      <c r="BA50" s="13">
        <v>0</v>
      </c>
      <c r="BB50" s="37">
        <v>0</v>
      </c>
      <c r="BC50" s="37">
        <v>0</v>
      </c>
      <c r="BD50" s="37">
        <v>0</v>
      </c>
      <c r="BE50" s="37">
        <v>0</v>
      </c>
      <c r="BF50" s="10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</row>
    <row r="51" spans="1:105" ht="15.75" customHeight="1" x14ac:dyDescent="0.25">
      <c r="A51" s="41">
        <v>45692</v>
      </c>
      <c r="B51" s="41"/>
      <c r="C51" s="41"/>
      <c r="D51" s="41"/>
      <c r="E51" s="41"/>
      <c r="F51" s="2"/>
      <c r="G51" s="36"/>
      <c r="H51" s="36"/>
      <c r="I51" s="36"/>
      <c r="J51" s="36"/>
      <c r="K51" s="36"/>
      <c r="L51" s="36"/>
      <c r="M51" s="36"/>
      <c r="N51" s="13"/>
      <c r="O51" s="36"/>
      <c r="P51" s="36"/>
      <c r="Q51" s="36"/>
      <c r="R51" s="36"/>
      <c r="S51" s="4"/>
      <c r="T51" s="36"/>
      <c r="U51" s="36"/>
      <c r="V51" s="36"/>
      <c r="W51" s="36"/>
      <c r="X51" s="36"/>
      <c r="Y51" s="36"/>
      <c r="Z51" s="36"/>
      <c r="AA51" s="13"/>
      <c r="AB51" s="36"/>
      <c r="AC51" s="36"/>
      <c r="AD51" s="36"/>
      <c r="AE51" s="36"/>
      <c r="AF51" s="8"/>
      <c r="AG51" s="36"/>
      <c r="AH51" s="36"/>
      <c r="AI51" s="36"/>
      <c r="AJ51" s="36"/>
      <c r="AK51" s="36"/>
      <c r="AL51" s="36"/>
      <c r="AM51" s="36"/>
      <c r="AN51" s="13"/>
      <c r="AO51" s="36"/>
      <c r="AP51" s="36"/>
      <c r="AQ51" s="36"/>
      <c r="AR51" s="36"/>
      <c r="AS51" s="6"/>
      <c r="AT51" s="36"/>
      <c r="AU51" s="36"/>
      <c r="AV51" s="36"/>
      <c r="AW51" s="36"/>
      <c r="AX51" s="36"/>
      <c r="AY51" s="36"/>
      <c r="AZ51" s="36"/>
      <c r="BA51" s="13"/>
      <c r="BB51" s="36"/>
      <c r="BC51" s="36"/>
      <c r="BD51" s="36"/>
      <c r="BE51" s="36"/>
      <c r="BF51" s="10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</row>
    <row r="52" spans="1:105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F52" s="2">
        <v>0</v>
      </c>
      <c r="G52" s="37">
        <v>1</v>
      </c>
      <c r="H52" s="37">
        <v>0</v>
      </c>
      <c r="I52" s="37">
        <v>0</v>
      </c>
      <c r="J52" s="37">
        <v>0</v>
      </c>
      <c r="K52" s="37">
        <v>1</v>
      </c>
      <c r="L52" s="37">
        <v>2</v>
      </c>
      <c r="M52" s="37">
        <v>1</v>
      </c>
      <c r="N52" s="13">
        <v>0</v>
      </c>
      <c r="O52" s="37">
        <v>0</v>
      </c>
      <c r="P52" s="37">
        <v>0</v>
      </c>
      <c r="Q52" s="37">
        <v>0</v>
      </c>
      <c r="R52" s="37">
        <v>0</v>
      </c>
      <c r="S52" s="4">
        <v>0</v>
      </c>
      <c r="T52" s="37">
        <v>2</v>
      </c>
      <c r="U52" s="37">
        <v>2</v>
      </c>
      <c r="V52" s="37">
        <v>0</v>
      </c>
      <c r="W52" s="37">
        <v>0</v>
      </c>
      <c r="X52" s="37">
        <v>0</v>
      </c>
      <c r="Y52" s="37">
        <v>4</v>
      </c>
      <c r="Z52" s="37">
        <v>1</v>
      </c>
      <c r="AA52" s="13">
        <v>0</v>
      </c>
      <c r="AB52" s="37">
        <v>1</v>
      </c>
      <c r="AC52" s="37">
        <v>0</v>
      </c>
      <c r="AD52" s="37">
        <v>0</v>
      </c>
      <c r="AE52" s="37">
        <v>0</v>
      </c>
      <c r="AF52" s="8">
        <v>0</v>
      </c>
      <c r="AG52" s="37">
        <v>5</v>
      </c>
      <c r="AH52" s="37">
        <v>0</v>
      </c>
      <c r="AI52" s="37">
        <v>0</v>
      </c>
      <c r="AJ52" s="37">
        <v>0</v>
      </c>
      <c r="AK52" s="37">
        <v>0</v>
      </c>
      <c r="AL52" s="37">
        <v>1</v>
      </c>
      <c r="AM52" s="37">
        <v>0</v>
      </c>
      <c r="AN52" s="13">
        <v>0</v>
      </c>
      <c r="AO52" s="37">
        <v>0</v>
      </c>
      <c r="AP52" s="37">
        <v>0</v>
      </c>
      <c r="AQ52" s="37">
        <v>0</v>
      </c>
      <c r="AR52" s="37">
        <v>0</v>
      </c>
      <c r="AS52" s="6"/>
      <c r="AT52" s="36"/>
      <c r="AU52" s="36"/>
      <c r="AV52" s="36"/>
      <c r="AW52" s="36"/>
      <c r="AX52" s="36"/>
      <c r="AY52" s="36"/>
      <c r="AZ52" s="36"/>
      <c r="BA52" s="13"/>
      <c r="BB52" s="36"/>
      <c r="BC52" s="36"/>
      <c r="BD52" s="36"/>
      <c r="BE52" s="36"/>
      <c r="BF52" s="10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</row>
    <row r="53" spans="1:105" ht="15.75" customHeight="1" x14ac:dyDescent="0.25">
      <c r="A53" s="2" t="s">
        <v>883</v>
      </c>
      <c r="B53" s="37">
        <v>1.1399999999999999</v>
      </c>
      <c r="C53" s="37">
        <v>0.81</v>
      </c>
      <c r="D53" s="37">
        <v>1.65</v>
      </c>
      <c r="E53" s="36"/>
      <c r="F53" s="2">
        <v>0</v>
      </c>
      <c r="G53" s="37">
        <v>6</v>
      </c>
      <c r="H53" s="37">
        <v>2</v>
      </c>
      <c r="I53" s="37">
        <v>0</v>
      </c>
      <c r="J53" s="37">
        <v>0</v>
      </c>
      <c r="K53" s="37">
        <v>0</v>
      </c>
      <c r="L53" s="37">
        <v>5</v>
      </c>
      <c r="M53" s="37">
        <v>1</v>
      </c>
      <c r="N53" s="13">
        <v>0</v>
      </c>
      <c r="O53" s="37">
        <v>1</v>
      </c>
      <c r="P53" s="37">
        <v>0</v>
      </c>
      <c r="Q53" s="37">
        <v>0</v>
      </c>
      <c r="R53" s="37">
        <v>0</v>
      </c>
      <c r="S53" s="4">
        <v>0</v>
      </c>
      <c r="T53" s="37">
        <v>1</v>
      </c>
      <c r="U53" s="37">
        <v>0</v>
      </c>
      <c r="V53" s="37">
        <v>0</v>
      </c>
      <c r="W53" s="37">
        <v>0</v>
      </c>
      <c r="X53" s="37">
        <v>0</v>
      </c>
      <c r="Y53" s="37">
        <v>2</v>
      </c>
      <c r="Z53" s="37">
        <v>0</v>
      </c>
      <c r="AA53" s="13">
        <v>0</v>
      </c>
      <c r="AB53" s="37">
        <v>0</v>
      </c>
      <c r="AC53" s="37">
        <v>0</v>
      </c>
      <c r="AD53" s="37">
        <v>0</v>
      </c>
      <c r="AE53" s="37">
        <v>0</v>
      </c>
      <c r="AF53" s="44">
        <v>2</v>
      </c>
      <c r="AG53" s="37">
        <v>3</v>
      </c>
      <c r="AH53" s="37">
        <v>2</v>
      </c>
      <c r="AI53" s="37">
        <v>2</v>
      </c>
      <c r="AJ53" s="37">
        <v>0</v>
      </c>
      <c r="AK53" s="37">
        <v>1</v>
      </c>
      <c r="AL53" s="37">
        <v>1</v>
      </c>
      <c r="AM53" s="37">
        <v>1</v>
      </c>
      <c r="AN53" s="13">
        <v>0</v>
      </c>
      <c r="AO53" s="37">
        <v>0</v>
      </c>
      <c r="AP53" s="37">
        <v>0</v>
      </c>
      <c r="AQ53" s="37">
        <v>0</v>
      </c>
      <c r="AR53" s="37">
        <v>0</v>
      </c>
      <c r="AS53" s="6"/>
      <c r="AT53" s="36"/>
      <c r="AU53" s="36"/>
      <c r="AV53" s="36"/>
      <c r="AW53" s="36"/>
      <c r="AX53" s="36"/>
      <c r="AY53" s="36"/>
      <c r="AZ53" s="36"/>
      <c r="BA53" s="13"/>
      <c r="BB53" s="36"/>
      <c r="BC53" s="36"/>
      <c r="BD53" s="36"/>
      <c r="BE53" s="36"/>
      <c r="BF53" s="10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</row>
    <row r="54" spans="1:105" ht="15.75" customHeight="1" x14ac:dyDescent="0.25">
      <c r="A54" s="41">
        <v>45698</v>
      </c>
      <c r="B54" s="41"/>
      <c r="C54" s="41"/>
      <c r="D54" s="41"/>
      <c r="E54" s="41"/>
      <c r="F54" s="2"/>
      <c r="G54" s="36"/>
      <c r="H54" s="36"/>
      <c r="I54" s="36"/>
      <c r="J54" s="36"/>
      <c r="K54" s="36"/>
      <c r="L54" s="36"/>
      <c r="M54" s="36"/>
      <c r="N54" s="13"/>
      <c r="O54" s="36"/>
      <c r="P54" s="36"/>
      <c r="Q54" s="36"/>
      <c r="R54" s="36"/>
      <c r="S54" s="4"/>
      <c r="T54" s="36"/>
      <c r="U54" s="36"/>
      <c r="V54" s="36"/>
      <c r="W54" s="36"/>
      <c r="X54" s="36"/>
      <c r="Y54" s="36"/>
      <c r="Z54" s="36"/>
      <c r="AA54" s="13"/>
      <c r="AB54" s="36"/>
      <c r="AC54" s="36"/>
      <c r="AD54" s="36"/>
      <c r="AE54" s="36"/>
      <c r="AF54" s="8"/>
      <c r="AG54" s="36"/>
      <c r="AH54" s="36"/>
      <c r="AI54" s="36"/>
      <c r="AJ54" s="36"/>
      <c r="AK54" s="36"/>
      <c r="AL54" s="36"/>
      <c r="AM54" s="36"/>
      <c r="AN54" s="13"/>
      <c r="AO54" s="36"/>
      <c r="AP54" s="36"/>
      <c r="AQ54" s="36"/>
      <c r="AR54" s="36"/>
      <c r="AS54" s="6"/>
      <c r="AT54" s="36"/>
      <c r="AU54" s="36"/>
      <c r="AV54" s="36"/>
      <c r="AW54" s="36"/>
      <c r="AX54" s="36"/>
      <c r="AY54" s="36"/>
      <c r="AZ54" s="36"/>
      <c r="BA54" s="13"/>
      <c r="BB54" s="36"/>
      <c r="BC54" s="36"/>
      <c r="BD54" s="36"/>
      <c r="BE54" s="36"/>
      <c r="BF54" s="10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</row>
    <row r="55" spans="1:105" ht="15.75" customHeight="1" x14ac:dyDescent="0.25">
      <c r="A55" s="2" t="s">
        <v>884</v>
      </c>
      <c r="B55" s="37">
        <v>1.26</v>
      </c>
      <c r="C55" s="37">
        <v>1.07</v>
      </c>
      <c r="D55" s="36"/>
      <c r="E55" s="36"/>
      <c r="F55" s="2">
        <v>0</v>
      </c>
      <c r="G55" s="37">
        <v>1</v>
      </c>
      <c r="H55" s="37">
        <v>0</v>
      </c>
      <c r="I55" s="37">
        <v>0</v>
      </c>
      <c r="J55" s="37">
        <v>0</v>
      </c>
      <c r="K55" s="37">
        <v>0</v>
      </c>
      <c r="L55" s="37">
        <v>2</v>
      </c>
      <c r="M55" s="37">
        <v>0</v>
      </c>
      <c r="N55" s="13">
        <v>0</v>
      </c>
      <c r="O55" s="37">
        <v>0</v>
      </c>
      <c r="P55" s="37">
        <v>1</v>
      </c>
      <c r="Q55" s="37">
        <v>0</v>
      </c>
      <c r="R55" s="37">
        <v>0</v>
      </c>
      <c r="S55" s="4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1</v>
      </c>
      <c r="Z55" s="37">
        <v>0</v>
      </c>
      <c r="AA55" s="13">
        <v>0</v>
      </c>
      <c r="AB55" s="37">
        <v>0</v>
      </c>
      <c r="AC55" s="37">
        <v>0</v>
      </c>
      <c r="AD55" s="37">
        <v>0</v>
      </c>
      <c r="AE55" s="37">
        <v>0</v>
      </c>
      <c r="AF55" s="8"/>
      <c r="AG55" s="36"/>
      <c r="AH55" s="36"/>
      <c r="AI55" s="36"/>
      <c r="AJ55" s="36"/>
      <c r="AK55" s="36"/>
      <c r="AL55" s="36"/>
      <c r="AM55" s="36"/>
      <c r="AN55" s="13"/>
      <c r="AO55" s="36"/>
      <c r="AP55" s="36"/>
      <c r="AQ55" s="36"/>
      <c r="AR55" s="36"/>
      <c r="AS55" s="6"/>
      <c r="AT55" s="36"/>
      <c r="AU55" s="36"/>
      <c r="AV55" s="36"/>
      <c r="AW55" s="36"/>
      <c r="AX55" s="36"/>
      <c r="AY55" s="36"/>
      <c r="AZ55" s="36"/>
      <c r="BA55" s="13"/>
      <c r="BB55" s="36"/>
      <c r="BC55" s="36"/>
      <c r="BD55" s="36"/>
      <c r="BE55" s="36"/>
      <c r="BF55" s="10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</row>
    <row r="56" spans="1:105" ht="15.75" customHeight="1" x14ac:dyDescent="0.25">
      <c r="B56" s="1">
        <f t="shared" ref="B56:E56" si="11">AVERAGE(B3:B55)</f>
        <v>1.2372727272727273</v>
      </c>
      <c r="C56" s="1">
        <f t="shared" si="11"/>
        <v>1.1668181818181822</v>
      </c>
      <c r="D56" s="1">
        <f t="shared" si="11"/>
        <v>1.2000000000000002</v>
      </c>
      <c r="E56" s="1">
        <f t="shared" si="11"/>
        <v>0.67</v>
      </c>
      <c r="F56" s="2"/>
      <c r="N56" s="13"/>
      <c r="S56" s="4"/>
      <c r="AA56" s="13"/>
      <c r="AF56" s="8"/>
      <c r="AN56" s="13"/>
      <c r="AS56" s="6"/>
      <c r="BA56" s="13"/>
      <c r="BF56" s="10"/>
    </row>
  </sheetData>
  <mergeCells count="22"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48" t="s">
        <v>0</v>
      </c>
      <c r="C1" s="49"/>
      <c r="D1" s="50" t="s">
        <v>1</v>
      </c>
      <c r="E1" s="49"/>
      <c r="F1" s="51" t="s">
        <v>177</v>
      </c>
      <c r="G1" s="49"/>
      <c r="H1" s="48" t="s">
        <v>174</v>
      </c>
      <c r="I1" s="49"/>
      <c r="J1" s="50" t="s">
        <v>175</v>
      </c>
      <c r="K1" s="49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2" t="str">
        <f>"Mirage"&amp;" "&amp;H5/SUM(H5:I5)*100</f>
        <v>Mirage 25</v>
      </c>
      <c r="I3" s="53"/>
      <c r="J3" s="52" t="str">
        <f>"Inferno"&amp;" "&amp;ROUND(J5/SUM(J5:K5)*100,0)</f>
        <v>Inferno 40</v>
      </c>
      <c r="K3" s="53"/>
      <c r="L3" s="52" t="str">
        <f>"Overpass"&amp;" "&amp;ROUND(L5/SUM(L5:M5)*100,0)</f>
        <v>Overpass 67</v>
      </c>
      <c r="M3" s="53"/>
      <c r="N3" s="52" t="str">
        <f>"Vertigo"&amp;" "&amp;ROUND(N5/SUM(N5:O5)*100,0)</f>
        <v>Vertigo 80</v>
      </c>
      <c r="O3" s="53"/>
      <c r="P3" s="52" t="str">
        <f>"Ancient"&amp;" "&amp;ROUND(P5/SUM(P5:Q5)*100,0)</f>
        <v>Ancient 50</v>
      </c>
      <c r="Q3" s="53"/>
      <c r="R3" s="52" t="str">
        <f>"Anubis"&amp;" "&amp;ROUND(R5/SUM(R5:S5)*100,0)</f>
        <v>Anubis 67</v>
      </c>
      <c r="S3" s="53"/>
      <c r="T3" s="52" t="str">
        <f>"Dust II"&amp;" "&amp;ROUND(T5/SUM(T5:U5)*100,0)</f>
        <v>Dust II 100</v>
      </c>
      <c r="U3" s="53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2" t="s">
        <v>206</v>
      </c>
      <c r="I7" s="53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Павлов</cp:lastModifiedBy>
  <dcterms:modified xsi:type="dcterms:W3CDTF">2025-02-14T09:15:16Z</dcterms:modified>
</cp:coreProperties>
</file>